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ni1\Desktop\Simulation\"/>
    </mc:Choice>
  </mc:AlternateContent>
  <xr:revisionPtr revIDLastSave="0" documentId="13_ncr:1_{A097C441-F6FF-4579-854A-917B0315989B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ContinuousTimeStatsByRep!$A$1:$L$1801</definedName>
    <definedName name="ExternalData_1" localSheetId="4" hidden="1">CounterStatsByRep!$A$1:$G$2</definedName>
    <definedName name="ExternalData_1" localSheetId="2" hidden="1">DiscreteTimeStatsByRep!$A$1:$K$825</definedName>
    <definedName name="ExternalData_1" localSheetId="6" hidden="1">FrequencyStatsByRep!$A$1:$K$2</definedName>
    <definedName name="ExternalData_1" localSheetId="5" hidden="1">OutputStatsByRep!$A$1:$H$1001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K29" i="20" s="1" a="1"/>
  <c r="K29" i="20" s="1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K27" i="20" s="1" a="1"/>
  <c r="K27" i="20" s="1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K39" i="20" s="1" a="1"/>
  <c r="K39" i="20" s="1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K60" i="20" s="1" a="1"/>
  <c r="K60" i="20" s="1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K40" i="20" s="1" a="1"/>
  <c r="K40" i="20" s="1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J2" i="20" a="1"/>
  <c r="J2" i="20" s="1"/>
  <c r="J3" i="20" a="1"/>
  <c r="J3" i="20" s="1"/>
  <c r="J4" i="20" a="1"/>
  <c r="J4" i="20"/>
  <c r="J5" i="20" a="1"/>
  <c r="J5" i="20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/>
  <c r="J32" i="20" a="1"/>
  <c r="J32" i="20" s="1"/>
  <c r="J33" i="20" a="1"/>
  <c r="J33" i="20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/>
  <c r="J59" i="20" a="1"/>
  <c r="J59" i="20" s="1"/>
  <c r="J60" i="20" a="1"/>
  <c r="J60" i="20"/>
  <c r="J61" i="20" a="1"/>
  <c r="J61" i="20" s="1"/>
  <c r="J62" i="20" a="1"/>
  <c r="J62" i="20" s="1"/>
  <c r="J63" i="20" a="1"/>
  <c r="J63" i="20" s="1"/>
  <c r="J64" i="20" a="1"/>
  <c r="J64" i="20"/>
  <c r="J65" i="20" a="1"/>
  <c r="J65" i="20" s="1"/>
  <c r="J66" i="20" a="1"/>
  <c r="J66" i="20" s="1"/>
  <c r="J67" i="20" a="1"/>
  <c r="J67" i="20" s="1"/>
  <c r="J68" i="20" a="1"/>
  <c r="J68" i="20" s="1"/>
  <c r="J69" i="20" a="1"/>
  <c r="J69" i="20"/>
  <c r="J70" i="20" a="1"/>
  <c r="J70" i="20"/>
  <c r="J71" i="20" a="1"/>
  <c r="J71" i="20" s="1"/>
  <c r="J72" i="20" a="1"/>
  <c r="J72" i="20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/>
  <c r="J89" i="20" a="1"/>
  <c r="J89" i="20" s="1"/>
  <c r="J90" i="20" a="1"/>
  <c r="J90" i="20"/>
  <c r="J91" i="20" a="1"/>
  <c r="J91" i="20" s="1"/>
  <c r="J92" i="20" a="1"/>
  <c r="J92" i="20" s="1"/>
  <c r="J93" i="20" a="1"/>
  <c r="J93" i="20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/>
  <c r="J106" i="20" a="1"/>
  <c r="J106" i="20" s="1"/>
  <c r="J107" i="20" a="1"/>
  <c r="J107" i="20" s="1"/>
  <c r="J108" i="20" a="1"/>
  <c r="J108" i="20" s="1"/>
  <c r="J109" i="20" a="1"/>
  <c r="J109" i="20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/>
  <c r="J118" i="20" a="1"/>
  <c r="J118" i="20"/>
  <c r="J119" i="20" a="1"/>
  <c r="J119" i="20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/>
  <c r="J126" i="20" a="1"/>
  <c r="J126" i="20" s="1"/>
  <c r="J127" i="20" a="1"/>
  <c r="J127" i="20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/>
  <c r="J145" i="20" a="1"/>
  <c r="J145" i="20"/>
  <c r="J146" i="20" a="1"/>
  <c r="J146" i="20" s="1"/>
  <c r="J147" i="20" a="1"/>
  <c r="J147" i="20"/>
  <c r="J148" i="20" a="1"/>
  <c r="J148" i="20" s="1"/>
  <c r="J149" i="20" a="1"/>
  <c r="J149" i="20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/>
  <c r="J186" i="20" a="1"/>
  <c r="J186" i="20" s="1"/>
  <c r="J187" i="20" a="1"/>
  <c r="J187" i="20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/>
  <c r="J232" i="20" a="1"/>
  <c r="J232" i="20" s="1"/>
  <c r="J233" i="20" a="1"/>
  <c r="J233" i="20" s="1"/>
  <c r="J234" i="20" a="1"/>
  <c r="J234" i="20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/>
  <c r="J257" i="20" a="1"/>
  <c r="J257" i="20" s="1"/>
  <c r="J258" i="20" a="1"/>
  <c r="J258" i="20" s="1"/>
  <c r="J259" i="20" a="1"/>
  <c r="J259" i="20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/>
  <c r="J272" i="20" a="1"/>
  <c r="J272" i="20" s="1"/>
  <c r="J273" i="20" a="1"/>
  <c r="J273" i="20" s="1"/>
  <c r="J274" i="20" a="1"/>
  <c r="J274" i="20" s="1"/>
  <c r="J275" i="20" a="1"/>
  <c r="J275" i="20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/>
  <c r="J316" i="20" a="1"/>
  <c r="J316" i="20"/>
  <c r="J317" i="20" a="1"/>
  <c r="J317" i="20" s="1"/>
  <c r="J318" i="20" a="1"/>
  <c r="J318" i="20" s="1"/>
  <c r="J319" i="20" a="1"/>
  <c r="J319" i="20"/>
  <c r="J320" i="20" a="1"/>
  <c r="J320" i="20" s="1"/>
  <c r="J321" i="20" a="1"/>
  <c r="J321" i="20"/>
  <c r="J322" i="20" a="1"/>
  <c r="J322" i="20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/>
  <c r="J330" i="20" a="1"/>
  <c r="J330" i="20"/>
  <c r="J331" i="20" a="1"/>
  <c r="J331" i="20" s="1"/>
  <c r="J332" i="20" a="1"/>
  <c r="J332" i="20" s="1"/>
  <c r="J333" i="20" a="1"/>
  <c r="J333" i="20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 s="1"/>
  <c r="J354" i="20" a="1"/>
  <c r="J354" i="20" s="1"/>
  <c r="J355" i="20" a="1"/>
  <c r="J355" i="20"/>
  <c r="J356" i="20" a="1"/>
  <c r="J356" i="20" s="1"/>
  <c r="J357" i="20" a="1"/>
  <c r="J357" i="20" s="1"/>
  <c r="J358" i="20" a="1"/>
  <c r="J358" i="20"/>
  <c r="J359" i="20" a="1"/>
  <c r="J359" i="20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/>
  <c r="J365" i="20" a="1"/>
  <c r="J365" i="20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 s="1"/>
  <c r="J372" i="20" a="1"/>
  <c r="J372" i="20" s="1"/>
  <c r="J373" i="20" a="1"/>
  <c r="J373" i="20" s="1"/>
  <c r="J374" i="20" a="1"/>
  <c r="J374" i="20" s="1"/>
  <c r="J375" i="20" a="1"/>
  <c r="J375" i="20"/>
  <c r="J376" i="20" a="1"/>
  <c r="J376" i="20" s="1"/>
  <c r="J377" i="20" a="1"/>
  <c r="J377" i="20" s="1"/>
  <c r="J378" i="20" a="1"/>
  <c r="J378" i="20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 s="1"/>
  <c r="J388" i="20" a="1"/>
  <c r="J388" i="20" s="1"/>
  <c r="J389" i="20" a="1"/>
  <c r="J389" i="20"/>
  <c r="J390" i="20" a="1"/>
  <c r="J390" i="20"/>
  <c r="J391" i="20" a="1"/>
  <c r="J391" i="20" s="1"/>
  <c r="J392" i="20" a="1"/>
  <c r="J392" i="20" s="1"/>
  <c r="J393" i="20" a="1"/>
  <c r="J393" i="20" s="1"/>
  <c r="J394" i="20" a="1"/>
  <c r="J394" i="20" s="1"/>
  <c r="J395" i="20" a="1"/>
  <c r="J395" i="20" s="1"/>
  <c r="J396" i="20" a="1"/>
  <c r="J396" i="20" s="1"/>
  <c r="J397" i="20" a="1"/>
  <c r="J397" i="20"/>
  <c r="J398" i="20" a="1"/>
  <c r="J398" i="20" s="1"/>
  <c r="J399" i="20" a="1"/>
  <c r="J399" i="20" s="1"/>
  <c r="J400" i="20" a="1"/>
  <c r="J400" i="20"/>
  <c r="J401" i="20" a="1"/>
  <c r="J401" i="20" s="1"/>
  <c r="J402" i="20" a="1"/>
  <c r="J402" i="20"/>
  <c r="J403" i="20" a="1"/>
  <c r="J403" i="20" s="1"/>
  <c r="J404" i="20" a="1"/>
  <c r="J404" i="20" s="1"/>
  <c r="J405" i="20" a="1"/>
  <c r="J405" i="20" s="1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 s="1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/>
  <c r="J418" i="20" a="1"/>
  <c r="J418" i="20" s="1"/>
  <c r="J419" i="20" a="1"/>
  <c r="J419" i="20"/>
  <c r="J420" i="20" a="1"/>
  <c r="J420" i="20" s="1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 s="1"/>
  <c r="J426" i="20" a="1"/>
  <c r="J426" i="20"/>
  <c r="J427" i="20" a="1"/>
  <c r="J427" i="20" s="1"/>
  <c r="J428" i="20" a="1"/>
  <c r="J428" i="20" s="1"/>
  <c r="J429" i="20" a="1"/>
  <c r="J429" i="20" s="1"/>
  <c r="J430" i="20" a="1"/>
  <c r="J430" i="20" s="1"/>
  <c r="J431" i="20" a="1"/>
  <c r="J431" i="20"/>
  <c r="J432" i="20" a="1"/>
  <c r="J432" i="20"/>
  <c r="J433" i="20" a="1"/>
  <c r="J433" i="20" s="1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 s="1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/>
  <c r="J444" i="20" a="1"/>
  <c r="J444" i="20" s="1"/>
  <c r="J445" i="20" a="1"/>
  <c r="J445" i="20"/>
  <c r="J446" i="20" a="1"/>
  <c r="J446" i="20" s="1"/>
  <c r="J447" i="20" a="1"/>
  <c r="J447" i="20" s="1"/>
  <c r="J448" i="20" a="1"/>
  <c r="J448" i="20"/>
  <c r="J449" i="20" a="1"/>
  <c r="J449" i="20"/>
  <c r="J450" i="20" a="1"/>
  <c r="J450" i="20"/>
  <c r="J451" i="20" a="1"/>
  <c r="J451" i="20" s="1"/>
  <c r="J452" i="20" a="1"/>
  <c r="J452" i="20" s="1"/>
  <c r="J453" i="20" a="1"/>
  <c r="J453" i="20" s="1"/>
  <c r="J454" i="20" a="1"/>
  <c r="J454" i="20" s="1"/>
  <c r="J455" i="20" a="1"/>
  <c r="J455" i="20" s="1"/>
  <c r="J456" i="20" a="1"/>
  <c r="J456" i="20" s="1"/>
  <c r="J457" i="20" a="1"/>
  <c r="J457" i="20"/>
  <c r="J458" i="20" a="1"/>
  <c r="J458" i="20" s="1"/>
  <c r="J459" i="20" a="1"/>
  <c r="J459" i="20" s="1"/>
  <c r="J460" i="20" a="1"/>
  <c r="J460" i="20"/>
  <c r="J461" i="20" a="1"/>
  <c r="J461" i="20" s="1"/>
  <c r="J462" i="20" a="1"/>
  <c r="J462" i="20" s="1"/>
  <c r="J463" i="20" a="1"/>
  <c r="J463" i="20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/>
  <c r="J469" i="20" a="1"/>
  <c r="J469" i="20" s="1"/>
  <c r="J470" i="20" a="1"/>
  <c r="J470" i="20" s="1"/>
  <c r="J471" i="20" a="1"/>
  <c r="J471" i="20" s="1"/>
  <c r="J472" i="20" a="1"/>
  <c r="J472" i="20" s="1"/>
  <c r="J473" i="20" a="1"/>
  <c r="J473" i="20" s="1"/>
  <c r="J474" i="20" a="1"/>
  <c r="J474" i="20" s="1"/>
  <c r="J475" i="20" a="1"/>
  <c r="J475" i="20" s="1"/>
  <c r="J476" i="20" a="1"/>
  <c r="J476" i="20" s="1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/>
  <c r="J482" i="20" a="1"/>
  <c r="J482" i="20" s="1"/>
  <c r="J483" i="20" a="1"/>
  <c r="J483" i="20" s="1"/>
  <c r="J484" i="20" a="1"/>
  <c r="J484" i="20" s="1"/>
  <c r="J485" i="20" a="1"/>
  <c r="J485" i="20" s="1"/>
  <c r="J486" i="20" a="1"/>
  <c r="J486" i="20" s="1"/>
  <c r="J487" i="20" a="1"/>
  <c r="J487" i="20"/>
  <c r="J488" i="20" a="1"/>
  <c r="J488" i="20" s="1"/>
  <c r="J489" i="20" a="1"/>
  <c r="J489" i="20" s="1"/>
  <c r="J490" i="20" a="1"/>
  <c r="J490" i="20" s="1"/>
  <c r="J491" i="20" a="1"/>
  <c r="J491" i="20" s="1"/>
  <c r="J492" i="20" a="1"/>
  <c r="J492" i="20" s="1"/>
  <c r="J493" i="20" a="1"/>
  <c r="J493" i="20" s="1"/>
  <c r="J494" i="20" a="1"/>
  <c r="J494" i="20" s="1"/>
  <c r="J495" i="20" a="1"/>
  <c r="J495" i="20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 s="1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/>
  <c r="J514" i="20" a="1"/>
  <c r="J514" i="20" s="1"/>
  <c r="J515" i="20" a="1"/>
  <c r="J515" i="20" s="1"/>
  <c r="J516" i="20" a="1"/>
  <c r="J516" i="20" s="1"/>
  <c r="J517" i="20" a="1"/>
  <c r="J517" i="20"/>
  <c r="J518" i="20" a="1"/>
  <c r="J518" i="20" s="1"/>
  <c r="J519" i="20" a="1"/>
  <c r="J519" i="20"/>
  <c r="J520" i="20" a="1"/>
  <c r="J520" i="20" s="1"/>
  <c r="J521" i="20" a="1"/>
  <c r="J521" i="20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/>
  <c r="J533" i="20" a="1"/>
  <c r="J533" i="20"/>
  <c r="J534" i="20" a="1"/>
  <c r="J534" i="20" s="1"/>
  <c r="J535" i="20" a="1"/>
  <c r="J535" i="20"/>
  <c r="J536" i="20" a="1"/>
  <c r="J536" i="20" s="1"/>
  <c r="J537" i="20" a="1"/>
  <c r="J537" i="20" s="1"/>
  <c r="J538" i="20" a="1"/>
  <c r="J538" i="20" s="1"/>
  <c r="J539" i="20" a="1"/>
  <c r="J539" i="20" s="1"/>
  <c r="J540" i="20" a="1"/>
  <c r="J540" i="20" s="1"/>
  <c r="J541" i="20" a="1"/>
  <c r="J541" i="20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/>
  <c r="J548" i="20" a="1"/>
  <c r="J548" i="20"/>
  <c r="J549" i="20" a="1"/>
  <c r="J549" i="20" s="1"/>
  <c r="J550" i="20" a="1"/>
  <c r="J550" i="20" s="1"/>
  <c r="J551" i="20" a="1"/>
  <c r="J551" i="20" s="1"/>
  <c r="J552" i="20" a="1"/>
  <c r="J552" i="20" s="1"/>
  <c r="J553" i="20" a="1"/>
  <c r="J553" i="20" s="1"/>
  <c r="J554" i="20" a="1"/>
  <c r="J554" i="20" s="1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/>
  <c r="J560" i="20" a="1"/>
  <c r="J560" i="20" s="1"/>
  <c r="J561" i="20" a="1"/>
  <c r="J561" i="20" s="1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/>
  <c r="J569" i="20" a="1"/>
  <c r="J569" i="20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 s="1"/>
  <c r="J580" i="20" a="1"/>
  <c r="J580" i="20"/>
  <c r="J581" i="20" a="1"/>
  <c r="J581" i="20" s="1"/>
  <c r="J582" i="20" a="1"/>
  <c r="J582" i="20" s="1"/>
  <c r="J583" i="20" a="1"/>
  <c r="J583" i="20" s="1"/>
  <c r="J584" i="20" a="1"/>
  <c r="J584" i="20" s="1"/>
  <c r="J585" i="20" a="1"/>
  <c r="J585" i="20"/>
  <c r="J586" i="20" a="1"/>
  <c r="J586" i="20"/>
  <c r="J587" i="20" a="1"/>
  <c r="J587" i="20" s="1"/>
  <c r="J588" i="20" a="1"/>
  <c r="J588" i="20" s="1"/>
  <c r="J589" i="20" a="1"/>
  <c r="J589" i="20"/>
  <c r="J590" i="20" a="1"/>
  <c r="J590" i="20" s="1"/>
  <c r="J591" i="20" a="1"/>
  <c r="J591" i="20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 s="1"/>
  <c r="J611" i="20" a="1"/>
  <c r="J611" i="20" s="1"/>
  <c r="J612" i="20" a="1"/>
  <c r="J612" i="20" s="1"/>
  <c r="J613" i="20" a="1"/>
  <c r="J613" i="20" s="1"/>
  <c r="J614" i="20" a="1"/>
  <c r="J614" i="20" s="1"/>
  <c r="J615" i="20" a="1"/>
  <c r="J615" i="20"/>
  <c r="J616" i="20" a="1"/>
  <c r="J616" i="20" s="1"/>
  <c r="J617" i="20" a="1"/>
  <c r="J617" i="20" s="1"/>
  <c r="J618" i="20" a="1"/>
  <c r="J618" i="20" s="1"/>
  <c r="J619" i="20" a="1"/>
  <c r="J619" i="20" s="1"/>
  <c r="J620" i="20" a="1"/>
  <c r="J620" i="20" s="1"/>
  <c r="J621" i="20" a="1"/>
  <c r="J621" i="20" s="1"/>
  <c r="J622" i="20" a="1"/>
  <c r="J622" i="20"/>
  <c r="J623" i="20" a="1"/>
  <c r="J623" i="20" s="1"/>
  <c r="J624" i="20" a="1"/>
  <c r="J624" i="20" s="1"/>
  <c r="J625" i="20" a="1"/>
  <c r="J625" i="20" s="1"/>
  <c r="J626" i="20" a="1"/>
  <c r="J626" i="20" s="1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/>
  <c r="J632" i="20" a="1"/>
  <c r="J632" i="20" s="1"/>
  <c r="J633" i="20" a="1"/>
  <c r="J633" i="20"/>
  <c r="J634" i="20" a="1"/>
  <c r="J634" i="20"/>
  <c r="J635" i="20" a="1"/>
  <c r="J635" i="20" s="1"/>
  <c r="J636" i="20" a="1"/>
  <c r="J636" i="20" s="1"/>
  <c r="J637" i="20" a="1"/>
  <c r="J637" i="20"/>
  <c r="J638" i="20" a="1"/>
  <c r="J638" i="20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 s="1"/>
  <c r="J645" i="20" a="1"/>
  <c r="J645" i="20" s="1"/>
  <c r="J646" i="20" a="1"/>
  <c r="J646" i="20" s="1"/>
  <c r="J647" i="20" a="1"/>
  <c r="J647" i="20"/>
  <c r="J648" i="20" a="1"/>
  <c r="J648" i="20" s="1"/>
  <c r="J649" i="20" a="1"/>
  <c r="J649" i="20" s="1"/>
  <c r="J650" i="20" a="1"/>
  <c r="J650" i="20" s="1"/>
  <c r="J651" i="20" a="1"/>
  <c r="J651" i="20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/>
  <c r="J658" i="20" a="1"/>
  <c r="J658" i="20" s="1"/>
  <c r="J659" i="20" a="1"/>
  <c r="J659" i="20" s="1"/>
  <c r="J660" i="20" a="1"/>
  <c r="J660" i="20" s="1"/>
  <c r="J661" i="20" a="1"/>
  <c r="J661" i="20"/>
  <c r="J662" i="20" a="1"/>
  <c r="J662" i="20" s="1"/>
  <c r="J663" i="20" a="1"/>
  <c r="J663" i="20" s="1"/>
  <c r="J664" i="20" a="1"/>
  <c r="J664" i="20"/>
  <c r="J665" i="20" a="1"/>
  <c r="J665" i="20"/>
  <c r="J666" i="20" a="1"/>
  <c r="J666" i="20" s="1"/>
  <c r="J667" i="20" a="1"/>
  <c r="J667" i="20" s="1"/>
  <c r="J668" i="20" a="1"/>
  <c r="J668" i="20" s="1"/>
  <c r="J669" i="20" a="1"/>
  <c r="J669" i="20" s="1"/>
  <c r="J670" i="20" a="1"/>
  <c r="J670" i="20" s="1"/>
  <c r="J671" i="20" a="1"/>
  <c r="J671" i="20" s="1"/>
  <c r="J672" i="20" a="1"/>
  <c r="J672" i="20" s="1"/>
  <c r="J673" i="20" a="1"/>
  <c r="J673" i="20"/>
  <c r="J674" i="20" a="1"/>
  <c r="J674" i="20" s="1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 s="1"/>
  <c r="J681" i="20" a="1"/>
  <c r="J681" i="20" s="1"/>
  <c r="J682" i="20" a="1"/>
  <c r="J682" i="20" s="1"/>
  <c r="J683" i="20" a="1"/>
  <c r="J683" i="20" s="1"/>
  <c r="J684" i="20" a="1"/>
  <c r="J684" i="20" s="1"/>
  <c r="J685" i="20" a="1"/>
  <c r="J685" i="20" s="1"/>
  <c r="J686" i="20" a="1"/>
  <c r="J686" i="20" s="1"/>
  <c r="J687" i="20" a="1"/>
  <c r="J687" i="20" s="1"/>
  <c r="J688" i="20" a="1"/>
  <c r="J688" i="20" s="1"/>
  <c r="J689" i="20" a="1"/>
  <c r="J689" i="20" s="1"/>
  <c r="J690" i="20" a="1"/>
  <c r="J690" i="20" s="1"/>
  <c r="J691" i="20" a="1"/>
  <c r="J691" i="20" s="1"/>
  <c r="J692" i="20" a="1"/>
  <c r="J692" i="20" s="1"/>
  <c r="J693" i="20" a="1"/>
  <c r="J693" i="20" s="1"/>
  <c r="J694" i="20" a="1"/>
  <c r="J694" i="20"/>
  <c r="J695" i="20" a="1"/>
  <c r="J695" i="20" s="1"/>
  <c r="J696" i="20" a="1"/>
  <c r="J696" i="20" s="1"/>
  <c r="J697" i="20" a="1"/>
  <c r="J697" i="20" s="1"/>
  <c r="J698" i="20" a="1"/>
  <c r="J698" i="20" s="1"/>
  <c r="J699" i="20" a="1"/>
  <c r="J699" i="20" s="1"/>
  <c r="J700" i="20" a="1"/>
  <c r="J700" i="20" s="1"/>
  <c r="J701" i="20" a="1"/>
  <c r="J701" i="20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 s="1"/>
  <c r="J708" i="20" a="1"/>
  <c r="J708" i="20" s="1"/>
  <c r="J709" i="20" a="1"/>
  <c r="J709" i="20" s="1"/>
  <c r="J710" i="20" a="1"/>
  <c r="J710" i="20" s="1"/>
  <c r="J711" i="20" a="1"/>
  <c r="J711" i="20" s="1"/>
  <c r="J712" i="20" a="1"/>
  <c r="J712" i="20" s="1"/>
  <c r="J713" i="20" a="1"/>
  <c r="J713" i="20"/>
  <c r="J714" i="20" a="1"/>
  <c r="J714" i="20" s="1"/>
  <c r="J715" i="20" a="1"/>
  <c r="J715" i="20" s="1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/>
  <c r="J723" i="20" a="1"/>
  <c r="J723" i="20" s="1"/>
  <c r="J724" i="20" a="1"/>
  <c r="J724" i="20" s="1"/>
  <c r="J725" i="20" a="1"/>
  <c r="J725" i="20" s="1"/>
  <c r="J726" i="20" a="1"/>
  <c r="J726" i="20" s="1"/>
  <c r="J727" i="20" a="1"/>
  <c r="J727" i="20"/>
  <c r="J728" i="20" a="1"/>
  <c r="J728" i="20" s="1"/>
  <c r="J729" i="20" a="1"/>
  <c r="J729" i="20"/>
  <c r="J730" i="20" a="1"/>
  <c r="J730" i="20"/>
  <c r="J731" i="20" a="1"/>
  <c r="J731" i="20" s="1"/>
  <c r="J732" i="20" a="1"/>
  <c r="J732" i="20" s="1"/>
  <c r="J733" i="20" a="1"/>
  <c r="J733" i="20" s="1"/>
  <c r="J734" i="20" a="1"/>
  <c r="J734" i="20" s="1"/>
  <c r="J735" i="20" a="1"/>
  <c r="J735" i="20" s="1"/>
  <c r="J736" i="20" a="1"/>
  <c r="J736" i="20" s="1"/>
  <c r="J737" i="20" a="1"/>
  <c r="J737" i="20" s="1"/>
  <c r="J738" i="20" a="1"/>
  <c r="J738" i="20" s="1"/>
  <c r="J739" i="20" a="1"/>
  <c r="J739" i="20" s="1"/>
  <c r="J740" i="20" a="1"/>
  <c r="J740" i="20" s="1"/>
  <c r="J741" i="20" a="1"/>
  <c r="J741" i="20" s="1"/>
  <c r="J742" i="20" a="1"/>
  <c r="J742" i="20" s="1"/>
  <c r="J743" i="20" a="1"/>
  <c r="J743" i="20" s="1"/>
  <c r="J744" i="20" a="1"/>
  <c r="J744" i="20" s="1"/>
  <c r="J745" i="20" a="1"/>
  <c r="J745" i="20" s="1"/>
  <c r="J746" i="20" a="1"/>
  <c r="J746" i="20" s="1"/>
  <c r="J747" i="20" a="1"/>
  <c r="J747" i="20"/>
  <c r="J748" i="20" a="1"/>
  <c r="J748" i="20"/>
  <c r="J749" i="20" a="1"/>
  <c r="J749" i="20" s="1"/>
  <c r="J750" i="20" a="1"/>
  <c r="J750" i="20" s="1"/>
  <c r="J751" i="20" a="1"/>
  <c r="J751" i="20" s="1"/>
  <c r="J752" i="20" a="1"/>
  <c r="J752" i="20" s="1"/>
  <c r="J753" i="20" a="1"/>
  <c r="J753" i="20" s="1"/>
  <c r="J754" i="20" a="1"/>
  <c r="J754" i="20" s="1"/>
  <c r="J755" i="20" a="1"/>
  <c r="J755" i="20" s="1"/>
  <c r="J756" i="20" a="1"/>
  <c r="J756" i="20" s="1"/>
  <c r="J757" i="20" a="1"/>
  <c r="J757" i="20"/>
  <c r="J758" i="20" a="1"/>
  <c r="J758" i="20" s="1"/>
  <c r="J759" i="20" a="1"/>
  <c r="J759" i="20" s="1"/>
  <c r="J760" i="20" a="1"/>
  <c r="J760" i="20" s="1"/>
  <c r="J761" i="20" a="1"/>
  <c r="J761" i="20" s="1"/>
  <c r="J762" i="20" a="1"/>
  <c r="J762" i="20" s="1"/>
  <c r="J763" i="20" a="1"/>
  <c r="J763" i="20" s="1"/>
  <c r="J764" i="20" a="1"/>
  <c r="J764" i="20"/>
  <c r="J765" i="20" a="1"/>
  <c r="J765" i="20"/>
  <c r="J766" i="20" a="1"/>
  <c r="J766" i="20"/>
  <c r="J767" i="20" a="1"/>
  <c r="J767" i="20" s="1"/>
  <c r="J768" i="20" a="1"/>
  <c r="J768" i="20" s="1"/>
  <c r="J769" i="20" a="1"/>
  <c r="J769" i="20" s="1"/>
  <c r="J770" i="20" a="1"/>
  <c r="J770" i="20" s="1"/>
  <c r="J771" i="20" a="1"/>
  <c r="J771" i="20" s="1"/>
  <c r="J772" i="20" a="1"/>
  <c r="J772" i="20" s="1"/>
  <c r="J773" i="20" a="1"/>
  <c r="J773" i="20" s="1"/>
  <c r="J774" i="20" a="1"/>
  <c r="J774" i="20" s="1"/>
  <c r="J775" i="20" a="1"/>
  <c r="J775" i="20" s="1"/>
  <c r="J776" i="20" a="1"/>
  <c r="J776" i="20" s="1"/>
  <c r="J777" i="20" a="1"/>
  <c r="J777" i="20" s="1"/>
  <c r="J778" i="20" a="1"/>
  <c r="J778" i="20" s="1"/>
  <c r="J779" i="20" a="1"/>
  <c r="J779" i="20" s="1"/>
  <c r="J780" i="20" a="1"/>
  <c r="J780" i="20" s="1"/>
  <c r="J781" i="20" a="1"/>
  <c r="J781" i="20" s="1"/>
  <c r="J782" i="20" a="1"/>
  <c r="J782" i="20" s="1"/>
  <c r="J783" i="20" a="1"/>
  <c r="J783" i="20"/>
  <c r="J784" i="20" a="1"/>
  <c r="J784" i="20"/>
  <c r="J785" i="20" a="1"/>
  <c r="J785" i="20" s="1"/>
  <c r="J786" i="20" a="1"/>
  <c r="J786" i="20" s="1"/>
  <c r="J787" i="20" a="1"/>
  <c r="J787" i="20" s="1"/>
  <c r="J788" i="20" a="1"/>
  <c r="J788" i="20" s="1"/>
  <c r="J789" i="20" a="1"/>
  <c r="J789" i="20" s="1"/>
  <c r="J790" i="20" a="1"/>
  <c r="J790" i="20" s="1"/>
  <c r="J791" i="20" a="1"/>
  <c r="J791" i="20" s="1"/>
  <c r="J792" i="20" a="1"/>
  <c r="J792" i="20" s="1"/>
  <c r="J793" i="20" a="1"/>
  <c r="J793" i="20" s="1"/>
  <c r="J794" i="20" a="1"/>
  <c r="J794" i="20"/>
  <c r="J795" i="20" a="1"/>
  <c r="J795" i="20"/>
  <c r="J796" i="20" a="1"/>
  <c r="J796" i="20"/>
  <c r="J797" i="20" a="1"/>
  <c r="J797" i="20" s="1"/>
  <c r="J798" i="20" a="1"/>
  <c r="J798" i="20" s="1"/>
  <c r="J799" i="20" a="1"/>
  <c r="J799" i="20"/>
  <c r="J800" i="20" a="1"/>
  <c r="J800" i="20" s="1"/>
  <c r="J801" i="20" a="1"/>
  <c r="J801" i="20"/>
  <c r="J802" i="20" a="1"/>
  <c r="J802" i="20" s="1"/>
  <c r="J803" i="20" a="1"/>
  <c r="J803" i="20" s="1"/>
  <c r="J804" i="20" a="1"/>
  <c r="J804" i="20" s="1"/>
  <c r="J805" i="20" a="1"/>
  <c r="J805" i="20" s="1"/>
  <c r="J806" i="20" a="1"/>
  <c r="J806" i="20" s="1"/>
  <c r="J807" i="20" a="1"/>
  <c r="J807" i="20" s="1"/>
  <c r="J808" i="20" a="1"/>
  <c r="J808" i="20"/>
  <c r="J809" i="20" a="1"/>
  <c r="J809" i="20"/>
  <c r="J810" i="20" a="1"/>
  <c r="J810" i="20" s="1"/>
  <c r="J811" i="20" a="1"/>
  <c r="J811" i="20" s="1"/>
  <c r="J812" i="20" a="1"/>
  <c r="J812" i="20"/>
  <c r="J813" i="20" a="1"/>
  <c r="J813" i="20"/>
  <c r="J814" i="20" a="1"/>
  <c r="J814" i="20" s="1"/>
  <c r="J815" i="20" a="1"/>
  <c r="J815" i="20" s="1"/>
  <c r="J816" i="20" a="1"/>
  <c r="J816" i="20" s="1"/>
  <c r="J817" i="20" a="1"/>
  <c r="J817" i="20"/>
  <c r="J818" i="20" a="1"/>
  <c r="J818" i="20" s="1"/>
  <c r="J819" i="20" a="1"/>
  <c r="J819" i="20" s="1"/>
  <c r="J820" i="20" a="1"/>
  <c r="J820" i="20" s="1"/>
  <c r="J821" i="20" a="1"/>
  <c r="J821" i="20"/>
  <c r="J822" i="20" a="1"/>
  <c r="J822" i="20" s="1"/>
  <c r="J823" i="20" a="1"/>
  <c r="J823" i="20" s="1"/>
  <c r="J824" i="20" a="1"/>
  <c r="J824" i="20" s="1"/>
  <c r="J825" i="20" a="1"/>
  <c r="J825" i="20"/>
  <c r="J826" i="20" a="1"/>
  <c r="J826" i="20"/>
  <c r="J827" i="20" a="1"/>
  <c r="J827" i="20" s="1"/>
  <c r="J828" i="20" a="1"/>
  <c r="J828" i="20" s="1"/>
  <c r="J829" i="20" a="1"/>
  <c r="J829" i="20"/>
  <c r="J830" i="20" a="1"/>
  <c r="J830" i="20"/>
  <c r="J831" i="20" a="1"/>
  <c r="J831" i="20" s="1"/>
  <c r="J832" i="20" a="1"/>
  <c r="J832" i="20" s="1"/>
  <c r="J833" i="20" a="1"/>
  <c r="J833" i="20" s="1"/>
  <c r="J834" i="20" a="1"/>
  <c r="J834" i="20" s="1"/>
  <c r="J835" i="20" a="1"/>
  <c r="J835" i="20" s="1"/>
  <c r="J836" i="20" a="1"/>
  <c r="J836" i="20" s="1"/>
  <c r="J837" i="20" a="1"/>
  <c r="J837" i="20" s="1"/>
  <c r="J838" i="20" a="1"/>
  <c r="J838" i="20"/>
  <c r="J839" i="20" a="1"/>
  <c r="J839" i="20"/>
  <c r="J840" i="20" a="1"/>
  <c r="J840" i="20" s="1"/>
  <c r="J841" i="20" a="1"/>
  <c r="J841" i="20"/>
  <c r="J842" i="20" a="1"/>
  <c r="J842" i="20"/>
  <c r="J843" i="20" a="1"/>
  <c r="J843" i="20"/>
  <c r="J844" i="20" a="1"/>
  <c r="J844" i="20" s="1"/>
  <c r="J845" i="20" a="1"/>
  <c r="J845" i="20" s="1"/>
  <c r="J846" i="20" a="1"/>
  <c r="J846" i="20" s="1"/>
  <c r="J847" i="20" a="1"/>
  <c r="J847" i="20" s="1"/>
  <c r="J848" i="20" a="1"/>
  <c r="J848" i="20" s="1"/>
  <c r="J849" i="20" a="1"/>
  <c r="J849" i="20" s="1"/>
  <c r="J850" i="20" a="1"/>
  <c r="J850" i="20" s="1"/>
  <c r="J851" i="20" a="1"/>
  <c r="J851" i="20"/>
  <c r="J852" i="20" a="1"/>
  <c r="J852" i="20" s="1"/>
  <c r="J853" i="20" a="1"/>
  <c r="J853" i="20" s="1"/>
  <c r="J854" i="20" a="1"/>
  <c r="J854" i="20"/>
  <c r="J855" i="20" a="1"/>
  <c r="J855" i="20"/>
  <c r="J856" i="20" a="1"/>
  <c r="J856" i="20"/>
  <c r="J857" i="20" a="1"/>
  <c r="J857" i="20" s="1"/>
  <c r="J858" i="20" a="1"/>
  <c r="J858" i="20" s="1"/>
  <c r="J859" i="20" a="1"/>
  <c r="J859" i="20"/>
  <c r="J860" i="20" a="1"/>
  <c r="J860" i="20" s="1"/>
  <c r="J861" i="20" a="1"/>
  <c r="J861" i="20" s="1"/>
  <c r="J862" i="20" a="1"/>
  <c r="J862" i="20" s="1"/>
  <c r="J863" i="20" a="1"/>
  <c r="J863" i="20" s="1"/>
  <c r="J864" i="20" a="1"/>
  <c r="J864" i="20" s="1"/>
  <c r="J865" i="20" a="1"/>
  <c r="J865" i="20" s="1"/>
  <c r="J866" i="20" a="1"/>
  <c r="J866" i="20" s="1"/>
  <c r="J867" i="20" a="1"/>
  <c r="J867" i="20"/>
  <c r="J868" i="20" a="1"/>
  <c r="J868" i="20"/>
  <c r="J869" i="20" a="1"/>
  <c r="J869" i="20"/>
  <c r="J870" i="20" a="1"/>
  <c r="J870" i="20" s="1"/>
  <c r="J871" i="20" a="1"/>
  <c r="J871" i="20"/>
  <c r="J872" i="20" a="1"/>
  <c r="J872" i="20"/>
  <c r="J873" i="20" a="1"/>
  <c r="J873" i="20" s="1"/>
  <c r="J874" i="20" a="1"/>
  <c r="J874" i="20" s="1"/>
  <c r="J875" i="20" a="1"/>
  <c r="J875" i="20" s="1"/>
  <c r="J876" i="20" a="1"/>
  <c r="J876" i="20" s="1"/>
  <c r="J877" i="20" a="1"/>
  <c r="J877" i="20" s="1"/>
  <c r="J878" i="20" a="1"/>
  <c r="J878" i="20" s="1"/>
  <c r="J879" i="20" a="1"/>
  <c r="J879" i="20" s="1"/>
  <c r="J880" i="20" a="1"/>
  <c r="J880" i="20"/>
  <c r="J881" i="20" a="1"/>
  <c r="J881" i="20"/>
  <c r="J882" i="20" a="1"/>
  <c r="J882" i="20" s="1"/>
  <c r="J883" i="20" a="1"/>
  <c r="J883" i="20" s="1"/>
  <c r="J884" i="20" a="1"/>
  <c r="J884" i="20"/>
  <c r="J885" i="20" a="1"/>
  <c r="J885" i="20"/>
  <c r="J886" i="20" a="1"/>
  <c r="J886" i="20" s="1"/>
  <c r="J887" i="20" a="1"/>
  <c r="J887" i="20" s="1"/>
  <c r="J888" i="20" a="1"/>
  <c r="J888" i="20" s="1"/>
  <c r="J889" i="20" a="1"/>
  <c r="J889" i="20" s="1"/>
  <c r="J890" i="20" a="1"/>
  <c r="J890" i="20" s="1"/>
  <c r="J891" i="20" a="1"/>
  <c r="J891" i="20"/>
  <c r="J892" i="20" a="1"/>
  <c r="J892" i="20"/>
  <c r="J893" i="20" a="1"/>
  <c r="J893" i="20" s="1"/>
  <c r="J894" i="20" a="1"/>
  <c r="J894" i="20" s="1"/>
  <c r="J895" i="20" a="1"/>
  <c r="J895" i="20" s="1"/>
  <c r="J896" i="20" a="1"/>
  <c r="J896" i="20" s="1"/>
  <c r="J897" i="20" a="1"/>
  <c r="J897" i="20" s="1"/>
  <c r="J898" i="20" a="1"/>
  <c r="J898" i="20"/>
  <c r="J899" i="20" a="1"/>
  <c r="J899" i="20"/>
  <c r="J900" i="20" a="1"/>
  <c r="J900" i="20" s="1"/>
  <c r="J901" i="20" a="1"/>
  <c r="J901" i="20" s="1"/>
  <c r="J902" i="20" a="1"/>
  <c r="J902" i="20" s="1"/>
  <c r="J903" i="20" a="1"/>
  <c r="J903" i="20" s="1"/>
  <c r="J904" i="20" a="1"/>
  <c r="J904" i="20" s="1"/>
  <c r="J905" i="20" a="1"/>
  <c r="J905" i="20"/>
  <c r="J906" i="20" a="1"/>
  <c r="J906" i="20" s="1"/>
  <c r="J907" i="20" a="1"/>
  <c r="J907" i="20" s="1"/>
  <c r="J908" i="20" a="1"/>
  <c r="J908" i="20" s="1"/>
  <c r="J909" i="20" a="1"/>
  <c r="J909" i="20" s="1"/>
  <c r="J910" i="20" a="1"/>
  <c r="J910" i="20" s="1"/>
  <c r="J911" i="20" a="1"/>
  <c r="J911" i="20" s="1"/>
  <c r="J912" i="20" a="1"/>
  <c r="J912" i="20" s="1"/>
  <c r="J913" i="20" a="1"/>
  <c r="J913" i="20" s="1"/>
  <c r="J914" i="20" a="1"/>
  <c r="J914" i="20"/>
  <c r="J915" i="20" a="1"/>
  <c r="J915" i="20" s="1"/>
  <c r="J916" i="20" a="1"/>
  <c r="J916" i="20" s="1"/>
  <c r="J917" i="20" a="1"/>
  <c r="J917" i="20" s="1"/>
  <c r="J918" i="20" a="1"/>
  <c r="J918" i="20" s="1"/>
  <c r="J919" i="20" a="1"/>
  <c r="J919" i="20" s="1"/>
  <c r="J920" i="20" a="1"/>
  <c r="J920" i="20"/>
  <c r="J921" i="20" a="1"/>
  <c r="J921" i="20"/>
  <c r="J922" i="20" a="1"/>
  <c r="J922" i="20" s="1"/>
  <c r="J923" i="20" a="1"/>
  <c r="J923" i="20" s="1"/>
  <c r="J924" i="20" a="1"/>
  <c r="J924" i="20" s="1"/>
  <c r="J925" i="20" a="1"/>
  <c r="J925" i="20" s="1"/>
  <c r="J926" i="20" a="1"/>
  <c r="J926" i="20" s="1"/>
  <c r="J927" i="20" a="1"/>
  <c r="J927" i="20"/>
  <c r="J928" i="20" a="1"/>
  <c r="J928" i="20"/>
  <c r="J929" i="20" a="1"/>
  <c r="J929" i="20" s="1"/>
  <c r="J930" i="20" a="1"/>
  <c r="J930" i="20" s="1"/>
  <c r="J931" i="20" a="1"/>
  <c r="J931" i="20" s="1"/>
  <c r="J932" i="20" a="1"/>
  <c r="J932" i="20" s="1"/>
  <c r="J933" i="20" a="1"/>
  <c r="J933" i="20" s="1"/>
  <c r="J934" i="20" a="1"/>
  <c r="J934" i="20"/>
  <c r="J935" i="20" a="1"/>
  <c r="J935" i="20"/>
  <c r="J936" i="20" a="1"/>
  <c r="J936" i="20" s="1"/>
  <c r="J937" i="20" a="1"/>
  <c r="J937" i="20" s="1"/>
  <c r="J938" i="20" a="1"/>
  <c r="J938" i="20" s="1"/>
  <c r="J939" i="20" a="1"/>
  <c r="J939" i="20" s="1"/>
  <c r="J940" i="20" a="1"/>
  <c r="J940" i="20" s="1"/>
  <c r="J941" i="20" a="1"/>
  <c r="J941" i="20"/>
  <c r="J942" i="20" a="1"/>
  <c r="J942" i="20" s="1"/>
  <c r="J943" i="20" a="1"/>
  <c r="J943" i="20" s="1"/>
  <c r="J944" i="20" a="1"/>
  <c r="J944" i="20" s="1"/>
  <c r="J945" i="20" a="1"/>
  <c r="J945" i="20" s="1"/>
  <c r="J946" i="20" a="1"/>
  <c r="J946" i="20" s="1"/>
  <c r="J947" i="20" a="1"/>
  <c r="J947" i="20" s="1"/>
  <c r="J948" i="20" a="1"/>
  <c r="J948" i="20" s="1"/>
  <c r="J949" i="20" a="1"/>
  <c r="J949" i="20" s="1"/>
  <c r="J950" i="20" a="1"/>
  <c r="J950" i="20"/>
  <c r="J951" i="20" a="1"/>
  <c r="J951" i="20" s="1"/>
  <c r="J952" i="20" a="1"/>
  <c r="J952" i="20" s="1"/>
  <c r="J953" i="20" a="1"/>
  <c r="J953" i="20" s="1"/>
  <c r="J954" i="20" a="1"/>
  <c r="J954" i="20" s="1"/>
  <c r="J955" i="20" a="1"/>
  <c r="J955" i="20" s="1"/>
  <c r="J956" i="20" a="1"/>
  <c r="J956" i="20"/>
  <c r="J957" i="20" a="1"/>
  <c r="J957" i="20"/>
  <c r="J958" i="20" a="1"/>
  <c r="J958" i="20" s="1"/>
  <c r="J959" i="20" a="1"/>
  <c r="J959" i="20" s="1"/>
  <c r="J960" i="20" a="1"/>
  <c r="J960" i="20" s="1"/>
  <c r="J961" i="20" a="1"/>
  <c r="J961" i="20" s="1"/>
  <c r="J962" i="20" a="1"/>
  <c r="J962" i="20" s="1"/>
  <c r="J963" i="20" a="1"/>
  <c r="J963" i="20"/>
  <c r="J964" i="20" a="1"/>
  <c r="J964" i="20"/>
  <c r="J965" i="20" a="1"/>
  <c r="J965" i="20" s="1"/>
  <c r="J966" i="20" a="1"/>
  <c r="J966" i="20" s="1"/>
  <c r="J967" i="20" a="1"/>
  <c r="J967" i="20" s="1"/>
  <c r="J968" i="20" a="1"/>
  <c r="J968" i="20" s="1"/>
  <c r="J969" i="20" a="1"/>
  <c r="J969" i="20" s="1"/>
  <c r="J970" i="20" a="1"/>
  <c r="J970" i="20"/>
  <c r="J971" i="20" a="1"/>
  <c r="J971" i="20"/>
  <c r="J972" i="20" a="1"/>
  <c r="J972" i="20" s="1"/>
  <c r="J973" i="20" a="1"/>
  <c r="J973" i="20" s="1"/>
  <c r="J974" i="20" a="1"/>
  <c r="J974" i="20" s="1"/>
  <c r="J975" i="20" a="1"/>
  <c r="J975" i="20" s="1"/>
  <c r="J976" i="20" a="1"/>
  <c r="J976" i="20" s="1"/>
  <c r="J977" i="20" a="1"/>
  <c r="J977" i="20"/>
  <c r="J978" i="20" a="1"/>
  <c r="J978" i="20" s="1"/>
  <c r="J979" i="20" a="1"/>
  <c r="J979" i="20" s="1"/>
  <c r="J980" i="20" a="1"/>
  <c r="J980" i="20" s="1"/>
  <c r="J981" i="20" a="1"/>
  <c r="J981" i="20" s="1"/>
  <c r="J982" i="20" a="1"/>
  <c r="J982" i="20" s="1"/>
  <c r="J983" i="20" a="1"/>
  <c r="J983" i="20" s="1"/>
  <c r="J984" i="20" a="1"/>
  <c r="J984" i="20" s="1"/>
  <c r="J985" i="20" a="1"/>
  <c r="J985" i="20" s="1"/>
  <c r="J986" i="20" a="1"/>
  <c r="J986" i="20"/>
  <c r="J987" i="20" a="1"/>
  <c r="J987" i="20" s="1"/>
  <c r="J988" i="20" a="1"/>
  <c r="J988" i="20" s="1"/>
  <c r="J989" i="20" a="1"/>
  <c r="J989" i="20" s="1"/>
  <c r="J990" i="20" a="1"/>
  <c r="J990" i="20" s="1"/>
  <c r="J991" i="20" a="1"/>
  <c r="J991" i="20" s="1"/>
  <c r="J992" i="20" a="1"/>
  <c r="J992" i="20"/>
  <c r="J993" i="20" a="1"/>
  <c r="J993" i="20"/>
  <c r="J994" i="20" a="1"/>
  <c r="J994" i="20" s="1"/>
  <c r="J995" i="20" a="1"/>
  <c r="J995" i="20" s="1"/>
  <c r="J996" i="20" a="1"/>
  <c r="J996" i="20" s="1"/>
  <c r="J997" i="20" a="1"/>
  <c r="J997" i="20" s="1"/>
  <c r="J998" i="20" a="1"/>
  <c r="J998" i="20" s="1"/>
  <c r="J999" i="20" a="1"/>
  <c r="J999" i="20"/>
  <c r="J1000" i="20" a="1"/>
  <c r="J1000" i="20"/>
  <c r="J1001" i="20" a="1"/>
  <c r="J1001" i="20" s="1"/>
  <c r="K26" i="20" a="1"/>
  <c r="K26" i="20" s="1"/>
  <c r="K47" i="20" a="1"/>
  <c r="K47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6" i="20" a="1"/>
  <c r="K56" i="20" s="1"/>
  <c r="K61" i="20" a="1"/>
  <c r="K61" i="20" s="1"/>
  <c r="K62" i="20" a="1"/>
  <c r="K62" i="20" s="1"/>
  <c r="K63" i="20" a="1"/>
  <c r="K63" i="20" s="1"/>
  <c r="K65" i="20" a="1"/>
  <c r="K65" i="20" s="1"/>
  <c r="K66" i="20" a="1"/>
  <c r="K66" i="20" s="1"/>
  <c r="K68" i="20" a="1"/>
  <c r="K68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/>
  <c r="K147" i="20" a="1"/>
  <c r="K147" i="20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/>
  <c r="K227" i="20" a="1"/>
  <c r="K227" i="20" s="1"/>
  <c r="K228" i="20" a="1"/>
  <c r="K228" i="20"/>
  <c r="K229" i="20" a="1"/>
  <c r="K229" i="20" s="1"/>
  <c r="K230" i="20" a="1"/>
  <c r="K230" i="20" s="1"/>
  <c r="K231" i="20" a="1"/>
  <c r="K231" i="20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/>
  <c r="K245" i="20" a="1"/>
  <c r="K245" i="20" s="1"/>
  <c r="K246" i="20" a="1"/>
  <c r="K246" i="20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/>
  <c r="K253" i="20" a="1"/>
  <c r="K253" i="20"/>
  <c r="K254" i="20" a="1"/>
  <c r="K254" i="20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/>
  <c r="K280" i="20" a="1"/>
  <c r="K280" i="20"/>
  <c r="K281" i="20" a="1"/>
  <c r="K281" i="20" s="1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/>
  <c r="K299" i="20" a="1"/>
  <c r="K299" i="20" s="1"/>
  <c r="K300" i="20" a="1"/>
  <c r="K300" i="20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 s="1"/>
  <c r="K323" i="20" a="1"/>
  <c r="K323" i="20" s="1"/>
  <c r="K324" i="20" a="1"/>
  <c r="K324" i="20" s="1"/>
  <c r="K325" i="20" a="1"/>
  <c r="K325" i="20" s="1"/>
  <c r="K326" i="20" a="1"/>
  <c r="K326" i="20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/>
  <c r="K337" i="20" a="1"/>
  <c r="K337" i="20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/>
  <c r="K345" i="20" a="1"/>
  <c r="K345" i="20" s="1"/>
  <c r="K346" i="20" a="1"/>
  <c r="K346" i="20" s="1"/>
  <c r="K347" i="20" a="1"/>
  <c r="K347" i="20" s="1"/>
  <c r="K348" i="20" a="1"/>
  <c r="K348" i="20" s="1"/>
  <c r="K349" i="20" a="1"/>
  <c r="K349" i="20"/>
  <c r="K350" i="20" a="1"/>
  <c r="K350" i="20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/>
  <c r="K363" i="20" a="1"/>
  <c r="K363" i="20" s="1"/>
  <c r="K364" i="20" a="1"/>
  <c r="K364" i="20" s="1"/>
  <c r="K365" i="20" a="1"/>
  <c r="K365" i="20" s="1"/>
  <c r="K366" i="20" a="1"/>
  <c r="K366" i="20" s="1"/>
  <c r="K367" i="20" a="1"/>
  <c r="K367" i="20"/>
  <c r="K368" i="20" a="1"/>
  <c r="K368" i="20" s="1"/>
  <c r="K369" i="20" a="1"/>
  <c r="K369" i="20" s="1"/>
  <c r="K370" i="20" a="1"/>
  <c r="K370" i="20"/>
  <c r="K371" i="20" a="1"/>
  <c r="K371" i="20" s="1"/>
  <c r="K372" i="20" a="1"/>
  <c r="K372" i="20" s="1"/>
  <c r="K373" i="20" a="1"/>
  <c r="K373" i="20"/>
  <c r="K374" i="20" a="1"/>
  <c r="K374" i="20" s="1"/>
  <c r="K375" i="20" a="1"/>
  <c r="K375" i="20"/>
  <c r="K376" i="20" a="1"/>
  <c r="K376" i="20" s="1"/>
  <c r="K377" i="20" a="1"/>
  <c r="K377" i="20" s="1"/>
  <c r="K378" i="20" a="1"/>
  <c r="K378" i="20" s="1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/>
  <c r="K386" i="20" a="1"/>
  <c r="K386" i="20" s="1"/>
  <c r="K387" i="20" a="1"/>
  <c r="K387" i="20" s="1"/>
  <c r="K388" i="20" a="1"/>
  <c r="K388" i="20"/>
  <c r="K389" i="20" a="1"/>
  <c r="K389" i="20" s="1"/>
  <c r="K390" i="20" a="1"/>
  <c r="K390" i="20"/>
  <c r="K391" i="20" a="1"/>
  <c r="K391" i="20" s="1"/>
  <c r="K392" i="20" a="1"/>
  <c r="K392" i="20" s="1"/>
  <c r="K393" i="20" a="1"/>
  <c r="K393" i="20" s="1"/>
  <c r="K394" i="20" a="1"/>
  <c r="K394" i="20" s="1"/>
  <c r="K395" i="20" a="1"/>
  <c r="K395" i="20" s="1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/>
  <c r="K403" i="20" a="1"/>
  <c r="K403" i="20"/>
  <c r="K404" i="20" a="1"/>
  <c r="K404" i="20" s="1"/>
  <c r="K405" i="20" a="1"/>
  <c r="K405" i="20" s="1"/>
  <c r="K406" i="20" a="1"/>
  <c r="K406" i="20"/>
  <c r="K407" i="20" a="1"/>
  <c r="K407" i="20" s="1"/>
  <c r="K408" i="20" a="1"/>
  <c r="K408" i="20"/>
  <c r="K409" i="20" a="1"/>
  <c r="K409" i="20" s="1"/>
  <c r="K410" i="20" a="1"/>
  <c r="K410" i="20" s="1"/>
  <c r="K411" i="20" a="1"/>
  <c r="K411" i="20" s="1"/>
  <c r="K412" i="20" a="1"/>
  <c r="K412" i="20" s="1"/>
  <c r="K413" i="20" a="1"/>
  <c r="K413" i="20" s="1"/>
  <c r="K414" i="20" a="1"/>
  <c r="K414" i="20" s="1"/>
  <c r="K415" i="20" a="1"/>
  <c r="K415" i="20"/>
  <c r="K416" i="20" a="1"/>
  <c r="K416" i="20"/>
  <c r="K417" i="20" a="1"/>
  <c r="K417" i="20" s="1"/>
  <c r="K418" i="20" a="1"/>
  <c r="K418" i="20" s="1"/>
  <c r="K419" i="20" a="1"/>
  <c r="K419" i="20" s="1"/>
  <c r="K420" i="20" a="1"/>
  <c r="K420" i="20" s="1"/>
  <c r="K421" i="20" a="1"/>
  <c r="K421" i="20"/>
  <c r="K422" i="20" a="1"/>
  <c r="K422" i="20" s="1"/>
  <c r="K423" i="20" a="1"/>
  <c r="K423" i="20" s="1"/>
  <c r="K424" i="20" a="1"/>
  <c r="K424" i="20"/>
  <c r="K425" i="20" a="1"/>
  <c r="K425" i="20" s="1"/>
  <c r="K426" i="20" a="1"/>
  <c r="K426" i="20"/>
  <c r="K427" i="20" a="1"/>
  <c r="K427" i="20" s="1"/>
  <c r="K428" i="20" a="1"/>
  <c r="K428" i="20"/>
  <c r="K429" i="20" a="1"/>
  <c r="K429" i="20"/>
  <c r="K430" i="20" a="1"/>
  <c r="K430" i="20" s="1"/>
  <c r="K431" i="20" a="1"/>
  <c r="K431" i="20" s="1"/>
  <c r="K432" i="20" a="1"/>
  <c r="K432" i="20" s="1"/>
  <c r="K433" i="20" a="1"/>
  <c r="K433" i="20" s="1"/>
  <c r="K434" i="20" a="1"/>
  <c r="K434" i="20"/>
  <c r="K435" i="20" a="1"/>
  <c r="K435" i="20" s="1"/>
  <c r="K436" i="20" a="1"/>
  <c r="K436" i="20" s="1"/>
  <c r="K437" i="20" a="1"/>
  <c r="K437" i="20" s="1"/>
  <c r="K438" i="20" a="1"/>
  <c r="K438" i="20" s="1"/>
  <c r="K439" i="20" a="1"/>
  <c r="K439" i="20"/>
  <c r="K440" i="20" a="1"/>
  <c r="K440" i="20" s="1"/>
  <c r="K441" i="20" a="1"/>
  <c r="K441" i="20" s="1"/>
  <c r="K442" i="20" a="1"/>
  <c r="K442" i="20" s="1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 s="1"/>
  <c r="K450" i="20" a="1"/>
  <c r="K450" i="20" s="1"/>
  <c r="K451" i="20" a="1"/>
  <c r="K451" i="20" s="1"/>
  <c r="K452" i="20" a="1"/>
  <c r="K452" i="20"/>
  <c r="K453" i="20" a="1"/>
  <c r="K453" i="20" s="1"/>
  <c r="K454" i="20" a="1"/>
  <c r="K454" i="20"/>
  <c r="K455" i="20" a="1"/>
  <c r="K455" i="20" s="1"/>
  <c r="K456" i="20" a="1"/>
  <c r="K456" i="20" s="1"/>
  <c r="K457" i="20" a="1"/>
  <c r="K457" i="20"/>
  <c r="K458" i="20" a="1"/>
  <c r="K458" i="20" s="1"/>
  <c r="K459" i="20" a="1"/>
  <c r="K459" i="20"/>
  <c r="K460" i="20" a="1"/>
  <c r="K460" i="20"/>
  <c r="K461" i="20" a="1"/>
  <c r="K461" i="20" s="1"/>
  <c r="K462" i="20" a="1"/>
  <c r="K462" i="20"/>
  <c r="K463" i="20" a="1"/>
  <c r="K463" i="20" s="1"/>
  <c r="K464" i="20" a="1"/>
  <c r="K464" i="20" s="1"/>
  <c r="K465" i="20" a="1"/>
  <c r="K465" i="20"/>
  <c r="K466" i="20" a="1"/>
  <c r="K466" i="20" s="1"/>
  <c r="K467" i="20" a="1"/>
  <c r="K467" i="20" s="1"/>
  <c r="K468" i="20" a="1"/>
  <c r="K468" i="20" s="1"/>
  <c r="K469" i="20" a="1"/>
  <c r="K469" i="20" s="1"/>
  <c r="K470" i="20" a="1"/>
  <c r="K470" i="20"/>
  <c r="K471" i="20" a="1"/>
  <c r="K471" i="20" s="1"/>
  <c r="K472" i="20" a="1"/>
  <c r="K472" i="20"/>
  <c r="K473" i="20" a="1"/>
  <c r="K473" i="20" s="1"/>
  <c r="K474" i="20" a="1"/>
  <c r="K474" i="20"/>
  <c r="K475" i="20" a="1"/>
  <c r="K475" i="20" s="1"/>
  <c r="K476" i="20" a="1"/>
  <c r="K476" i="20" s="1"/>
  <c r="K477" i="20" a="1"/>
  <c r="K477" i="20" s="1"/>
  <c r="K478" i="20" a="1"/>
  <c r="K478" i="20"/>
  <c r="K479" i="20" a="1"/>
  <c r="K479" i="20" s="1"/>
  <c r="K480" i="20" a="1"/>
  <c r="K480" i="20"/>
  <c r="K481" i="20" a="1"/>
  <c r="K481" i="20" s="1"/>
  <c r="K482" i="20" a="1"/>
  <c r="K482" i="20" s="1"/>
  <c r="K483" i="20" a="1"/>
  <c r="K483" i="20"/>
  <c r="K484" i="20" a="1"/>
  <c r="K484" i="20" s="1"/>
  <c r="K485" i="20" a="1"/>
  <c r="K485" i="20" s="1"/>
  <c r="K486" i="20" a="1"/>
  <c r="K486" i="20" s="1"/>
  <c r="K487" i="20" a="1"/>
  <c r="K487" i="20"/>
  <c r="K488" i="20" a="1"/>
  <c r="K488" i="20"/>
  <c r="K489" i="20" a="1"/>
  <c r="K489" i="20" s="1"/>
  <c r="K490" i="20" a="1"/>
  <c r="K490" i="20" s="1"/>
  <c r="K491" i="20" a="1"/>
  <c r="K491" i="20" s="1"/>
  <c r="K492" i="20" a="1"/>
  <c r="K492" i="20"/>
  <c r="K493" i="20" a="1"/>
  <c r="K493" i="20"/>
  <c r="K494" i="20" a="1"/>
  <c r="K494" i="20" s="1"/>
  <c r="K495" i="20" a="1"/>
  <c r="K495" i="20" s="1"/>
  <c r="K496" i="20" a="1"/>
  <c r="K496" i="20" s="1"/>
  <c r="K497" i="20" a="1"/>
  <c r="K497" i="20" s="1"/>
  <c r="K498" i="20" a="1"/>
  <c r="K498" i="20" s="1"/>
  <c r="K499" i="20" a="1"/>
  <c r="K499" i="20" s="1"/>
  <c r="K500" i="20" a="1"/>
  <c r="K500" i="20" s="1"/>
  <c r="K501" i="20" a="1"/>
  <c r="K501" i="20"/>
  <c r="K502" i="20" a="1"/>
  <c r="K502" i="20" s="1"/>
  <c r="K503" i="20" a="1"/>
  <c r="K503" i="20" s="1"/>
  <c r="K504" i="20" a="1"/>
  <c r="K504" i="20" s="1"/>
  <c r="K505" i="20" a="1"/>
  <c r="K505" i="20"/>
  <c r="K506" i="20" a="1"/>
  <c r="K506" i="20" s="1"/>
  <c r="K507" i="20" a="1"/>
  <c r="K507" i="20" s="1"/>
  <c r="K508" i="20" a="1"/>
  <c r="K508" i="20" s="1"/>
  <c r="K509" i="20" a="1"/>
  <c r="K509" i="20" s="1"/>
  <c r="K510" i="20" a="1"/>
  <c r="K510" i="20" s="1"/>
  <c r="K511" i="20" a="1"/>
  <c r="K511" i="20" s="1"/>
  <c r="K512" i="20" a="1"/>
  <c r="K512" i="20" s="1"/>
  <c r="K513" i="20" a="1"/>
  <c r="K513" i="20" s="1"/>
  <c r="K514" i="20" a="1"/>
  <c r="K514" i="20" s="1"/>
  <c r="K515" i="20" a="1"/>
  <c r="K515" i="20" s="1"/>
  <c r="K516" i="20" a="1"/>
  <c r="K516" i="20" s="1"/>
  <c r="K517" i="20" a="1"/>
  <c r="K517" i="20"/>
  <c r="K518" i="20" a="1"/>
  <c r="K518" i="20" s="1"/>
  <c r="K519" i="20" a="1"/>
  <c r="K519" i="20" s="1"/>
  <c r="K520" i="20" a="1"/>
  <c r="K520" i="20" s="1"/>
  <c r="K521" i="20" a="1"/>
  <c r="K521" i="20"/>
  <c r="K522" i="20" a="1"/>
  <c r="K522" i="20"/>
  <c r="K523" i="20" a="1"/>
  <c r="K523" i="20" s="1"/>
  <c r="K524" i="20" a="1"/>
  <c r="K524" i="20" s="1"/>
  <c r="K525" i="20" a="1"/>
  <c r="K525" i="20" s="1"/>
  <c r="K526" i="20" a="1"/>
  <c r="K526" i="20" s="1"/>
  <c r="K527" i="20" a="1"/>
  <c r="K527" i="20" s="1"/>
  <c r="K528" i="20" a="1"/>
  <c r="K528" i="20" s="1"/>
  <c r="K529" i="20" a="1"/>
  <c r="K529" i="20"/>
  <c r="K530" i="20" a="1"/>
  <c r="K530" i="20" s="1"/>
  <c r="K531" i="20" a="1"/>
  <c r="K531" i="20" s="1"/>
  <c r="K532" i="20" a="1"/>
  <c r="K532" i="20"/>
  <c r="K533" i="20" a="1"/>
  <c r="K533" i="20"/>
  <c r="K534" i="20" a="1"/>
  <c r="K534" i="20" s="1"/>
  <c r="K535" i="20" a="1"/>
  <c r="K535" i="20"/>
  <c r="K536" i="20" a="1"/>
  <c r="K536" i="20" s="1"/>
  <c r="K537" i="20" a="1"/>
  <c r="K537" i="20" s="1"/>
  <c r="K538" i="20" a="1"/>
  <c r="K538" i="20" s="1"/>
  <c r="K539" i="20" a="1"/>
  <c r="K539" i="20" s="1"/>
  <c r="K540" i="20" a="1"/>
  <c r="K540" i="20" s="1"/>
  <c r="K541" i="20" a="1"/>
  <c r="K541" i="20" s="1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 s="1"/>
  <c r="K547" i="20" a="1"/>
  <c r="K547" i="20"/>
  <c r="K548" i="20" a="1"/>
  <c r="K548" i="20" s="1"/>
  <c r="K549" i="20" a="1"/>
  <c r="K549" i="20" s="1"/>
  <c r="K550" i="20" a="1"/>
  <c r="K550" i="20" s="1"/>
  <c r="K551" i="20" a="1"/>
  <c r="K551" i="20" s="1"/>
  <c r="K552" i="20" a="1"/>
  <c r="K552" i="20" s="1"/>
  <c r="K553" i="20" a="1"/>
  <c r="K553" i="20" s="1"/>
  <c r="K554" i="20" a="1"/>
  <c r="K554" i="20" s="1"/>
  <c r="K555" i="20" a="1"/>
  <c r="K555" i="20"/>
  <c r="K556" i="20" a="1"/>
  <c r="K556" i="20"/>
  <c r="K557" i="20" a="1"/>
  <c r="K557" i="20" s="1"/>
  <c r="K558" i="20" a="1"/>
  <c r="K558" i="20"/>
  <c r="K559" i="20" a="1"/>
  <c r="K559" i="20" s="1"/>
  <c r="K560" i="20" a="1"/>
  <c r="K560" i="20" s="1"/>
  <c r="K561" i="20" a="1"/>
  <c r="K561" i="20" s="1"/>
  <c r="K562" i="20" a="1"/>
  <c r="K562" i="20" s="1"/>
  <c r="K563" i="20" a="1"/>
  <c r="K563" i="20" s="1"/>
  <c r="K564" i="20" a="1"/>
  <c r="K564" i="20" s="1"/>
  <c r="K565" i="20" a="1"/>
  <c r="K565" i="20" s="1"/>
  <c r="K566" i="20" a="1"/>
  <c r="K566" i="20" s="1"/>
  <c r="K567" i="20" a="1"/>
  <c r="K567" i="20" s="1"/>
  <c r="K568" i="20" a="1"/>
  <c r="K568" i="20"/>
  <c r="K569" i="20" a="1"/>
  <c r="K569" i="20" s="1"/>
  <c r="K570" i="20" a="1"/>
  <c r="K570" i="20" s="1"/>
  <c r="K571" i="20" a="1"/>
  <c r="K571" i="20" s="1"/>
  <c r="K572" i="20" a="1"/>
  <c r="K572" i="20" s="1"/>
  <c r="K573" i="20" a="1"/>
  <c r="K573" i="20" s="1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 s="1"/>
  <c r="K579" i="20" a="1"/>
  <c r="K579" i="20" s="1"/>
  <c r="K580" i="20" a="1"/>
  <c r="K580" i="20"/>
  <c r="K581" i="20" a="1"/>
  <c r="K581" i="20" s="1"/>
  <c r="K582" i="20" a="1"/>
  <c r="K582" i="20" s="1"/>
  <c r="K583" i="20" a="1"/>
  <c r="K583" i="20" s="1"/>
  <c r="K584" i="20" a="1"/>
  <c r="K584" i="20" s="1"/>
  <c r="K585" i="20" a="1"/>
  <c r="K585" i="20" s="1"/>
  <c r="K586" i="20" a="1"/>
  <c r="K586" i="20" s="1"/>
  <c r="K587" i="20" a="1"/>
  <c r="K587" i="20" s="1"/>
  <c r="K588" i="20" a="1"/>
  <c r="K588" i="20" s="1"/>
  <c r="K589" i="20" a="1"/>
  <c r="K589" i="20" s="1"/>
  <c r="K590" i="20" a="1"/>
  <c r="K590" i="20" s="1"/>
  <c r="K591" i="20" a="1"/>
  <c r="K591" i="20" s="1"/>
  <c r="K592" i="20" a="1"/>
  <c r="K592" i="20" s="1"/>
  <c r="K593" i="20" a="1"/>
  <c r="K593" i="20"/>
  <c r="K594" i="20" a="1"/>
  <c r="K594" i="20"/>
  <c r="K595" i="20" a="1"/>
  <c r="K595" i="20" s="1"/>
  <c r="K596" i="20" a="1"/>
  <c r="K596" i="20" s="1"/>
  <c r="K597" i="20" a="1"/>
  <c r="K597" i="20" s="1"/>
  <c r="K598" i="20" a="1"/>
  <c r="K598" i="20" s="1"/>
  <c r="K599" i="20" a="1"/>
  <c r="K599" i="20" s="1"/>
  <c r="K600" i="20" a="1"/>
  <c r="K600" i="20" s="1"/>
  <c r="K601" i="20" a="1"/>
  <c r="K601" i="20" s="1"/>
  <c r="K602" i="20" a="1"/>
  <c r="K602" i="20" s="1"/>
  <c r="K603" i="20" a="1"/>
  <c r="K603" i="20" s="1"/>
  <c r="K604" i="20" a="1"/>
  <c r="K604" i="20"/>
  <c r="K605" i="20" a="1"/>
  <c r="K605" i="20" s="1"/>
  <c r="K606" i="20" a="1"/>
  <c r="K606" i="20"/>
  <c r="K607" i="20" a="1"/>
  <c r="K607" i="20" s="1"/>
  <c r="K608" i="20" a="1"/>
  <c r="K608" i="20" s="1"/>
  <c r="K609" i="20" a="1"/>
  <c r="K609" i="20" s="1"/>
  <c r="K610" i="20" a="1"/>
  <c r="K610" i="20" s="1"/>
  <c r="K611" i="20" a="1"/>
  <c r="K611" i="20" s="1"/>
  <c r="K612" i="20" a="1"/>
  <c r="K612" i="20" s="1"/>
  <c r="K613" i="20" a="1"/>
  <c r="K613" i="20" s="1"/>
  <c r="K614" i="20" a="1"/>
  <c r="K614" i="20" s="1"/>
  <c r="K615" i="20" a="1"/>
  <c r="K615" i="20"/>
  <c r="K616" i="20" a="1"/>
  <c r="K616" i="20" s="1"/>
  <c r="K617" i="20" a="1"/>
  <c r="K617" i="20" s="1"/>
  <c r="K618" i="20" a="1"/>
  <c r="K618" i="20" s="1"/>
  <c r="K619" i="20" a="1"/>
  <c r="K619" i="20" s="1"/>
  <c r="K620" i="20" a="1"/>
  <c r="K620" i="20" s="1"/>
  <c r="K621" i="20" a="1"/>
  <c r="K621" i="20" s="1"/>
  <c r="K622" i="20" a="1"/>
  <c r="K622" i="20" s="1"/>
  <c r="K623" i="20" a="1"/>
  <c r="K623" i="20" s="1"/>
  <c r="K624" i="20" a="1"/>
  <c r="K624" i="20" s="1"/>
  <c r="K625" i="20" a="1"/>
  <c r="K625" i="20" s="1"/>
  <c r="K626" i="20" a="1"/>
  <c r="K626" i="20" s="1"/>
  <c r="K627" i="20" a="1"/>
  <c r="K627" i="20"/>
  <c r="K628" i="20" a="1"/>
  <c r="K628" i="20"/>
  <c r="K629" i="20" a="1"/>
  <c r="K629" i="20" s="1"/>
  <c r="K630" i="20" a="1"/>
  <c r="K630" i="20"/>
  <c r="K631" i="20" a="1"/>
  <c r="K631" i="20" s="1"/>
  <c r="K632" i="20" a="1"/>
  <c r="K632" i="20" s="1"/>
  <c r="K633" i="20" a="1"/>
  <c r="K633" i="20" s="1"/>
  <c r="K634" i="20" a="1"/>
  <c r="K634" i="20" s="1"/>
  <c r="K635" i="20" a="1"/>
  <c r="K635" i="20" s="1"/>
  <c r="K636" i="20" a="1"/>
  <c r="K636" i="20" s="1"/>
  <c r="K637" i="20" a="1"/>
  <c r="K637" i="20" s="1"/>
  <c r="K638" i="20" a="1"/>
  <c r="K638" i="20" s="1"/>
  <c r="K639" i="20" a="1"/>
  <c r="K639" i="20" s="1"/>
  <c r="K640" i="20" a="1"/>
  <c r="K640" i="20"/>
  <c r="K641" i="20" a="1"/>
  <c r="K641" i="20"/>
  <c r="K642" i="20" a="1"/>
  <c r="K642" i="20" s="1"/>
  <c r="K643" i="20" a="1"/>
  <c r="K643" i="20" s="1"/>
  <c r="K644" i="20" a="1"/>
  <c r="K644" i="20" s="1"/>
  <c r="K645" i="20" a="1"/>
  <c r="K645" i="20" s="1"/>
  <c r="K646" i="20" a="1"/>
  <c r="K646" i="20" s="1"/>
  <c r="K647" i="20" a="1"/>
  <c r="K647" i="20" s="1"/>
  <c r="K648" i="20" a="1"/>
  <c r="K648" i="20" s="1"/>
  <c r="K649" i="20" a="1"/>
  <c r="K649" i="20" s="1"/>
  <c r="K650" i="20" a="1"/>
  <c r="K650" i="20" s="1"/>
  <c r="K651" i="20" a="1"/>
  <c r="K651" i="20"/>
  <c r="K652" i="20" a="1"/>
  <c r="K652" i="20" s="1"/>
  <c r="K653" i="20" a="1"/>
  <c r="K653" i="20"/>
  <c r="K654" i="20" a="1"/>
  <c r="K654" i="20"/>
  <c r="K655" i="20" a="1"/>
  <c r="K655" i="20" s="1"/>
  <c r="K656" i="20" a="1"/>
  <c r="K656" i="20" s="1"/>
  <c r="K657" i="20" a="1"/>
  <c r="K657" i="20" s="1"/>
  <c r="K658" i="20" a="1"/>
  <c r="K658" i="20" s="1"/>
  <c r="K659" i="20" a="1"/>
  <c r="K659" i="20" s="1"/>
  <c r="K660" i="20" a="1"/>
  <c r="K660" i="20" s="1"/>
  <c r="K661" i="20" a="1"/>
  <c r="K661" i="20" s="1"/>
  <c r="K662" i="20" a="1"/>
  <c r="K662" i="20" s="1"/>
  <c r="K663" i="20" a="1"/>
  <c r="K663" i="20" s="1"/>
  <c r="K664" i="20" a="1"/>
  <c r="K664" i="20"/>
  <c r="K665" i="20" a="1"/>
  <c r="K665" i="20"/>
  <c r="K666" i="20" a="1"/>
  <c r="K666" i="20" s="1"/>
  <c r="K667" i="20" a="1"/>
  <c r="K667" i="20"/>
  <c r="K668" i="20" a="1"/>
  <c r="K668" i="20" s="1"/>
  <c r="K669" i="20" a="1"/>
  <c r="K669" i="20" s="1"/>
  <c r="K670" i="20" a="1"/>
  <c r="K670" i="20" s="1"/>
  <c r="K671" i="20" a="1"/>
  <c r="K671" i="20" s="1"/>
  <c r="K672" i="20" a="1"/>
  <c r="K672" i="20" s="1"/>
  <c r="K673" i="20" a="1"/>
  <c r="K673" i="20" s="1"/>
  <c r="K674" i="20" a="1"/>
  <c r="K674" i="20" s="1"/>
  <c r="K675" i="20" a="1"/>
  <c r="K675" i="20"/>
  <c r="K676" i="20" a="1"/>
  <c r="K676" i="20"/>
  <c r="K677" i="20" a="1"/>
  <c r="K677" i="20" s="1"/>
  <c r="K678" i="20" a="1"/>
  <c r="K678" i="20"/>
  <c r="K679" i="20" a="1"/>
  <c r="K679" i="20"/>
  <c r="K680" i="20" a="1"/>
  <c r="K680" i="20" s="1"/>
  <c r="K681" i="20" a="1"/>
  <c r="K681" i="20" s="1"/>
  <c r="K682" i="20" a="1"/>
  <c r="K682" i="20" s="1"/>
  <c r="K683" i="20" a="1"/>
  <c r="K683" i="20" s="1"/>
  <c r="K684" i="20" a="1"/>
  <c r="K684" i="20" s="1"/>
  <c r="K685" i="20" a="1"/>
  <c r="K685" i="20" s="1"/>
  <c r="K686" i="20" a="1"/>
  <c r="K686" i="20" s="1"/>
  <c r="K687" i="20" a="1"/>
  <c r="K687" i="20" s="1"/>
  <c r="K688" i="20" a="1"/>
  <c r="K688" i="20" s="1"/>
  <c r="K689" i="20" a="1"/>
  <c r="K689" i="20"/>
  <c r="K690" i="20" a="1"/>
  <c r="K690" i="20"/>
  <c r="K691" i="20" a="1"/>
  <c r="K691" i="20" s="1"/>
  <c r="K692" i="20" a="1"/>
  <c r="K692" i="20" s="1"/>
  <c r="K693" i="20" a="1"/>
  <c r="K693" i="20" s="1"/>
  <c r="K694" i="20" a="1"/>
  <c r="K694" i="20" s="1"/>
  <c r="K695" i="20" a="1"/>
  <c r="K695" i="20" s="1"/>
  <c r="K696" i="20" a="1"/>
  <c r="K696" i="20" s="1"/>
  <c r="K697" i="20" a="1"/>
  <c r="K697" i="20" s="1"/>
  <c r="K698" i="20" a="1"/>
  <c r="K698" i="20" s="1"/>
  <c r="K699" i="20" a="1"/>
  <c r="K699" i="20" s="1"/>
  <c r="K700" i="20" a="1"/>
  <c r="K700" i="20"/>
  <c r="K701" i="20" a="1"/>
  <c r="K701" i="20"/>
  <c r="K702" i="20" a="1"/>
  <c r="K702" i="20" s="1"/>
  <c r="K703" i="20" a="1"/>
  <c r="K703" i="20"/>
  <c r="K704" i="20" a="1"/>
  <c r="K704" i="20" s="1"/>
  <c r="K705" i="20" a="1"/>
  <c r="K705" i="20" s="1"/>
  <c r="K706" i="20" a="1"/>
  <c r="K706" i="20" s="1"/>
  <c r="K707" i="20" a="1"/>
  <c r="K707" i="20" s="1"/>
  <c r="K708" i="20" a="1"/>
  <c r="K708" i="20" s="1"/>
  <c r="K709" i="20" a="1"/>
  <c r="K709" i="20" s="1"/>
  <c r="K710" i="20" a="1"/>
  <c r="K710" i="20" s="1"/>
  <c r="K711" i="20" a="1"/>
  <c r="K711" i="20"/>
  <c r="K712" i="20" a="1"/>
  <c r="K712" i="20" s="1"/>
  <c r="K713" i="20" a="1"/>
  <c r="K713" i="20" s="1"/>
  <c r="K714" i="20" a="1"/>
  <c r="K714" i="20" s="1"/>
  <c r="K715" i="20" a="1"/>
  <c r="K715" i="20"/>
  <c r="K716" i="20" a="1"/>
  <c r="K716" i="20" s="1"/>
  <c r="K717" i="20" a="1"/>
  <c r="K717" i="20" s="1"/>
  <c r="K718" i="20" a="1"/>
  <c r="K718" i="20" s="1"/>
  <c r="K719" i="20" a="1"/>
  <c r="K719" i="20" s="1"/>
  <c r="K720" i="20" a="1"/>
  <c r="K720" i="20" s="1"/>
  <c r="K721" i="20" a="1"/>
  <c r="K721" i="20" s="1"/>
  <c r="K722" i="20" a="1"/>
  <c r="K722" i="20" s="1"/>
  <c r="K723" i="20" a="1"/>
  <c r="K723" i="20"/>
  <c r="K724" i="20" a="1"/>
  <c r="K724" i="20" s="1"/>
  <c r="K725" i="20" a="1"/>
  <c r="K725" i="20"/>
  <c r="K726" i="20" a="1"/>
  <c r="K726" i="20"/>
  <c r="K727" i="20" a="1"/>
  <c r="K727" i="20" s="1"/>
  <c r="K728" i="20" a="1"/>
  <c r="K728" i="20" s="1"/>
  <c r="K729" i="20" a="1"/>
  <c r="K729" i="20" s="1"/>
  <c r="K730" i="20" a="1"/>
  <c r="K730" i="20" s="1"/>
  <c r="K731" i="20" a="1"/>
  <c r="K731" i="20" s="1"/>
  <c r="K732" i="20" a="1"/>
  <c r="K732" i="20" s="1"/>
  <c r="K733" i="20" a="1"/>
  <c r="K733" i="20" s="1"/>
  <c r="K734" i="20" a="1"/>
  <c r="K734" i="20" s="1"/>
  <c r="K735" i="20" a="1"/>
  <c r="K735" i="20" s="1"/>
  <c r="K736" i="20" a="1"/>
  <c r="K736" i="20"/>
  <c r="K737" i="20" a="1"/>
  <c r="K737" i="20" s="1"/>
  <c r="K738" i="20" a="1"/>
  <c r="K738" i="20" s="1"/>
  <c r="K739" i="20" a="1"/>
  <c r="K739" i="20" s="1"/>
  <c r="K740" i="20" a="1"/>
  <c r="K740" i="20" s="1"/>
  <c r="K741" i="20" a="1"/>
  <c r="K741" i="20" s="1"/>
  <c r="K742" i="20" a="1"/>
  <c r="K742" i="20" s="1"/>
  <c r="K743" i="20" a="1"/>
  <c r="K743" i="20" s="1"/>
  <c r="K744" i="20" a="1"/>
  <c r="K744" i="20" s="1"/>
  <c r="K745" i="20" a="1"/>
  <c r="K745" i="20" s="1"/>
  <c r="K746" i="20" a="1"/>
  <c r="K746" i="20" s="1"/>
  <c r="K747" i="20" a="1"/>
  <c r="K747" i="20"/>
  <c r="K748" i="20" a="1"/>
  <c r="K748" i="20"/>
  <c r="K749" i="20" a="1"/>
  <c r="K749" i="20" s="1"/>
  <c r="K750" i="20" a="1"/>
  <c r="K750" i="20"/>
  <c r="K751" i="20" a="1"/>
  <c r="K751" i="20"/>
  <c r="K752" i="20" a="1"/>
  <c r="K752" i="20" s="1"/>
  <c r="K753" i="20" a="1"/>
  <c r="K753" i="20" s="1"/>
  <c r="K754" i="20" a="1"/>
  <c r="K754" i="20" s="1"/>
  <c r="K755" i="20" a="1"/>
  <c r="K755" i="20" s="1"/>
  <c r="K756" i="20" a="1"/>
  <c r="K756" i="20" s="1"/>
  <c r="K757" i="20" a="1"/>
  <c r="K757" i="20" s="1"/>
  <c r="K758" i="20" a="1"/>
  <c r="K758" i="20" s="1"/>
  <c r="K759" i="20" a="1"/>
  <c r="K759" i="20"/>
  <c r="K760" i="20" a="1"/>
  <c r="K760" i="20" s="1"/>
  <c r="K761" i="20" a="1"/>
  <c r="K761" i="20"/>
  <c r="K762" i="20" a="1"/>
  <c r="K762" i="20" s="1"/>
  <c r="K763" i="20" a="1"/>
  <c r="K763" i="20" s="1"/>
  <c r="K764" i="20" a="1"/>
  <c r="K764" i="20" s="1"/>
  <c r="K765" i="20" a="1"/>
  <c r="K765" i="20" s="1"/>
  <c r="K766" i="20" a="1"/>
  <c r="K766" i="20" s="1"/>
  <c r="K767" i="20" a="1"/>
  <c r="K767" i="20" s="1"/>
  <c r="K768" i="20" a="1"/>
  <c r="K768" i="20" s="1"/>
  <c r="K769" i="20" a="1"/>
  <c r="K769" i="20" s="1"/>
  <c r="K770" i="20" a="1"/>
  <c r="K770" i="20" s="1"/>
  <c r="K771" i="20" a="1"/>
  <c r="K771" i="20" s="1"/>
  <c r="K772" i="20" a="1"/>
  <c r="K772" i="20"/>
  <c r="K773" i="20" a="1"/>
  <c r="K773" i="20"/>
  <c r="K774" i="20" a="1"/>
  <c r="K774" i="20" s="1"/>
  <c r="K775" i="20" a="1"/>
  <c r="K775" i="20"/>
  <c r="K776" i="20" a="1"/>
  <c r="K776" i="20" s="1"/>
  <c r="K777" i="20" a="1"/>
  <c r="K777" i="20" s="1"/>
  <c r="K778" i="20" a="1"/>
  <c r="K778" i="20" s="1"/>
  <c r="K779" i="20" a="1"/>
  <c r="K779" i="20" s="1"/>
  <c r="K780" i="20" a="1"/>
  <c r="K780" i="20" s="1"/>
  <c r="K781" i="20" a="1"/>
  <c r="K781" i="20" s="1"/>
  <c r="K782" i="20" a="1"/>
  <c r="K782" i="20" s="1"/>
  <c r="K783" i="20" a="1"/>
  <c r="K783" i="20"/>
  <c r="K784" i="20" a="1"/>
  <c r="K784" i="20"/>
  <c r="K785" i="20" a="1"/>
  <c r="K785" i="20" s="1"/>
  <c r="K786" i="20" a="1"/>
  <c r="K786" i="20"/>
  <c r="K787" i="20" a="1"/>
  <c r="K787" i="20" s="1"/>
  <c r="K788" i="20" a="1"/>
  <c r="K788" i="20" s="1"/>
  <c r="K789" i="20" a="1"/>
  <c r="K789" i="20" s="1"/>
  <c r="K790" i="20" a="1"/>
  <c r="K790" i="20" s="1"/>
  <c r="K791" i="20" a="1"/>
  <c r="K791" i="20" s="1"/>
  <c r="K792" i="20" a="1"/>
  <c r="K792" i="20" s="1"/>
  <c r="K793" i="20" a="1"/>
  <c r="K793" i="20" s="1"/>
  <c r="K794" i="20" a="1"/>
  <c r="K794" i="20" s="1"/>
  <c r="K795" i="20" a="1"/>
  <c r="K795" i="20" s="1"/>
  <c r="K796" i="20" a="1"/>
  <c r="K796" i="20"/>
  <c r="K797" i="20" a="1"/>
  <c r="K797" i="20" s="1"/>
  <c r="K798" i="20" a="1"/>
  <c r="K798" i="20" s="1"/>
  <c r="K799" i="20" a="1"/>
  <c r="K799" i="20" s="1"/>
  <c r="K800" i="20" a="1"/>
  <c r="K800" i="20" s="1"/>
  <c r="K801" i="20" a="1"/>
  <c r="K801" i="20" s="1"/>
  <c r="K802" i="20" a="1"/>
  <c r="K802" i="20" s="1"/>
  <c r="K803" i="20" a="1"/>
  <c r="K803" i="20" s="1"/>
  <c r="K804" i="20" a="1"/>
  <c r="K804" i="20" s="1"/>
  <c r="K805" i="20" a="1"/>
  <c r="K805" i="20" s="1"/>
  <c r="K806" i="20" a="1"/>
  <c r="K806" i="20" s="1"/>
  <c r="K807" i="20" a="1"/>
  <c r="K807" i="20"/>
  <c r="K808" i="20" a="1"/>
  <c r="K808" i="20"/>
  <c r="K809" i="20" a="1"/>
  <c r="K809" i="20" s="1"/>
  <c r="K810" i="20" a="1"/>
  <c r="K810" i="20"/>
  <c r="K811" i="20" a="1"/>
  <c r="K811" i="20"/>
  <c r="K812" i="20" a="1"/>
  <c r="K812" i="20" s="1"/>
  <c r="K813" i="20" a="1"/>
  <c r="K813" i="20" s="1"/>
  <c r="K814" i="20" a="1"/>
  <c r="K814" i="20" s="1"/>
  <c r="K815" i="20" a="1"/>
  <c r="K815" i="20" s="1"/>
  <c r="K816" i="20" a="1"/>
  <c r="K816" i="20" s="1"/>
  <c r="K817" i="20" a="1"/>
  <c r="K817" i="20" s="1"/>
  <c r="K818" i="20" a="1"/>
  <c r="K818" i="20" s="1"/>
  <c r="K819" i="20" a="1"/>
  <c r="K819" i="20"/>
  <c r="K820" i="20" a="1"/>
  <c r="K820" i="20" s="1"/>
  <c r="K821" i="20" a="1"/>
  <c r="K821" i="20"/>
  <c r="K822" i="20" a="1"/>
  <c r="K822" i="20"/>
  <c r="K823" i="20" a="1"/>
  <c r="K823" i="20"/>
  <c r="K824" i="20" a="1"/>
  <c r="K824" i="20" s="1"/>
  <c r="K825" i="20" a="1"/>
  <c r="K825" i="20" s="1"/>
  <c r="K826" i="20" a="1"/>
  <c r="K826" i="20" s="1"/>
  <c r="K827" i="20" a="1"/>
  <c r="K827" i="20" s="1"/>
  <c r="K828" i="20" a="1"/>
  <c r="K828" i="20" s="1"/>
  <c r="K829" i="20" a="1"/>
  <c r="K829" i="20" s="1"/>
  <c r="K830" i="20" a="1"/>
  <c r="K830" i="20" s="1"/>
  <c r="K831" i="20" a="1"/>
  <c r="K831" i="20"/>
  <c r="K832" i="20" a="1"/>
  <c r="K832" i="20" s="1"/>
  <c r="K833" i="20" a="1"/>
  <c r="K833" i="20" s="1"/>
  <c r="K834" i="20" a="1"/>
  <c r="K834" i="20"/>
  <c r="K835" i="20" a="1"/>
  <c r="K835" i="20" s="1"/>
  <c r="K836" i="20" a="1"/>
  <c r="K836" i="20" s="1"/>
  <c r="K837" i="20" a="1"/>
  <c r="K837" i="20" s="1"/>
  <c r="K838" i="20" a="1"/>
  <c r="K838" i="20" s="1"/>
  <c r="K839" i="20" a="1"/>
  <c r="K839" i="20" s="1"/>
  <c r="K840" i="20" a="1"/>
  <c r="K840" i="20" s="1"/>
  <c r="K841" i="20" a="1"/>
  <c r="K841" i="20" s="1"/>
  <c r="K842" i="20" a="1"/>
  <c r="K842" i="20" s="1"/>
  <c r="K843" i="20" a="1"/>
  <c r="K843" i="20" s="1"/>
  <c r="K844" i="20" a="1"/>
  <c r="K844" i="20" s="1"/>
  <c r="K845" i="20" a="1"/>
  <c r="K845" i="20"/>
  <c r="K846" i="20" a="1"/>
  <c r="K846" i="20" s="1"/>
  <c r="K847" i="20" a="1"/>
  <c r="K847" i="20"/>
  <c r="K848" i="20" a="1"/>
  <c r="K848" i="20" s="1"/>
  <c r="K849" i="20" a="1"/>
  <c r="K849" i="20" s="1"/>
  <c r="K850" i="20" a="1"/>
  <c r="K850" i="20" s="1"/>
  <c r="K851" i="20" a="1"/>
  <c r="K851" i="20" s="1"/>
  <c r="K852" i="20" a="1"/>
  <c r="K852" i="20" s="1"/>
  <c r="K853" i="20" a="1"/>
  <c r="K853" i="20" s="1"/>
  <c r="K854" i="20" a="1"/>
  <c r="K854" i="20" s="1"/>
  <c r="K855" i="20" a="1"/>
  <c r="K855" i="20"/>
  <c r="K856" i="20" a="1"/>
  <c r="K856" i="20" s="1"/>
  <c r="K857" i="20" a="1"/>
  <c r="K857" i="20"/>
  <c r="K858" i="20" a="1"/>
  <c r="K858" i="20" s="1"/>
  <c r="K859" i="20" a="1"/>
  <c r="K859" i="20" s="1"/>
  <c r="K860" i="20" a="1"/>
  <c r="K860" i="20" s="1"/>
  <c r="K861" i="20" a="1"/>
  <c r="K861" i="20" s="1"/>
  <c r="K862" i="20" a="1"/>
  <c r="K862" i="20" s="1"/>
  <c r="K863" i="20" a="1"/>
  <c r="K863" i="20" s="1"/>
  <c r="K864" i="20" a="1"/>
  <c r="K864" i="20" s="1"/>
  <c r="K865" i="20" a="1"/>
  <c r="K865" i="20" s="1"/>
  <c r="K866" i="20" a="1"/>
  <c r="K866" i="20" s="1"/>
  <c r="K867" i="20" a="1"/>
  <c r="K867" i="20"/>
  <c r="K868" i="20" a="1"/>
  <c r="K868" i="20" s="1"/>
  <c r="K869" i="20" a="1"/>
  <c r="K869" i="20" s="1"/>
  <c r="K870" i="20" a="1"/>
  <c r="K870" i="20" s="1"/>
  <c r="K871" i="20" a="1"/>
  <c r="K871" i="20"/>
  <c r="K872" i="20" a="1"/>
  <c r="K872" i="20" s="1"/>
  <c r="K873" i="20" a="1"/>
  <c r="K873" i="20" s="1"/>
  <c r="K874" i="20" a="1"/>
  <c r="K874" i="20" s="1"/>
  <c r="K875" i="20" a="1"/>
  <c r="K875" i="20" s="1"/>
  <c r="K876" i="20" a="1"/>
  <c r="K876" i="20" s="1"/>
  <c r="K877" i="20" a="1"/>
  <c r="K877" i="20" s="1"/>
  <c r="K878" i="20" a="1"/>
  <c r="K878" i="20" s="1"/>
  <c r="K879" i="20" a="1"/>
  <c r="K879" i="20" s="1"/>
  <c r="K880" i="20" a="1"/>
  <c r="K880" i="20" s="1"/>
  <c r="K881" i="20" a="1"/>
  <c r="K881" i="20"/>
  <c r="K882" i="20" a="1"/>
  <c r="K882" i="20" s="1"/>
  <c r="K883" i="20" a="1"/>
  <c r="K883" i="20"/>
  <c r="K884" i="20" a="1"/>
  <c r="K884" i="20" s="1"/>
  <c r="K885" i="20" a="1"/>
  <c r="K885" i="20" s="1"/>
  <c r="K886" i="20" a="1"/>
  <c r="K886" i="20" s="1"/>
  <c r="K887" i="20" a="1"/>
  <c r="K887" i="20" s="1"/>
  <c r="K888" i="20" a="1"/>
  <c r="K888" i="20" s="1"/>
  <c r="K889" i="20" a="1"/>
  <c r="K889" i="20" s="1"/>
  <c r="K890" i="20" a="1"/>
  <c r="K890" i="20" s="1"/>
  <c r="K891" i="20" a="1"/>
  <c r="K891" i="20"/>
  <c r="K892" i="20" a="1"/>
  <c r="K892" i="20" s="1"/>
  <c r="K893" i="20" a="1"/>
  <c r="K893" i="20" s="1"/>
  <c r="K894" i="20" a="1"/>
  <c r="K894" i="20" s="1"/>
  <c r="K895" i="20" a="1"/>
  <c r="K895" i="20" s="1"/>
  <c r="K896" i="20" a="1"/>
  <c r="K896" i="20" s="1"/>
  <c r="K897" i="20" a="1"/>
  <c r="K897" i="20" s="1"/>
  <c r="K898" i="20" a="1"/>
  <c r="K898" i="20" s="1"/>
  <c r="K899" i="20" a="1"/>
  <c r="K899" i="20" s="1"/>
  <c r="K900" i="20" a="1"/>
  <c r="K900" i="20" s="1"/>
  <c r="K901" i="20" a="1"/>
  <c r="K901" i="20" s="1"/>
  <c r="K902" i="20" a="1"/>
  <c r="K902" i="20" s="1"/>
  <c r="K903" i="20" a="1"/>
  <c r="K903" i="20"/>
  <c r="K904" i="20" a="1"/>
  <c r="K904" i="20"/>
  <c r="K905" i="20" a="1"/>
  <c r="K905" i="20" s="1"/>
  <c r="K906" i="20" a="1"/>
  <c r="K906" i="20" s="1"/>
  <c r="K907" i="20" a="1"/>
  <c r="K907" i="20"/>
  <c r="K908" i="20" a="1"/>
  <c r="K908" i="20" s="1"/>
  <c r="K909" i="20" a="1"/>
  <c r="K909" i="20" s="1"/>
  <c r="K910" i="20" a="1"/>
  <c r="K910" i="20" s="1"/>
  <c r="K911" i="20" a="1"/>
  <c r="K911" i="20" s="1"/>
  <c r="K912" i="20" a="1"/>
  <c r="K912" i="20" s="1"/>
  <c r="K913" i="20" a="1"/>
  <c r="K913" i="20" s="1"/>
  <c r="K914" i="20" a="1"/>
  <c r="K914" i="20" s="1"/>
  <c r="K915" i="20" a="1"/>
  <c r="K915" i="20"/>
  <c r="K916" i="20" a="1"/>
  <c r="K916" i="20" s="1"/>
  <c r="K917" i="20" a="1"/>
  <c r="K917" i="20"/>
  <c r="K918" i="20" a="1"/>
  <c r="K918" i="20" s="1"/>
  <c r="K919" i="20" a="1"/>
  <c r="K919" i="20" s="1"/>
  <c r="K920" i="20" a="1"/>
  <c r="K920" i="20" s="1"/>
  <c r="K921" i="20" a="1"/>
  <c r="K921" i="20" s="1"/>
  <c r="K922" i="20" a="1"/>
  <c r="K922" i="20" s="1"/>
  <c r="K923" i="20" a="1"/>
  <c r="K923" i="20" s="1"/>
  <c r="K924" i="20" a="1"/>
  <c r="K924" i="20" s="1"/>
  <c r="K925" i="20" a="1"/>
  <c r="K925" i="20" s="1"/>
  <c r="K926" i="20" a="1"/>
  <c r="K926" i="20" s="1"/>
  <c r="K927" i="20" a="1"/>
  <c r="K927" i="20"/>
  <c r="K928" i="20" a="1"/>
  <c r="K928" i="20" s="1"/>
  <c r="K929" i="20" a="1"/>
  <c r="K929" i="20" s="1"/>
  <c r="K930" i="20" a="1"/>
  <c r="K930" i="20" s="1"/>
  <c r="K931" i="20" a="1"/>
  <c r="K931" i="20" s="1"/>
  <c r="K932" i="20" a="1"/>
  <c r="K932" i="20" s="1"/>
  <c r="K933" i="20" a="1"/>
  <c r="K933" i="20" s="1"/>
  <c r="K934" i="20" a="1"/>
  <c r="K934" i="20" s="1"/>
  <c r="K935" i="20" a="1"/>
  <c r="K935" i="20" s="1"/>
  <c r="K936" i="20" a="1"/>
  <c r="K936" i="20" s="1"/>
  <c r="K937" i="20" a="1"/>
  <c r="K937" i="20" s="1"/>
  <c r="K938" i="20" a="1"/>
  <c r="K938" i="20" s="1"/>
  <c r="K939" i="20" a="1"/>
  <c r="K939" i="20" s="1"/>
  <c r="K940" i="20" a="1"/>
  <c r="K940" i="20"/>
  <c r="K941" i="20" a="1"/>
  <c r="K941" i="20"/>
  <c r="K942" i="20" a="1"/>
  <c r="K942" i="20" s="1"/>
  <c r="K943" i="20" a="1"/>
  <c r="K943" i="20"/>
  <c r="K944" i="20" a="1"/>
  <c r="K944" i="20" s="1"/>
  <c r="K945" i="20" a="1"/>
  <c r="K945" i="20" s="1"/>
  <c r="K946" i="20" a="1"/>
  <c r="K946" i="20" s="1"/>
  <c r="K947" i="20" a="1"/>
  <c r="K947" i="20" s="1"/>
  <c r="K948" i="20" a="1"/>
  <c r="K948" i="20" s="1"/>
  <c r="K949" i="20" a="1"/>
  <c r="K949" i="20" s="1"/>
  <c r="K950" i="20" a="1"/>
  <c r="K950" i="20" s="1"/>
  <c r="K951" i="20" a="1"/>
  <c r="K951" i="20" s="1"/>
  <c r="K952" i="20" a="1"/>
  <c r="K952" i="20" s="1"/>
  <c r="K953" i="20" a="1"/>
  <c r="K953" i="20" s="1"/>
  <c r="K954" i="20" a="1"/>
  <c r="K954" i="20" s="1"/>
  <c r="K955" i="20" a="1"/>
  <c r="K955" i="20"/>
  <c r="K956" i="20" a="1"/>
  <c r="K956" i="20" s="1"/>
  <c r="K957" i="20" a="1"/>
  <c r="K957" i="20" s="1"/>
  <c r="K958" i="20" a="1"/>
  <c r="K958" i="20" s="1"/>
  <c r="K959" i="20" a="1"/>
  <c r="K959" i="20"/>
  <c r="K960" i="20" a="1"/>
  <c r="K960" i="20" s="1"/>
  <c r="K961" i="20" a="1"/>
  <c r="K961" i="20" s="1"/>
  <c r="K962" i="20" a="1"/>
  <c r="K962" i="20" s="1"/>
  <c r="K963" i="20" a="1"/>
  <c r="K963" i="20" s="1"/>
  <c r="K964" i="20" a="1"/>
  <c r="K964" i="20" s="1"/>
  <c r="K965" i="20" a="1"/>
  <c r="K965" i="20" s="1"/>
  <c r="K966" i="20" a="1"/>
  <c r="K966" i="20" s="1"/>
  <c r="K967" i="20" a="1"/>
  <c r="K967" i="20" s="1"/>
  <c r="K968" i="20" a="1"/>
  <c r="K968" i="20"/>
  <c r="K969" i="20" a="1"/>
  <c r="K969" i="20" s="1"/>
  <c r="K970" i="20" a="1"/>
  <c r="K970" i="20" s="1"/>
  <c r="K971" i="20" a="1"/>
  <c r="K971" i="20" s="1"/>
  <c r="K972" i="20" a="1"/>
  <c r="K972" i="20" s="1"/>
  <c r="K973" i="20" a="1"/>
  <c r="K973" i="20" s="1"/>
  <c r="K974" i="20" a="1"/>
  <c r="K974" i="20" s="1"/>
  <c r="K975" i="20" a="1"/>
  <c r="K975" i="20" s="1"/>
  <c r="K976" i="20" a="1"/>
  <c r="K976" i="20" s="1"/>
  <c r="K977" i="20" a="1"/>
  <c r="K977" i="20"/>
  <c r="K978" i="20" a="1"/>
  <c r="K978" i="20" s="1"/>
  <c r="K979" i="20" a="1"/>
  <c r="K979" i="20" s="1"/>
  <c r="K980" i="20" a="1"/>
  <c r="K980" i="20" s="1"/>
  <c r="K981" i="20" a="1"/>
  <c r="K981" i="20" s="1"/>
  <c r="K982" i="20" a="1"/>
  <c r="K982" i="20" s="1"/>
  <c r="K983" i="20" a="1"/>
  <c r="K983" i="20"/>
  <c r="K984" i="20" a="1"/>
  <c r="K984" i="20" s="1"/>
  <c r="K985" i="20" a="1"/>
  <c r="K985" i="20" s="1"/>
  <c r="K986" i="20" a="1"/>
  <c r="K986" i="20" s="1"/>
  <c r="K987" i="20" a="1"/>
  <c r="K987" i="20" s="1"/>
  <c r="K988" i="20" a="1"/>
  <c r="K988" i="20" s="1"/>
  <c r="K989" i="20" a="1"/>
  <c r="K989" i="20" s="1"/>
  <c r="K990" i="20" a="1"/>
  <c r="K990" i="20" s="1"/>
  <c r="K991" i="20" a="1"/>
  <c r="K991" i="20" s="1"/>
  <c r="K992" i="20" a="1"/>
  <c r="K992" i="20" s="1"/>
  <c r="K993" i="20" a="1"/>
  <c r="K993" i="20"/>
  <c r="K994" i="20" a="1"/>
  <c r="K994" i="20" s="1"/>
  <c r="K995" i="20" a="1"/>
  <c r="K995" i="20" s="1"/>
  <c r="K996" i="20" a="1"/>
  <c r="K996" i="20"/>
  <c r="K997" i="20" a="1"/>
  <c r="K997" i="20" s="1"/>
  <c r="K998" i="20" a="1"/>
  <c r="K998" i="20"/>
  <c r="K999" i="20" a="1"/>
  <c r="K999" i="20" s="1"/>
  <c r="K1000" i="20" a="1"/>
  <c r="K1000" i="20" s="1"/>
  <c r="K1001" i="20" a="1"/>
  <c r="K100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/>
  <c r="L27" i="20" a="1"/>
  <c r="L27" i="20"/>
  <c r="L28" i="20" a="1"/>
  <c r="L28" i="20" s="1"/>
  <c r="L29" i="20" a="1"/>
  <c r="L29" i="20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/>
  <c r="L45" i="20" a="1"/>
  <c r="L45" i="20" s="1"/>
  <c r="L46" i="20" a="1"/>
  <c r="L46" i="20" s="1"/>
  <c r="L47" i="20" a="1"/>
  <c r="L47" i="20" s="1"/>
  <c r="L48" i="20" a="1"/>
  <c r="L48" i="20" s="1"/>
  <c r="L49" i="20" a="1"/>
  <c r="L49" i="20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/>
  <c r="L56" i="20" a="1"/>
  <c r="L56" i="20" s="1"/>
  <c r="L57" i="20" a="1"/>
  <c r="L57" i="20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/>
  <c r="L69" i="20" a="1"/>
  <c r="L69" i="20" s="1"/>
  <c r="L70" i="20" a="1"/>
  <c r="L70" i="20" s="1"/>
  <c r="L71" i="20" a="1"/>
  <c r="L71" i="20" s="1"/>
  <c r="L72" i="20" a="1"/>
  <c r="L72" i="20" s="1"/>
  <c r="L73" i="20" a="1"/>
  <c r="L73" i="20"/>
  <c r="L74" i="20" a="1"/>
  <c r="L74" i="20" s="1"/>
  <c r="L75" i="20" a="1"/>
  <c r="L75" i="20" s="1"/>
  <c r="L76" i="20" a="1"/>
  <c r="L76" i="20"/>
  <c r="L77" i="20" a="1"/>
  <c r="L77" i="20" s="1"/>
  <c r="L78" i="20" a="1"/>
  <c r="L78" i="20" s="1"/>
  <c r="L79" i="20" a="1"/>
  <c r="L79" i="20" s="1"/>
  <c r="L80" i="20" a="1"/>
  <c r="L80" i="20" s="1"/>
  <c r="L81" i="20" a="1"/>
  <c r="L81" i="20"/>
  <c r="L82" i="20" a="1"/>
  <c r="L82" i="20" s="1"/>
  <c r="L83" i="20" a="1"/>
  <c r="L83" i="20"/>
  <c r="L84" i="20" a="1"/>
  <c r="L84" i="20" s="1"/>
  <c r="L85" i="20" a="1"/>
  <c r="L85" i="20"/>
  <c r="L86" i="20" a="1"/>
  <c r="L86" i="20"/>
  <c r="L87" i="20" a="1"/>
  <c r="L87" i="20" s="1"/>
  <c r="L88" i="20" a="1"/>
  <c r="L88" i="20" s="1"/>
  <c r="L89" i="20" a="1"/>
  <c r="L89" i="20"/>
  <c r="L90" i="20" a="1"/>
  <c r="L90" i="20" s="1"/>
  <c r="L91" i="20" a="1"/>
  <c r="L91" i="20" s="1"/>
  <c r="L92" i="20" a="1"/>
  <c r="L92" i="20" s="1"/>
  <c r="L93" i="20" a="1"/>
  <c r="L93" i="20" s="1"/>
  <c r="L94" i="20" a="1"/>
  <c r="L94" i="20"/>
  <c r="L95" i="20" a="1"/>
  <c r="L95" i="20" s="1"/>
  <c r="L96" i="20" a="1"/>
  <c r="L96" i="20" s="1"/>
  <c r="L97" i="20" a="1"/>
  <c r="L97" i="20" s="1"/>
  <c r="L98" i="20" a="1"/>
  <c r="L98" i="20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/>
  <c r="L104" i="20" a="1"/>
  <c r="L104" i="20" s="1"/>
  <c r="L105" i="20" a="1"/>
  <c r="L105" i="20" s="1"/>
  <c r="L106" i="20" a="1"/>
  <c r="L106" i="20" s="1"/>
  <c r="L107" i="20" a="1"/>
  <c r="L107" i="20"/>
  <c r="L108" i="20" a="1"/>
  <c r="L108" i="20" s="1"/>
  <c r="L109" i="20" a="1"/>
  <c r="L109" i="20"/>
  <c r="L110" i="20" a="1"/>
  <c r="L110" i="20" s="1"/>
  <c r="L111" i="20" a="1"/>
  <c r="L111" i="20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/>
  <c r="L136" i="20" a="1"/>
  <c r="L136" i="20" s="1"/>
  <c r="L137" i="20" a="1"/>
  <c r="L137" i="20"/>
  <c r="L138" i="20" a="1"/>
  <c r="L138" i="20" s="1"/>
  <c r="L139" i="20" a="1"/>
  <c r="L139" i="20" s="1"/>
  <c r="L140" i="20" a="1"/>
  <c r="L140" i="20"/>
  <c r="L141" i="20" a="1"/>
  <c r="L141" i="20" s="1"/>
  <c r="L142" i="20" a="1"/>
  <c r="L142" i="20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/>
  <c r="L167" i="20" a="1"/>
  <c r="L167" i="20" s="1"/>
  <c r="L168" i="20" a="1"/>
  <c r="L168" i="20" s="1"/>
  <c r="L169" i="20" a="1"/>
  <c r="L169" i="20" s="1"/>
  <c r="L170" i="20" a="1"/>
  <c r="L170" i="20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/>
  <c r="L200" i="20" a="1"/>
  <c r="L200" i="20" s="1"/>
  <c r="L201" i="20" a="1"/>
  <c r="L201" i="20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/>
  <c r="L213" i="20" a="1"/>
  <c r="L213" i="20" s="1"/>
  <c r="L214" i="20" a="1"/>
  <c r="L214" i="20" s="1"/>
  <c r="N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/>
  <c r="L254" i="20" a="1"/>
  <c r="L254" i="20" s="1"/>
  <c r="L255" i="20" a="1"/>
  <c r="L255" i="20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/>
  <c r="L270" i="20" a="1"/>
  <c r="L270" i="20" s="1"/>
  <c r="L271" i="20" a="1"/>
  <c r="L271" i="20" s="1"/>
  <c r="L272" i="20" a="1"/>
  <c r="L272" i="20" s="1"/>
  <c r="L273" i="20" a="1"/>
  <c r="L273" i="20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/>
  <c r="L280" i="20" a="1"/>
  <c r="L280" i="20" s="1"/>
  <c r="L281" i="20" a="1"/>
  <c r="L281" i="20" s="1"/>
  <c r="L282" i="20" a="1"/>
  <c r="L282" i="20" s="1"/>
  <c r="L283" i="20" a="1"/>
  <c r="L283" i="20" s="1"/>
  <c r="L284" i="20" a="1"/>
  <c r="L284" i="20" s="1"/>
  <c r="L285" i="20" a="1"/>
  <c r="L285" i="20"/>
  <c r="L286" i="20" a="1"/>
  <c r="L286" i="20" s="1"/>
  <c r="L287" i="20" a="1"/>
  <c r="L287" i="20"/>
  <c r="L288" i="20" a="1"/>
  <c r="L288" i="20"/>
  <c r="L289" i="20" a="1"/>
  <c r="L289" i="20" s="1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 s="1"/>
  <c r="L300" i="20" a="1"/>
  <c r="L300" i="20" s="1"/>
  <c r="L301" i="20" a="1"/>
  <c r="L301" i="20" s="1"/>
  <c r="L302" i="20" a="1"/>
  <c r="L302" i="20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/>
  <c r="L312" i="20" a="1"/>
  <c r="L312" i="20" s="1"/>
  <c r="L313" i="20" a="1"/>
  <c r="L313" i="20" s="1"/>
  <c r="L314" i="20" a="1"/>
  <c r="L314" i="20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/>
  <c r="L321" i="20" a="1"/>
  <c r="L321" i="20" s="1"/>
  <c r="L322" i="20" a="1"/>
  <c r="L322" i="20" s="1"/>
  <c r="L323" i="20" a="1"/>
  <c r="L323" i="20" s="1"/>
  <c r="L324" i="20" a="1"/>
  <c r="L324" i="20" s="1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/>
  <c r="L334" i="20" a="1"/>
  <c r="L334" i="20" s="1"/>
  <c r="L335" i="20" a="1"/>
  <c r="L335" i="20"/>
  <c r="L336" i="20" a="1"/>
  <c r="L336" i="20" s="1"/>
  <c r="L337" i="20" a="1"/>
  <c r="L337" i="20" s="1"/>
  <c r="L338" i="20" a="1"/>
  <c r="L338" i="20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 s="1"/>
  <c r="L348" i="20" a="1"/>
  <c r="L348" i="20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/>
  <c r="L354" i="20" a="1"/>
  <c r="L354" i="20" s="1"/>
  <c r="L355" i="20" a="1"/>
  <c r="L355" i="20" s="1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/>
  <c r="L362" i="20" a="1"/>
  <c r="L362" i="20" s="1"/>
  <c r="L363" i="20" a="1"/>
  <c r="L363" i="20" s="1"/>
  <c r="L364" i="20" a="1"/>
  <c r="L364" i="20" s="1"/>
  <c r="L365" i="20" a="1"/>
  <c r="L365" i="20" s="1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 s="1"/>
  <c r="L374" i="20" a="1"/>
  <c r="L374" i="20"/>
  <c r="L375" i="20" a="1"/>
  <c r="L375" i="20" s="1"/>
  <c r="L376" i="20" a="1"/>
  <c r="L376" i="20" s="1"/>
  <c r="L377" i="20" a="1"/>
  <c r="L377" i="20"/>
  <c r="L378" i="20" a="1"/>
  <c r="L378" i="20" s="1"/>
  <c r="L379" i="20" a="1"/>
  <c r="L379" i="20" s="1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/>
  <c r="L387" i="20" a="1"/>
  <c r="L387" i="20"/>
  <c r="L388" i="20" a="1"/>
  <c r="L388" i="20" s="1"/>
  <c r="L389" i="20" a="1"/>
  <c r="L389" i="20" s="1"/>
  <c r="L390" i="20" a="1"/>
  <c r="L390" i="20"/>
  <c r="L391" i="20" a="1"/>
  <c r="L391" i="20" s="1"/>
  <c r="L392" i="20" a="1"/>
  <c r="L392" i="20"/>
  <c r="L393" i="20" a="1"/>
  <c r="L393" i="20" s="1"/>
  <c r="L394" i="20" a="1"/>
  <c r="L394" i="20" s="1"/>
  <c r="L395" i="20" a="1"/>
  <c r="L395" i="20" s="1"/>
  <c r="L396" i="20" a="1"/>
  <c r="L396" i="20" s="1"/>
  <c r="L397" i="20" a="1"/>
  <c r="L397" i="20" s="1"/>
  <c r="L398" i="20" a="1"/>
  <c r="L398" i="20" s="1"/>
  <c r="L399" i="20" a="1"/>
  <c r="L399" i="20"/>
  <c r="L400" i="20" a="1"/>
  <c r="L400" i="20" s="1"/>
  <c r="L401" i="20" a="1"/>
  <c r="L401" i="20" s="1"/>
  <c r="L402" i="20" a="1"/>
  <c r="L402" i="20" s="1"/>
  <c r="L403" i="20" a="1"/>
  <c r="L403" i="20" s="1"/>
  <c r="L404" i="20" a="1"/>
  <c r="L404" i="20" s="1"/>
  <c r="L405" i="20" a="1"/>
  <c r="L405" i="20"/>
  <c r="L406" i="20" a="1"/>
  <c r="L406" i="20" s="1"/>
  <c r="L407" i="20" a="1"/>
  <c r="L407" i="20" s="1"/>
  <c r="L408" i="20" a="1"/>
  <c r="L408" i="20" s="1"/>
  <c r="L409" i="20" a="1"/>
  <c r="L409" i="20" s="1"/>
  <c r="L410" i="20" a="1"/>
  <c r="L410" i="20" s="1"/>
  <c r="L411" i="20" a="1"/>
  <c r="L411" i="20" s="1"/>
  <c r="L412" i="20" a="1"/>
  <c r="L412" i="20" s="1"/>
  <c r="L413" i="20" a="1"/>
  <c r="L413" i="20" s="1"/>
  <c r="L414" i="20" a="1"/>
  <c r="L414" i="20" s="1"/>
  <c r="L415" i="20" a="1"/>
  <c r="L415" i="20" s="1"/>
  <c r="L416" i="20" a="1"/>
  <c r="L416" i="20"/>
  <c r="L417" i="20" a="1"/>
  <c r="L417" i="20" s="1"/>
  <c r="L418" i="20" a="1"/>
  <c r="L418" i="20" s="1"/>
  <c r="L419" i="20" a="1"/>
  <c r="L419" i="20"/>
  <c r="L420" i="20" a="1"/>
  <c r="L420" i="20" s="1"/>
  <c r="L421" i="20" a="1"/>
  <c r="L421" i="20" s="1"/>
  <c r="L422" i="20" a="1"/>
  <c r="L422" i="20" s="1"/>
  <c r="L423" i="20" a="1"/>
  <c r="L423" i="20" s="1"/>
  <c r="L424" i="20" a="1"/>
  <c r="L424" i="20" s="1"/>
  <c r="L425" i="20" a="1"/>
  <c r="L425" i="20"/>
  <c r="L426" i="20" a="1"/>
  <c r="L426" i="20" s="1"/>
  <c r="L427" i="20" a="1"/>
  <c r="L427" i="20" s="1"/>
  <c r="L428" i="20" a="1"/>
  <c r="L428" i="20" s="1"/>
  <c r="L429" i="20" a="1"/>
  <c r="L429" i="20"/>
  <c r="L430" i="20" a="1"/>
  <c r="L430" i="20" s="1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 s="1"/>
  <c r="L437" i="20" a="1"/>
  <c r="L437" i="20" s="1"/>
  <c r="L438" i="20" a="1"/>
  <c r="L438" i="20"/>
  <c r="L439" i="20" a="1"/>
  <c r="L439" i="20" s="1"/>
  <c r="L440" i="20" a="1"/>
  <c r="L440" i="20" s="1"/>
  <c r="L441" i="20" a="1"/>
  <c r="L441" i="20" s="1"/>
  <c r="L442" i="20" a="1"/>
  <c r="L442" i="20" s="1"/>
  <c r="L443" i="20" a="1"/>
  <c r="L443" i="20" s="1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/>
  <c r="L450" i="20" a="1"/>
  <c r="L450" i="20" s="1"/>
  <c r="L451" i="20" a="1"/>
  <c r="L451" i="20"/>
  <c r="L452" i="20" a="1"/>
  <c r="L452" i="20" s="1"/>
  <c r="L453" i="20" a="1"/>
  <c r="L453" i="20" s="1"/>
  <c r="L454" i="20" a="1"/>
  <c r="L454" i="20" s="1"/>
  <c r="L455" i="20" a="1"/>
  <c r="L455" i="20" s="1"/>
  <c r="L456" i="20" a="1"/>
  <c r="L456" i="20" s="1"/>
  <c r="L457" i="20" a="1"/>
  <c r="L457" i="20" s="1"/>
  <c r="L458" i="20" a="1"/>
  <c r="L458" i="20"/>
  <c r="L459" i="20" a="1"/>
  <c r="L459" i="20" s="1"/>
  <c r="L460" i="20" a="1"/>
  <c r="L460" i="20" s="1"/>
  <c r="L461" i="20" a="1"/>
  <c r="L461" i="20" s="1"/>
  <c r="L462" i="20" a="1"/>
  <c r="L462" i="20" s="1"/>
  <c r="L463" i="20" a="1"/>
  <c r="L463" i="20"/>
  <c r="L464" i="20" a="1"/>
  <c r="L464" i="20"/>
  <c r="L465" i="20" a="1"/>
  <c r="L465" i="20" s="1"/>
  <c r="L466" i="20" a="1"/>
  <c r="L466" i="20" s="1"/>
  <c r="L467" i="20" a="1"/>
  <c r="L467" i="20" s="1"/>
  <c r="L468" i="20" a="1"/>
  <c r="L468" i="20" s="1"/>
  <c r="L469" i="20" a="1"/>
  <c r="L469" i="20" s="1"/>
  <c r="L470" i="20" a="1"/>
  <c r="L470" i="20" s="1"/>
  <c r="L471" i="20" a="1"/>
  <c r="L471" i="20" s="1"/>
  <c r="L472" i="20" a="1"/>
  <c r="L472" i="20" s="1"/>
  <c r="L473" i="20" a="1"/>
  <c r="L473" i="20" s="1"/>
  <c r="L474" i="20" a="1"/>
  <c r="L474" i="20" s="1"/>
  <c r="L475" i="20" a="1"/>
  <c r="L475" i="20"/>
  <c r="L476" i="20" a="1"/>
  <c r="L476" i="20"/>
  <c r="L477" i="20" a="1"/>
  <c r="L477" i="20" s="1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 s="1"/>
  <c r="L485" i="20" a="1"/>
  <c r="L485" i="20" s="1"/>
  <c r="L486" i="20" a="1"/>
  <c r="L486" i="20" s="1"/>
  <c r="L487" i="20" a="1"/>
  <c r="L487" i="20" s="1"/>
  <c r="L488" i="20" a="1"/>
  <c r="L488" i="20" s="1"/>
  <c r="L489" i="20" a="1"/>
  <c r="L489" i="20"/>
  <c r="L490" i="20" a="1"/>
  <c r="L490" i="20" s="1"/>
  <c r="L491" i="20" a="1"/>
  <c r="L491" i="20"/>
  <c r="L492" i="20" a="1"/>
  <c r="L492" i="20" s="1"/>
  <c r="L493" i="20" a="1"/>
  <c r="L493" i="20" s="1"/>
  <c r="L494" i="20" a="1"/>
  <c r="L494" i="20" s="1"/>
  <c r="L495" i="20" a="1"/>
  <c r="L495" i="20" s="1"/>
  <c r="L496" i="20" a="1"/>
  <c r="L496" i="20" s="1"/>
  <c r="L497" i="20" a="1"/>
  <c r="L497" i="20"/>
  <c r="L498" i="20" a="1"/>
  <c r="L498" i="20" s="1"/>
  <c r="L499" i="20" a="1"/>
  <c r="L499" i="20" s="1"/>
  <c r="L500" i="20" a="1"/>
  <c r="L500" i="20" s="1"/>
  <c r="L501" i="20" a="1"/>
  <c r="L501" i="20"/>
  <c r="L502" i="20" a="1"/>
  <c r="L502" i="20" s="1"/>
  <c r="L503" i="20" a="1"/>
  <c r="L503" i="20" s="1"/>
  <c r="L504" i="20" a="1"/>
  <c r="L504" i="20"/>
  <c r="L505" i="20" a="1"/>
  <c r="L505" i="20" s="1"/>
  <c r="L506" i="20" a="1"/>
  <c r="L506" i="20" s="1"/>
  <c r="L507" i="20" a="1"/>
  <c r="L507" i="20" s="1"/>
  <c r="L508" i="20" a="1"/>
  <c r="L508" i="20" s="1"/>
  <c r="L509" i="20" a="1"/>
  <c r="L509" i="20"/>
  <c r="L510" i="20" a="1"/>
  <c r="L510" i="20"/>
  <c r="L511" i="20" a="1"/>
  <c r="L511" i="20" s="1"/>
  <c r="L512" i="20" a="1"/>
  <c r="L512" i="20" s="1"/>
  <c r="L513" i="20" a="1"/>
  <c r="L513" i="20" s="1"/>
  <c r="L514" i="20" a="1"/>
  <c r="L514" i="20" s="1"/>
  <c r="L515" i="20" a="1"/>
  <c r="L515" i="20" s="1"/>
  <c r="L516" i="20" a="1"/>
  <c r="L516" i="20" s="1"/>
  <c r="L517" i="20" a="1"/>
  <c r="L517" i="20"/>
  <c r="L518" i="20" a="1"/>
  <c r="L518" i="20" s="1"/>
  <c r="L519" i="20" a="1"/>
  <c r="L519" i="20" s="1"/>
  <c r="L520" i="20" a="1"/>
  <c r="L520" i="20" s="1"/>
  <c r="L521" i="20" a="1"/>
  <c r="L521" i="20" s="1"/>
  <c r="L522" i="20" a="1"/>
  <c r="L522" i="20"/>
  <c r="L523" i="20" a="1"/>
  <c r="L523" i="20"/>
  <c r="L524" i="20" a="1"/>
  <c r="L524" i="20" s="1"/>
  <c r="L525" i="20" a="1"/>
  <c r="L525" i="20" s="1"/>
  <c r="L526" i="20" a="1"/>
  <c r="L526" i="20" s="1"/>
  <c r="L527" i="20" a="1"/>
  <c r="L527" i="20"/>
  <c r="L528" i="20" a="1"/>
  <c r="L528" i="20" s="1"/>
  <c r="L529" i="20" a="1"/>
  <c r="L529" i="20" s="1"/>
  <c r="L530" i="20" a="1"/>
  <c r="L530" i="20"/>
  <c r="L531" i="20" a="1"/>
  <c r="L531" i="20" s="1"/>
  <c r="L532" i="20" a="1"/>
  <c r="L532" i="20" s="1"/>
  <c r="L533" i="20" a="1"/>
  <c r="L533" i="20" s="1"/>
  <c r="L534" i="20" a="1"/>
  <c r="L534" i="20" s="1"/>
  <c r="L535" i="20" a="1"/>
  <c r="L535" i="20" s="1"/>
  <c r="L536" i="20" a="1"/>
  <c r="L536" i="20"/>
  <c r="L537" i="20" a="1"/>
  <c r="L537" i="20" s="1"/>
  <c r="L538" i="20" a="1"/>
  <c r="L538" i="20" s="1"/>
  <c r="L539" i="20" a="1"/>
  <c r="L539" i="20" s="1"/>
  <c r="L540" i="20" a="1"/>
  <c r="L540" i="20" s="1"/>
  <c r="L541" i="20" a="1"/>
  <c r="L541" i="20" s="1"/>
  <c r="L542" i="20" a="1"/>
  <c r="L542" i="20" s="1"/>
  <c r="L543" i="20" a="1"/>
  <c r="L543" i="20"/>
  <c r="L544" i="20" a="1"/>
  <c r="L544" i="20" s="1"/>
  <c r="L545" i="20" a="1"/>
  <c r="L545" i="20" s="1"/>
  <c r="L546" i="20" a="1"/>
  <c r="L546" i="20" s="1"/>
  <c r="L547" i="20" a="1"/>
  <c r="L547" i="20" s="1"/>
  <c r="L548" i="20" a="1"/>
  <c r="L548" i="20"/>
  <c r="L549" i="20" a="1"/>
  <c r="L549" i="20"/>
  <c r="L550" i="20" a="1"/>
  <c r="L550" i="20" s="1"/>
  <c r="L551" i="20" a="1"/>
  <c r="L551" i="20" s="1"/>
  <c r="L552" i="20" a="1"/>
  <c r="L552" i="20"/>
  <c r="L553" i="20" a="1"/>
  <c r="L553" i="20"/>
  <c r="L554" i="20" a="1"/>
  <c r="L554" i="20" s="1"/>
  <c r="L555" i="20" a="1"/>
  <c r="L555" i="20" s="1"/>
  <c r="L556" i="20" a="1"/>
  <c r="L556" i="20" s="1"/>
  <c r="L557" i="20" a="1"/>
  <c r="L557" i="20" s="1"/>
  <c r="L558" i="20" a="1"/>
  <c r="L558" i="20" s="1"/>
  <c r="L559" i="20" a="1"/>
  <c r="L559" i="20" s="1"/>
  <c r="L560" i="20" a="1"/>
  <c r="L560" i="20" s="1"/>
  <c r="L561" i="20" a="1"/>
  <c r="L561" i="20" s="1"/>
  <c r="L562" i="20" a="1"/>
  <c r="L562" i="20" s="1"/>
  <c r="L563" i="20" a="1"/>
  <c r="L563" i="20"/>
  <c r="L564" i="20" a="1"/>
  <c r="L564" i="20" s="1"/>
  <c r="L565" i="20" a="1"/>
  <c r="L565" i="20" s="1"/>
  <c r="L566" i="20" a="1"/>
  <c r="L566" i="20" s="1"/>
  <c r="L567" i="20" a="1"/>
  <c r="L567" i="20" s="1"/>
  <c r="L568" i="20" a="1"/>
  <c r="L568" i="20" s="1"/>
  <c r="L569" i="20" a="1"/>
  <c r="L569" i="20" s="1"/>
  <c r="L570" i="20" a="1"/>
  <c r="L570" i="20" s="1"/>
  <c r="L571" i="20" a="1"/>
  <c r="L571" i="20" s="1"/>
  <c r="L572" i="20" a="1"/>
  <c r="L572" i="20" s="1"/>
  <c r="L573" i="20" a="1"/>
  <c r="L573" i="20"/>
  <c r="L574" i="20" a="1"/>
  <c r="L574" i="20" s="1"/>
  <c r="L575" i="20" a="1"/>
  <c r="L575" i="20" s="1"/>
  <c r="L576" i="20" a="1"/>
  <c r="L576" i="20" s="1"/>
  <c r="L577" i="20" a="1"/>
  <c r="L577" i="20" s="1"/>
  <c r="L578" i="20" a="1"/>
  <c r="L578" i="20" s="1"/>
  <c r="L579" i="20" a="1"/>
  <c r="L579" i="20" s="1"/>
  <c r="L580" i="20" a="1"/>
  <c r="L580" i="20" s="1"/>
  <c r="L581" i="20" a="1"/>
  <c r="L581" i="20" s="1"/>
  <c r="L582" i="20" a="1"/>
  <c r="L582" i="20"/>
  <c r="L583" i="20" a="1"/>
  <c r="L583" i="20" s="1"/>
  <c r="L584" i="20" a="1"/>
  <c r="L584" i="20" s="1"/>
  <c r="L585" i="20" a="1"/>
  <c r="L585" i="20" s="1"/>
  <c r="L586" i="20" a="1"/>
  <c r="L586" i="20" s="1"/>
  <c r="L587" i="20" a="1"/>
  <c r="L587" i="20" s="1"/>
  <c r="L588" i="20" a="1"/>
  <c r="L588" i="20" s="1"/>
  <c r="L589" i="20" a="1"/>
  <c r="L589" i="20"/>
  <c r="L590" i="20" a="1"/>
  <c r="L590" i="20" s="1"/>
  <c r="L591" i="20" a="1"/>
  <c r="L591" i="20" s="1"/>
  <c r="L592" i="20" a="1"/>
  <c r="L592" i="20" s="1"/>
  <c r="L593" i="20" a="1"/>
  <c r="L593" i="20" s="1"/>
  <c r="L594" i="20" a="1"/>
  <c r="L594" i="20"/>
  <c r="L595" i="20" a="1"/>
  <c r="L595" i="20"/>
  <c r="L596" i="20" a="1"/>
  <c r="L596" i="20" s="1"/>
  <c r="L597" i="20" a="1"/>
  <c r="L597" i="20" s="1"/>
  <c r="L598" i="20" a="1"/>
  <c r="L598" i="20" s="1"/>
  <c r="L599" i="20" a="1"/>
  <c r="L599" i="20" s="1"/>
  <c r="L600" i="20" a="1"/>
  <c r="L600" i="20" s="1"/>
  <c r="L601" i="20" a="1"/>
  <c r="L601" i="20" s="1"/>
  <c r="L602" i="20" a="1"/>
  <c r="L602" i="20"/>
  <c r="L603" i="20" a="1"/>
  <c r="L603" i="20" s="1"/>
  <c r="L604" i="20" a="1"/>
  <c r="L604" i="20" s="1"/>
  <c r="L605" i="20" a="1"/>
  <c r="L605" i="20" s="1"/>
  <c r="L606" i="20" a="1"/>
  <c r="L606" i="20"/>
  <c r="L607" i="20" a="1"/>
  <c r="L607" i="20" s="1"/>
  <c r="L608" i="20" a="1"/>
  <c r="L608" i="20"/>
  <c r="L609" i="20" a="1"/>
  <c r="L609" i="20" s="1"/>
  <c r="L610" i="20" a="1"/>
  <c r="L610" i="20" s="1"/>
  <c r="L611" i="20" a="1"/>
  <c r="L611" i="20" s="1"/>
  <c r="L612" i="20" a="1"/>
  <c r="L612" i="20" s="1"/>
  <c r="L613" i="20" a="1"/>
  <c r="L613" i="20" s="1"/>
  <c r="L614" i="20" a="1"/>
  <c r="L614" i="20" s="1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 s="1"/>
  <c r="L621" i="20" a="1"/>
  <c r="L621" i="20" s="1"/>
  <c r="L622" i="20" a="1"/>
  <c r="L622" i="20" s="1"/>
  <c r="L623" i="20" a="1"/>
  <c r="L623" i="20" s="1"/>
  <c r="L624" i="20" a="1"/>
  <c r="L624" i="20" s="1"/>
  <c r="L625" i="20" a="1"/>
  <c r="L625" i="20"/>
  <c r="L626" i="20" a="1"/>
  <c r="L626" i="20" s="1"/>
  <c r="L627" i="20" a="1"/>
  <c r="L627" i="20" s="1"/>
  <c r="L628" i="20" a="1"/>
  <c r="L628" i="20" s="1"/>
  <c r="L629" i="20" a="1"/>
  <c r="L629" i="20" s="1"/>
  <c r="L630" i="20" a="1"/>
  <c r="L630" i="20" s="1"/>
  <c r="L631" i="20" a="1"/>
  <c r="L631" i="20"/>
  <c r="L632" i="20" a="1"/>
  <c r="L632" i="20" s="1"/>
  <c r="L633" i="20" a="1"/>
  <c r="L633" i="20" s="1"/>
  <c r="L634" i="20" a="1"/>
  <c r="L634" i="20" s="1"/>
  <c r="L635" i="20" a="1"/>
  <c r="L635" i="20"/>
  <c r="L636" i="20" a="1"/>
  <c r="L636" i="20" s="1"/>
  <c r="L637" i="20" a="1"/>
  <c r="L637" i="20"/>
  <c r="L638" i="20" a="1"/>
  <c r="L638" i="20"/>
  <c r="L639" i="20" a="1"/>
  <c r="L639" i="20" s="1"/>
  <c r="L640" i="20" a="1"/>
  <c r="L640" i="20" s="1"/>
  <c r="L641" i="20" a="1"/>
  <c r="L641" i="20" s="1"/>
  <c r="L642" i="20" a="1"/>
  <c r="L642" i="20" s="1"/>
  <c r="L643" i="20" a="1"/>
  <c r="L643" i="20" s="1"/>
  <c r="L644" i="20" a="1"/>
  <c r="L644" i="20" s="1"/>
  <c r="L645" i="20" a="1"/>
  <c r="L645" i="20" s="1"/>
  <c r="L646" i="20" a="1"/>
  <c r="L646" i="20" s="1"/>
  <c r="L647" i="20" a="1"/>
  <c r="L647" i="20" s="1"/>
  <c r="L648" i="20" a="1"/>
  <c r="L648" i="20" s="1"/>
  <c r="L649" i="20" a="1"/>
  <c r="L649" i="20" s="1"/>
  <c r="L650" i="20" a="1"/>
  <c r="L650" i="20"/>
  <c r="L651" i="20" a="1"/>
  <c r="L651" i="20" s="1"/>
  <c r="L652" i="20" a="1"/>
  <c r="L652" i="20" s="1"/>
  <c r="L653" i="20" a="1"/>
  <c r="L653" i="20"/>
  <c r="L654" i="20" a="1"/>
  <c r="L654" i="20" s="1"/>
  <c r="L655" i="20" a="1"/>
  <c r="L655" i="20"/>
  <c r="L656" i="20" a="1"/>
  <c r="L656" i="20"/>
  <c r="L657" i="20" a="1"/>
  <c r="L657" i="20" s="1"/>
  <c r="L658" i="20" a="1"/>
  <c r="L658" i="20" s="1"/>
  <c r="L659" i="20" a="1"/>
  <c r="L659" i="20" s="1"/>
  <c r="L660" i="20" a="1"/>
  <c r="L660" i="20" s="1"/>
  <c r="L661" i="20" a="1"/>
  <c r="L661" i="20" s="1"/>
  <c r="L662" i="20" a="1"/>
  <c r="L662" i="20" s="1"/>
  <c r="L663" i="20" a="1"/>
  <c r="L663" i="20" s="1"/>
  <c r="L664" i="20" a="1"/>
  <c r="L664" i="20"/>
  <c r="L665" i="20" a="1"/>
  <c r="L665" i="20" s="1"/>
  <c r="L666" i="20" a="1"/>
  <c r="L666" i="20" s="1"/>
  <c r="L667" i="20" a="1"/>
  <c r="L667" i="20"/>
  <c r="L668" i="20" a="1"/>
  <c r="L668" i="20" s="1"/>
  <c r="L669" i="20" a="1"/>
  <c r="L669" i="20"/>
  <c r="L670" i="20" a="1"/>
  <c r="L670" i="20" s="1"/>
  <c r="L671" i="20" a="1"/>
  <c r="L671" i="20" s="1"/>
  <c r="L672" i="20" a="1"/>
  <c r="L672" i="20" s="1"/>
  <c r="L673" i="20" a="1"/>
  <c r="L673" i="20" s="1"/>
  <c r="L674" i="20" a="1"/>
  <c r="L674" i="20" s="1"/>
  <c r="L675" i="20" a="1"/>
  <c r="L675" i="20" s="1"/>
  <c r="L676" i="20" a="1"/>
  <c r="L676" i="20" s="1"/>
  <c r="L677" i="20" a="1"/>
  <c r="L677" i="20" s="1"/>
  <c r="L678" i="20" a="1"/>
  <c r="L678" i="20" s="1"/>
  <c r="L679" i="20" a="1"/>
  <c r="L679" i="20" s="1"/>
  <c r="L680" i="20" a="1"/>
  <c r="L680" i="20" s="1"/>
  <c r="L681" i="20" a="1"/>
  <c r="L681" i="20"/>
  <c r="L682" i="20" a="1"/>
  <c r="L682" i="20"/>
  <c r="L683" i="20" a="1"/>
  <c r="L683" i="20" s="1"/>
  <c r="L684" i="20" a="1"/>
  <c r="L684" i="20" s="1"/>
  <c r="L685" i="20" a="1"/>
  <c r="L685" i="20" s="1"/>
  <c r="L686" i="20" a="1"/>
  <c r="L686" i="20"/>
  <c r="L687" i="20" a="1"/>
  <c r="L687" i="20" s="1"/>
  <c r="L688" i="20" a="1"/>
  <c r="L688" i="20" s="1"/>
  <c r="L689" i="20" a="1"/>
  <c r="L689" i="20" s="1"/>
  <c r="L690" i="20" a="1"/>
  <c r="L690" i="20" s="1"/>
  <c r="L691" i="20" a="1"/>
  <c r="L691" i="20" s="1"/>
  <c r="L692" i="20" a="1"/>
  <c r="L692" i="20" s="1"/>
  <c r="L693" i="20" a="1"/>
  <c r="L693" i="20"/>
  <c r="L694" i="20" a="1"/>
  <c r="L694" i="20" s="1"/>
  <c r="L695" i="20" a="1"/>
  <c r="L695" i="20"/>
  <c r="L696" i="20" a="1"/>
  <c r="L696" i="20" s="1"/>
  <c r="L697" i="20" a="1"/>
  <c r="L697" i="20"/>
  <c r="L698" i="20" a="1"/>
  <c r="L698" i="20" s="1"/>
  <c r="L699" i="20" a="1"/>
  <c r="L699" i="20" s="1"/>
  <c r="L700" i="20" a="1"/>
  <c r="L700" i="20" s="1"/>
  <c r="L701" i="20" a="1"/>
  <c r="L701" i="20" s="1"/>
  <c r="L702" i="20" a="1"/>
  <c r="L702" i="20" s="1"/>
  <c r="L703" i="20" a="1"/>
  <c r="L703" i="20" s="1"/>
  <c r="L704" i="20" a="1"/>
  <c r="L704" i="20" s="1"/>
  <c r="L705" i="20" a="1"/>
  <c r="L705" i="20" s="1"/>
  <c r="L706" i="20" a="1"/>
  <c r="L706" i="20"/>
  <c r="L707" i="20" a="1"/>
  <c r="L707" i="20" s="1"/>
  <c r="L708" i="20" a="1"/>
  <c r="L708" i="20" s="1"/>
  <c r="L709" i="20" a="1"/>
  <c r="L709" i="20" s="1"/>
  <c r="L710" i="20" a="1"/>
  <c r="L710" i="20"/>
  <c r="L711" i="20" a="1"/>
  <c r="L711" i="20" s="1"/>
  <c r="L712" i="20" a="1"/>
  <c r="L712" i="20"/>
  <c r="L713" i="20" a="1"/>
  <c r="L713" i="20" s="1"/>
  <c r="L714" i="20" a="1"/>
  <c r="L714" i="20" s="1"/>
  <c r="L715" i="20" a="1"/>
  <c r="L715" i="20" s="1"/>
  <c r="L716" i="20" a="1"/>
  <c r="L716" i="20" s="1"/>
  <c r="L717" i="20" a="1"/>
  <c r="L717" i="20" s="1"/>
  <c r="L718" i="20" a="1"/>
  <c r="L718" i="20" s="1"/>
  <c r="L719" i="20" a="1"/>
  <c r="L719" i="20" s="1"/>
  <c r="L720" i="20" a="1"/>
  <c r="L720" i="20" s="1"/>
  <c r="L721" i="20" a="1"/>
  <c r="L721" i="20" s="1"/>
  <c r="L722" i="20" a="1"/>
  <c r="L722" i="20" s="1"/>
  <c r="L723" i="20" a="1"/>
  <c r="L723" i="20"/>
  <c r="L724" i="20" a="1"/>
  <c r="L724" i="20" s="1"/>
  <c r="L725" i="20" a="1"/>
  <c r="L725" i="20" s="1"/>
  <c r="L726" i="20" a="1"/>
  <c r="L726" i="20" s="1"/>
  <c r="L727" i="20" a="1"/>
  <c r="L727" i="20" s="1"/>
  <c r="L728" i="20" a="1"/>
  <c r="L728" i="20"/>
  <c r="L729" i="20" a="1"/>
  <c r="L729" i="20" s="1"/>
  <c r="L730" i="20" a="1"/>
  <c r="L730" i="20" s="1"/>
  <c r="L731" i="20" a="1"/>
  <c r="L731" i="20" s="1"/>
  <c r="L732" i="20" a="1"/>
  <c r="L732" i="20" s="1"/>
  <c r="L733" i="20" a="1"/>
  <c r="L733" i="20" s="1"/>
  <c r="L734" i="20" a="1"/>
  <c r="L734" i="20" s="1"/>
  <c r="L735" i="20" a="1"/>
  <c r="L735" i="20" s="1"/>
  <c r="L736" i="20" a="1"/>
  <c r="L736" i="20"/>
  <c r="L737" i="20" a="1"/>
  <c r="L737" i="20" s="1"/>
  <c r="L738" i="20" a="1"/>
  <c r="L738" i="20" s="1"/>
  <c r="L739" i="20" a="1"/>
  <c r="L739" i="20" s="1"/>
  <c r="L740" i="20" a="1"/>
  <c r="L740" i="20"/>
  <c r="L741" i="20" a="1"/>
  <c r="L741" i="20"/>
  <c r="L742" i="20" a="1"/>
  <c r="L742" i="20" s="1"/>
  <c r="L743" i="20" a="1"/>
  <c r="L743" i="20" s="1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 s="1"/>
  <c r="L749" i="20" a="1"/>
  <c r="L749" i="20"/>
  <c r="L750" i="20" a="1"/>
  <c r="L750" i="20" s="1"/>
  <c r="L751" i="20" a="1"/>
  <c r="L751" i="20" s="1"/>
  <c r="L752" i="20" a="1"/>
  <c r="L752" i="20"/>
  <c r="L753" i="20" a="1"/>
  <c r="L753" i="20" s="1"/>
  <c r="L754" i="20" a="1"/>
  <c r="L754" i="20"/>
  <c r="L755" i="20" a="1"/>
  <c r="L755" i="20" s="1"/>
  <c r="L756" i="20" a="1"/>
  <c r="L756" i="20" s="1"/>
  <c r="L757" i="20" a="1"/>
  <c r="L757" i="20"/>
  <c r="L758" i="20" a="1"/>
  <c r="L758" i="20"/>
  <c r="L759" i="20" a="1"/>
  <c r="L759" i="20" s="1"/>
  <c r="L760" i="20" a="1"/>
  <c r="L760" i="20" s="1"/>
  <c r="L761" i="20" a="1"/>
  <c r="L761" i="20" s="1"/>
  <c r="L762" i="20" a="1"/>
  <c r="L762" i="20" s="1"/>
  <c r="L763" i="20" a="1"/>
  <c r="L763" i="20" s="1"/>
  <c r="L764" i="20" a="1"/>
  <c r="L764" i="20" s="1"/>
  <c r="L765" i="20" a="1"/>
  <c r="L765" i="20" s="1"/>
  <c r="L766" i="20" a="1"/>
  <c r="L766" i="20"/>
  <c r="L767" i="20" a="1"/>
  <c r="L767" i="20"/>
  <c r="L768" i="20" a="1"/>
  <c r="L768" i="20" s="1"/>
  <c r="L769" i="20" a="1"/>
  <c r="L769" i="20"/>
  <c r="L770" i="20" a="1"/>
  <c r="L770" i="20" s="1"/>
  <c r="L771" i="20" a="1"/>
  <c r="L771" i="20"/>
  <c r="L772" i="20" a="1"/>
  <c r="L772" i="20" s="1"/>
  <c r="L773" i="20" a="1"/>
  <c r="L773" i="20" s="1"/>
  <c r="L774" i="20" a="1"/>
  <c r="L774" i="20" s="1"/>
  <c r="L775" i="20" a="1"/>
  <c r="L775" i="20" s="1"/>
  <c r="L776" i="20" a="1"/>
  <c r="L776" i="20" s="1"/>
  <c r="L777" i="20" a="1"/>
  <c r="L777" i="20" s="1"/>
  <c r="L778" i="20" a="1"/>
  <c r="L778" i="20" s="1"/>
  <c r="L779" i="20" a="1"/>
  <c r="L779" i="20" s="1"/>
  <c r="L780" i="20" a="1"/>
  <c r="L780" i="20" s="1"/>
  <c r="L781" i="20" a="1"/>
  <c r="L781" i="20" s="1"/>
  <c r="L782" i="20" a="1"/>
  <c r="L782" i="20" s="1"/>
  <c r="L783" i="20" a="1"/>
  <c r="L783" i="20"/>
  <c r="L784" i="20" a="1"/>
  <c r="L784" i="20"/>
  <c r="L785" i="20" a="1"/>
  <c r="L785" i="20" s="1"/>
  <c r="L786" i="20" a="1"/>
  <c r="L786" i="20" s="1"/>
  <c r="L787" i="20" a="1"/>
  <c r="L787" i="20" s="1"/>
  <c r="L788" i="20" a="1"/>
  <c r="L788" i="20" s="1"/>
  <c r="L789" i="20" a="1"/>
  <c r="L789" i="20" s="1"/>
  <c r="L790" i="20" a="1"/>
  <c r="L790" i="20" s="1"/>
  <c r="L791" i="20" a="1"/>
  <c r="L791" i="20" s="1"/>
  <c r="L792" i="20" a="1"/>
  <c r="L792" i="20" s="1"/>
  <c r="L793" i="20" a="1"/>
  <c r="L793" i="20" s="1"/>
  <c r="L794" i="20" a="1"/>
  <c r="L794" i="20" s="1"/>
  <c r="L795" i="20" a="1"/>
  <c r="L795" i="20" s="1"/>
  <c r="L796" i="20" a="1"/>
  <c r="L796" i="20" s="1"/>
  <c r="L797" i="20" a="1"/>
  <c r="L797" i="20" s="1"/>
  <c r="L798" i="20" a="1"/>
  <c r="L798" i="20" s="1"/>
  <c r="L799" i="20" a="1"/>
  <c r="L799" i="20" s="1"/>
  <c r="L800" i="20" a="1"/>
  <c r="L800" i="20"/>
  <c r="L801" i="20" a="1"/>
  <c r="L801" i="20" s="1"/>
  <c r="L802" i="20" a="1"/>
  <c r="L802" i="20" s="1"/>
  <c r="L803" i="20" a="1"/>
  <c r="L803" i="20" s="1"/>
  <c r="L804" i="20" a="1"/>
  <c r="L804" i="20" s="1"/>
  <c r="L805" i="20" a="1"/>
  <c r="L805" i="20" s="1"/>
  <c r="L806" i="20" a="1"/>
  <c r="L806" i="20" s="1"/>
  <c r="L807" i="20" a="1"/>
  <c r="L807" i="20" s="1"/>
  <c r="L808" i="20" a="1"/>
  <c r="L808" i="20"/>
  <c r="L809" i="20" a="1"/>
  <c r="L809" i="20"/>
  <c r="L810" i="20" a="1"/>
  <c r="L810" i="20" s="1"/>
  <c r="L811" i="20" a="1"/>
  <c r="L811" i="20"/>
  <c r="L812" i="20" a="1"/>
  <c r="L812" i="20"/>
  <c r="L813" i="20" a="1"/>
  <c r="L813" i="20" s="1"/>
  <c r="L814" i="20" a="1"/>
  <c r="L814" i="20" s="1"/>
  <c r="L815" i="20" a="1"/>
  <c r="L815" i="20" s="1"/>
  <c r="L816" i="20" a="1"/>
  <c r="L816" i="20" s="1"/>
  <c r="L817" i="20" a="1"/>
  <c r="L817" i="20"/>
  <c r="L818" i="20" a="1"/>
  <c r="L818" i="20" s="1"/>
  <c r="L819" i="20" a="1"/>
  <c r="L819" i="20" s="1"/>
  <c r="L820" i="20" a="1"/>
  <c r="L820" i="20" s="1"/>
  <c r="L821" i="20" a="1"/>
  <c r="L821" i="20"/>
  <c r="L822" i="20" a="1"/>
  <c r="L822" i="20" s="1"/>
  <c r="L823" i="20" a="1"/>
  <c r="L823" i="20" s="1"/>
  <c r="L824" i="20" a="1"/>
  <c r="L824" i="20"/>
  <c r="L825" i="20" a="1"/>
  <c r="L825" i="20" s="1"/>
  <c r="L826" i="20" a="1"/>
  <c r="L826" i="20"/>
  <c r="L827" i="20" a="1"/>
  <c r="L827" i="20" s="1"/>
  <c r="L828" i="20" a="1"/>
  <c r="L828" i="20" s="1"/>
  <c r="L829" i="20" a="1"/>
  <c r="L829" i="20" s="1"/>
  <c r="L830" i="20" a="1"/>
  <c r="L830" i="20" s="1"/>
  <c r="L831" i="20" a="1"/>
  <c r="L831" i="20" s="1"/>
  <c r="L832" i="20" a="1"/>
  <c r="L832" i="20" s="1"/>
  <c r="L833" i="20" a="1"/>
  <c r="L833" i="20" s="1"/>
  <c r="L834" i="20" a="1"/>
  <c r="L834" i="20" s="1"/>
  <c r="L835" i="20" a="1"/>
  <c r="L835" i="20" s="1"/>
  <c r="L836" i="20" a="1"/>
  <c r="L836" i="20" s="1"/>
  <c r="L837" i="20" a="1"/>
  <c r="L837" i="20"/>
  <c r="L838" i="20" a="1"/>
  <c r="L838" i="20" s="1"/>
  <c r="L839" i="20" a="1"/>
  <c r="L839" i="20" s="1"/>
  <c r="L840" i="20" a="1"/>
  <c r="L840" i="20" s="1"/>
  <c r="L841" i="20" a="1"/>
  <c r="L841" i="20" s="1"/>
  <c r="L842" i="20" a="1"/>
  <c r="L842" i="20"/>
  <c r="L843" i="20" a="1"/>
  <c r="L843" i="20" s="1"/>
  <c r="L844" i="20" a="1"/>
  <c r="L844" i="20" s="1"/>
  <c r="L845" i="20" a="1"/>
  <c r="L845" i="20" s="1"/>
  <c r="L846" i="20" a="1"/>
  <c r="L846" i="20" s="1"/>
  <c r="L847" i="20" a="1"/>
  <c r="L847" i="20" s="1"/>
  <c r="L848" i="20" a="1"/>
  <c r="L848" i="20" s="1"/>
  <c r="L849" i="20" a="1"/>
  <c r="L849" i="20" s="1"/>
  <c r="L850" i="20" a="1"/>
  <c r="L850" i="20" s="1"/>
  <c r="L851" i="20" a="1"/>
  <c r="L851" i="20" s="1"/>
  <c r="L852" i="20" a="1"/>
  <c r="L852" i="20" s="1"/>
  <c r="L853" i="20" a="1"/>
  <c r="L853" i="20" s="1"/>
  <c r="L854" i="20" a="1"/>
  <c r="L854" i="20"/>
  <c r="L855" i="20" a="1"/>
  <c r="L855" i="20" s="1"/>
  <c r="L856" i="20" a="1"/>
  <c r="L856" i="20" s="1"/>
  <c r="L857" i="20" a="1"/>
  <c r="L857" i="20" s="1"/>
  <c r="L858" i="20" a="1"/>
  <c r="L858" i="20" s="1"/>
  <c r="L859" i="20" a="1"/>
  <c r="L859" i="20" s="1"/>
  <c r="L860" i="20" a="1"/>
  <c r="L860" i="20" s="1"/>
  <c r="L861" i="20" a="1"/>
  <c r="L861" i="20" s="1"/>
  <c r="L862" i="20" a="1"/>
  <c r="L862" i="20" s="1"/>
  <c r="L863" i="20" a="1"/>
  <c r="L863" i="20" s="1"/>
  <c r="L864" i="20" a="1"/>
  <c r="L864" i="20" s="1"/>
  <c r="L865" i="20" a="1"/>
  <c r="L865" i="20" s="1"/>
  <c r="L866" i="20" a="1"/>
  <c r="L866" i="20" s="1"/>
  <c r="L867" i="20" a="1"/>
  <c r="L867" i="20" s="1"/>
  <c r="L868" i="20" a="1"/>
  <c r="L868" i="20"/>
  <c r="L869" i="20" a="1"/>
  <c r="L869" i="20"/>
  <c r="L870" i="20" a="1"/>
  <c r="L870" i="20" s="1"/>
  <c r="L871" i="20" a="1"/>
  <c r="L871" i="20"/>
  <c r="L872" i="20" a="1"/>
  <c r="L872" i="20"/>
  <c r="L873" i="20" a="1"/>
  <c r="L873" i="20" s="1"/>
  <c r="L874" i="20" a="1"/>
  <c r="L874" i="20" s="1"/>
  <c r="L875" i="20" a="1"/>
  <c r="L875" i="20" s="1"/>
  <c r="L876" i="20" a="1"/>
  <c r="L876" i="20" s="1"/>
  <c r="L877" i="20" a="1"/>
  <c r="L877" i="20" s="1"/>
  <c r="L878" i="20" a="1"/>
  <c r="L878" i="20" s="1"/>
  <c r="L879" i="20" a="1"/>
  <c r="L879" i="20" s="1"/>
  <c r="L880" i="20" a="1"/>
  <c r="L880" i="20" s="1"/>
  <c r="L881" i="20" a="1"/>
  <c r="L881" i="20"/>
  <c r="L882" i="20" a="1"/>
  <c r="L882" i="20" s="1"/>
  <c r="L883" i="20" a="1"/>
  <c r="L883" i="20" s="1"/>
  <c r="L884" i="20" a="1"/>
  <c r="L884" i="20" s="1"/>
  <c r="L885" i="20" a="1"/>
  <c r="L885" i="20" s="1"/>
  <c r="L886" i="20" a="1"/>
  <c r="L886" i="20" s="1"/>
  <c r="L887" i="20" a="1"/>
  <c r="L887" i="20" s="1"/>
  <c r="L888" i="20" a="1"/>
  <c r="L888" i="20" s="1"/>
  <c r="L889" i="20" a="1"/>
  <c r="L889" i="20"/>
  <c r="L890" i="20" a="1"/>
  <c r="L890" i="20" s="1"/>
  <c r="L891" i="20" a="1"/>
  <c r="L891" i="20" s="1"/>
  <c r="L892" i="20" a="1"/>
  <c r="L892" i="20" s="1"/>
  <c r="L893" i="20" a="1"/>
  <c r="L893" i="20" s="1"/>
  <c r="L894" i="20" a="1"/>
  <c r="L894" i="20" s="1"/>
  <c r="L895" i="20" a="1"/>
  <c r="L895" i="20" s="1"/>
  <c r="L896" i="20" a="1"/>
  <c r="L896" i="20" s="1"/>
  <c r="L897" i="20" a="1"/>
  <c r="L897" i="20"/>
  <c r="L898" i="20" a="1"/>
  <c r="L898" i="20"/>
  <c r="L899" i="20" a="1"/>
  <c r="L899" i="20" s="1"/>
  <c r="L900" i="20" a="1"/>
  <c r="L900" i="20" s="1"/>
  <c r="L901" i="20" a="1"/>
  <c r="L901" i="20" s="1"/>
  <c r="L902" i="20" a="1"/>
  <c r="L902" i="20"/>
  <c r="L903" i="20" a="1"/>
  <c r="L903" i="20" s="1"/>
  <c r="L904" i="20" a="1"/>
  <c r="L904" i="20" s="1"/>
  <c r="L905" i="20" a="1"/>
  <c r="L905" i="20" s="1"/>
  <c r="L906" i="20" a="1"/>
  <c r="L906" i="20" s="1"/>
  <c r="L907" i="20" a="1"/>
  <c r="L907" i="20" s="1"/>
  <c r="L908" i="20" a="1"/>
  <c r="L908" i="20" s="1"/>
  <c r="L909" i="20" a="1"/>
  <c r="L909" i="20" s="1"/>
  <c r="L910" i="20" a="1"/>
  <c r="L910" i="20" s="1"/>
  <c r="L911" i="20" a="1"/>
  <c r="L911" i="20" s="1"/>
  <c r="L912" i="20" a="1"/>
  <c r="L912" i="20" s="1"/>
  <c r="L913" i="20" a="1"/>
  <c r="L913" i="20" s="1"/>
  <c r="L914" i="20" a="1"/>
  <c r="L914" i="20" s="1"/>
  <c r="L915" i="20" a="1"/>
  <c r="L915" i="20"/>
  <c r="L916" i="20" a="1"/>
  <c r="L916" i="20" s="1"/>
  <c r="L917" i="20" a="1"/>
  <c r="L917" i="20" s="1"/>
  <c r="L918" i="20" a="1"/>
  <c r="L918" i="20" s="1"/>
  <c r="L919" i="20" a="1"/>
  <c r="L919" i="20" s="1"/>
  <c r="L920" i="20" a="1"/>
  <c r="L920" i="20" s="1"/>
  <c r="L921" i="20" a="1"/>
  <c r="L921" i="20" s="1"/>
  <c r="L922" i="20" a="1"/>
  <c r="L922" i="20" s="1"/>
  <c r="L923" i="20" a="1"/>
  <c r="L923" i="20"/>
  <c r="L924" i="20" a="1"/>
  <c r="L924" i="20" s="1"/>
  <c r="L925" i="20" a="1"/>
  <c r="L925" i="20" s="1"/>
  <c r="L926" i="20" a="1"/>
  <c r="L926" i="20" s="1"/>
  <c r="L927" i="20" a="1"/>
  <c r="L927" i="20"/>
  <c r="L928" i="20" a="1"/>
  <c r="L928" i="20" s="1"/>
  <c r="L929" i="20" a="1"/>
  <c r="L929" i="20" s="1"/>
  <c r="L930" i="20" a="1"/>
  <c r="L930" i="20" s="1"/>
  <c r="L931" i="20" a="1"/>
  <c r="L931" i="20"/>
  <c r="L932" i="20" a="1"/>
  <c r="L932" i="20" s="1"/>
  <c r="L933" i="20" a="1"/>
  <c r="L933" i="20" s="1"/>
  <c r="L934" i="20" a="1"/>
  <c r="L934" i="20" s="1"/>
  <c r="L935" i="20" a="1"/>
  <c r="L935" i="20" s="1"/>
  <c r="L936" i="20" a="1"/>
  <c r="L936" i="20" s="1"/>
  <c r="L937" i="20" a="1"/>
  <c r="L937" i="20" s="1"/>
  <c r="L938" i="20" a="1"/>
  <c r="L938" i="20" s="1"/>
  <c r="L939" i="20" a="1"/>
  <c r="L939" i="20"/>
  <c r="L940" i="20" a="1"/>
  <c r="L940" i="20" s="1"/>
  <c r="L941" i="20" a="1"/>
  <c r="L941" i="20" s="1"/>
  <c r="L942" i="20" a="1"/>
  <c r="L942" i="20" s="1"/>
  <c r="L943" i="20" a="1"/>
  <c r="L943" i="20"/>
  <c r="L944" i="20" a="1"/>
  <c r="L944" i="20" s="1"/>
  <c r="L945" i="20" a="1"/>
  <c r="L945" i="20" s="1"/>
  <c r="L946" i="20" a="1"/>
  <c r="L946" i="20" s="1"/>
  <c r="L947" i="20" a="1"/>
  <c r="L947" i="20" s="1"/>
  <c r="L948" i="20" a="1"/>
  <c r="L948" i="20" s="1"/>
  <c r="L949" i="20" a="1"/>
  <c r="L949" i="20" s="1"/>
  <c r="L950" i="20" a="1"/>
  <c r="L950" i="20" s="1"/>
  <c r="L951" i="20" a="1"/>
  <c r="L951" i="20" s="1"/>
  <c r="L952" i="20" a="1"/>
  <c r="L952" i="20" s="1"/>
  <c r="L953" i="20" a="1"/>
  <c r="L953" i="20"/>
  <c r="L954" i="20" a="1"/>
  <c r="L954" i="20" s="1"/>
  <c r="L955" i="20" a="1"/>
  <c r="L955" i="20" s="1"/>
  <c r="L956" i="20" a="1"/>
  <c r="L956" i="20" s="1"/>
  <c r="L957" i="20" a="1"/>
  <c r="L957" i="20"/>
  <c r="L958" i="20" a="1"/>
  <c r="L958" i="20" s="1"/>
  <c r="L959" i="20" a="1"/>
  <c r="L959" i="20" s="1"/>
  <c r="L960" i="20" a="1"/>
  <c r="L960" i="20" s="1"/>
  <c r="L961" i="20" a="1"/>
  <c r="L961" i="20" s="1"/>
  <c r="L962" i="20" a="1"/>
  <c r="L962" i="20" s="1"/>
  <c r="L963" i="20" a="1"/>
  <c r="L963" i="20" s="1"/>
  <c r="L964" i="20" a="1"/>
  <c r="L964" i="20" s="1"/>
  <c r="L965" i="20" a="1"/>
  <c r="L965" i="20" s="1"/>
  <c r="L966" i="20" a="1"/>
  <c r="L966" i="20" s="1"/>
  <c r="L967" i="20" a="1"/>
  <c r="L967" i="20" s="1"/>
  <c r="L968" i="20" a="1"/>
  <c r="L968" i="20" s="1"/>
  <c r="L969" i="20" a="1"/>
  <c r="L969" i="20" s="1"/>
  <c r="L970" i="20" a="1"/>
  <c r="L970" i="20"/>
  <c r="L971" i="20" a="1"/>
  <c r="L971" i="20" s="1"/>
  <c r="L972" i="20" a="1"/>
  <c r="L972" i="20" s="1"/>
  <c r="L973" i="20" a="1"/>
  <c r="L973" i="20" s="1"/>
  <c r="L974" i="20" a="1"/>
  <c r="L974" i="20"/>
  <c r="L975" i="20" a="1"/>
  <c r="L975" i="20" s="1"/>
  <c r="L976" i="20" a="1"/>
  <c r="L976" i="20" s="1"/>
  <c r="L977" i="20" a="1"/>
  <c r="L977" i="20" s="1"/>
  <c r="L978" i="20" a="1"/>
  <c r="L978" i="20" s="1"/>
  <c r="L979" i="20" a="1"/>
  <c r="L979" i="20" s="1"/>
  <c r="L980" i="20" a="1"/>
  <c r="L980" i="20" s="1"/>
  <c r="L981" i="20" a="1"/>
  <c r="L981" i="20" s="1"/>
  <c r="L982" i="20" a="1"/>
  <c r="L982" i="20" s="1"/>
  <c r="L983" i="20" a="1"/>
  <c r="L983" i="20" s="1"/>
  <c r="L984" i="20" a="1"/>
  <c r="L984" i="20" s="1"/>
  <c r="L985" i="20" a="1"/>
  <c r="L985" i="20"/>
  <c r="L986" i="20" a="1"/>
  <c r="L986" i="20" s="1"/>
  <c r="N986" i="20" s="1"/>
  <c r="L987" i="20" a="1"/>
  <c r="L987" i="20"/>
  <c r="L988" i="20" a="1"/>
  <c r="L988" i="20" s="1"/>
  <c r="L989" i="20" a="1"/>
  <c r="L989" i="20" s="1"/>
  <c r="L990" i="20" a="1"/>
  <c r="L990" i="20" s="1"/>
  <c r="L991" i="20" a="1"/>
  <c r="L991" i="20" s="1"/>
  <c r="L992" i="20" a="1"/>
  <c r="L992" i="20" s="1"/>
  <c r="L993" i="20" a="1"/>
  <c r="L993" i="20" s="1"/>
  <c r="L994" i="20" a="1"/>
  <c r="L994" i="20" s="1"/>
  <c r="N994" i="20" s="1"/>
  <c r="L995" i="20" a="1"/>
  <c r="L995" i="20" s="1"/>
  <c r="L996" i="20" a="1"/>
  <c r="L996" i="20" s="1"/>
  <c r="L997" i="20" a="1"/>
  <c r="L997" i="20" s="1"/>
  <c r="L998" i="20" a="1"/>
  <c r="L998" i="20" s="1"/>
  <c r="N998" i="20" s="1"/>
  <c r="L999" i="20" a="1"/>
  <c r="L999" i="20" s="1"/>
  <c r="L1000" i="20" a="1"/>
  <c r="L1000" i="20"/>
  <c r="L1001" i="20" a="1"/>
  <c r="L1001" i="20" s="1"/>
  <c r="M2" i="20" a="1"/>
  <c r="M2" i="20" s="1"/>
  <c r="N2" i="20" s="1"/>
  <c r="M3" i="20" a="1"/>
  <c r="M3" i="20" s="1"/>
  <c r="N3" i="20" s="1"/>
  <c r="M4" i="20" a="1"/>
  <c r="M4" i="20" s="1"/>
  <c r="M5" i="20" a="1"/>
  <c r="M5" i="20" s="1"/>
  <c r="N5" i="20" s="1"/>
  <c r="M6" i="20" a="1"/>
  <c r="M6" i="20" s="1"/>
  <c r="M7" i="20" a="1"/>
  <c r="M7" i="20" s="1"/>
  <c r="N7" i="20" s="1"/>
  <c r="M8" i="20" a="1"/>
  <c r="M8" i="20" s="1"/>
  <c r="M9" i="20" a="1"/>
  <c r="M9" i="20" s="1"/>
  <c r="N9" i="20" s="1"/>
  <c r="M10" i="20" a="1"/>
  <c r="M10" i="20" s="1"/>
  <c r="N10" i="20" s="1"/>
  <c r="M11" i="20" a="1"/>
  <c r="M11" i="20"/>
  <c r="M12" i="20" a="1"/>
  <c r="M12" i="20"/>
  <c r="N12" i="20" s="1"/>
  <c r="M13" i="20" a="1"/>
  <c r="M13" i="20"/>
  <c r="N13" i="20" s="1"/>
  <c r="M14" i="20" a="1"/>
  <c r="M14" i="20" s="1"/>
  <c r="N14" i="20" s="1"/>
  <c r="M15" i="20" a="1"/>
  <c r="M15" i="20" s="1"/>
  <c r="N15" i="20" s="1"/>
  <c r="M16" i="20" a="1"/>
  <c r="M16" i="20" s="1"/>
  <c r="N16" i="20" s="1"/>
  <c r="M17" i="20" a="1"/>
  <c r="M17" i="20" s="1"/>
  <c r="M18" i="20" a="1"/>
  <c r="M18" i="20" s="1"/>
  <c r="M19" i="20" a="1"/>
  <c r="M19" i="20" s="1"/>
  <c r="N19" i="20" s="1"/>
  <c r="M20" i="20" a="1"/>
  <c r="M20" i="20" s="1"/>
  <c r="N20" i="20" s="1"/>
  <c r="M21" i="20" a="1"/>
  <c r="M21" i="20"/>
  <c r="N21" i="20" s="1"/>
  <c r="M22" i="20" a="1"/>
  <c r="M22" i="20"/>
  <c r="N22" i="20" s="1"/>
  <c r="M23" i="20" a="1"/>
  <c r="M23" i="20"/>
  <c r="N23" i="20" s="1"/>
  <c r="M24" i="20" a="1"/>
  <c r="M24" i="20"/>
  <c r="N24" i="20" s="1"/>
  <c r="M25" i="20" a="1"/>
  <c r="M25" i="20" s="1"/>
  <c r="M26" i="20" a="1"/>
  <c r="M26" i="20" s="1"/>
  <c r="M27" i="20" a="1"/>
  <c r="M27" i="20" s="1"/>
  <c r="N27" i="20" s="1"/>
  <c r="M28" i="20" a="1"/>
  <c r="M28" i="20" s="1"/>
  <c r="N28" i="20" s="1"/>
  <c r="M29" i="20" a="1"/>
  <c r="M29" i="20" s="1"/>
  <c r="M30" i="20" a="1"/>
  <c r="M30" i="20" s="1"/>
  <c r="M31" i="20" a="1"/>
  <c r="M31" i="20" s="1"/>
  <c r="M32" i="20" a="1"/>
  <c r="M32" i="20" s="1"/>
  <c r="N32" i="20" s="1"/>
  <c r="M33" i="20" a="1"/>
  <c r="M33" i="20"/>
  <c r="N33" i="20" s="1"/>
  <c r="M34" i="20" a="1"/>
  <c r="M34" i="20" s="1"/>
  <c r="N34" i="20" s="1"/>
  <c r="M35" i="20" a="1"/>
  <c r="M35" i="20" s="1"/>
  <c r="N35" i="20" s="1"/>
  <c r="M36" i="20" a="1"/>
  <c r="M36" i="20" s="1"/>
  <c r="N36" i="20" s="1"/>
  <c r="M37" i="20" a="1"/>
  <c r="M37" i="20" s="1"/>
  <c r="N37" i="20" s="1"/>
  <c r="M38" i="20" a="1"/>
  <c r="M38" i="20" s="1"/>
  <c r="M39" i="20" a="1"/>
  <c r="M39" i="20" s="1"/>
  <c r="M40" i="20" a="1"/>
  <c r="M40" i="20" s="1"/>
  <c r="N40" i="20" s="1"/>
  <c r="M41" i="20" a="1"/>
  <c r="M41" i="20" s="1"/>
  <c r="N41" i="20" s="1"/>
  <c r="M42" i="20" a="1"/>
  <c r="M42" i="20" s="1"/>
  <c r="N42" i="20" s="1"/>
  <c r="M43" i="20" a="1"/>
  <c r="M43" i="20" s="1"/>
  <c r="N43" i="20" s="1"/>
  <c r="M44" i="20" a="1"/>
  <c r="M44" i="20" s="1"/>
  <c r="N44" i="20" s="1"/>
  <c r="M45" i="20" a="1"/>
  <c r="M45" i="20" s="1"/>
  <c r="N45" i="20" s="1"/>
  <c r="M46" i="20" a="1"/>
  <c r="M46" i="20"/>
  <c r="M47" i="20" a="1"/>
  <c r="M47" i="20" s="1"/>
  <c r="N47" i="20" s="1"/>
  <c r="M48" i="20" a="1"/>
  <c r="M48" i="20" s="1"/>
  <c r="N48" i="20" s="1"/>
  <c r="M49" i="20" a="1"/>
  <c r="M49" i="20" s="1"/>
  <c r="N49" i="20" s="1"/>
  <c r="M50" i="20" a="1"/>
  <c r="M50" i="20" s="1"/>
  <c r="N50" i="20" s="1"/>
  <c r="M51" i="20" a="1"/>
  <c r="M51" i="20" s="1"/>
  <c r="N51" i="20" s="1"/>
  <c r="M52" i="20" a="1"/>
  <c r="M52" i="20" s="1"/>
  <c r="M53" i="20" a="1"/>
  <c r="M53" i="20" s="1"/>
  <c r="N53" i="20" s="1"/>
  <c r="M54" i="20" a="1"/>
  <c r="M54" i="20" s="1"/>
  <c r="N54" i="20" s="1"/>
  <c r="M55" i="20" a="1"/>
  <c r="M55" i="20" s="1"/>
  <c r="M56" i="20" a="1"/>
  <c r="M56" i="20" s="1"/>
  <c r="M57" i="20" a="1"/>
  <c r="M57" i="20" s="1"/>
  <c r="N57" i="20" s="1"/>
  <c r="M58" i="20" a="1"/>
  <c r="M58" i="20" s="1"/>
  <c r="N58" i="20" s="1"/>
  <c r="M59" i="20" a="1"/>
  <c r="M59" i="20"/>
  <c r="M60" i="20" a="1"/>
  <c r="M60" i="20" s="1"/>
  <c r="N60" i="20" s="1"/>
  <c r="M61" i="20" a="1"/>
  <c r="M61" i="20" s="1"/>
  <c r="N61" i="20" s="1"/>
  <c r="M62" i="20" a="1"/>
  <c r="M62" i="20" s="1"/>
  <c r="M63" i="20" a="1"/>
  <c r="M63" i="20" s="1"/>
  <c r="N63" i="20" s="1"/>
  <c r="M64" i="20" a="1"/>
  <c r="M64" i="20" s="1"/>
  <c r="M65" i="20" a="1"/>
  <c r="M65" i="20" s="1"/>
  <c r="N65" i="20" s="1"/>
  <c r="M66" i="20" a="1"/>
  <c r="M66" i="20" s="1"/>
  <c r="N66" i="20" s="1"/>
  <c r="M67" i="20" a="1"/>
  <c r="M67" i="20"/>
  <c r="M68" i="20" a="1"/>
  <c r="M68" i="20" s="1"/>
  <c r="N68" i="20" s="1"/>
  <c r="M69" i="20" a="1"/>
  <c r="M69" i="20" s="1"/>
  <c r="N69" i="20" s="1"/>
  <c r="M70" i="20" a="1"/>
  <c r="M70" i="20" s="1"/>
  <c r="N70" i="20" s="1"/>
  <c r="M71" i="20" a="1"/>
  <c r="M71" i="20" s="1"/>
  <c r="N71" i="20" s="1"/>
  <c r="M72" i="20" a="1"/>
  <c r="M72" i="20" s="1"/>
  <c r="N72" i="20" s="1"/>
  <c r="M73" i="20" a="1"/>
  <c r="M73" i="20" s="1"/>
  <c r="N73" i="20" s="1"/>
  <c r="M74" i="20" a="1"/>
  <c r="M74" i="20" s="1"/>
  <c r="N74" i="20" s="1"/>
  <c r="M75" i="20" a="1"/>
  <c r="M75" i="20" s="1"/>
  <c r="N75" i="20" s="1"/>
  <c r="M76" i="20" a="1"/>
  <c r="M76" i="20" s="1"/>
  <c r="N76" i="20" s="1"/>
  <c r="M77" i="20" a="1"/>
  <c r="M77" i="20" s="1"/>
  <c r="M78" i="20" a="1"/>
  <c r="M78" i="20" s="1"/>
  <c r="M79" i="20" a="1"/>
  <c r="M79" i="20" s="1"/>
  <c r="N79" i="20" s="1"/>
  <c r="M80" i="20" a="1"/>
  <c r="M80" i="20" s="1"/>
  <c r="M81" i="20" a="1"/>
  <c r="M81" i="20"/>
  <c r="N81" i="20" s="1"/>
  <c r="M82" i="20" a="1"/>
  <c r="M82" i="20"/>
  <c r="N82" i="20" s="1"/>
  <c r="M83" i="20" a="1"/>
  <c r="M83" i="20"/>
  <c r="N83" i="20" s="1"/>
  <c r="M84" i="20" a="1"/>
  <c r="M84" i="20"/>
  <c r="N84" i="20" s="1"/>
  <c r="M85" i="20" a="1"/>
  <c r="M85" i="20" s="1"/>
  <c r="M86" i="20" a="1"/>
  <c r="M86" i="20" s="1"/>
  <c r="N86" i="20" s="1"/>
  <c r="M87" i="20" a="1"/>
  <c r="M87" i="20" s="1"/>
  <c r="N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N92" i="20" s="1"/>
  <c r="M93" i="20" a="1"/>
  <c r="M93" i="20" s="1"/>
  <c r="N93" i="20" s="1"/>
  <c r="M94" i="20" a="1"/>
  <c r="M94" i="20"/>
  <c r="N94" i="20" s="1"/>
  <c r="M95" i="20" a="1"/>
  <c r="M95" i="20" s="1"/>
  <c r="M96" i="20" a="1"/>
  <c r="M96" i="20"/>
  <c r="N96" i="20" s="1"/>
  <c r="M97" i="20" a="1"/>
  <c r="M97" i="20"/>
  <c r="M98" i="20" a="1"/>
  <c r="M98" i="20" s="1"/>
  <c r="M99" i="20" a="1"/>
  <c r="M99" i="20" s="1"/>
  <c r="N99" i="20" s="1"/>
  <c r="M100" i="20" a="1"/>
  <c r="M100" i="20" s="1"/>
  <c r="N100" i="20" s="1"/>
  <c r="M101" i="20" a="1"/>
  <c r="M101" i="20" s="1"/>
  <c r="N101" i="20" s="1"/>
  <c r="M102" i="20" a="1"/>
  <c r="M102" i="20" s="1"/>
  <c r="M103" i="20" a="1"/>
  <c r="M103" i="20" s="1"/>
  <c r="N103" i="20" s="1"/>
  <c r="M104" i="20" a="1"/>
  <c r="M104" i="20" s="1"/>
  <c r="M105" i="20" a="1"/>
  <c r="M105" i="20"/>
  <c r="M106" i="20" a="1"/>
  <c r="M106" i="20" s="1"/>
  <c r="N106" i="20" s="1"/>
  <c r="M107" i="20" a="1"/>
  <c r="M107" i="20" s="1"/>
  <c r="N107" i="20" s="1"/>
  <c r="M108" i="20" a="1"/>
  <c r="M108" i="20"/>
  <c r="N108" i="20" s="1"/>
  <c r="M109" i="20" a="1"/>
  <c r="M109" i="20"/>
  <c r="N109" i="20" s="1"/>
  <c r="M110" i="20" a="1"/>
  <c r="M110" i="20" s="1"/>
  <c r="M111" i="20" a="1"/>
  <c r="M111" i="20" s="1"/>
  <c r="N111" i="20" s="1"/>
  <c r="M112" i="20" a="1"/>
  <c r="M112" i="20" s="1"/>
  <c r="M113" i="20" a="1"/>
  <c r="M113" i="20" s="1"/>
  <c r="N113" i="20" s="1"/>
  <c r="M114" i="20" a="1"/>
  <c r="M114" i="20" s="1"/>
  <c r="N114" i="20" s="1"/>
  <c r="M115" i="20" a="1"/>
  <c r="M115" i="20" s="1"/>
  <c r="M116" i="20" a="1"/>
  <c r="M116" i="20" s="1"/>
  <c r="M117" i="20" a="1"/>
  <c r="M117" i="20"/>
  <c r="N117" i="20" s="1"/>
  <c r="M118" i="20" a="1"/>
  <c r="M118" i="20" s="1"/>
  <c r="N118" i="20" s="1"/>
  <c r="M119" i="20" a="1"/>
  <c r="M119" i="20" s="1"/>
  <c r="N119" i="20" s="1"/>
  <c r="M120" i="20" a="1"/>
  <c r="M120" i="20" s="1"/>
  <c r="N120" i="20" s="1"/>
  <c r="M121" i="20" a="1"/>
  <c r="M121" i="20" s="1"/>
  <c r="N121" i="20" s="1"/>
  <c r="M122" i="20" a="1"/>
  <c r="M122" i="20" s="1"/>
  <c r="N122" i="20" s="1"/>
  <c r="M123" i="20" a="1"/>
  <c r="M123" i="20" s="1"/>
  <c r="M124" i="20" a="1"/>
  <c r="M124" i="20" s="1"/>
  <c r="M125" i="20" a="1"/>
  <c r="M125" i="20" s="1"/>
  <c r="N125" i="20" s="1"/>
  <c r="M126" i="20" a="1"/>
  <c r="M126" i="20" s="1"/>
  <c r="N126" i="20" s="1"/>
  <c r="M127" i="20" a="1"/>
  <c r="M127" i="20"/>
  <c r="M128" i="20" a="1"/>
  <c r="M128" i="20" s="1"/>
  <c r="N128" i="20" s="1"/>
  <c r="M129" i="20" a="1"/>
  <c r="M129" i="20" s="1"/>
  <c r="M130" i="20" a="1"/>
  <c r="M130" i="20" s="1"/>
  <c r="N130" i="20" s="1"/>
  <c r="M131" i="20" a="1"/>
  <c r="M131" i="20" s="1"/>
  <c r="N131" i="20" s="1"/>
  <c r="M132" i="20" a="1"/>
  <c r="M132" i="20" s="1"/>
  <c r="N132" i="20" s="1"/>
  <c r="M133" i="20" a="1"/>
  <c r="M133" i="20" s="1"/>
  <c r="N133" i="20" s="1"/>
  <c r="M134" i="20" a="1"/>
  <c r="M134" i="20" s="1"/>
  <c r="N134" i="20" s="1"/>
  <c r="M135" i="20" a="1"/>
  <c r="M135" i="20" s="1"/>
  <c r="N135" i="20" s="1"/>
  <c r="M136" i="20" a="1"/>
  <c r="M136" i="20" s="1"/>
  <c r="N136" i="20" s="1"/>
  <c r="M137" i="20" a="1"/>
  <c r="M137" i="20" s="1"/>
  <c r="M138" i="20" a="1"/>
  <c r="M138" i="20" s="1"/>
  <c r="N138" i="20" s="1"/>
  <c r="M139" i="20" a="1"/>
  <c r="M139" i="20" s="1"/>
  <c r="N139" i="20" s="1"/>
  <c r="M140" i="20" a="1"/>
  <c r="M140" i="20" s="1"/>
  <c r="M141" i="20" a="1"/>
  <c r="M141" i="20" s="1"/>
  <c r="N141" i="20" s="1"/>
  <c r="M142" i="20" a="1"/>
  <c r="M142" i="20"/>
  <c r="M143" i="20" a="1"/>
  <c r="M143" i="20" s="1"/>
  <c r="N143" i="20" s="1"/>
  <c r="M144" i="20" a="1"/>
  <c r="M144" i="20" s="1"/>
  <c r="N144" i="20" s="1"/>
  <c r="M145" i="20" a="1"/>
  <c r="M145" i="20"/>
  <c r="N145" i="20" s="1"/>
  <c r="M146" i="20" a="1"/>
  <c r="M146" i="20"/>
  <c r="N146" i="20" s="1"/>
  <c r="M147" i="20" a="1"/>
  <c r="M147" i="20"/>
  <c r="N147" i="20" s="1"/>
  <c r="M148" i="20" a="1"/>
  <c r="M148" i="20"/>
  <c r="M149" i="20" a="1"/>
  <c r="M149" i="20"/>
  <c r="N149" i="20" s="1"/>
  <c r="M150" i="20" a="1"/>
  <c r="M150" i="20" s="1"/>
  <c r="N150" i="20" s="1"/>
  <c r="M151" i="20" a="1"/>
  <c r="M151" i="20" s="1"/>
  <c r="N151" i="20" s="1"/>
  <c r="M152" i="20" a="1"/>
  <c r="M152" i="20" s="1"/>
  <c r="N152" i="20" s="1"/>
  <c r="M153" i="20" a="1"/>
  <c r="M153" i="20" s="1"/>
  <c r="N153" i="20" s="1"/>
  <c r="M154" i="20" a="1"/>
  <c r="M154" i="20"/>
  <c r="M155" i="20" a="1"/>
  <c r="M155" i="20"/>
  <c r="N155" i="20" s="1"/>
  <c r="M156" i="20" a="1"/>
  <c r="M156" i="20" s="1"/>
  <c r="N156" i="20" s="1"/>
  <c r="M157" i="20" a="1"/>
  <c r="M157" i="20" s="1"/>
  <c r="N157" i="20" s="1"/>
  <c r="M158" i="20" a="1"/>
  <c r="M158" i="20" s="1"/>
  <c r="N158" i="20" s="1"/>
  <c r="M159" i="20" a="1"/>
  <c r="M159" i="20" s="1"/>
  <c r="N159" i="20" s="1"/>
  <c r="M160" i="20" a="1"/>
  <c r="M160" i="20"/>
  <c r="M161" i="20" a="1"/>
  <c r="M161" i="20" s="1"/>
  <c r="N161" i="20" s="1"/>
  <c r="M162" i="20" a="1"/>
  <c r="M162" i="20" s="1"/>
  <c r="N162" i="20" s="1"/>
  <c r="M163" i="20" a="1"/>
  <c r="M163" i="20"/>
  <c r="N163" i="20" s="1"/>
  <c r="M164" i="20" a="1"/>
  <c r="M164" i="20"/>
  <c r="M165" i="20" a="1"/>
  <c r="M165" i="20"/>
  <c r="N165" i="20" s="1"/>
  <c r="M166" i="20" a="1"/>
  <c r="M166" i="20"/>
  <c r="M167" i="20" a="1"/>
  <c r="M167" i="20"/>
  <c r="N167" i="20" s="1"/>
  <c r="M168" i="20" a="1"/>
  <c r="M168" i="20" s="1"/>
  <c r="N168" i="20" s="1"/>
  <c r="M169" i="20" a="1"/>
  <c r="M169" i="20" s="1"/>
  <c r="N169" i="20" s="1"/>
  <c r="M170" i="20" a="1"/>
  <c r="M170" i="20" s="1"/>
  <c r="N170" i="20" s="1"/>
  <c r="M171" i="20" a="1"/>
  <c r="M171" i="20" s="1"/>
  <c r="N171" i="20" s="1"/>
  <c r="M172" i="20" a="1"/>
  <c r="M172" i="20"/>
  <c r="M173" i="20" a="1"/>
  <c r="M173" i="20"/>
  <c r="N173" i="20" s="1"/>
  <c r="M174" i="20" a="1"/>
  <c r="M174" i="20" s="1"/>
  <c r="M175" i="20" a="1"/>
  <c r="M175" i="20"/>
  <c r="N175" i="20" s="1"/>
  <c r="M176" i="20" a="1"/>
  <c r="M176" i="20"/>
  <c r="M177" i="20" a="1"/>
  <c r="M177" i="20"/>
  <c r="N177" i="20" s="1"/>
  <c r="M178" i="20" a="1"/>
  <c r="M178" i="20"/>
  <c r="N178" i="20" s="1"/>
  <c r="M179" i="20" a="1"/>
  <c r="M179" i="20" s="1"/>
  <c r="M180" i="20" a="1"/>
  <c r="M180" i="20" s="1"/>
  <c r="N180" i="20" s="1"/>
  <c r="M181" i="20" a="1"/>
  <c r="M181" i="20"/>
  <c r="N181" i="20" s="1"/>
  <c r="M182" i="20" a="1"/>
  <c r="M182" i="20"/>
  <c r="N182" i="20" s="1"/>
  <c r="M183" i="20" a="1"/>
  <c r="M183" i="20"/>
  <c r="N183" i="20" s="1"/>
  <c r="M184" i="20" a="1"/>
  <c r="M184" i="20"/>
  <c r="N184" i="20" s="1"/>
  <c r="M185" i="20" a="1"/>
  <c r="M185" i="20"/>
  <c r="M186" i="20" a="1"/>
  <c r="M186" i="20" s="1"/>
  <c r="M187" i="20" a="1"/>
  <c r="M187" i="20" s="1"/>
  <c r="N187" i="20" s="1"/>
  <c r="M188" i="20" a="1"/>
  <c r="M188" i="20" s="1"/>
  <c r="N188" i="20" s="1"/>
  <c r="M189" i="20" a="1"/>
  <c r="M189" i="20" s="1"/>
  <c r="N189" i="20" s="1"/>
  <c r="M190" i="20" a="1"/>
  <c r="M190" i="20"/>
  <c r="N190" i="20" s="1"/>
  <c r="M191" i="20" a="1"/>
  <c r="M191" i="20" s="1"/>
  <c r="N191" i="20" s="1"/>
  <c r="M192" i="20" a="1"/>
  <c r="M192" i="20" s="1"/>
  <c r="N192" i="20" s="1"/>
  <c r="M193" i="20" a="1"/>
  <c r="M193" i="20"/>
  <c r="N193" i="20" s="1"/>
  <c r="M194" i="20" a="1"/>
  <c r="M194" i="20"/>
  <c r="N194" i="20" s="1"/>
  <c r="M195" i="20" a="1"/>
  <c r="M195" i="20"/>
  <c r="N195" i="20" s="1"/>
  <c r="M196" i="20" a="1"/>
  <c r="M196" i="20"/>
  <c r="M197" i="20" a="1"/>
  <c r="M197" i="20"/>
  <c r="N197" i="20" s="1"/>
  <c r="M198" i="20" a="1"/>
  <c r="M198" i="20" s="1"/>
  <c r="N198" i="20" s="1"/>
  <c r="M199" i="20" a="1"/>
  <c r="M199" i="20" s="1"/>
  <c r="N199" i="20" s="1"/>
  <c r="M200" i="20" a="1"/>
  <c r="M200" i="20"/>
  <c r="M201" i="20" a="1"/>
  <c r="M201" i="20"/>
  <c r="N201" i="20" s="1"/>
  <c r="M202" i="20" a="1"/>
  <c r="M202" i="20"/>
  <c r="M203" i="20" a="1"/>
  <c r="M203" i="20"/>
  <c r="N203" i="20" s="1"/>
  <c r="M204" i="20" a="1"/>
  <c r="M204" i="20" s="1"/>
  <c r="N204" i="20" s="1"/>
  <c r="M205" i="20" a="1"/>
  <c r="M205" i="20" s="1"/>
  <c r="N205" i="20" s="1"/>
  <c r="M206" i="20" a="1"/>
  <c r="M206" i="20"/>
  <c r="N206" i="20" s="1"/>
  <c r="M207" i="20" a="1"/>
  <c r="M207" i="20" s="1"/>
  <c r="N207" i="20" s="1"/>
  <c r="M208" i="20" a="1"/>
  <c r="M208" i="20"/>
  <c r="M209" i="20" a="1"/>
  <c r="M209" i="20" s="1"/>
  <c r="N209" i="20" s="1"/>
  <c r="M210" i="20" a="1"/>
  <c r="M210" i="20" s="1"/>
  <c r="M211" i="20" a="1"/>
  <c r="M211" i="20"/>
  <c r="N211" i="20" s="1"/>
  <c r="M212" i="20" a="1"/>
  <c r="M212" i="20" s="1"/>
  <c r="N212" i="20" s="1"/>
  <c r="M213" i="20" a="1"/>
  <c r="M213" i="20" s="1"/>
  <c r="N213" i="20" s="1"/>
  <c r="M214" i="20" a="1"/>
  <c r="M214" i="20"/>
  <c r="M215" i="20" a="1"/>
  <c r="M215" i="20" s="1"/>
  <c r="N215" i="20" s="1"/>
  <c r="M216" i="20" a="1"/>
  <c r="M216" i="20" s="1"/>
  <c r="N216" i="20" s="1"/>
  <c r="M217" i="20" a="1"/>
  <c r="M217" i="20"/>
  <c r="N217" i="20" s="1"/>
  <c r="M218" i="20" a="1"/>
  <c r="M218" i="20"/>
  <c r="N218" i="20" s="1"/>
  <c r="M219" i="20" a="1"/>
  <c r="M219" i="20"/>
  <c r="M220" i="20" a="1"/>
  <c r="M220" i="20"/>
  <c r="N220" i="20" s="1"/>
  <c r="M221" i="20" a="1"/>
  <c r="M221" i="20"/>
  <c r="N221" i="20" s="1"/>
  <c r="M222" i="20" a="1"/>
  <c r="M222" i="20" s="1"/>
  <c r="M223" i="20" a="1"/>
  <c r="M223" i="20" s="1"/>
  <c r="N223" i="20" s="1"/>
  <c r="M224" i="20" a="1"/>
  <c r="M224" i="20" s="1"/>
  <c r="N224" i="20" s="1"/>
  <c r="M225" i="20" a="1"/>
  <c r="M225" i="20" s="1"/>
  <c r="N225" i="20" s="1"/>
  <c r="M226" i="20" a="1"/>
  <c r="M226" i="20"/>
  <c r="M227" i="20" a="1"/>
  <c r="M227" i="20"/>
  <c r="N227" i="20" s="1"/>
  <c r="M228" i="20" a="1"/>
  <c r="M228" i="20" s="1"/>
  <c r="N228" i="20" s="1"/>
  <c r="M229" i="20" a="1"/>
  <c r="M229" i="20" s="1"/>
  <c r="N229" i="20" s="1"/>
  <c r="M230" i="20" a="1"/>
  <c r="M230" i="20" s="1"/>
  <c r="N230" i="20" s="1"/>
  <c r="M231" i="20" a="1"/>
  <c r="M231" i="20" s="1"/>
  <c r="N231" i="20" s="1"/>
  <c r="M232" i="20" a="1"/>
  <c r="M232" i="20"/>
  <c r="N232" i="20" s="1"/>
  <c r="M233" i="20" a="1"/>
  <c r="M233" i="20" s="1"/>
  <c r="N233" i="20" s="1"/>
  <c r="M234" i="20" a="1"/>
  <c r="M234" i="20" s="1"/>
  <c r="N234" i="20" s="1"/>
  <c r="M235" i="20" a="1"/>
  <c r="M235" i="20"/>
  <c r="N235" i="20" s="1"/>
  <c r="M236" i="20" a="1"/>
  <c r="M236" i="20"/>
  <c r="N236" i="20" s="1"/>
  <c r="M237" i="20" a="1"/>
  <c r="M237" i="20"/>
  <c r="N237" i="20" s="1"/>
  <c r="M238" i="20" a="1"/>
  <c r="M238" i="20"/>
  <c r="M239" i="20" a="1"/>
  <c r="M239" i="20"/>
  <c r="N239" i="20" s="1"/>
  <c r="M240" i="20" a="1"/>
  <c r="M240" i="20" s="1"/>
  <c r="N240" i="20" s="1"/>
  <c r="M241" i="20" a="1"/>
  <c r="M241" i="20" s="1"/>
  <c r="N241" i="20" s="1"/>
  <c r="M242" i="20" a="1"/>
  <c r="M242" i="20" s="1"/>
  <c r="N242" i="20" s="1"/>
  <c r="M243" i="20" a="1"/>
  <c r="M243" i="20" s="1"/>
  <c r="N243" i="20" s="1"/>
  <c r="M244" i="20" a="1"/>
  <c r="M244" i="20"/>
  <c r="M245" i="20" a="1"/>
  <c r="M245" i="20"/>
  <c r="N245" i="20" s="1"/>
  <c r="M246" i="20" a="1"/>
  <c r="M246" i="20" s="1"/>
  <c r="N246" i="20" s="1"/>
  <c r="M247" i="20" a="1"/>
  <c r="M247" i="20"/>
  <c r="M248" i="20" a="1"/>
  <c r="M248" i="20"/>
  <c r="N248" i="20" s="1"/>
  <c r="M249" i="20" a="1"/>
  <c r="M249" i="20"/>
  <c r="N249" i="20" s="1"/>
  <c r="M250" i="20" a="1"/>
  <c r="M250" i="20"/>
  <c r="N250" i="20" s="1"/>
  <c r="M251" i="20" a="1"/>
  <c r="M251" i="20" s="1"/>
  <c r="N251" i="20" s="1"/>
  <c r="M252" i="20" a="1"/>
  <c r="M252" i="20" s="1"/>
  <c r="N252" i="20" s="1"/>
  <c r="M253" i="20" a="1"/>
  <c r="M253" i="20"/>
  <c r="M254" i="20" a="1"/>
  <c r="M254" i="20"/>
  <c r="N254" i="20" s="1"/>
  <c r="M255" i="20" a="1"/>
  <c r="M255" i="20"/>
  <c r="N255" i="20" s="1"/>
  <c r="M256" i="20" a="1"/>
  <c r="M256" i="20"/>
  <c r="N256" i="20" s="1"/>
  <c r="M257" i="20" a="1"/>
  <c r="M257" i="20"/>
  <c r="N257" i="20" s="1"/>
  <c r="M258" i="20" a="1"/>
  <c r="M258" i="20" s="1"/>
  <c r="M259" i="20" a="1"/>
  <c r="M259" i="20" s="1"/>
  <c r="N259" i="20" s="1"/>
  <c r="M260" i="20" a="1"/>
  <c r="M260" i="20" s="1"/>
  <c r="N260" i="20" s="1"/>
  <c r="M261" i="20" a="1"/>
  <c r="M261" i="20" s="1"/>
  <c r="N261" i="20" s="1"/>
  <c r="M262" i="20" a="1"/>
  <c r="M262" i="20"/>
  <c r="M263" i="20" a="1"/>
  <c r="M263" i="20" s="1"/>
  <c r="N263" i="20" s="1"/>
  <c r="M264" i="20" a="1"/>
  <c r="M264" i="20" s="1"/>
  <c r="N264" i="20" s="1"/>
  <c r="M265" i="20" a="1"/>
  <c r="M265" i="20"/>
  <c r="M266" i="20" a="1"/>
  <c r="M266" i="20"/>
  <c r="N266" i="20" s="1"/>
  <c r="M267" i="20" a="1"/>
  <c r="M267" i="20"/>
  <c r="N267" i="20" s="1"/>
  <c r="M268" i="20" a="1"/>
  <c r="M268" i="20"/>
  <c r="N268" i="20" s="1"/>
  <c r="M269" i="20" a="1"/>
  <c r="M269" i="20"/>
  <c r="N269" i="20" s="1"/>
  <c r="M270" i="20" a="1"/>
  <c r="M270" i="20" s="1"/>
  <c r="N270" i="20" s="1"/>
  <c r="M271" i="20" a="1"/>
  <c r="M271" i="20" s="1"/>
  <c r="M272" i="20" a="1"/>
  <c r="M272" i="20"/>
  <c r="N272" i="20" s="1"/>
  <c r="M273" i="20" a="1"/>
  <c r="M273" i="20"/>
  <c r="N273" i="20" s="1"/>
  <c r="M274" i="20" a="1"/>
  <c r="M274" i="20"/>
  <c r="M275" i="20" a="1"/>
  <c r="M275" i="20"/>
  <c r="N275" i="20" s="1"/>
  <c r="M276" i="20" a="1"/>
  <c r="M276" i="20" s="1"/>
  <c r="N276" i="20" s="1"/>
  <c r="M277" i="20" a="1"/>
  <c r="M277" i="20" s="1"/>
  <c r="N277" i="20" s="1"/>
  <c r="M278" i="20" a="1"/>
  <c r="M278" i="20"/>
  <c r="N278" i="20" s="1"/>
  <c r="M279" i="20" a="1"/>
  <c r="M279" i="20" s="1"/>
  <c r="N279" i="20" s="1"/>
  <c r="M280" i="20" a="1"/>
  <c r="M280" i="20"/>
  <c r="N280" i="20" s="1"/>
  <c r="M281" i="20" a="1"/>
  <c r="M281" i="20" s="1"/>
  <c r="N281" i="20" s="1"/>
  <c r="M282" i="20" a="1"/>
  <c r="M282" i="20" s="1"/>
  <c r="M283" i="20" a="1"/>
  <c r="M283" i="20"/>
  <c r="N283" i="20" s="1"/>
  <c r="M284" i="20" a="1"/>
  <c r="M284" i="20" s="1"/>
  <c r="N284" i="20" s="1"/>
  <c r="M285" i="20" a="1"/>
  <c r="M285" i="20" s="1"/>
  <c r="N285" i="20" s="1"/>
  <c r="M286" i="20" a="1"/>
  <c r="M286" i="20"/>
  <c r="M287" i="20" a="1"/>
  <c r="M287" i="20" s="1"/>
  <c r="N287" i="20" s="1"/>
  <c r="M288" i="20" a="1"/>
  <c r="M288" i="20" s="1"/>
  <c r="N288" i="20" s="1"/>
  <c r="M289" i="20" a="1"/>
  <c r="M289" i="20"/>
  <c r="M290" i="20" a="1"/>
  <c r="M290" i="20"/>
  <c r="N290" i="20" s="1"/>
  <c r="M291" i="20" a="1"/>
  <c r="M291" i="20"/>
  <c r="N291" i="20" s="1"/>
  <c r="M292" i="20" a="1"/>
  <c r="M292" i="20"/>
  <c r="M293" i="20" a="1"/>
  <c r="M293" i="20"/>
  <c r="N293" i="20" s="1"/>
  <c r="M294" i="20" a="1"/>
  <c r="M294" i="20" s="1"/>
  <c r="N294" i="20" s="1"/>
  <c r="M295" i="20" a="1"/>
  <c r="M295" i="20" s="1"/>
  <c r="N295" i="20" s="1"/>
  <c r="M296" i="20" a="1"/>
  <c r="M296" i="20" s="1"/>
  <c r="N296" i="20" s="1"/>
  <c r="M297" i="20" a="1"/>
  <c r="M297" i="20" s="1"/>
  <c r="N297" i="20" s="1"/>
  <c r="M298" i="20" a="1"/>
  <c r="M298" i="20"/>
  <c r="M299" i="20" a="1"/>
  <c r="M299" i="20"/>
  <c r="N299" i="20" s="1"/>
  <c r="M300" i="20" a="1"/>
  <c r="M300" i="20" s="1"/>
  <c r="N300" i="20" s="1"/>
  <c r="M301" i="20" a="1"/>
  <c r="M301" i="20" s="1"/>
  <c r="N301" i="20" s="1"/>
  <c r="M302" i="20" a="1"/>
  <c r="M302" i="20" s="1"/>
  <c r="N302" i="20" s="1"/>
  <c r="M303" i="20" a="1"/>
  <c r="M303" i="20" s="1"/>
  <c r="N303" i="20" s="1"/>
  <c r="M304" i="20" a="1"/>
  <c r="M304" i="20"/>
  <c r="M305" i="20" a="1"/>
  <c r="M305" i="20" s="1"/>
  <c r="N305" i="20" s="1"/>
  <c r="M306" i="20" a="1"/>
  <c r="M306" i="20" s="1"/>
  <c r="N306" i="20" s="1"/>
  <c r="M307" i="20" a="1"/>
  <c r="M307" i="20"/>
  <c r="N307" i="20" s="1"/>
  <c r="M308" i="20" a="1"/>
  <c r="M308" i="20"/>
  <c r="N308" i="20" s="1"/>
  <c r="M309" i="20" a="1"/>
  <c r="M309" i="20"/>
  <c r="N309" i="20" s="1"/>
  <c r="M310" i="20" a="1"/>
  <c r="M310" i="20"/>
  <c r="M311" i="20" a="1"/>
  <c r="M311" i="20"/>
  <c r="N311" i="20" s="1"/>
  <c r="M312" i="20" a="1"/>
  <c r="M312" i="20" s="1"/>
  <c r="N312" i="20" s="1"/>
  <c r="M313" i="20" a="1"/>
  <c r="M313" i="20" s="1"/>
  <c r="N313" i="20" s="1"/>
  <c r="M314" i="20" a="1"/>
  <c r="M314" i="20" s="1"/>
  <c r="N314" i="20" s="1"/>
  <c r="M315" i="20" a="1"/>
  <c r="M315" i="20" s="1"/>
  <c r="N315" i="20" s="1"/>
  <c r="M316" i="20" a="1"/>
  <c r="M316" i="20"/>
  <c r="M317" i="20" a="1"/>
  <c r="M317" i="20"/>
  <c r="N317" i="20" s="1"/>
  <c r="M318" i="20" a="1"/>
  <c r="M318" i="20" s="1"/>
  <c r="N318" i="20" s="1"/>
  <c r="M319" i="20" a="1"/>
  <c r="M319" i="20"/>
  <c r="M320" i="20" a="1"/>
  <c r="M320" i="20"/>
  <c r="N320" i="20" s="1"/>
  <c r="M321" i="20" a="1"/>
  <c r="M321" i="20"/>
  <c r="N321" i="20" s="1"/>
  <c r="M322" i="20" a="1"/>
  <c r="M322" i="20"/>
  <c r="N322" i="20" s="1"/>
  <c r="M323" i="20" a="1"/>
  <c r="M323" i="20" s="1"/>
  <c r="N323" i="20" s="1"/>
  <c r="M324" i="20" a="1"/>
  <c r="M324" i="20" s="1"/>
  <c r="N324" i="20" s="1"/>
  <c r="M325" i="20" a="1"/>
  <c r="M325" i="20"/>
  <c r="M326" i="20" a="1"/>
  <c r="M326" i="20"/>
  <c r="N326" i="20" s="1"/>
  <c r="M327" i="20" a="1"/>
  <c r="M327" i="20"/>
  <c r="N327" i="20" s="1"/>
  <c r="M328" i="20" a="1"/>
  <c r="M328" i="20"/>
  <c r="M329" i="20" a="1"/>
  <c r="M329" i="20"/>
  <c r="N329" i="20" s="1"/>
  <c r="M330" i="20" a="1"/>
  <c r="M330" i="20" s="1"/>
  <c r="N330" i="20" s="1"/>
  <c r="M331" i="20" a="1"/>
  <c r="M331" i="20" s="1"/>
  <c r="N331" i="20" s="1"/>
  <c r="M332" i="20" a="1"/>
  <c r="M332" i="20" s="1"/>
  <c r="N332" i="20" s="1"/>
  <c r="M333" i="20" a="1"/>
  <c r="M333" i="20" s="1"/>
  <c r="N333" i="20" s="1"/>
  <c r="M334" i="20" a="1"/>
  <c r="M334" i="20"/>
  <c r="M335" i="20" a="1"/>
  <c r="M335" i="20" s="1"/>
  <c r="N335" i="20" s="1"/>
  <c r="M336" i="20" a="1"/>
  <c r="M336" i="20" s="1"/>
  <c r="N336" i="20" s="1"/>
  <c r="M337" i="20" a="1"/>
  <c r="M337" i="20"/>
  <c r="M338" i="20" a="1"/>
  <c r="M338" i="20"/>
  <c r="N338" i="20" s="1"/>
  <c r="M339" i="20" a="1"/>
  <c r="M339" i="20"/>
  <c r="N339" i="20" s="1"/>
  <c r="M340" i="20" a="1"/>
  <c r="M340" i="20"/>
  <c r="M341" i="20" a="1"/>
  <c r="M341" i="20"/>
  <c r="N341" i="20" s="1"/>
  <c r="M342" i="20" a="1"/>
  <c r="M342" i="20" s="1"/>
  <c r="M343" i="20" a="1"/>
  <c r="M343" i="20" s="1"/>
  <c r="N343" i="20" s="1"/>
  <c r="M344" i="20" a="1"/>
  <c r="M344" i="20"/>
  <c r="M345" i="20" a="1"/>
  <c r="M345" i="20"/>
  <c r="N345" i="20" s="1"/>
  <c r="M346" i="20" a="1"/>
  <c r="M346" i="20"/>
  <c r="N346" i="20" s="1"/>
  <c r="M347" i="20" a="1"/>
  <c r="M347" i="20"/>
  <c r="N347" i="20" s="1"/>
  <c r="M348" i="20" a="1"/>
  <c r="M348" i="20" s="1"/>
  <c r="N348" i="20" s="1"/>
  <c r="M349" i="20" a="1"/>
  <c r="M349" i="20" s="1"/>
  <c r="N349" i="20" s="1"/>
  <c r="M350" i="20" a="1"/>
  <c r="M350" i="20"/>
  <c r="N350" i="20" s="1"/>
  <c r="M351" i="20" a="1"/>
  <c r="M351" i="20" s="1"/>
  <c r="N351" i="20" s="1"/>
  <c r="M352" i="20" a="1"/>
  <c r="M352" i="20"/>
  <c r="M353" i="20" a="1"/>
  <c r="M353" i="20" s="1"/>
  <c r="N353" i="20" s="1"/>
  <c r="M354" i="20" a="1"/>
  <c r="M354" i="20" s="1"/>
  <c r="N354" i="20" s="1"/>
  <c r="M355" i="20" a="1"/>
  <c r="M355" i="20"/>
  <c r="N355" i="20" s="1"/>
  <c r="M356" i="20" a="1"/>
  <c r="M356" i="20" s="1"/>
  <c r="N356" i="20" s="1"/>
  <c r="M357" i="20" a="1"/>
  <c r="M357" i="20" s="1"/>
  <c r="N357" i="20" s="1"/>
  <c r="M358" i="20" a="1"/>
  <c r="M358" i="20"/>
  <c r="M359" i="20" a="1"/>
  <c r="M359" i="20" s="1"/>
  <c r="N359" i="20" s="1"/>
  <c r="M360" i="20" a="1"/>
  <c r="M360" i="20" s="1"/>
  <c r="N360" i="20" s="1"/>
  <c r="M361" i="20" a="1"/>
  <c r="M361" i="20"/>
  <c r="N361" i="20" s="1"/>
  <c r="M362" i="20" a="1"/>
  <c r="M362" i="20"/>
  <c r="N362" i="20" s="1"/>
  <c r="M363" i="20" a="1"/>
  <c r="M363" i="20"/>
  <c r="N363" i="20" s="1"/>
  <c r="M364" i="20" a="1"/>
  <c r="M364" i="20"/>
  <c r="M365" i="20" a="1"/>
  <c r="M365" i="20"/>
  <c r="N365" i="20" s="1"/>
  <c r="M366" i="20" a="1"/>
  <c r="M366" i="20" s="1"/>
  <c r="M367" i="20" a="1"/>
  <c r="M367" i="20" s="1"/>
  <c r="N367" i="20" s="1"/>
  <c r="M368" i="20" a="1"/>
  <c r="M368" i="20" s="1"/>
  <c r="N368" i="20" s="1"/>
  <c r="M369" i="20" a="1"/>
  <c r="M369" i="20" s="1"/>
  <c r="N369" i="20" s="1"/>
  <c r="M370" i="20" a="1"/>
  <c r="M370" i="20"/>
  <c r="N370" i="20" s="1"/>
  <c r="M371" i="20" a="1"/>
  <c r="M371" i="20"/>
  <c r="N371" i="20" s="1"/>
  <c r="M372" i="20" a="1"/>
  <c r="M372" i="20" s="1"/>
  <c r="N372" i="20" s="1"/>
  <c r="M373" i="20" a="1"/>
  <c r="M373" i="20" s="1"/>
  <c r="N373" i="20" s="1"/>
  <c r="M374" i="20" a="1"/>
  <c r="M374" i="20" s="1"/>
  <c r="N374" i="20" s="1"/>
  <c r="M375" i="20" a="1"/>
  <c r="M375" i="20" s="1"/>
  <c r="N375" i="20" s="1"/>
  <c r="M376" i="20" a="1"/>
  <c r="M376" i="20"/>
  <c r="M377" i="20" a="1"/>
  <c r="M377" i="20" s="1"/>
  <c r="N377" i="20" s="1"/>
  <c r="M378" i="20" a="1"/>
  <c r="M378" i="20" s="1"/>
  <c r="N378" i="20" s="1"/>
  <c r="M379" i="20" a="1"/>
  <c r="M379" i="20"/>
  <c r="N379" i="20" s="1"/>
  <c r="M380" i="20" a="1"/>
  <c r="M380" i="20"/>
  <c r="N380" i="20" s="1"/>
  <c r="M381" i="20" a="1"/>
  <c r="M381" i="20"/>
  <c r="N381" i="20" s="1"/>
  <c r="M382" i="20" a="1"/>
  <c r="M382" i="20"/>
  <c r="M383" i="20" a="1"/>
  <c r="M383" i="20"/>
  <c r="N383" i="20" s="1"/>
  <c r="M384" i="20" a="1"/>
  <c r="M384" i="20" s="1"/>
  <c r="N384" i="20" s="1"/>
  <c r="M385" i="20" a="1"/>
  <c r="M385" i="20" s="1"/>
  <c r="N385" i="20" s="1"/>
  <c r="M386" i="20" a="1"/>
  <c r="M386" i="20" s="1"/>
  <c r="N386" i="20" s="1"/>
  <c r="M387" i="20" a="1"/>
  <c r="M387" i="20" s="1"/>
  <c r="N387" i="20" s="1"/>
  <c r="M388" i="20" a="1"/>
  <c r="M388" i="20"/>
  <c r="M389" i="20" a="1"/>
  <c r="M389" i="20"/>
  <c r="M390" i="20" a="1"/>
  <c r="M390" i="20" s="1"/>
  <c r="N390" i="20" s="1"/>
  <c r="M391" i="20" a="1"/>
  <c r="M391" i="20"/>
  <c r="M392" i="20" a="1"/>
  <c r="M392" i="20"/>
  <c r="N392" i="20" s="1"/>
  <c r="M393" i="20" a="1"/>
  <c r="M393" i="20"/>
  <c r="N393" i="20" s="1"/>
  <c r="M394" i="20" a="1"/>
  <c r="M394" i="20"/>
  <c r="M395" i="20" a="1"/>
  <c r="M395" i="20" s="1"/>
  <c r="N395" i="20" s="1"/>
  <c r="M396" i="20" a="1"/>
  <c r="M396" i="20" s="1"/>
  <c r="N396" i="20" s="1"/>
  <c r="M397" i="20" a="1"/>
  <c r="M397" i="20"/>
  <c r="M398" i="20" a="1"/>
  <c r="M398" i="20"/>
  <c r="N398" i="20" s="1"/>
  <c r="M399" i="20" a="1"/>
  <c r="M399" i="20"/>
  <c r="N399" i="20" s="1"/>
  <c r="M400" i="20" a="1"/>
  <c r="M400" i="20"/>
  <c r="M401" i="20" a="1"/>
  <c r="M401" i="20"/>
  <c r="N401" i="20" s="1"/>
  <c r="M402" i="20" a="1"/>
  <c r="M402" i="20" s="1"/>
  <c r="N402" i="20" s="1"/>
  <c r="M403" i="20" a="1"/>
  <c r="M403" i="20" s="1"/>
  <c r="N403" i="20" s="1"/>
  <c r="M404" i="20" a="1"/>
  <c r="M404" i="20" s="1"/>
  <c r="N404" i="20" s="1"/>
  <c r="M405" i="20" a="1"/>
  <c r="M405" i="20" s="1"/>
  <c r="N405" i="20" s="1"/>
  <c r="M406" i="20" a="1"/>
  <c r="M406" i="20"/>
  <c r="M407" i="20" a="1"/>
  <c r="M407" i="20" s="1"/>
  <c r="N407" i="20" s="1"/>
  <c r="M408" i="20" a="1"/>
  <c r="M408" i="20" s="1"/>
  <c r="N408" i="20" s="1"/>
  <c r="M409" i="20" a="1"/>
  <c r="M409" i="20"/>
  <c r="N409" i="20" s="1"/>
  <c r="M410" i="20" a="1"/>
  <c r="M410" i="20"/>
  <c r="N410" i="20" s="1"/>
  <c r="M411" i="20" a="1"/>
  <c r="M411" i="20"/>
  <c r="M412" i="20" a="1"/>
  <c r="M412" i="20"/>
  <c r="N412" i="20" s="1"/>
  <c r="M413" i="20" a="1"/>
  <c r="M413" i="20"/>
  <c r="M414" i="20" a="1"/>
  <c r="M414" i="20" s="1"/>
  <c r="M415" i="20" a="1"/>
  <c r="M415" i="20" s="1"/>
  <c r="M416" i="20" a="1"/>
  <c r="M416" i="20"/>
  <c r="N416" i="20" s="1"/>
  <c r="M417" i="20" a="1"/>
  <c r="M417" i="20"/>
  <c r="N417" i="20" s="1"/>
  <c r="M418" i="20" a="1"/>
  <c r="M418" i="20"/>
  <c r="N418" i="20" s="1"/>
  <c r="M419" i="20" a="1"/>
  <c r="M419" i="20"/>
  <c r="M420" i="20" a="1"/>
  <c r="M420" i="20" s="1"/>
  <c r="N420" i="20" s="1"/>
  <c r="M421" i="20" a="1"/>
  <c r="M421" i="20" s="1"/>
  <c r="N421" i="20" s="1"/>
  <c r="M422" i="20" a="1"/>
  <c r="M422" i="20"/>
  <c r="N422" i="20" s="1"/>
  <c r="M423" i="20" a="1"/>
  <c r="M423" i="20" s="1"/>
  <c r="N423" i="20" s="1"/>
  <c r="M424" i="20" a="1"/>
  <c r="M424" i="20"/>
  <c r="M425" i="20" a="1"/>
  <c r="M425" i="20" s="1"/>
  <c r="N425" i="20" s="1"/>
  <c r="M426" i="20" a="1"/>
  <c r="M426" i="20" s="1"/>
  <c r="N426" i="20" s="1"/>
  <c r="M427" i="20" a="1"/>
  <c r="M427" i="20"/>
  <c r="N427" i="20" s="1"/>
  <c r="M428" i="20" a="1"/>
  <c r="M428" i="20" s="1"/>
  <c r="M429" i="20" a="1"/>
  <c r="M429" i="20" s="1"/>
  <c r="N429" i="20" s="1"/>
  <c r="M430" i="20" a="1"/>
  <c r="M430" i="20"/>
  <c r="M431" i="20" a="1"/>
  <c r="M431" i="20" s="1"/>
  <c r="N431" i="20" s="1"/>
  <c r="M432" i="20" a="1"/>
  <c r="M432" i="20" s="1"/>
  <c r="N432" i="20" s="1"/>
  <c r="M433" i="20" a="1"/>
  <c r="M433" i="20"/>
  <c r="N433" i="20" s="1"/>
  <c r="M434" i="20" a="1"/>
  <c r="M434" i="20"/>
  <c r="N434" i="20" s="1"/>
  <c r="M435" i="20" a="1"/>
  <c r="M435" i="20"/>
  <c r="N435" i="20" s="1"/>
  <c r="M436" i="20" a="1"/>
  <c r="M436" i="20"/>
  <c r="M437" i="20" a="1"/>
  <c r="M437" i="20"/>
  <c r="N437" i="20" s="1"/>
  <c r="M438" i="20" a="1"/>
  <c r="M438" i="20" s="1"/>
  <c r="N438" i="20" s="1"/>
  <c r="M439" i="20" a="1"/>
  <c r="M439" i="20" s="1"/>
  <c r="N439" i="20" s="1"/>
  <c r="M440" i="20" a="1"/>
  <c r="M440" i="20" s="1"/>
  <c r="N440" i="20" s="1"/>
  <c r="M441" i="20" a="1"/>
  <c r="M441" i="20" s="1"/>
  <c r="M442" i="20" a="1"/>
  <c r="M442" i="20"/>
  <c r="M443" i="20" a="1"/>
  <c r="M443" i="20"/>
  <c r="N443" i="20" s="1"/>
  <c r="M444" i="20" a="1"/>
  <c r="M444" i="20" s="1"/>
  <c r="N444" i="20" s="1"/>
  <c r="M445" i="20" a="1"/>
  <c r="M445" i="20" s="1"/>
  <c r="N445" i="20" s="1"/>
  <c r="M446" i="20" a="1"/>
  <c r="M446" i="20" s="1"/>
  <c r="N446" i="20" s="1"/>
  <c r="M447" i="20" a="1"/>
  <c r="M447" i="20" s="1"/>
  <c r="N447" i="20" s="1"/>
  <c r="M448" i="20" a="1"/>
  <c r="M448" i="20"/>
  <c r="N448" i="20" s="1"/>
  <c r="M449" i="20" a="1"/>
  <c r="M449" i="20" s="1"/>
  <c r="N449" i="20" s="1"/>
  <c r="M450" i="20" a="1"/>
  <c r="M450" i="20" s="1"/>
  <c r="N450" i="20" s="1"/>
  <c r="M451" i="20" a="1"/>
  <c r="M451" i="20"/>
  <c r="N451" i="20" s="1"/>
  <c r="M452" i="20" a="1"/>
  <c r="M452" i="20"/>
  <c r="N452" i="20" s="1"/>
  <c r="M453" i="20" a="1"/>
  <c r="M453" i="20"/>
  <c r="M454" i="20" a="1"/>
  <c r="M454" i="20"/>
  <c r="M455" i="20" a="1"/>
  <c r="M455" i="20"/>
  <c r="N455" i="20" s="1"/>
  <c r="M456" i="20" a="1"/>
  <c r="M456" i="20" s="1"/>
  <c r="N456" i="20" s="1"/>
  <c r="M457" i="20" a="1"/>
  <c r="M457" i="20" s="1"/>
  <c r="N457" i="20" s="1"/>
  <c r="M458" i="20" a="1"/>
  <c r="M458" i="20" s="1"/>
  <c r="N458" i="20" s="1"/>
  <c r="M459" i="20" a="1"/>
  <c r="M459" i="20" s="1"/>
  <c r="N459" i="20" s="1"/>
  <c r="M460" i="20" a="1"/>
  <c r="M460" i="20"/>
  <c r="M461" i="20" a="1"/>
  <c r="M461" i="20"/>
  <c r="N461" i="20" s="1"/>
  <c r="M462" i="20" a="1"/>
  <c r="M462" i="20" s="1"/>
  <c r="M463" i="20" a="1"/>
  <c r="M463" i="20"/>
  <c r="N463" i="20" s="1"/>
  <c r="M464" i="20" a="1"/>
  <c r="M464" i="20"/>
  <c r="N464" i="20" s="1"/>
  <c r="M465" i="20" a="1"/>
  <c r="M465" i="20"/>
  <c r="N465" i="20" s="1"/>
  <c r="M466" i="20" a="1"/>
  <c r="M466" i="20"/>
  <c r="N466" i="20" s="1"/>
  <c r="M467" i="20" a="1"/>
  <c r="M467" i="20" s="1"/>
  <c r="M468" i="20" a="1"/>
  <c r="M468" i="20" s="1"/>
  <c r="N468" i="20" s="1"/>
  <c r="M469" i="20" a="1"/>
  <c r="M469" i="20"/>
  <c r="M470" i="20" a="1"/>
  <c r="M470" i="20"/>
  <c r="N470" i="20" s="1"/>
  <c r="M471" i="20" a="1"/>
  <c r="M471" i="20"/>
  <c r="M472" i="20" a="1"/>
  <c r="M472" i="20"/>
  <c r="N472" i="20" s="1"/>
  <c r="M473" i="20" a="1"/>
  <c r="M473" i="20"/>
  <c r="N473" i="20" s="1"/>
  <c r="M474" i="20" a="1"/>
  <c r="M474" i="20" s="1"/>
  <c r="N474" i="20" s="1"/>
  <c r="M475" i="20" a="1"/>
  <c r="M475" i="20" s="1"/>
  <c r="N475" i="20" s="1"/>
  <c r="M476" i="20" a="1"/>
  <c r="M476" i="20" s="1"/>
  <c r="N476" i="20" s="1"/>
  <c r="M477" i="20" a="1"/>
  <c r="M477" i="20" s="1"/>
  <c r="N477" i="20" s="1"/>
  <c r="M478" i="20" a="1"/>
  <c r="M478" i="20"/>
  <c r="M479" i="20" a="1"/>
  <c r="M479" i="20" s="1"/>
  <c r="N479" i="20" s="1"/>
  <c r="M480" i="20" a="1"/>
  <c r="M480" i="20" s="1"/>
  <c r="N480" i="20" s="1"/>
  <c r="M481" i="20" a="1"/>
  <c r="M481" i="20"/>
  <c r="N481" i="20" s="1"/>
  <c r="M482" i="20" a="1"/>
  <c r="M482" i="20"/>
  <c r="N482" i="20" s="1"/>
  <c r="M483" i="20" a="1"/>
  <c r="M483" i="20"/>
  <c r="N483" i="20" s="1"/>
  <c r="M484" i="20" a="1"/>
  <c r="M484" i="20"/>
  <c r="M485" i="20" a="1"/>
  <c r="M485" i="20"/>
  <c r="N485" i="20" s="1"/>
  <c r="M486" i="20" a="1"/>
  <c r="M486" i="20" s="1"/>
  <c r="M487" i="20" a="1"/>
  <c r="M487" i="20" s="1"/>
  <c r="N487" i="20" s="1"/>
  <c r="M488" i="20" a="1"/>
  <c r="M488" i="20"/>
  <c r="N488" i="20" s="1"/>
  <c r="M489" i="20" a="1"/>
  <c r="M489" i="20"/>
  <c r="N489" i="20" s="1"/>
  <c r="M490" i="20" a="1"/>
  <c r="M490" i="20"/>
  <c r="M491" i="20" a="1"/>
  <c r="M491" i="20"/>
  <c r="N491" i="20" s="1"/>
  <c r="M492" i="20" a="1"/>
  <c r="M492" i="20" s="1"/>
  <c r="N492" i="20" s="1"/>
  <c r="M493" i="20" a="1"/>
  <c r="M493" i="20" s="1"/>
  <c r="N493" i="20" s="1"/>
  <c r="M494" i="20" a="1"/>
  <c r="M494" i="20"/>
  <c r="N494" i="20" s="1"/>
  <c r="M495" i="20" a="1"/>
  <c r="M495" i="20" s="1"/>
  <c r="N495" i="20" s="1"/>
  <c r="M496" i="20" a="1"/>
  <c r="M496" i="20"/>
  <c r="M497" i="20" a="1"/>
  <c r="M497" i="20" s="1"/>
  <c r="N497" i="20" s="1"/>
  <c r="M498" i="20" a="1"/>
  <c r="M498" i="20" s="1"/>
  <c r="N498" i="20" s="1"/>
  <c r="M499" i="20" a="1"/>
  <c r="M499" i="20"/>
  <c r="N499" i="20" s="1"/>
  <c r="M500" i="20" a="1"/>
  <c r="M500" i="20" s="1"/>
  <c r="N500" i="20" s="1"/>
  <c r="M501" i="20" a="1"/>
  <c r="M501" i="20" s="1"/>
  <c r="N501" i="20" s="1"/>
  <c r="M502" i="20" a="1"/>
  <c r="M502" i="20"/>
  <c r="N502" i="20" s="1"/>
  <c r="M503" i="20" a="1"/>
  <c r="M503" i="20" s="1"/>
  <c r="N503" i="20" s="1"/>
  <c r="M504" i="20" a="1"/>
  <c r="M504" i="20" s="1"/>
  <c r="N504" i="20" s="1"/>
  <c r="M505" i="20" a="1"/>
  <c r="M505" i="20"/>
  <c r="M506" i="20" a="1"/>
  <c r="M506" i="20"/>
  <c r="N506" i="20" s="1"/>
  <c r="M507" i="20" a="1"/>
  <c r="M507" i="20"/>
  <c r="N507" i="20" s="1"/>
  <c r="M508" i="20" a="1"/>
  <c r="M508" i="20"/>
  <c r="M509" i="20" a="1"/>
  <c r="M509" i="20"/>
  <c r="N509" i="20" s="1"/>
  <c r="M510" i="20" a="1"/>
  <c r="M510" i="20" s="1"/>
  <c r="M511" i="20" a="1"/>
  <c r="M511" i="20" s="1"/>
  <c r="N511" i="20" s="1"/>
  <c r="M512" i="20" a="1"/>
  <c r="M512" i="20" s="1"/>
  <c r="N512" i="20" s="1"/>
  <c r="M513" i="20" a="1"/>
  <c r="M513" i="20" s="1"/>
  <c r="M514" i="20" a="1"/>
  <c r="M514" i="20"/>
  <c r="N514" i="20" s="1"/>
  <c r="M515" i="20" a="1"/>
  <c r="M515" i="20"/>
  <c r="N515" i="20" s="1"/>
  <c r="M516" i="20" a="1"/>
  <c r="M516" i="20" s="1"/>
  <c r="N516" i="20" s="1"/>
  <c r="M517" i="20" a="1"/>
  <c r="M517" i="20" s="1"/>
  <c r="N517" i="20" s="1"/>
  <c r="M518" i="20" a="1"/>
  <c r="M518" i="20" s="1"/>
  <c r="N518" i="20" s="1"/>
  <c r="M519" i="20" a="1"/>
  <c r="M519" i="20" s="1"/>
  <c r="N519" i="20" s="1"/>
  <c r="M520" i="20" a="1"/>
  <c r="M520" i="20"/>
  <c r="M521" i="20" a="1"/>
  <c r="M521" i="20" s="1"/>
  <c r="N521" i="20" s="1"/>
  <c r="M522" i="20" a="1"/>
  <c r="M522" i="20" s="1"/>
  <c r="M523" i="20" a="1"/>
  <c r="M523" i="20"/>
  <c r="N523" i="20" s="1"/>
  <c r="M524" i="20" a="1"/>
  <c r="M524" i="20"/>
  <c r="N524" i="20" s="1"/>
  <c r="M525" i="20" a="1"/>
  <c r="M525" i="20"/>
  <c r="N525" i="20" s="1"/>
  <c r="M526" i="20" a="1"/>
  <c r="M526" i="20"/>
  <c r="N526" i="20" s="1"/>
  <c r="M527" i="20" a="1"/>
  <c r="M527" i="20"/>
  <c r="N527" i="20" s="1"/>
  <c r="M528" i="20" a="1"/>
  <c r="M528" i="20" s="1"/>
  <c r="N528" i="20" s="1"/>
  <c r="M529" i="20" a="1"/>
  <c r="M529" i="20" s="1"/>
  <c r="N529" i="20" s="1"/>
  <c r="M530" i="20" a="1"/>
  <c r="M530" i="20" s="1"/>
  <c r="N530" i="20" s="1"/>
  <c r="M531" i="20" a="1"/>
  <c r="M531" i="20" s="1"/>
  <c r="N531" i="20" s="1"/>
  <c r="M532" i="20" a="1"/>
  <c r="M532" i="20"/>
  <c r="M533" i="20" a="1"/>
  <c r="M533" i="20"/>
  <c r="M534" i="20" a="1"/>
  <c r="M534" i="20" s="1"/>
  <c r="N534" i="20" s="1"/>
  <c r="M535" i="20" a="1"/>
  <c r="M535" i="20"/>
  <c r="M536" i="20" a="1"/>
  <c r="M536" i="20"/>
  <c r="N536" i="20" s="1"/>
  <c r="M537" i="20" a="1"/>
  <c r="M537" i="20"/>
  <c r="N537" i="20" s="1"/>
  <c r="M538" i="20" a="1"/>
  <c r="M538" i="20"/>
  <c r="N538" i="20" s="1"/>
  <c r="M539" i="20" a="1"/>
  <c r="M539" i="20" s="1"/>
  <c r="N539" i="20" s="1"/>
  <c r="M540" i="20" a="1"/>
  <c r="M540" i="20" s="1"/>
  <c r="N540" i="20" s="1"/>
  <c r="M541" i="20" a="1"/>
  <c r="M541" i="20"/>
  <c r="M542" i="20" a="1"/>
  <c r="M542" i="20"/>
  <c r="N542" i="20" s="1"/>
  <c r="M543" i="20" a="1"/>
  <c r="M543" i="20"/>
  <c r="N543" i="20" s="1"/>
  <c r="M544" i="20" a="1"/>
  <c r="M544" i="20"/>
  <c r="N544" i="20" s="1"/>
  <c r="M545" i="20" a="1"/>
  <c r="M545" i="20"/>
  <c r="N545" i="20" s="1"/>
  <c r="M546" i="20" a="1"/>
  <c r="M546" i="20" s="1"/>
  <c r="M547" i="20" a="1"/>
  <c r="M547" i="20" s="1"/>
  <c r="N547" i="20" s="1"/>
  <c r="M548" i="20" a="1"/>
  <c r="M548" i="20" s="1"/>
  <c r="N548" i="20" s="1"/>
  <c r="M549" i="20" a="1"/>
  <c r="M549" i="20" s="1"/>
  <c r="N549" i="20" s="1"/>
  <c r="M550" i="20" a="1"/>
  <c r="M550" i="20"/>
  <c r="N550" i="20" s="1"/>
  <c r="M551" i="20" a="1"/>
  <c r="M551" i="20" s="1"/>
  <c r="N551" i="20" s="1"/>
  <c r="M552" i="20" a="1"/>
  <c r="M552" i="20" s="1"/>
  <c r="N552" i="20" s="1"/>
  <c r="M553" i="20" a="1"/>
  <c r="M553" i="20"/>
  <c r="N553" i="20" s="1"/>
  <c r="M554" i="20" a="1"/>
  <c r="M554" i="20"/>
  <c r="N554" i="20" s="1"/>
  <c r="M555" i="20" a="1"/>
  <c r="M555" i="20"/>
  <c r="M556" i="20" a="1"/>
  <c r="M556" i="20"/>
  <c r="N556" i="20" s="1"/>
  <c r="M557" i="20" a="1"/>
  <c r="M557" i="20"/>
  <c r="N557" i="20" s="1"/>
  <c r="M558" i="20" a="1"/>
  <c r="M558" i="20" s="1"/>
  <c r="N558" i="20" s="1"/>
  <c r="M559" i="20" a="1"/>
  <c r="M559" i="20" s="1"/>
  <c r="N559" i="20" s="1"/>
  <c r="M560" i="20" a="1"/>
  <c r="M560" i="20"/>
  <c r="N560" i="20" s="1"/>
  <c r="M561" i="20" a="1"/>
  <c r="M561" i="20"/>
  <c r="N561" i="20" s="1"/>
  <c r="M562" i="20" a="1"/>
  <c r="M562" i="20"/>
  <c r="M563" i="20" a="1"/>
  <c r="M563" i="20"/>
  <c r="N563" i="20" s="1"/>
  <c r="M564" i="20" a="1"/>
  <c r="M564" i="20" s="1"/>
  <c r="N564" i="20" s="1"/>
  <c r="M565" i="20" a="1"/>
  <c r="M565" i="20" s="1"/>
  <c r="N565" i="20" s="1"/>
  <c r="M566" i="20" a="1"/>
  <c r="M566" i="20"/>
  <c r="N566" i="20" s="1"/>
  <c r="M567" i="20" a="1"/>
  <c r="M567" i="20" s="1"/>
  <c r="N567" i="20" s="1"/>
  <c r="M568" i="20" a="1"/>
  <c r="M568" i="20"/>
  <c r="M569" i="20" a="1"/>
  <c r="M569" i="20" s="1"/>
  <c r="N569" i="20" s="1"/>
  <c r="M570" i="20" a="1"/>
  <c r="M570" i="20" s="1"/>
  <c r="N570" i="20" s="1"/>
  <c r="M571" i="20" a="1"/>
  <c r="M571" i="20"/>
  <c r="M572" i="20" a="1"/>
  <c r="M572" i="20" s="1"/>
  <c r="N572" i="20" s="1"/>
  <c r="M573" i="20" a="1"/>
  <c r="M573" i="20" s="1"/>
  <c r="N573" i="20" s="1"/>
  <c r="M574" i="20" a="1"/>
  <c r="M574" i="20"/>
  <c r="M575" i="20" a="1"/>
  <c r="M575" i="20" s="1"/>
  <c r="N575" i="20" s="1"/>
  <c r="M576" i="20" a="1"/>
  <c r="M576" i="20" s="1"/>
  <c r="N576" i="20" s="1"/>
  <c r="M577" i="20" a="1"/>
  <c r="M577" i="20"/>
  <c r="N577" i="20" s="1"/>
  <c r="M578" i="20" a="1"/>
  <c r="M578" i="20"/>
  <c r="N578" i="20" s="1"/>
  <c r="M579" i="20" a="1"/>
  <c r="M579" i="20"/>
  <c r="M580" i="20" a="1"/>
  <c r="M580" i="20"/>
  <c r="N580" i="20" s="1"/>
  <c r="M581" i="20" a="1"/>
  <c r="M581" i="20"/>
  <c r="N581" i="20" s="1"/>
  <c r="M582" i="20" a="1"/>
  <c r="M582" i="20" s="1"/>
  <c r="N582" i="20" s="1"/>
  <c r="M583" i="20" a="1"/>
  <c r="M583" i="20" s="1"/>
  <c r="N583" i="20" s="1"/>
  <c r="M584" i="20" a="1"/>
  <c r="M584" i="20" s="1"/>
  <c r="N584" i="20" s="1"/>
  <c r="M585" i="20" a="1"/>
  <c r="M585" i="20" s="1"/>
  <c r="N585" i="20" s="1"/>
  <c r="M586" i="20" a="1"/>
  <c r="M586" i="20"/>
  <c r="M587" i="20" a="1"/>
  <c r="M587" i="20"/>
  <c r="N587" i="20" s="1"/>
  <c r="M588" i="20" a="1"/>
  <c r="M588" i="20" s="1"/>
  <c r="N588" i="20" s="1"/>
  <c r="M589" i="20" a="1"/>
  <c r="M589" i="20" s="1"/>
  <c r="N589" i="20" s="1"/>
  <c r="M590" i="20" a="1"/>
  <c r="M590" i="20" s="1"/>
  <c r="N590" i="20" s="1"/>
  <c r="M591" i="20" a="1"/>
  <c r="M591" i="20" s="1"/>
  <c r="N591" i="20" s="1"/>
  <c r="M592" i="20" a="1"/>
  <c r="M592" i="20"/>
  <c r="M593" i="20" a="1"/>
  <c r="M593" i="20" s="1"/>
  <c r="N593" i="20" s="1"/>
  <c r="M594" i="20" a="1"/>
  <c r="M594" i="20" s="1"/>
  <c r="N594" i="20" s="1"/>
  <c r="M595" i="20" a="1"/>
  <c r="M595" i="20"/>
  <c r="N595" i="20" s="1"/>
  <c r="M596" i="20" a="1"/>
  <c r="M596" i="20"/>
  <c r="M597" i="20" a="1"/>
  <c r="M597" i="20"/>
  <c r="N597" i="20" s="1"/>
  <c r="M598" i="20" a="1"/>
  <c r="M598" i="20"/>
  <c r="M599" i="20" a="1"/>
  <c r="M599" i="20"/>
  <c r="N599" i="20" s="1"/>
  <c r="M600" i="20" a="1"/>
  <c r="M600" i="20" s="1"/>
  <c r="N600" i="20" s="1"/>
  <c r="M601" i="20" a="1"/>
  <c r="M601" i="20" s="1"/>
  <c r="N601" i="20" s="1"/>
  <c r="M602" i="20" a="1"/>
  <c r="M602" i="20" s="1"/>
  <c r="N602" i="20" s="1"/>
  <c r="M603" i="20" a="1"/>
  <c r="M603" i="20" s="1"/>
  <c r="N603" i="20" s="1"/>
  <c r="M604" i="20" a="1"/>
  <c r="M604" i="20"/>
  <c r="M605" i="20" a="1"/>
  <c r="M605" i="20"/>
  <c r="N605" i="20" s="1"/>
  <c r="M606" i="20" a="1"/>
  <c r="M606" i="20" s="1"/>
  <c r="N606" i="20" s="1"/>
  <c r="M607" i="20" a="1"/>
  <c r="M607" i="20"/>
  <c r="M608" i="20" a="1"/>
  <c r="M608" i="20"/>
  <c r="N608" i="20" s="1"/>
  <c r="M609" i="20" a="1"/>
  <c r="M609" i="20"/>
  <c r="N609" i="20" s="1"/>
  <c r="M610" i="20" a="1"/>
  <c r="M610" i="20"/>
  <c r="M611" i="20" a="1"/>
  <c r="M611" i="20" s="1"/>
  <c r="M612" i="20" a="1"/>
  <c r="M612" i="20" s="1"/>
  <c r="N612" i="20" s="1"/>
  <c r="M613" i="20" a="1"/>
  <c r="M613" i="20"/>
  <c r="N613" i="20" s="1"/>
  <c r="M614" i="20" a="1"/>
  <c r="M614" i="20"/>
  <c r="N614" i="20" s="1"/>
  <c r="M615" i="20" a="1"/>
  <c r="M615" i="20"/>
  <c r="M616" i="20" a="1"/>
  <c r="M616" i="20"/>
  <c r="N616" i="20" s="1"/>
  <c r="M617" i="20" a="1"/>
  <c r="M617" i="20"/>
  <c r="M618" i="20" a="1"/>
  <c r="M618" i="20" s="1"/>
  <c r="N618" i="20" s="1"/>
  <c r="M619" i="20" a="1"/>
  <c r="M619" i="20" s="1"/>
  <c r="N619" i="20" s="1"/>
  <c r="M620" i="20" a="1"/>
  <c r="M620" i="20" s="1"/>
  <c r="N620" i="20" s="1"/>
  <c r="M621" i="20" a="1"/>
  <c r="M621" i="20" s="1"/>
  <c r="N621" i="20" s="1"/>
  <c r="M622" i="20" a="1"/>
  <c r="M622" i="20"/>
  <c r="M623" i="20" a="1"/>
  <c r="M623" i="20" s="1"/>
  <c r="N623" i="20" s="1"/>
  <c r="M624" i="20" a="1"/>
  <c r="M624" i="20" s="1"/>
  <c r="N624" i="20" s="1"/>
  <c r="M625" i="20" a="1"/>
  <c r="M625" i="20"/>
  <c r="N625" i="20" s="1"/>
  <c r="M626" i="20" a="1"/>
  <c r="M626" i="20"/>
  <c r="N626" i="20" s="1"/>
  <c r="M627" i="20" a="1"/>
  <c r="M627" i="20"/>
  <c r="N627" i="20" s="1"/>
  <c r="M628" i="20" a="1"/>
  <c r="M628" i="20"/>
  <c r="M629" i="20" a="1"/>
  <c r="M629" i="20"/>
  <c r="N629" i="20" s="1"/>
  <c r="M630" i="20" a="1"/>
  <c r="M630" i="20" s="1"/>
  <c r="M631" i="20" a="1"/>
  <c r="M631" i="20" s="1"/>
  <c r="N631" i="20" s="1"/>
  <c r="M632" i="20" a="1"/>
  <c r="M632" i="20" s="1"/>
  <c r="N632" i="20" s="1"/>
  <c r="M633" i="20" a="1"/>
  <c r="M633" i="20" s="1"/>
  <c r="N633" i="20" s="1"/>
  <c r="M634" i="20" a="1"/>
  <c r="M634" i="20"/>
  <c r="M635" i="20" a="1"/>
  <c r="M635" i="20" s="1"/>
  <c r="N635" i="20" s="1"/>
  <c r="M636" i="20" a="1"/>
  <c r="M636" i="20" s="1"/>
  <c r="N636" i="20" s="1"/>
  <c r="M637" i="20" a="1"/>
  <c r="M637" i="20"/>
  <c r="N637" i="20" s="1"/>
  <c r="M638" i="20" a="1"/>
  <c r="M638" i="20"/>
  <c r="N638" i="20" s="1"/>
  <c r="M639" i="20" a="1"/>
  <c r="M639" i="20"/>
  <c r="N639" i="20" s="1"/>
  <c r="M640" i="20" a="1"/>
  <c r="M640" i="20"/>
  <c r="M641" i="20" a="1"/>
  <c r="M641" i="20"/>
  <c r="N641" i="20" s="1"/>
  <c r="M642" i="20" a="1"/>
  <c r="M642" i="20" s="1"/>
  <c r="N642" i="20" s="1"/>
  <c r="M643" i="20" a="1"/>
  <c r="M643" i="20" s="1"/>
  <c r="N643" i="20" s="1"/>
  <c r="M644" i="20" a="1"/>
  <c r="M644" i="20" s="1"/>
  <c r="N644" i="20" s="1"/>
  <c r="M645" i="20" a="1"/>
  <c r="M645" i="20" s="1"/>
  <c r="N645" i="20" s="1"/>
  <c r="M646" i="20" a="1"/>
  <c r="M646" i="20"/>
  <c r="M647" i="20" a="1"/>
  <c r="M647" i="20" s="1"/>
  <c r="N647" i="20" s="1"/>
  <c r="M648" i="20" a="1"/>
  <c r="M648" i="20" s="1"/>
  <c r="N648" i="20" s="1"/>
  <c r="M649" i="20" a="1"/>
  <c r="M649" i="20"/>
  <c r="N649" i="20" s="1"/>
  <c r="M650" i="20" a="1"/>
  <c r="M650" i="20"/>
  <c r="N650" i="20" s="1"/>
  <c r="M651" i="20" a="1"/>
  <c r="M651" i="20"/>
  <c r="N651" i="20" s="1"/>
  <c r="M652" i="20" a="1"/>
  <c r="M652" i="20"/>
  <c r="N652" i="20" s="1"/>
  <c r="M653" i="20" a="1"/>
  <c r="M653" i="20"/>
  <c r="N653" i="20" s="1"/>
  <c r="M654" i="20" a="1"/>
  <c r="M654" i="20" s="1"/>
  <c r="N654" i="20" s="1"/>
  <c r="M655" i="20" a="1"/>
  <c r="M655" i="20" s="1"/>
  <c r="N655" i="20" s="1"/>
  <c r="M656" i="20" a="1"/>
  <c r="M656" i="20" s="1"/>
  <c r="N656" i="20" s="1"/>
  <c r="M657" i="20" a="1"/>
  <c r="M657" i="20" s="1"/>
  <c r="N657" i="20" s="1"/>
  <c r="M658" i="20" a="1"/>
  <c r="M658" i="20"/>
  <c r="M659" i="20" a="1"/>
  <c r="M659" i="20" s="1"/>
  <c r="N659" i="20" s="1"/>
  <c r="M660" i="20" a="1"/>
  <c r="M660" i="20" s="1"/>
  <c r="N660" i="20" s="1"/>
  <c r="M661" i="20" a="1"/>
  <c r="M661" i="20"/>
  <c r="M662" i="20" a="1"/>
  <c r="M662" i="20"/>
  <c r="N662" i="20" s="1"/>
  <c r="M663" i="20" a="1"/>
  <c r="M663" i="20"/>
  <c r="M664" i="20" a="1"/>
  <c r="M664" i="20"/>
  <c r="N664" i="20" s="1"/>
  <c r="M665" i="20" a="1"/>
  <c r="M665" i="20"/>
  <c r="N665" i="20" s="1"/>
  <c r="M666" i="20" a="1"/>
  <c r="M666" i="20" s="1"/>
  <c r="N666" i="20" s="1"/>
  <c r="M667" i="20" a="1"/>
  <c r="M667" i="20" s="1"/>
  <c r="N667" i="20" s="1"/>
  <c r="M668" i="20" a="1"/>
  <c r="M668" i="20" s="1"/>
  <c r="N668" i="20" s="1"/>
  <c r="M669" i="20" a="1"/>
  <c r="M669" i="20" s="1"/>
  <c r="N669" i="20" s="1"/>
  <c r="M670" i="20" a="1"/>
  <c r="M670" i="20"/>
  <c r="M671" i="20" a="1"/>
  <c r="M671" i="20" s="1"/>
  <c r="N671" i="20" s="1"/>
  <c r="M672" i="20" a="1"/>
  <c r="M672" i="20" s="1"/>
  <c r="N672" i="20" s="1"/>
  <c r="M673" i="20" a="1"/>
  <c r="M673" i="20"/>
  <c r="N673" i="20" s="1"/>
  <c r="M674" i="20" a="1"/>
  <c r="M674" i="20"/>
  <c r="N674" i="20" s="1"/>
  <c r="M675" i="20" a="1"/>
  <c r="M675" i="20"/>
  <c r="M676" i="20" a="1"/>
  <c r="M676" i="20"/>
  <c r="N676" i="20" s="1"/>
  <c r="M677" i="20" a="1"/>
  <c r="M677" i="20"/>
  <c r="M678" i="20" a="1"/>
  <c r="M678" i="20" s="1"/>
  <c r="N678" i="20" s="1"/>
  <c r="M679" i="20" a="1"/>
  <c r="M679" i="20" s="1"/>
  <c r="N679" i="20" s="1"/>
  <c r="M680" i="20" a="1"/>
  <c r="M680" i="20" s="1"/>
  <c r="N680" i="20" s="1"/>
  <c r="M681" i="20" a="1"/>
  <c r="M681" i="20" s="1"/>
  <c r="N681" i="20" s="1"/>
  <c r="M682" i="20" a="1"/>
  <c r="M682" i="20"/>
  <c r="M683" i="20" a="1"/>
  <c r="M683" i="20" s="1"/>
  <c r="N683" i="20" s="1"/>
  <c r="M684" i="20" a="1"/>
  <c r="M684" i="20" s="1"/>
  <c r="N684" i="20" s="1"/>
  <c r="M685" i="20" a="1"/>
  <c r="M685" i="20"/>
  <c r="M686" i="20" a="1"/>
  <c r="M686" i="20"/>
  <c r="N686" i="20" s="1"/>
  <c r="M687" i="20" a="1"/>
  <c r="M687" i="20"/>
  <c r="N687" i="20" s="1"/>
  <c r="M688" i="20" a="1"/>
  <c r="M688" i="20"/>
  <c r="M689" i="20" a="1"/>
  <c r="M689" i="20"/>
  <c r="N689" i="20" s="1"/>
  <c r="M690" i="20" a="1"/>
  <c r="M690" i="20" s="1"/>
  <c r="M691" i="20" a="1"/>
  <c r="M691" i="20" s="1"/>
  <c r="N691" i="20" s="1"/>
  <c r="M692" i="20" a="1"/>
  <c r="M692" i="20" s="1"/>
  <c r="N692" i="20" s="1"/>
  <c r="M693" i="20" a="1"/>
  <c r="M693" i="20" s="1"/>
  <c r="N693" i="20" s="1"/>
  <c r="M694" i="20" a="1"/>
  <c r="M694" i="20"/>
  <c r="M695" i="20" a="1"/>
  <c r="M695" i="20" s="1"/>
  <c r="N695" i="20" s="1"/>
  <c r="M696" i="20" a="1"/>
  <c r="M696" i="20" s="1"/>
  <c r="N696" i="20" s="1"/>
  <c r="M697" i="20" a="1"/>
  <c r="M697" i="20"/>
  <c r="N697" i="20" s="1"/>
  <c r="M698" i="20" a="1"/>
  <c r="M698" i="20"/>
  <c r="M699" i="20" a="1"/>
  <c r="M699" i="20"/>
  <c r="N699" i="20" s="1"/>
  <c r="M700" i="20" a="1"/>
  <c r="M700" i="20"/>
  <c r="M701" i="20" a="1"/>
  <c r="M701" i="20"/>
  <c r="N701" i="20" s="1"/>
  <c r="M702" i="20" a="1"/>
  <c r="M702" i="20" s="1"/>
  <c r="M703" i="20" a="1"/>
  <c r="M703" i="20" s="1"/>
  <c r="N703" i="20" s="1"/>
  <c r="M704" i="20" a="1"/>
  <c r="M704" i="20" s="1"/>
  <c r="N704" i="20" s="1"/>
  <c r="M705" i="20" a="1"/>
  <c r="M705" i="20" s="1"/>
  <c r="N705" i="20" s="1"/>
  <c r="M706" i="20" a="1"/>
  <c r="M706" i="20"/>
  <c r="M707" i="20" a="1"/>
  <c r="M707" i="20" s="1"/>
  <c r="N707" i="20" s="1"/>
  <c r="M708" i="20" a="1"/>
  <c r="M708" i="20" s="1"/>
  <c r="N708" i="20" s="1"/>
  <c r="M709" i="20" a="1"/>
  <c r="M709" i="20"/>
  <c r="N709" i="20" s="1"/>
  <c r="M710" i="20" a="1"/>
  <c r="M710" i="20"/>
  <c r="N710" i="20" s="1"/>
  <c r="M711" i="20" a="1"/>
  <c r="M711" i="20"/>
  <c r="M712" i="20" a="1"/>
  <c r="M712" i="20"/>
  <c r="N712" i="20" s="1"/>
  <c r="M713" i="20" a="1"/>
  <c r="M713" i="20"/>
  <c r="N713" i="20" s="1"/>
  <c r="M714" i="20" a="1"/>
  <c r="M714" i="20" s="1"/>
  <c r="N714" i="20" s="1"/>
  <c r="M715" i="20" a="1"/>
  <c r="M715" i="20" s="1"/>
  <c r="N715" i="20" s="1"/>
  <c r="M716" i="20" a="1"/>
  <c r="M716" i="20" s="1"/>
  <c r="N716" i="20" s="1"/>
  <c r="M717" i="20" a="1"/>
  <c r="M717" i="20" s="1"/>
  <c r="N717" i="20" s="1"/>
  <c r="M718" i="20" a="1"/>
  <c r="M718" i="20"/>
  <c r="M719" i="20" a="1"/>
  <c r="M719" i="20" s="1"/>
  <c r="N719" i="20" s="1"/>
  <c r="M720" i="20" a="1"/>
  <c r="M720" i="20" s="1"/>
  <c r="N720" i="20" s="1"/>
  <c r="M721" i="20" a="1"/>
  <c r="M721" i="20"/>
  <c r="M722" i="20" a="1"/>
  <c r="M722" i="20"/>
  <c r="N722" i="20" s="1"/>
  <c r="M723" i="20" a="1"/>
  <c r="M723" i="20"/>
  <c r="N723" i="20" s="1"/>
  <c r="M724" i="20" a="1"/>
  <c r="M724" i="20"/>
  <c r="N724" i="20" s="1"/>
  <c r="M725" i="20" a="1"/>
  <c r="M725" i="20"/>
  <c r="N725" i="20" s="1"/>
  <c r="M726" i="20" a="1"/>
  <c r="M726" i="20" s="1"/>
  <c r="M727" i="20" a="1"/>
  <c r="M727" i="20" s="1"/>
  <c r="N727" i="20" s="1"/>
  <c r="M728" i="20" a="1"/>
  <c r="M728" i="20" s="1"/>
  <c r="N728" i="20" s="1"/>
  <c r="M729" i="20" a="1"/>
  <c r="M729" i="20" s="1"/>
  <c r="N729" i="20" s="1"/>
  <c r="M730" i="20" a="1"/>
  <c r="M730" i="20"/>
  <c r="N730" i="20" s="1"/>
  <c r="M731" i="20" a="1"/>
  <c r="M731" i="20" s="1"/>
  <c r="N731" i="20" s="1"/>
  <c r="M732" i="20" a="1"/>
  <c r="M732" i="20" s="1"/>
  <c r="N732" i="20" s="1"/>
  <c r="M733" i="20" a="1"/>
  <c r="M733" i="20"/>
  <c r="M734" i="20" a="1"/>
  <c r="M734" i="20"/>
  <c r="N734" i="20" s="1"/>
  <c r="M735" i="20" a="1"/>
  <c r="M735" i="20"/>
  <c r="M736" i="20" a="1"/>
  <c r="M736" i="20"/>
  <c r="N736" i="20" s="1"/>
  <c r="M737" i="20" a="1"/>
  <c r="M737" i="20"/>
  <c r="N737" i="20" s="1"/>
  <c r="M738" i="20" a="1"/>
  <c r="M738" i="20" s="1"/>
  <c r="N738" i="20" s="1"/>
  <c r="M739" i="20" a="1"/>
  <c r="M739" i="20" s="1"/>
  <c r="N739" i="20" s="1"/>
  <c r="M740" i="20" a="1"/>
  <c r="M740" i="20" s="1"/>
  <c r="N740" i="20" s="1"/>
  <c r="M741" i="20" a="1"/>
  <c r="M741" i="20" s="1"/>
  <c r="N741" i="20" s="1"/>
  <c r="M742" i="20" a="1"/>
  <c r="M742" i="20"/>
  <c r="M743" i="20" a="1"/>
  <c r="M743" i="20" s="1"/>
  <c r="N743" i="20" s="1"/>
  <c r="M744" i="20" a="1"/>
  <c r="M744" i="20" s="1"/>
  <c r="N744" i="20" s="1"/>
  <c r="M745" i="20" a="1"/>
  <c r="M745" i="20"/>
  <c r="N745" i="20" s="1"/>
  <c r="M746" i="20" a="1"/>
  <c r="M746" i="20"/>
  <c r="N746" i="20" s="1"/>
  <c r="M747" i="20" a="1"/>
  <c r="M747" i="20"/>
  <c r="N747" i="20" s="1"/>
  <c r="M748" i="20" a="1"/>
  <c r="M748" i="20"/>
  <c r="M749" i="20" a="1"/>
  <c r="M749" i="20"/>
  <c r="N749" i="20" s="1"/>
  <c r="M750" i="20" a="1"/>
  <c r="M750" i="20" s="1"/>
  <c r="N750" i="20" s="1"/>
  <c r="M751" i="20" a="1"/>
  <c r="M751" i="20" s="1"/>
  <c r="N751" i="20" s="1"/>
  <c r="M752" i="20" a="1"/>
  <c r="M752" i="20" s="1"/>
  <c r="N752" i="20" s="1"/>
  <c r="M753" i="20" a="1"/>
  <c r="M753" i="20" s="1"/>
  <c r="N753" i="20" s="1"/>
  <c r="M754" i="20" a="1"/>
  <c r="M754" i="20"/>
  <c r="M755" i="20" a="1"/>
  <c r="M755" i="20" s="1"/>
  <c r="N755" i="20" s="1"/>
  <c r="M756" i="20" a="1"/>
  <c r="M756" i="20" s="1"/>
  <c r="N756" i="20" s="1"/>
  <c r="M757" i="20" a="1"/>
  <c r="M757" i="20"/>
  <c r="N757" i="20" s="1"/>
  <c r="M758" i="20" a="1"/>
  <c r="M758" i="20"/>
  <c r="M759" i="20" a="1"/>
  <c r="M759" i="20"/>
  <c r="N759" i="20" s="1"/>
  <c r="M760" i="20" a="1"/>
  <c r="M760" i="20"/>
  <c r="N760" i="20" s="1"/>
  <c r="M761" i="20" a="1"/>
  <c r="M761" i="20"/>
  <c r="N761" i="20" s="1"/>
  <c r="M762" i="20" a="1"/>
  <c r="M762" i="20" s="1"/>
  <c r="N762" i="20" s="1"/>
  <c r="M763" i="20" a="1"/>
  <c r="M763" i="20" s="1"/>
  <c r="N763" i="20" s="1"/>
  <c r="M764" i="20" a="1"/>
  <c r="M764" i="20" s="1"/>
  <c r="N764" i="20" s="1"/>
  <c r="M765" i="20" a="1"/>
  <c r="M765" i="20" s="1"/>
  <c r="N765" i="20" s="1"/>
  <c r="M766" i="20" a="1"/>
  <c r="M766" i="20"/>
  <c r="M767" i="20" a="1"/>
  <c r="M767" i="20" s="1"/>
  <c r="N767" i="20" s="1"/>
  <c r="M768" i="20" a="1"/>
  <c r="M768" i="20" s="1"/>
  <c r="N768" i="20" s="1"/>
  <c r="M769" i="20" a="1"/>
  <c r="M769" i="20"/>
  <c r="N769" i="20" s="1"/>
  <c r="M770" i="20" a="1"/>
  <c r="M770" i="20"/>
  <c r="N770" i="20" s="1"/>
  <c r="M771" i="20" a="1"/>
  <c r="M771" i="20"/>
  <c r="N771" i="20" s="1"/>
  <c r="M772" i="20" a="1"/>
  <c r="M772" i="20"/>
  <c r="M773" i="20" a="1"/>
  <c r="M773" i="20"/>
  <c r="N773" i="20" s="1"/>
  <c r="M774" i="20" a="1"/>
  <c r="M774" i="20" s="1"/>
  <c r="M775" i="20" a="1"/>
  <c r="M775" i="20" s="1"/>
  <c r="N775" i="20" s="1"/>
  <c r="M776" i="20" a="1"/>
  <c r="M776" i="20" s="1"/>
  <c r="N776" i="20" s="1"/>
  <c r="M777" i="20" a="1"/>
  <c r="M777" i="20" s="1"/>
  <c r="N777" i="20" s="1"/>
  <c r="M778" i="20" a="1"/>
  <c r="M778" i="20"/>
  <c r="M779" i="20" a="1"/>
  <c r="M779" i="20" s="1"/>
  <c r="N779" i="20" s="1"/>
  <c r="M780" i="20" a="1"/>
  <c r="M780" i="20" s="1"/>
  <c r="N780" i="20" s="1"/>
  <c r="M781" i="20" a="1"/>
  <c r="M781" i="20"/>
  <c r="N781" i="20" s="1"/>
  <c r="M782" i="20" a="1"/>
  <c r="M782" i="20"/>
  <c r="N782" i="20" s="1"/>
  <c r="M783" i="20" a="1"/>
  <c r="M783" i="20"/>
  <c r="N783" i="20" s="1"/>
  <c r="M784" i="20" a="1"/>
  <c r="M784" i="20"/>
  <c r="M785" i="20" a="1"/>
  <c r="M785" i="20"/>
  <c r="N785" i="20" s="1"/>
  <c r="M786" i="20" a="1"/>
  <c r="M786" i="20" s="1"/>
  <c r="M787" i="20" a="1"/>
  <c r="M787" i="20" s="1"/>
  <c r="N787" i="20" s="1"/>
  <c r="M788" i="20" a="1"/>
  <c r="M788" i="20" s="1"/>
  <c r="N788" i="20" s="1"/>
  <c r="M789" i="20" a="1"/>
  <c r="M789" i="20" s="1"/>
  <c r="N789" i="20" s="1"/>
  <c r="M790" i="20" a="1"/>
  <c r="M790" i="20"/>
  <c r="M791" i="20" a="1"/>
  <c r="M791" i="20" s="1"/>
  <c r="N791" i="20" s="1"/>
  <c r="M792" i="20" a="1"/>
  <c r="M792" i="20" s="1"/>
  <c r="N792" i="20" s="1"/>
  <c r="M793" i="20" a="1"/>
  <c r="M793" i="20"/>
  <c r="N793" i="20" s="1"/>
  <c r="M794" i="20" a="1"/>
  <c r="M794" i="20"/>
  <c r="N794" i="20" s="1"/>
  <c r="M795" i="20" a="1"/>
  <c r="M795" i="20"/>
  <c r="N795" i="20" s="1"/>
  <c r="M796" i="20" a="1"/>
  <c r="M796" i="20"/>
  <c r="N796" i="20" s="1"/>
  <c r="M797" i="20" a="1"/>
  <c r="M797" i="20"/>
  <c r="N797" i="20" s="1"/>
  <c r="M798" i="20" a="1"/>
  <c r="M798" i="20" s="1"/>
  <c r="M799" i="20" a="1"/>
  <c r="M799" i="20" s="1"/>
  <c r="N799" i="20" s="1"/>
  <c r="M800" i="20" a="1"/>
  <c r="M800" i="20" s="1"/>
  <c r="N800" i="20" s="1"/>
  <c r="M801" i="20" a="1"/>
  <c r="M801" i="20" s="1"/>
  <c r="N801" i="20" s="1"/>
  <c r="M802" i="20" a="1"/>
  <c r="M802" i="20"/>
  <c r="M803" i="20" a="1"/>
  <c r="M803" i="20" s="1"/>
  <c r="N803" i="20" s="1"/>
  <c r="M804" i="20" a="1"/>
  <c r="M804" i="20" s="1"/>
  <c r="N804" i="20" s="1"/>
  <c r="M805" i="20" a="1"/>
  <c r="M805" i="20"/>
  <c r="M806" i="20" a="1"/>
  <c r="M806" i="20"/>
  <c r="N806" i="20" s="1"/>
  <c r="M807" i="20" a="1"/>
  <c r="M807" i="20"/>
  <c r="N807" i="20" s="1"/>
  <c r="M808" i="20" a="1"/>
  <c r="M808" i="20"/>
  <c r="N808" i="20" s="1"/>
  <c r="M809" i="20" a="1"/>
  <c r="M809" i="20"/>
  <c r="N809" i="20" s="1"/>
  <c r="M810" i="20" a="1"/>
  <c r="M810" i="20" s="1"/>
  <c r="N810" i="20" s="1"/>
  <c r="M811" i="20" a="1"/>
  <c r="M811" i="20" s="1"/>
  <c r="N811" i="20" s="1"/>
  <c r="M812" i="20" a="1"/>
  <c r="M812" i="20" s="1"/>
  <c r="N812" i="20" s="1"/>
  <c r="M813" i="20" a="1"/>
  <c r="M813" i="20" s="1"/>
  <c r="N813" i="20" s="1"/>
  <c r="M814" i="20" a="1"/>
  <c r="M814" i="20"/>
  <c r="M815" i="20" a="1"/>
  <c r="M815" i="20" s="1"/>
  <c r="N815" i="20" s="1"/>
  <c r="M816" i="20" a="1"/>
  <c r="M816" i="20" s="1"/>
  <c r="N816" i="20" s="1"/>
  <c r="M817" i="20" a="1"/>
  <c r="M817" i="20"/>
  <c r="N817" i="20" s="1"/>
  <c r="M818" i="20" a="1"/>
  <c r="M818" i="20"/>
  <c r="N818" i="20" s="1"/>
  <c r="M819" i="20" a="1"/>
  <c r="M819" i="20"/>
  <c r="N819" i="20" s="1"/>
  <c r="M820" i="20" a="1"/>
  <c r="M820" i="20"/>
  <c r="M821" i="20" a="1"/>
  <c r="M821" i="20"/>
  <c r="N821" i="20" s="1"/>
  <c r="M822" i="20" a="1"/>
  <c r="M822" i="20" s="1"/>
  <c r="N822" i="20" s="1"/>
  <c r="M823" i="20" a="1"/>
  <c r="M823" i="20" s="1"/>
  <c r="N823" i="20" s="1"/>
  <c r="M824" i="20" a="1"/>
  <c r="M824" i="20" s="1"/>
  <c r="N824" i="20" s="1"/>
  <c r="M825" i="20" a="1"/>
  <c r="M825" i="20" s="1"/>
  <c r="N825" i="20" s="1"/>
  <c r="M826" i="20" a="1"/>
  <c r="M826" i="20"/>
  <c r="M827" i="20" a="1"/>
  <c r="M827" i="20" s="1"/>
  <c r="N827" i="20" s="1"/>
  <c r="M828" i="20" a="1"/>
  <c r="M828" i="20" s="1"/>
  <c r="N828" i="20" s="1"/>
  <c r="M829" i="20" a="1"/>
  <c r="M829" i="20"/>
  <c r="N829" i="20" s="1"/>
  <c r="M830" i="20" a="1"/>
  <c r="M830" i="20"/>
  <c r="N830" i="20" s="1"/>
  <c r="M831" i="20" a="1"/>
  <c r="M831" i="20"/>
  <c r="N831" i="20" s="1"/>
  <c r="M832" i="20" a="1"/>
  <c r="M832" i="20"/>
  <c r="M833" i="20" a="1"/>
  <c r="M833" i="20"/>
  <c r="N833" i="20" s="1"/>
  <c r="M834" i="20" a="1"/>
  <c r="M834" i="20" s="1"/>
  <c r="N834" i="20" s="1"/>
  <c r="M835" i="20" a="1"/>
  <c r="M835" i="20" s="1"/>
  <c r="N835" i="20" s="1"/>
  <c r="M836" i="20" a="1"/>
  <c r="M836" i="20" s="1"/>
  <c r="N836" i="20" s="1"/>
  <c r="M837" i="20" a="1"/>
  <c r="M837" i="20" s="1"/>
  <c r="N837" i="20" s="1"/>
  <c r="M838" i="20" a="1"/>
  <c r="M838" i="20"/>
  <c r="M839" i="20" a="1"/>
  <c r="M839" i="20" s="1"/>
  <c r="N839" i="20" s="1"/>
  <c r="M840" i="20" a="1"/>
  <c r="M840" i="20" s="1"/>
  <c r="N840" i="20" s="1"/>
  <c r="M841" i="20" a="1"/>
  <c r="M841" i="20"/>
  <c r="N841" i="20" s="1"/>
  <c r="M842" i="20" a="1"/>
  <c r="M842" i="20"/>
  <c r="N842" i="20" s="1"/>
  <c r="M843" i="20" a="1"/>
  <c r="M843" i="20"/>
  <c r="N843" i="20" s="1"/>
  <c r="M844" i="20" a="1"/>
  <c r="M844" i="20"/>
  <c r="N844" i="20" s="1"/>
  <c r="M845" i="20" a="1"/>
  <c r="M845" i="20"/>
  <c r="M846" i="20" a="1"/>
  <c r="M846" i="20" s="1"/>
  <c r="N846" i="20" s="1"/>
  <c r="M847" i="20" a="1"/>
  <c r="M847" i="20" s="1"/>
  <c r="N847" i="20" s="1"/>
  <c r="M848" i="20" a="1"/>
  <c r="M848" i="20" s="1"/>
  <c r="N848" i="20" s="1"/>
  <c r="M849" i="20" a="1"/>
  <c r="M849" i="20" s="1"/>
  <c r="N849" i="20" s="1"/>
  <c r="M850" i="20" a="1"/>
  <c r="M850" i="20"/>
  <c r="M851" i="20" a="1"/>
  <c r="M851" i="20" s="1"/>
  <c r="N851" i="20" s="1"/>
  <c r="M852" i="20" a="1"/>
  <c r="M852" i="20" s="1"/>
  <c r="N852" i="20" s="1"/>
  <c r="M853" i="20" a="1"/>
  <c r="M853" i="20"/>
  <c r="N853" i="20" s="1"/>
  <c r="M854" i="20" a="1"/>
  <c r="M854" i="20"/>
  <c r="N854" i="20" s="1"/>
  <c r="M855" i="20" a="1"/>
  <c r="M855" i="20"/>
  <c r="N855" i="20" s="1"/>
  <c r="M856" i="20" a="1"/>
  <c r="M856" i="20"/>
  <c r="M857" i="20" a="1"/>
  <c r="M857" i="20"/>
  <c r="N857" i="20" s="1"/>
  <c r="M858" i="20" a="1"/>
  <c r="M858" i="20" s="1"/>
  <c r="N858" i="20" s="1"/>
  <c r="M859" i="20" a="1"/>
  <c r="M859" i="20" s="1"/>
  <c r="N859" i="20" s="1"/>
  <c r="M860" i="20" a="1"/>
  <c r="M860" i="20" s="1"/>
  <c r="N860" i="20" s="1"/>
  <c r="M861" i="20" a="1"/>
  <c r="M861" i="20" s="1"/>
  <c r="N861" i="20" s="1"/>
  <c r="M862" i="20" a="1"/>
  <c r="M862" i="20"/>
  <c r="M863" i="20" a="1"/>
  <c r="M863" i="20" s="1"/>
  <c r="N863" i="20" s="1"/>
  <c r="M864" i="20" a="1"/>
  <c r="M864" i="20" s="1"/>
  <c r="N864" i="20" s="1"/>
  <c r="M865" i="20" a="1"/>
  <c r="M865" i="20"/>
  <c r="N865" i="20" s="1"/>
  <c r="M866" i="20" a="1"/>
  <c r="M866" i="20"/>
  <c r="N866" i="20" s="1"/>
  <c r="M867" i="20" a="1"/>
  <c r="M867" i="20"/>
  <c r="N867" i="20" s="1"/>
  <c r="M868" i="20" a="1"/>
  <c r="M868" i="20"/>
  <c r="N868" i="20" s="1"/>
  <c r="M869" i="20" a="1"/>
  <c r="M869" i="20"/>
  <c r="N869" i="20" s="1"/>
  <c r="M870" i="20" a="1"/>
  <c r="M870" i="20" s="1"/>
  <c r="N870" i="20" s="1"/>
  <c r="M871" i="20" a="1"/>
  <c r="M871" i="20" s="1"/>
  <c r="N871" i="20" s="1"/>
  <c r="M872" i="20" a="1"/>
  <c r="M872" i="20" s="1"/>
  <c r="N872" i="20" s="1"/>
  <c r="M873" i="20" a="1"/>
  <c r="M873" i="20" s="1"/>
  <c r="N873" i="20" s="1"/>
  <c r="M874" i="20" a="1"/>
  <c r="M874" i="20"/>
  <c r="N874" i="20" s="1"/>
  <c r="M875" i="20" a="1"/>
  <c r="M875" i="20" s="1"/>
  <c r="N875" i="20" s="1"/>
  <c r="M876" i="20" a="1"/>
  <c r="M876" i="20" s="1"/>
  <c r="N876" i="20" s="1"/>
  <c r="M877" i="20" a="1"/>
  <c r="M877" i="20"/>
  <c r="M878" i="20" a="1"/>
  <c r="M878" i="20"/>
  <c r="N878" i="20" s="1"/>
  <c r="M879" i="20" a="1"/>
  <c r="M879" i="20"/>
  <c r="N879" i="20" s="1"/>
  <c r="M880" i="20" a="1"/>
  <c r="M880" i="20"/>
  <c r="N880" i="20" s="1"/>
  <c r="M881" i="20" a="1"/>
  <c r="M881" i="20"/>
  <c r="N881" i="20" s="1"/>
  <c r="M882" i="20" a="1"/>
  <c r="M882" i="20" s="1"/>
  <c r="N882" i="20" s="1"/>
  <c r="M883" i="20" a="1"/>
  <c r="M883" i="20" s="1"/>
  <c r="M884" i="20" a="1"/>
  <c r="M884" i="20" s="1"/>
  <c r="N884" i="20" s="1"/>
  <c r="M885" i="20" a="1"/>
  <c r="M885" i="20" s="1"/>
  <c r="N885" i="20" s="1"/>
  <c r="M886" i="20" a="1"/>
  <c r="M886" i="20"/>
  <c r="M887" i="20" a="1"/>
  <c r="M887" i="20" s="1"/>
  <c r="N887" i="20" s="1"/>
  <c r="M888" i="20" a="1"/>
  <c r="M888" i="20" s="1"/>
  <c r="N888" i="20" s="1"/>
  <c r="M889" i="20" a="1"/>
  <c r="M889" i="20"/>
  <c r="M890" i="20" a="1"/>
  <c r="M890" i="20"/>
  <c r="N890" i="20" s="1"/>
  <c r="M891" i="20" a="1"/>
  <c r="M891" i="20"/>
  <c r="N891" i="20" s="1"/>
  <c r="M892" i="20" a="1"/>
  <c r="M892" i="20"/>
  <c r="M893" i="20" a="1"/>
  <c r="M893" i="20"/>
  <c r="N893" i="20" s="1"/>
  <c r="M894" i="20" a="1"/>
  <c r="M894" i="20" s="1"/>
  <c r="N894" i="20" s="1"/>
  <c r="M895" i="20" a="1"/>
  <c r="M895" i="20" s="1"/>
  <c r="N895" i="20" s="1"/>
  <c r="M896" i="20" a="1"/>
  <c r="M896" i="20" s="1"/>
  <c r="N896" i="20" s="1"/>
  <c r="M897" i="20" a="1"/>
  <c r="M897" i="20" s="1"/>
  <c r="N897" i="20" s="1"/>
  <c r="M898" i="20" a="1"/>
  <c r="M898" i="20"/>
  <c r="M899" i="20" a="1"/>
  <c r="M899" i="20" s="1"/>
  <c r="N899" i="20" s="1"/>
  <c r="M900" i="20" a="1"/>
  <c r="M900" i="20" s="1"/>
  <c r="N900" i="20" s="1"/>
  <c r="M901" i="20" a="1"/>
  <c r="M901" i="20"/>
  <c r="N901" i="20" s="1"/>
  <c r="M902" i="20" a="1"/>
  <c r="M902" i="20"/>
  <c r="N902" i="20" s="1"/>
  <c r="M903" i="20" a="1"/>
  <c r="M903" i="20"/>
  <c r="N903" i="20" s="1"/>
  <c r="M904" i="20" a="1"/>
  <c r="M904" i="20"/>
  <c r="N904" i="20" s="1"/>
  <c r="M905" i="20" a="1"/>
  <c r="M905" i="20"/>
  <c r="M906" i="20" a="1"/>
  <c r="M906" i="20" s="1"/>
  <c r="N906" i="20" s="1"/>
  <c r="M907" i="20" a="1"/>
  <c r="M907" i="20" s="1"/>
  <c r="N907" i="20" s="1"/>
  <c r="M908" i="20" a="1"/>
  <c r="M908" i="20" s="1"/>
  <c r="N908" i="20" s="1"/>
  <c r="M909" i="20" a="1"/>
  <c r="M909" i="20" s="1"/>
  <c r="N909" i="20" s="1"/>
  <c r="M910" i="20" a="1"/>
  <c r="M910" i="20"/>
  <c r="M911" i="20" a="1"/>
  <c r="M911" i="20" s="1"/>
  <c r="N911" i="20" s="1"/>
  <c r="M912" i="20" a="1"/>
  <c r="M912" i="20" s="1"/>
  <c r="N912" i="20" s="1"/>
  <c r="M913" i="20" a="1"/>
  <c r="M913" i="20"/>
  <c r="N913" i="20" s="1"/>
  <c r="M914" i="20" a="1"/>
  <c r="M914" i="20"/>
  <c r="N914" i="20" s="1"/>
  <c r="M915" i="20" a="1"/>
  <c r="M915" i="20"/>
  <c r="N915" i="20" s="1"/>
  <c r="M916" i="20" a="1"/>
  <c r="M916" i="20"/>
  <c r="M917" i="20" a="1"/>
  <c r="M917" i="20"/>
  <c r="N917" i="20" s="1"/>
  <c r="M918" i="20" a="1"/>
  <c r="M918" i="20" s="1"/>
  <c r="N918" i="20" s="1"/>
  <c r="M919" i="20" a="1"/>
  <c r="M919" i="20" s="1"/>
  <c r="N919" i="20" s="1"/>
  <c r="M920" i="20" a="1"/>
  <c r="M920" i="20" s="1"/>
  <c r="N920" i="20" s="1"/>
  <c r="M921" i="20" a="1"/>
  <c r="M921" i="20" s="1"/>
  <c r="N921" i="20" s="1"/>
  <c r="M922" i="20" a="1"/>
  <c r="M922" i="20"/>
  <c r="M923" i="20" a="1"/>
  <c r="M923" i="20" s="1"/>
  <c r="N923" i="20" s="1"/>
  <c r="M924" i="20" a="1"/>
  <c r="M924" i="20" s="1"/>
  <c r="N924" i="20" s="1"/>
  <c r="M925" i="20" a="1"/>
  <c r="M925" i="20"/>
  <c r="N925" i="20" s="1"/>
  <c r="M926" i="20" a="1"/>
  <c r="M926" i="20"/>
  <c r="N926" i="20" s="1"/>
  <c r="M927" i="20" a="1"/>
  <c r="M927" i="20"/>
  <c r="N927" i="20" s="1"/>
  <c r="M928" i="20" a="1"/>
  <c r="M928" i="20"/>
  <c r="M929" i="20" a="1"/>
  <c r="M929" i="20"/>
  <c r="N929" i="20" s="1"/>
  <c r="M930" i="20" a="1"/>
  <c r="M930" i="20" s="1"/>
  <c r="N930" i="20" s="1"/>
  <c r="M931" i="20" a="1"/>
  <c r="M931" i="20" s="1"/>
  <c r="N931" i="20" s="1"/>
  <c r="M932" i="20" a="1"/>
  <c r="M932" i="20" s="1"/>
  <c r="N932" i="20" s="1"/>
  <c r="M933" i="20" a="1"/>
  <c r="M933" i="20" s="1"/>
  <c r="N933" i="20" s="1"/>
  <c r="M934" i="20" a="1"/>
  <c r="M934" i="20"/>
  <c r="M935" i="20" a="1"/>
  <c r="M935" i="20" s="1"/>
  <c r="N935" i="20" s="1"/>
  <c r="M936" i="20" a="1"/>
  <c r="M936" i="20" s="1"/>
  <c r="N936" i="20" s="1"/>
  <c r="M937" i="20" a="1"/>
  <c r="M937" i="20"/>
  <c r="N937" i="20" s="1"/>
  <c r="M938" i="20" a="1"/>
  <c r="M938" i="20"/>
  <c r="N938" i="20" s="1"/>
  <c r="M939" i="20" a="1"/>
  <c r="M939" i="20"/>
  <c r="N939" i="20" s="1"/>
  <c r="M940" i="20" a="1"/>
  <c r="M940" i="20"/>
  <c r="N940" i="20" s="1"/>
  <c r="M941" i="20" a="1"/>
  <c r="M941" i="20"/>
  <c r="N941" i="20" s="1"/>
  <c r="M942" i="20" a="1"/>
  <c r="M942" i="20"/>
  <c r="N942" i="20" s="1"/>
  <c r="M943" i="20" a="1"/>
  <c r="M943" i="20"/>
  <c r="M944" i="20" a="1"/>
  <c r="M944" i="20"/>
  <c r="N944" i="20" s="1"/>
  <c r="M945" i="20" a="1"/>
  <c r="M945" i="20"/>
  <c r="N945" i="20" s="1"/>
  <c r="M946" i="20" a="1"/>
  <c r="M946" i="20"/>
  <c r="N946" i="20" s="1"/>
  <c r="M947" i="20" a="1"/>
  <c r="M947" i="20"/>
  <c r="M948" i="20" a="1"/>
  <c r="M948" i="20"/>
  <c r="N948" i="20" s="1"/>
  <c r="M949" i="20" a="1"/>
  <c r="M949" i="20"/>
  <c r="N949" i="20" s="1"/>
  <c r="M950" i="20" a="1"/>
  <c r="M950" i="20"/>
  <c r="N950" i="20" s="1"/>
  <c r="M951" i="20" a="1"/>
  <c r="M951" i="20"/>
  <c r="N951" i="20" s="1"/>
  <c r="M952" i="20" a="1"/>
  <c r="M952" i="20"/>
  <c r="M953" i="20" a="1"/>
  <c r="M953" i="20"/>
  <c r="N953" i="20" s="1"/>
  <c r="M954" i="20" a="1"/>
  <c r="M954" i="20"/>
  <c r="N954" i="20" s="1"/>
  <c r="M955" i="20" a="1"/>
  <c r="M955" i="20"/>
  <c r="N955" i="20" s="1"/>
  <c r="M956" i="20" a="1"/>
  <c r="M956" i="20"/>
  <c r="N956" i="20" s="1"/>
  <c r="M957" i="20" a="1"/>
  <c r="M957" i="20"/>
  <c r="N957" i="20" s="1"/>
  <c r="M958" i="20" a="1"/>
  <c r="M958" i="20"/>
  <c r="N958" i="20" s="1"/>
  <c r="M959" i="20" a="1"/>
  <c r="M959" i="20"/>
  <c r="M960" i="20" a="1"/>
  <c r="M960" i="20"/>
  <c r="N960" i="20" s="1"/>
  <c r="M961" i="20" a="1"/>
  <c r="M961" i="20"/>
  <c r="N961" i="20" s="1"/>
  <c r="M962" i="20" a="1"/>
  <c r="M962" i="20"/>
  <c r="M963" i="20" a="1"/>
  <c r="M963" i="20"/>
  <c r="N963" i="20" s="1"/>
  <c r="M964" i="20" a="1"/>
  <c r="M964" i="20"/>
  <c r="N964" i="20" s="1"/>
  <c r="M965" i="20" a="1"/>
  <c r="M965" i="20"/>
  <c r="N965" i="20" s="1"/>
  <c r="M966" i="20" a="1"/>
  <c r="M966" i="20"/>
  <c r="N966" i="20" s="1"/>
  <c r="M967" i="20" a="1"/>
  <c r="M967" i="20"/>
  <c r="N967" i="20" s="1"/>
  <c r="M968" i="20" a="1"/>
  <c r="M968" i="20"/>
  <c r="M969" i="20" a="1"/>
  <c r="M969" i="20"/>
  <c r="N969" i="20" s="1"/>
  <c r="M970" i="20" a="1"/>
  <c r="M970" i="20"/>
  <c r="N970" i="20" s="1"/>
  <c r="M971" i="20" a="1"/>
  <c r="M971" i="20"/>
  <c r="M972" i="20" a="1"/>
  <c r="M972" i="20"/>
  <c r="N972" i="20" s="1"/>
  <c r="M973" i="20" a="1"/>
  <c r="M973" i="20"/>
  <c r="N973" i="20" s="1"/>
  <c r="M974" i="20" a="1"/>
  <c r="M974" i="20"/>
  <c r="N974" i="20" s="1"/>
  <c r="M975" i="20" a="1"/>
  <c r="M975" i="20"/>
  <c r="M976" i="20" a="1"/>
  <c r="M976" i="20"/>
  <c r="N976" i="20" s="1"/>
  <c r="M977" i="20" a="1"/>
  <c r="M977" i="20"/>
  <c r="M978" i="20" a="1"/>
  <c r="M978" i="20"/>
  <c r="N978" i="20" s="1"/>
  <c r="M979" i="20" a="1"/>
  <c r="M979" i="20"/>
  <c r="N979" i="20" s="1"/>
  <c r="M980" i="20" a="1"/>
  <c r="M980" i="20"/>
  <c r="N980" i="20" s="1"/>
  <c r="M981" i="20" a="1"/>
  <c r="M981" i="20"/>
  <c r="N981" i="20" s="1"/>
  <c r="M982" i="20" a="1"/>
  <c r="M982" i="20"/>
  <c r="N982" i="20" s="1"/>
  <c r="M983" i="20" a="1"/>
  <c r="M983" i="20"/>
  <c r="M984" i="20" a="1"/>
  <c r="M984" i="20"/>
  <c r="N984" i="20" s="1"/>
  <c r="M985" i="20" a="1"/>
  <c r="M985" i="20"/>
  <c r="N985" i="20" s="1"/>
  <c r="M986" i="20" a="1"/>
  <c r="M986" i="20"/>
  <c r="M987" i="20" a="1"/>
  <c r="M987" i="20"/>
  <c r="N987" i="20" s="1"/>
  <c r="M988" i="20" a="1"/>
  <c r="M988" i="20"/>
  <c r="N988" i="20" s="1"/>
  <c r="M989" i="20" a="1"/>
  <c r="M989" i="20"/>
  <c r="N989" i="20" s="1"/>
  <c r="M990" i="20" a="1"/>
  <c r="M990" i="20"/>
  <c r="N990" i="20" s="1"/>
  <c r="M991" i="20" a="1"/>
  <c r="M991" i="20"/>
  <c r="M992" i="20" a="1"/>
  <c r="M992" i="20"/>
  <c r="N992" i="20" s="1"/>
  <c r="M993" i="20" a="1"/>
  <c r="M993" i="20"/>
  <c r="N993" i="20" s="1"/>
  <c r="M994" i="20" a="1"/>
  <c r="M994" i="20"/>
  <c r="M995" i="20" a="1"/>
  <c r="M995" i="20"/>
  <c r="N995" i="20" s="1"/>
  <c r="M996" i="20" a="1"/>
  <c r="M996" i="20"/>
  <c r="N996" i="20" s="1"/>
  <c r="M997" i="20" a="1"/>
  <c r="M997" i="20"/>
  <c r="N997" i="20" s="1"/>
  <c r="M998" i="20" a="1"/>
  <c r="M998" i="20"/>
  <c r="M999" i="20" a="1"/>
  <c r="M999" i="20"/>
  <c r="N999" i="20" s="1"/>
  <c r="M1000" i="20" a="1"/>
  <c r="M1000" i="20"/>
  <c r="M1001" i="20" a="1"/>
  <c r="M1001" i="20"/>
  <c r="N1001" i="20" s="1"/>
  <c r="N4" i="20"/>
  <c r="N6" i="20"/>
  <c r="N8" i="20"/>
  <c r="N11" i="20"/>
  <c r="N17" i="20"/>
  <c r="N18" i="20"/>
  <c r="N25" i="20"/>
  <c r="N26" i="20"/>
  <c r="N29" i="20"/>
  <c r="N30" i="20"/>
  <c r="N31" i="20"/>
  <c r="N38" i="20"/>
  <c r="N39" i="20"/>
  <c r="N46" i="20"/>
  <c r="N52" i="20"/>
  <c r="N55" i="20"/>
  <c r="N56" i="20"/>
  <c r="N59" i="20"/>
  <c r="N64" i="20"/>
  <c r="N67" i="20"/>
  <c r="N77" i="20"/>
  <c r="N78" i="20"/>
  <c r="N80" i="20"/>
  <c r="N85" i="20"/>
  <c r="N88" i="20"/>
  <c r="N89" i="20"/>
  <c r="N90" i="20"/>
  <c r="N91" i="20"/>
  <c r="N95" i="20"/>
  <c r="N97" i="20"/>
  <c r="N98" i="20"/>
  <c r="N102" i="20"/>
  <c r="N104" i="20"/>
  <c r="N105" i="20"/>
  <c r="N110" i="20"/>
  <c r="N112" i="20"/>
  <c r="N115" i="20"/>
  <c r="N116" i="20"/>
  <c r="N123" i="20"/>
  <c r="N124" i="20"/>
  <c r="N127" i="20"/>
  <c r="N129" i="20"/>
  <c r="N137" i="20"/>
  <c r="N140" i="20"/>
  <c r="N142" i="20"/>
  <c r="N148" i="20"/>
  <c r="N154" i="20"/>
  <c r="N160" i="20"/>
  <c r="N164" i="20"/>
  <c r="N166" i="20"/>
  <c r="N172" i="20"/>
  <c r="N174" i="20"/>
  <c r="N176" i="20"/>
  <c r="N179" i="20"/>
  <c r="N185" i="20"/>
  <c r="N186" i="20"/>
  <c r="N196" i="20"/>
  <c r="N200" i="20"/>
  <c r="N202" i="20"/>
  <c r="N208" i="20"/>
  <c r="N210" i="20"/>
  <c r="N219" i="20"/>
  <c r="N222" i="20"/>
  <c r="N226" i="20"/>
  <c r="N238" i="20"/>
  <c r="N244" i="20"/>
  <c r="N247" i="20"/>
  <c r="N253" i="20"/>
  <c r="N258" i="20"/>
  <c r="N262" i="20"/>
  <c r="N265" i="20"/>
  <c r="N271" i="20"/>
  <c r="N274" i="20"/>
  <c r="N282" i="20"/>
  <c r="N286" i="20"/>
  <c r="N289" i="20"/>
  <c r="N292" i="20"/>
  <c r="N298" i="20"/>
  <c r="N304" i="20"/>
  <c r="N310" i="20"/>
  <c r="N316" i="20"/>
  <c r="N319" i="20"/>
  <c r="N325" i="20"/>
  <c r="N328" i="20"/>
  <c r="N334" i="20"/>
  <c r="N337" i="20"/>
  <c r="N340" i="20"/>
  <c r="N342" i="20"/>
  <c r="N344" i="20"/>
  <c r="N352" i="20"/>
  <c r="N358" i="20"/>
  <c r="N364" i="20"/>
  <c r="N366" i="20"/>
  <c r="N376" i="20"/>
  <c r="N382" i="20"/>
  <c r="N388" i="20"/>
  <c r="N389" i="20"/>
  <c r="N391" i="20"/>
  <c r="N394" i="20"/>
  <c r="N397" i="20"/>
  <c r="N400" i="20"/>
  <c r="N406" i="20"/>
  <c r="N411" i="20"/>
  <c r="N413" i="20"/>
  <c r="N414" i="20"/>
  <c r="N415" i="20"/>
  <c r="N419" i="20"/>
  <c r="N424" i="20"/>
  <c r="N428" i="20"/>
  <c r="N430" i="20"/>
  <c r="N436" i="20"/>
  <c r="N441" i="20"/>
  <c r="N442" i="20"/>
  <c r="N453" i="20"/>
  <c r="N454" i="20"/>
  <c r="N460" i="20"/>
  <c r="N462" i="20"/>
  <c r="N467" i="20"/>
  <c r="N469" i="20"/>
  <c r="N471" i="20"/>
  <c r="N478" i="20"/>
  <c r="N484" i="20"/>
  <c r="N486" i="20"/>
  <c r="N490" i="20"/>
  <c r="N496" i="20"/>
  <c r="N505" i="20"/>
  <c r="N508" i="20"/>
  <c r="N510" i="20"/>
  <c r="N513" i="20"/>
  <c r="N520" i="20"/>
  <c r="N522" i="20"/>
  <c r="N532" i="20"/>
  <c r="N533" i="20"/>
  <c r="N535" i="20"/>
  <c r="N541" i="20"/>
  <c r="N546" i="20"/>
  <c r="N555" i="20"/>
  <c r="N562" i="20"/>
  <c r="N568" i="20"/>
  <c r="N571" i="20"/>
  <c r="N574" i="20"/>
  <c r="N579" i="20"/>
  <c r="N586" i="20"/>
  <c r="N592" i="20"/>
  <c r="N596" i="20"/>
  <c r="N598" i="20"/>
  <c r="N604" i="20"/>
  <c r="N607" i="20"/>
  <c r="N610" i="20"/>
  <c r="N611" i="20"/>
  <c r="N615" i="20"/>
  <c r="N617" i="20"/>
  <c r="N622" i="20"/>
  <c r="N628" i="20"/>
  <c r="N630" i="20"/>
  <c r="N634" i="20"/>
  <c r="N640" i="20"/>
  <c r="N646" i="20"/>
  <c r="N658" i="20"/>
  <c r="N661" i="20"/>
  <c r="N663" i="20"/>
  <c r="N670" i="20"/>
  <c r="N675" i="20"/>
  <c r="N677" i="20"/>
  <c r="N682" i="20"/>
  <c r="N685" i="20"/>
  <c r="N688" i="20"/>
  <c r="N690" i="20"/>
  <c r="N698" i="20"/>
  <c r="N700" i="20"/>
  <c r="N702" i="20"/>
  <c r="N706" i="20"/>
  <c r="N711" i="20"/>
  <c r="N718" i="20"/>
  <c r="N721" i="20"/>
  <c r="N726" i="20"/>
  <c r="N733" i="20"/>
  <c r="N735" i="20"/>
  <c r="N742" i="20"/>
  <c r="N748" i="20"/>
  <c r="N754" i="20"/>
  <c r="N758" i="20"/>
  <c r="N766" i="20"/>
  <c r="N772" i="20"/>
  <c r="N774" i="20"/>
  <c r="N778" i="20"/>
  <c r="N784" i="20"/>
  <c r="N786" i="20"/>
  <c r="N790" i="20"/>
  <c r="N798" i="20"/>
  <c r="N802" i="20"/>
  <c r="N805" i="20"/>
  <c r="N814" i="20"/>
  <c r="N820" i="20"/>
  <c r="N826" i="20"/>
  <c r="N832" i="20"/>
  <c r="N838" i="20"/>
  <c r="N845" i="20"/>
  <c r="N850" i="20"/>
  <c r="N856" i="20"/>
  <c r="N862" i="20"/>
  <c r="N877" i="20"/>
  <c r="N886" i="20"/>
  <c r="N889" i="20"/>
  <c r="N892" i="20"/>
  <c r="N898" i="20"/>
  <c r="N905" i="20"/>
  <c r="N910" i="20"/>
  <c r="N916" i="20"/>
  <c r="N922" i="20"/>
  <c r="N928" i="20"/>
  <c r="N934" i="20"/>
  <c r="N943" i="20"/>
  <c r="N947" i="20"/>
  <c r="N952" i="20"/>
  <c r="N959" i="20"/>
  <c r="N962" i="20"/>
  <c r="N971" i="20"/>
  <c r="N975" i="20"/>
  <c r="N977" i="20"/>
  <c r="N983" i="20"/>
  <c r="N991" i="20"/>
  <c r="N1000" i="20"/>
  <c r="O2" i="20" a="1"/>
  <c r="O2" i="20" s="1"/>
  <c r="O3" i="20" a="1"/>
  <c r="O3" i="20" s="1"/>
  <c r="O4" i="20" a="1"/>
  <c r="O4" i="20" s="1"/>
  <c r="O5" i="20" a="1"/>
  <c r="O5" i="20" s="1"/>
  <c r="O6" i="20" a="1"/>
  <c r="O6" i="20"/>
  <c r="O7" i="20" a="1"/>
  <c r="O7" i="20"/>
  <c r="O8" i="20" a="1"/>
  <c r="O8" i="20"/>
  <c r="O9" i="20" a="1"/>
  <c r="O9" i="20" s="1"/>
  <c r="O10" i="20" a="1"/>
  <c r="O10" i="20" s="1"/>
  <c r="O11" i="20" a="1"/>
  <c r="O11" i="20"/>
  <c r="O12" i="20" a="1"/>
  <c r="O12" i="20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/>
  <c r="O20" i="20" a="1"/>
  <c r="O20" i="20"/>
  <c r="O21" i="20" a="1"/>
  <c r="O21" i="20" s="1"/>
  <c r="O22" i="20" a="1"/>
  <c r="O22" i="20" s="1"/>
  <c r="O23" i="20" a="1"/>
  <c r="O23" i="20" s="1"/>
  <c r="O24" i="20" a="1"/>
  <c r="O24" i="20" s="1"/>
  <c r="O25" i="20" a="1"/>
  <c r="O25" i="20"/>
  <c r="O26" i="20" a="1"/>
  <c r="O26" i="20" s="1"/>
  <c r="O27" i="20" a="1"/>
  <c r="O27" i="20" s="1"/>
  <c r="O28" i="20" a="1"/>
  <c r="O28" i="20"/>
  <c r="O29" i="20" a="1"/>
  <c r="O29" i="20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/>
  <c r="O78" i="20" a="1"/>
  <c r="O78" i="20"/>
  <c r="O79" i="20" a="1"/>
  <c r="O79" i="20"/>
  <c r="O80" i="20" a="1"/>
  <c r="O80" i="20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/>
  <c r="O89" i="20" a="1"/>
  <c r="O89" i="20" s="1"/>
  <c r="O90" i="20" a="1"/>
  <c r="O90" i="20" s="1"/>
  <c r="O91" i="20" a="1"/>
  <c r="O91" i="20"/>
  <c r="O92" i="20" a="1"/>
  <c r="O92" i="20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/>
  <c r="O101" i="20" a="1"/>
  <c r="O101" i="20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/>
  <c r="O137" i="20" a="1"/>
  <c r="O137" i="20"/>
  <c r="O138" i="20" a="1"/>
  <c r="O138" i="20"/>
  <c r="O139" i="20" a="1"/>
  <c r="O139" i="20"/>
  <c r="O140" i="20" a="1"/>
  <c r="O140" i="20"/>
  <c r="O141" i="20" a="1"/>
  <c r="O141" i="20" s="1"/>
  <c r="O142" i="20" a="1"/>
  <c r="O142" i="20" s="1"/>
  <c r="O143" i="20" a="1"/>
  <c r="O143" i="20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/>
  <c r="O163" i="20" a="1"/>
  <c r="O163" i="20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/>
  <c r="O170" i="20" a="1"/>
  <c r="O170" i="20" s="1"/>
  <c r="O171" i="20" a="1"/>
  <c r="O171" i="20" s="1"/>
  <c r="O172" i="20" a="1"/>
  <c r="O172" i="20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/>
  <c r="O210" i="20" a="1"/>
  <c r="O210" i="20"/>
  <c r="O211" i="20" a="1"/>
  <c r="O211" i="20"/>
  <c r="O212" i="20" a="1"/>
  <c r="O212" i="20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/>
  <c r="O224" i="20" a="1"/>
  <c r="O224" i="20"/>
  <c r="O225" i="20" a="1"/>
  <c r="O225" i="20" s="1"/>
  <c r="O226" i="20" a="1"/>
  <c r="O226" i="20" s="1"/>
  <c r="O227" i="20" a="1"/>
  <c r="O227" i="20" s="1"/>
  <c r="O228" i="20" a="1"/>
  <c r="O228" i="20"/>
  <c r="O229" i="20" a="1"/>
  <c r="O229" i="20" s="1"/>
  <c r="O230" i="20" a="1"/>
  <c r="O230" i="20" s="1"/>
  <c r="O231" i="20" a="1"/>
  <c r="O231" i="20" s="1"/>
  <c r="O232" i="20" a="1"/>
  <c r="O232" i="20"/>
  <c r="O233" i="20" a="1"/>
  <c r="O233" i="20" s="1"/>
  <c r="O234" i="20" a="1"/>
  <c r="O234" i="20"/>
  <c r="O235" i="20" a="1"/>
  <c r="O235" i="20"/>
  <c r="O236" i="20" a="1"/>
  <c r="O236" i="20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/>
  <c r="O255" i="20" a="1"/>
  <c r="O255" i="20" s="1"/>
  <c r="O256" i="20" a="1"/>
  <c r="O256" i="20" s="1"/>
  <c r="O257" i="20" a="1"/>
  <c r="O257" i="20"/>
  <c r="O258" i="20" a="1"/>
  <c r="O258" i="20"/>
  <c r="O259" i="20" a="1"/>
  <c r="O259" i="20" s="1"/>
  <c r="O260" i="20" a="1"/>
  <c r="O260" i="20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/>
  <c r="O281" i="20" a="1"/>
  <c r="O281" i="20"/>
  <c r="O282" i="20" a="1"/>
  <c r="O282" i="20"/>
  <c r="O283" i="20" a="1"/>
  <c r="O283" i="20"/>
  <c r="O284" i="20" a="1"/>
  <c r="O284" i="20" s="1"/>
  <c r="O285" i="20" a="1"/>
  <c r="O285" i="20" s="1"/>
  <c r="O286" i="20" a="1"/>
  <c r="O286" i="20" s="1"/>
  <c r="O287" i="20" a="1"/>
  <c r="O287" i="20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/>
  <c r="O294" i="20" a="1"/>
  <c r="O294" i="20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/>
  <c r="O305" i="20" a="1"/>
  <c r="O305" i="20" s="1"/>
  <c r="O306" i="20" a="1"/>
  <c r="O306" i="20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 s="1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 s="1"/>
  <c r="O329" i="20" a="1"/>
  <c r="O329" i="20"/>
  <c r="O330" i="20" a="1"/>
  <c r="O330" i="20" s="1"/>
  <c r="O331" i="20" a="1"/>
  <c r="O331" i="20" s="1"/>
  <c r="O332" i="20" a="1"/>
  <c r="O332" i="20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/>
  <c r="O343" i="20" a="1"/>
  <c r="O343" i="20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/>
  <c r="O360" i="20" a="1"/>
  <c r="O360" i="20" s="1"/>
  <c r="O361" i="20" a="1"/>
  <c r="O361" i="20" s="1"/>
  <c r="O362" i="20" a="1"/>
  <c r="O362" i="20" s="1"/>
  <c r="O363" i="20" a="1"/>
  <c r="O363" i="20" s="1"/>
  <c r="O364" i="20" a="1"/>
  <c r="O364" i="20" s="1"/>
  <c r="O365" i="20" a="1"/>
  <c r="O365" i="20" s="1"/>
  <c r="O366" i="20" a="1"/>
  <c r="O366" i="20" s="1"/>
  <c r="O367" i="20" a="1"/>
  <c r="O367" i="20"/>
  <c r="O368" i="20" a="1"/>
  <c r="O368" i="20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/>
  <c r="O374" i="20" a="1"/>
  <c r="O374" i="20" s="1"/>
  <c r="O375" i="20" a="1"/>
  <c r="O375" i="20" s="1"/>
  <c r="O376" i="20" a="1"/>
  <c r="O376" i="20" s="1"/>
  <c r="O377" i="20" a="1"/>
  <c r="O377" i="20" s="1"/>
  <c r="O378" i="20" a="1"/>
  <c r="O378" i="20"/>
  <c r="O379" i="20" a="1"/>
  <c r="O379" i="20" s="1"/>
  <c r="O380" i="20" a="1"/>
  <c r="O380" i="20"/>
  <c r="O381" i="20" a="1"/>
  <c r="O381" i="20" s="1"/>
  <c r="O382" i="20" a="1"/>
  <c r="O382" i="20" s="1"/>
  <c r="O383" i="20" a="1"/>
  <c r="O383" i="20" s="1"/>
  <c r="O384" i="20" a="1"/>
  <c r="O384" i="20" s="1"/>
  <c r="O385" i="20" a="1"/>
  <c r="O385" i="20" s="1"/>
  <c r="O386" i="20" a="1"/>
  <c r="O386" i="20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/>
  <c r="O392" i="20" a="1"/>
  <c r="O392" i="20"/>
  <c r="O393" i="20" a="1"/>
  <c r="O393" i="20" s="1"/>
  <c r="O394" i="20" a="1"/>
  <c r="O394" i="20" s="1"/>
  <c r="O395" i="20" a="1"/>
  <c r="O395" i="20" s="1"/>
  <c r="O396" i="20" a="1"/>
  <c r="O396" i="20" s="1"/>
  <c r="O397" i="20" a="1"/>
  <c r="O397" i="20" s="1"/>
  <c r="O398" i="20" a="1"/>
  <c r="O398" i="20"/>
  <c r="O399" i="20" a="1"/>
  <c r="O399" i="20" s="1"/>
  <c r="O400" i="20" a="1"/>
  <c r="O400" i="20"/>
  <c r="O401" i="20" a="1"/>
  <c r="O401" i="20" s="1"/>
  <c r="O402" i="20" a="1"/>
  <c r="O402" i="20"/>
  <c r="O403" i="20" a="1"/>
  <c r="O403" i="20" s="1"/>
  <c r="O404" i="20" a="1"/>
  <c r="O404" i="20"/>
  <c r="O405" i="20" a="1"/>
  <c r="O405" i="20" s="1"/>
  <c r="O406" i="20" a="1"/>
  <c r="O406" i="20" s="1"/>
  <c r="O407" i="20" a="1"/>
  <c r="O407" i="20" s="1"/>
  <c r="O408" i="20" a="1"/>
  <c r="O408" i="20" s="1"/>
  <c r="O409" i="20" a="1"/>
  <c r="O409" i="20" s="1"/>
  <c r="O410" i="20" a="1"/>
  <c r="O410" i="20" s="1"/>
  <c r="O411" i="20" a="1"/>
  <c r="O411" i="20" s="1"/>
  <c r="O412" i="20" a="1"/>
  <c r="O412" i="20" s="1"/>
  <c r="O413" i="20" a="1"/>
  <c r="O413" i="20" s="1"/>
  <c r="O414" i="20" a="1"/>
  <c r="O414" i="20" s="1"/>
  <c r="O415" i="20" a="1"/>
  <c r="O415" i="20" s="1"/>
  <c r="O416" i="20" a="1"/>
  <c r="O416" i="20" s="1"/>
  <c r="O417" i="20" a="1"/>
  <c r="O417" i="20" s="1"/>
  <c r="O418" i="20" a="1"/>
  <c r="O418" i="20"/>
  <c r="O419" i="20" a="1"/>
  <c r="O419" i="20"/>
  <c r="O420" i="20" a="1"/>
  <c r="O420" i="20" s="1"/>
  <c r="O421" i="20" a="1"/>
  <c r="O421" i="20" s="1"/>
  <c r="O422" i="20" a="1"/>
  <c r="O422" i="20" s="1"/>
  <c r="O423" i="20" a="1"/>
  <c r="O423" i="20" s="1"/>
  <c r="O424" i="20" a="1"/>
  <c r="O424" i="20"/>
  <c r="O425" i="20" a="1"/>
  <c r="O425" i="20" s="1"/>
  <c r="O426" i="20" a="1"/>
  <c r="O426" i="20" s="1"/>
  <c r="O427" i="20" a="1"/>
  <c r="O427" i="20" s="1"/>
  <c r="O428" i="20" a="1"/>
  <c r="O428" i="20" s="1"/>
  <c r="O429" i="20" a="1"/>
  <c r="O429" i="20" s="1"/>
  <c r="O430" i="20" a="1"/>
  <c r="O430" i="20" s="1"/>
  <c r="O431" i="20" a="1"/>
  <c r="O431" i="20" s="1"/>
  <c r="O432" i="20" a="1"/>
  <c r="O432" i="20" s="1"/>
  <c r="O433" i="20" a="1"/>
  <c r="O433" i="20" s="1"/>
  <c r="O434" i="20" a="1"/>
  <c r="O434" i="20" s="1"/>
  <c r="O435" i="20" a="1"/>
  <c r="O435" i="20" s="1"/>
  <c r="O436" i="20" a="1"/>
  <c r="O436" i="20"/>
  <c r="O437" i="20" a="1"/>
  <c r="O437" i="20"/>
  <c r="O438" i="20" a="1"/>
  <c r="O438" i="20" s="1"/>
  <c r="O439" i="20" a="1"/>
  <c r="O439" i="20" s="1"/>
  <c r="O440" i="20" a="1"/>
  <c r="O440" i="20" s="1"/>
  <c r="O441" i="20" a="1"/>
  <c r="O441" i="20" s="1"/>
  <c r="O442" i="20" a="1"/>
  <c r="O442" i="20" s="1"/>
  <c r="O443" i="20" a="1"/>
  <c r="O443" i="20" s="1"/>
  <c r="O444" i="20" a="1"/>
  <c r="O444" i="20" s="1"/>
  <c r="O445" i="20" a="1"/>
  <c r="O445" i="20"/>
  <c r="O446" i="20" a="1"/>
  <c r="O446" i="20"/>
  <c r="O447" i="20" a="1"/>
  <c r="O447" i="20" s="1"/>
  <c r="O448" i="20" a="1"/>
  <c r="O448" i="20" s="1"/>
  <c r="O449" i="20" a="1"/>
  <c r="O449" i="20" s="1"/>
  <c r="O450" i="20" a="1"/>
  <c r="O450" i="20" s="1"/>
  <c r="O451" i="20" a="1"/>
  <c r="O451" i="20" s="1"/>
  <c r="O452" i="20" a="1"/>
  <c r="O452" i="20" s="1"/>
  <c r="O453" i="20" a="1"/>
  <c r="O453" i="20" s="1"/>
  <c r="O454" i="20" a="1"/>
  <c r="O454" i="20"/>
  <c r="O455" i="20" a="1"/>
  <c r="O455" i="20" s="1"/>
  <c r="O456" i="20" a="1"/>
  <c r="O456" i="20" s="1"/>
  <c r="O457" i="20" a="1"/>
  <c r="O457" i="20" s="1"/>
  <c r="O458" i="20" a="1"/>
  <c r="O458" i="20"/>
  <c r="O459" i="20" a="1"/>
  <c r="O459" i="20" s="1"/>
  <c r="O460" i="20" a="1"/>
  <c r="O460" i="20" s="1"/>
  <c r="O461" i="20" a="1"/>
  <c r="O461" i="20" s="1"/>
  <c r="O462" i="20" a="1"/>
  <c r="O462" i="20" s="1"/>
  <c r="O463" i="20" a="1"/>
  <c r="O463" i="20" s="1"/>
  <c r="O464" i="20" a="1"/>
  <c r="O464" i="20" s="1"/>
  <c r="O465" i="20" a="1"/>
  <c r="O465" i="20" s="1"/>
  <c r="O466" i="20" a="1"/>
  <c r="O466" i="20" s="1"/>
  <c r="O467" i="20" a="1"/>
  <c r="O467" i="20"/>
  <c r="O468" i="20" a="1"/>
  <c r="O468" i="20"/>
  <c r="O469" i="20" a="1"/>
  <c r="O469" i="20" s="1"/>
  <c r="O470" i="20" a="1"/>
  <c r="O470" i="20"/>
  <c r="O471" i="20" a="1"/>
  <c r="O471" i="20" s="1"/>
  <c r="O472" i="20" a="1"/>
  <c r="O472" i="20" s="1"/>
  <c r="O473" i="20" a="1"/>
  <c r="O473" i="20" s="1"/>
  <c r="O474" i="20" a="1"/>
  <c r="O474" i="20" s="1"/>
  <c r="O475" i="20" a="1"/>
  <c r="O475" i="20" s="1"/>
  <c r="O476" i="20" a="1"/>
  <c r="O476" i="20" s="1"/>
  <c r="O477" i="20" a="1"/>
  <c r="O477" i="20" s="1"/>
  <c r="O478" i="20" a="1"/>
  <c r="O478" i="20"/>
  <c r="O479" i="20" a="1"/>
  <c r="O479" i="20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 s="1"/>
  <c r="O485" i="20" a="1"/>
  <c r="O485" i="20" s="1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/>
  <c r="O491" i="20" a="1"/>
  <c r="O491" i="20" s="1"/>
  <c r="O492" i="20" a="1"/>
  <c r="O492" i="20"/>
  <c r="O493" i="20" a="1"/>
  <c r="O493" i="20"/>
  <c r="O494" i="20" a="1"/>
  <c r="O494" i="20" s="1"/>
  <c r="O495" i="20" a="1"/>
  <c r="O495" i="20" s="1"/>
  <c r="O496" i="20" a="1"/>
  <c r="O496" i="20" s="1"/>
  <c r="O497" i="20" a="1"/>
  <c r="O497" i="20" s="1"/>
  <c r="O498" i="20" a="1"/>
  <c r="O498" i="20" s="1"/>
  <c r="O499" i="20" a="1"/>
  <c r="O499" i="20" s="1"/>
  <c r="O500" i="20" a="1"/>
  <c r="O500" i="20" s="1"/>
  <c r="O501" i="20" a="1"/>
  <c r="O501" i="20" s="1"/>
  <c r="O502" i="20" a="1"/>
  <c r="O502" i="20"/>
  <c r="O503" i="20" a="1"/>
  <c r="O503" i="20"/>
  <c r="O504" i="20" a="1"/>
  <c r="O504" i="20"/>
  <c r="O505" i="20" a="1"/>
  <c r="O505" i="20" s="1"/>
  <c r="O506" i="20" a="1"/>
  <c r="O506" i="20" s="1"/>
  <c r="O507" i="20" a="1"/>
  <c r="O507" i="20" s="1"/>
  <c r="O508" i="20" a="1"/>
  <c r="O508" i="20" s="1"/>
  <c r="O509" i="20" a="1"/>
  <c r="O509" i="20" s="1"/>
  <c r="O510" i="20" a="1"/>
  <c r="O510" i="20" s="1"/>
  <c r="O511" i="20" a="1"/>
  <c r="O511" i="20" s="1"/>
  <c r="O512" i="20" a="1"/>
  <c r="O512" i="20" s="1"/>
  <c r="O513" i="20" a="1"/>
  <c r="O513" i="20" s="1"/>
  <c r="O514" i="20" a="1"/>
  <c r="O514" i="20"/>
  <c r="O515" i="20" a="1"/>
  <c r="O515" i="20"/>
  <c r="O516" i="20" a="1"/>
  <c r="O516" i="20" s="1"/>
  <c r="O517" i="20" a="1"/>
  <c r="O517" i="20"/>
  <c r="O518" i="20" a="1"/>
  <c r="O518" i="20"/>
  <c r="O519" i="20" a="1"/>
  <c r="O519" i="20" s="1"/>
  <c r="O520" i="20" a="1"/>
  <c r="O520" i="20" s="1"/>
  <c r="O521" i="20" a="1"/>
  <c r="O521" i="20" s="1"/>
  <c r="O522" i="20" a="1"/>
  <c r="O522" i="20" s="1"/>
  <c r="O523" i="20" a="1"/>
  <c r="O523" i="20" s="1"/>
  <c r="O524" i="20" a="1"/>
  <c r="O524" i="20" s="1"/>
  <c r="O525" i="20" a="1"/>
  <c r="O525" i="20" s="1"/>
  <c r="O526" i="20" a="1"/>
  <c r="O526" i="20" s="1"/>
  <c r="O527" i="20" a="1"/>
  <c r="O527" i="20"/>
  <c r="O528" i="20" a="1"/>
  <c r="O528" i="20"/>
  <c r="O529" i="20" a="1"/>
  <c r="O529" i="20"/>
  <c r="O530" i="20" a="1"/>
  <c r="O530" i="20" s="1"/>
  <c r="O531" i="20" a="1"/>
  <c r="O531" i="20" s="1"/>
  <c r="O532" i="20" a="1"/>
  <c r="O532" i="20" s="1"/>
  <c r="O533" i="20" a="1"/>
  <c r="O533" i="20" s="1"/>
  <c r="O534" i="20" a="1"/>
  <c r="O534" i="20" s="1"/>
  <c r="O535" i="20" a="1"/>
  <c r="O535" i="20" s="1"/>
  <c r="O536" i="20" a="1"/>
  <c r="O536" i="20" s="1"/>
  <c r="O537" i="20" a="1"/>
  <c r="O537" i="20" s="1"/>
  <c r="O538" i="20" a="1"/>
  <c r="O538" i="20" s="1"/>
  <c r="O539" i="20" a="1"/>
  <c r="O539" i="20"/>
  <c r="O540" i="20" a="1"/>
  <c r="O540" i="20" s="1"/>
  <c r="O541" i="20" a="1"/>
  <c r="O541" i="20" s="1"/>
  <c r="O542" i="20" a="1"/>
  <c r="O542" i="20" s="1"/>
  <c r="O543" i="20" a="1"/>
  <c r="O543" i="20" s="1"/>
  <c r="O544" i="20" a="1"/>
  <c r="O544" i="20" s="1"/>
  <c r="O545" i="20" a="1"/>
  <c r="O545" i="20" s="1"/>
  <c r="O546" i="20" a="1"/>
  <c r="O546" i="20" s="1"/>
  <c r="O547" i="20" a="1"/>
  <c r="O547" i="20"/>
  <c r="O548" i="20" a="1"/>
  <c r="O548" i="20" s="1"/>
  <c r="O549" i="20" a="1"/>
  <c r="O549" i="20" s="1"/>
  <c r="O550" i="20" a="1"/>
  <c r="O550" i="20" s="1"/>
  <c r="O551" i="20" a="1"/>
  <c r="O551" i="20" s="1"/>
  <c r="O552" i="20" a="1"/>
  <c r="O552" i="20" s="1"/>
  <c r="O553" i="20" a="1"/>
  <c r="O553" i="20"/>
  <c r="O554" i="20" a="1"/>
  <c r="O554" i="20" s="1"/>
  <c r="O555" i="20" a="1"/>
  <c r="O555" i="20"/>
  <c r="O556" i="20" a="1"/>
  <c r="O556" i="20" s="1"/>
  <c r="O557" i="20" a="1"/>
  <c r="O557" i="20" s="1"/>
  <c r="O558" i="20" a="1"/>
  <c r="O558" i="20" s="1"/>
  <c r="O559" i="20" a="1"/>
  <c r="O559" i="20" s="1"/>
  <c r="O560" i="20" a="1"/>
  <c r="O560" i="20" s="1"/>
  <c r="O561" i="20" a="1"/>
  <c r="O561" i="20"/>
  <c r="O562" i="20" a="1"/>
  <c r="O562" i="20"/>
  <c r="O563" i="20" a="1"/>
  <c r="O563" i="20" s="1"/>
  <c r="O564" i="20" a="1"/>
  <c r="O564" i="20" s="1"/>
  <c r="O565" i="20" a="1"/>
  <c r="O565" i="20" s="1"/>
  <c r="O566" i="20" a="1"/>
  <c r="O566" i="20" s="1"/>
  <c r="O567" i="20" a="1"/>
  <c r="O567" i="20" s="1"/>
  <c r="O568" i="20" a="1"/>
  <c r="O568" i="20" s="1"/>
  <c r="O569" i="20" a="1"/>
  <c r="O569" i="20" s="1"/>
  <c r="O570" i="20" a="1"/>
  <c r="O570" i="20" s="1"/>
  <c r="O571" i="20" a="1"/>
  <c r="O571" i="20" s="1"/>
  <c r="O572" i="20" a="1"/>
  <c r="O572" i="20" s="1"/>
  <c r="O573" i="20" a="1"/>
  <c r="O573" i="20" s="1"/>
  <c r="O574" i="20" a="1"/>
  <c r="O574" i="20" s="1"/>
  <c r="O575" i="20" a="1"/>
  <c r="O575" i="20"/>
  <c r="O576" i="20" a="1"/>
  <c r="O576" i="20"/>
  <c r="O577" i="20" a="1"/>
  <c r="O577" i="20" s="1"/>
  <c r="O578" i="20" a="1"/>
  <c r="O578" i="20"/>
  <c r="O579" i="20" a="1"/>
  <c r="O579" i="20" s="1"/>
  <c r="O580" i="20" a="1"/>
  <c r="O580" i="20" s="1"/>
  <c r="O581" i="20" a="1"/>
  <c r="O581" i="20" s="1"/>
  <c r="O582" i="20" a="1"/>
  <c r="O582" i="20" s="1"/>
  <c r="O583" i="20" a="1"/>
  <c r="O583" i="20" s="1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/>
  <c r="O590" i="20" a="1"/>
  <c r="O590" i="20"/>
  <c r="O591" i="20" a="1"/>
  <c r="O591" i="20" s="1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 s="1"/>
  <c r="O597" i="20" a="1"/>
  <c r="O597" i="20" s="1"/>
  <c r="O598" i="20" a="1"/>
  <c r="O598" i="20"/>
  <c r="O599" i="20" a="1"/>
  <c r="O599" i="20" s="1"/>
  <c r="O600" i="20" a="1"/>
  <c r="O600" i="20" s="1"/>
  <c r="O601" i="20" a="1"/>
  <c r="O601" i="20" s="1"/>
  <c r="O602" i="20" a="1"/>
  <c r="O602" i="20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 s="1"/>
  <c r="O608" i="20" a="1"/>
  <c r="O608" i="20" s="1"/>
  <c r="O609" i="20" a="1"/>
  <c r="O609" i="20" s="1"/>
  <c r="O610" i="20" a="1"/>
  <c r="O610" i="20" s="1"/>
  <c r="O611" i="20" a="1"/>
  <c r="O611" i="20"/>
  <c r="O612" i="20" a="1"/>
  <c r="O612" i="20" s="1"/>
  <c r="O613" i="20" a="1"/>
  <c r="O613" i="20" s="1"/>
  <c r="O614" i="20" a="1"/>
  <c r="O614" i="20" s="1"/>
  <c r="O615" i="20" a="1"/>
  <c r="O615" i="20" s="1"/>
  <c r="O616" i="20" a="1"/>
  <c r="O616" i="20" s="1"/>
  <c r="O617" i="20" a="1"/>
  <c r="O617" i="20" s="1"/>
  <c r="O618" i="20" a="1"/>
  <c r="O618" i="20" s="1"/>
  <c r="O619" i="20" a="1"/>
  <c r="O619" i="20" s="1"/>
  <c r="O620" i="20" a="1"/>
  <c r="O620" i="20" s="1"/>
  <c r="O621" i="20" a="1"/>
  <c r="O621" i="20" s="1"/>
  <c r="O622" i="20" a="1"/>
  <c r="O622" i="20"/>
  <c r="O623" i="20" a="1"/>
  <c r="O623" i="20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 s="1"/>
  <c r="O632" i="20" a="1"/>
  <c r="O632" i="20" s="1"/>
  <c r="O633" i="20" a="1"/>
  <c r="O633" i="20" s="1"/>
  <c r="O634" i="20" a="1"/>
  <c r="O634" i="20" s="1"/>
  <c r="O635" i="20" a="1"/>
  <c r="O635" i="20" s="1"/>
  <c r="O636" i="20" a="1"/>
  <c r="O636" i="20"/>
  <c r="O637" i="20" a="1"/>
  <c r="O637" i="20" s="1"/>
  <c r="O638" i="20" a="1"/>
  <c r="O638" i="20" s="1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 s="1"/>
  <c r="O647" i="20" a="1"/>
  <c r="O647" i="20"/>
  <c r="O648" i="20" a="1"/>
  <c r="O648" i="20" s="1"/>
  <c r="O649" i="20" a="1"/>
  <c r="O649" i="20" s="1"/>
  <c r="O650" i="20" a="1"/>
  <c r="O650" i="20"/>
  <c r="O651" i="20" a="1"/>
  <c r="O651" i="20" s="1"/>
  <c r="O652" i="20" a="1"/>
  <c r="O652" i="20" s="1"/>
  <c r="O653" i="20" a="1"/>
  <c r="O653" i="20"/>
  <c r="O654" i="20" a="1"/>
  <c r="O654" i="20" s="1"/>
  <c r="O655" i="20" a="1"/>
  <c r="O655" i="20" s="1"/>
  <c r="O656" i="20" a="1"/>
  <c r="O656" i="20" s="1"/>
  <c r="O657" i="20" a="1"/>
  <c r="O657" i="20" s="1"/>
  <c r="O658" i="20" a="1"/>
  <c r="O658" i="20" s="1"/>
  <c r="O659" i="20" a="1"/>
  <c r="O659" i="20" s="1"/>
  <c r="O660" i="20" a="1"/>
  <c r="O660" i="20"/>
  <c r="O661" i="20" a="1"/>
  <c r="O661" i="20" s="1"/>
  <c r="O662" i="20" a="1"/>
  <c r="O662" i="20"/>
  <c r="O663" i="20" a="1"/>
  <c r="O663" i="20" s="1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 s="1"/>
  <c r="O670" i="20" a="1"/>
  <c r="O670" i="20" s="1"/>
  <c r="O671" i="20" a="1"/>
  <c r="O671" i="20" s="1"/>
  <c r="O672" i="20" a="1"/>
  <c r="O672" i="20" s="1"/>
  <c r="O673" i="20" a="1"/>
  <c r="O673" i="20"/>
  <c r="O674" i="20" a="1"/>
  <c r="O674" i="20" s="1"/>
  <c r="O675" i="20" a="1"/>
  <c r="O675" i="20" s="1"/>
  <c r="O676" i="20" a="1"/>
  <c r="O676" i="20" s="1"/>
  <c r="O677" i="20" a="1"/>
  <c r="O677" i="20" s="1"/>
  <c r="O678" i="20" a="1"/>
  <c r="O678" i="20" s="1"/>
  <c r="O679" i="20" a="1"/>
  <c r="O679" i="20" s="1"/>
  <c r="O680" i="20" a="1"/>
  <c r="O680" i="20" s="1"/>
  <c r="O681" i="20" a="1"/>
  <c r="O681" i="20" s="1"/>
  <c r="O682" i="20" a="1"/>
  <c r="O682" i="20"/>
  <c r="O683" i="20" a="1"/>
  <c r="O683" i="20" s="1"/>
  <c r="O684" i="20" a="1"/>
  <c r="O684" i="20" s="1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 s="1"/>
  <c r="O691" i="20" a="1"/>
  <c r="O691" i="20" s="1"/>
  <c r="O692" i="20" a="1"/>
  <c r="O692" i="20"/>
  <c r="O693" i="20" a="1"/>
  <c r="O693" i="20" s="1"/>
  <c r="O694" i="20" a="1"/>
  <c r="O694" i="20"/>
  <c r="O695" i="20" a="1"/>
  <c r="O695" i="20" s="1"/>
  <c r="O696" i="20" a="1"/>
  <c r="O696" i="20" s="1"/>
  <c r="O697" i="20" a="1"/>
  <c r="O697" i="20" s="1"/>
  <c r="O698" i="20" a="1"/>
  <c r="O698" i="20" s="1"/>
  <c r="O699" i="20" a="1"/>
  <c r="O699" i="20" s="1"/>
  <c r="O700" i="20" a="1"/>
  <c r="O700" i="20" s="1"/>
  <c r="O701" i="20" a="1"/>
  <c r="O701" i="20" s="1"/>
  <c r="O702" i="20" a="1"/>
  <c r="O702" i="20" s="1"/>
  <c r="O703" i="20" a="1"/>
  <c r="O703" i="20" s="1"/>
  <c r="O704" i="20" a="1"/>
  <c r="O704" i="20" s="1"/>
  <c r="O705" i="20" a="1"/>
  <c r="O705" i="20" s="1"/>
  <c r="O706" i="20" a="1"/>
  <c r="O706" i="20"/>
  <c r="O707" i="20" a="1"/>
  <c r="O707" i="20"/>
  <c r="O708" i="20" a="1"/>
  <c r="O708" i="20"/>
  <c r="O709" i="20" a="1"/>
  <c r="O709" i="20"/>
  <c r="O710" i="20" a="1"/>
  <c r="O710" i="20" s="1"/>
  <c r="O711" i="20" a="1"/>
  <c r="O711" i="20" s="1"/>
  <c r="O712" i="20" a="1"/>
  <c r="O712" i="20" s="1"/>
  <c r="O713" i="20" a="1"/>
  <c r="O713" i="20" s="1"/>
  <c r="O714" i="20" a="1"/>
  <c r="O714" i="20" s="1"/>
  <c r="O715" i="20" a="1"/>
  <c r="O715" i="20" s="1"/>
  <c r="O716" i="20" a="1"/>
  <c r="O716" i="20" s="1"/>
  <c r="O717" i="20" a="1"/>
  <c r="O717" i="20" s="1"/>
  <c r="O718" i="20" a="1"/>
  <c r="O718" i="20" s="1"/>
  <c r="O719" i="20" a="1"/>
  <c r="O719" i="20"/>
  <c r="O720" i="20" a="1"/>
  <c r="O720" i="20" s="1"/>
  <c r="O721" i="20" a="1"/>
  <c r="O721" i="20" s="1"/>
  <c r="O722" i="20" a="1"/>
  <c r="O722" i="20"/>
  <c r="O723" i="20" a="1"/>
  <c r="O723" i="20" s="1"/>
  <c r="O724" i="20" a="1"/>
  <c r="O724" i="20" s="1"/>
  <c r="O725" i="20" a="1"/>
  <c r="O725" i="20" s="1"/>
  <c r="O726" i="20" a="1"/>
  <c r="O726" i="20" s="1"/>
  <c r="O727" i="20" a="1"/>
  <c r="O727" i="20" s="1"/>
  <c r="O728" i="20" a="1"/>
  <c r="O728" i="20" s="1"/>
  <c r="O729" i="20" a="1"/>
  <c r="O729" i="20" s="1"/>
  <c r="O730" i="20" a="1"/>
  <c r="O730" i="20" s="1"/>
  <c r="O731" i="20" a="1"/>
  <c r="O731" i="20" s="1"/>
  <c r="O732" i="20" a="1"/>
  <c r="O732" i="20"/>
  <c r="O733" i="20" a="1"/>
  <c r="O733" i="20"/>
  <c r="O734" i="20" a="1"/>
  <c r="O734" i="20" s="1"/>
  <c r="O735" i="20" a="1"/>
  <c r="O735" i="20" s="1"/>
  <c r="O736" i="20" a="1"/>
  <c r="O736" i="20" s="1"/>
  <c r="O737" i="20" a="1"/>
  <c r="O737" i="20" s="1"/>
  <c r="O738" i="20" a="1"/>
  <c r="O738" i="20"/>
  <c r="O739" i="20" a="1"/>
  <c r="O739" i="20" s="1"/>
  <c r="O740" i="20" a="1"/>
  <c r="O740" i="20" s="1"/>
  <c r="O741" i="20" a="1"/>
  <c r="O741" i="20" s="1"/>
  <c r="O742" i="20" a="1"/>
  <c r="O742" i="20"/>
  <c r="O743" i="20" a="1"/>
  <c r="O743" i="20" s="1"/>
  <c r="O744" i="20" a="1"/>
  <c r="O744" i="20" s="1"/>
  <c r="O745" i="20" a="1"/>
  <c r="O745" i="20" s="1"/>
  <c r="O746" i="20" a="1"/>
  <c r="O746" i="20" s="1"/>
  <c r="O747" i="20" a="1"/>
  <c r="O747" i="20" s="1"/>
  <c r="O748" i="20" a="1"/>
  <c r="O748" i="20" s="1"/>
  <c r="O749" i="20" a="1"/>
  <c r="O749" i="20" s="1"/>
  <c r="O750" i="20" a="1"/>
  <c r="O750" i="20" s="1"/>
  <c r="O751" i="20" a="1"/>
  <c r="O751" i="20"/>
  <c r="O752" i="20" a="1"/>
  <c r="O752" i="20" s="1"/>
  <c r="O753" i="20" a="1"/>
  <c r="O753" i="20" s="1"/>
  <c r="O754" i="20" a="1"/>
  <c r="O754" i="20" s="1"/>
  <c r="O755" i="20" a="1"/>
  <c r="O755" i="20" s="1"/>
  <c r="O756" i="20" a="1"/>
  <c r="O756" i="20" s="1"/>
  <c r="O757" i="20" a="1"/>
  <c r="O757" i="20" s="1"/>
  <c r="O758" i="20" a="1"/>
  <c r="O758" i="20"/>
  <c r="O759" i="20" a="1"/>
  <c r="O759" i="20" s="1"/>
  <c r="O760" i="20" a="1"/>
  <c r="O760" i="20" s="1"/>
  <c r="O761" i="20" a="1"/>
  <c r="O761" i="20" s="1"/>
  <c r="O762" i="20" a="1"/>
  <c r="O762" i="20" s="1"/>
  <c r="O763" i="20" a="1"/>
  <c r="O763" i="20" s="1"/>
  <c r="O764" i="20" a="1"/>
  <c r="O764" i="20"/>
  <c r="O765" i="20" a="1"/>
  <c r="O765" i="20" s="1"/>
  <c r="O766" i="20" a="1"/>
  <c r="O766" i="20" s="1"/>
  <c r="O767" i="20" a="1"/>
  <c r="O767" i="20"/>
  <c r="O768" i="20" a="1"/>
  <c r="O768" i="20" s="1"/>
  <c r="O769" i="20" a="1"/>
  <c r="O769" i="20" s="1"/>
  <c r="O770" i="20" a="1"/>
  <c r="O770" i="20" s="1"/>
  <c r="O771" i="20" a="1"/>
  <c r="O771" i="20" s="1"/>
  <c r="O772" i="20" a="1"/>
  <c r="O772" i="20" s="1"/>
  <c r="O773" i="20" a="1"/>
  <c r="O773" i="20" s="1"/>
  <c r="O774" i="20" a="1"/>
  <c r="O774" i="20" s="1"/>
  <c r="O775" i="20" a="1"/>
  <c r="O775" i="20" s="1"/>
  <c r="O776" i="20" a="1"/>
  <c r="O776" i="20" s="1"/>
  <c r="O777" i="20" a="1"/>
  <c r="O777" i="20" s="1"/>
  <c r="O778" i="20" a="1"/>
  <c r="O778" i="20" s="1"/>
  <c r="O779" i="20" a="1"/>
  <c r="O779" i="20"/>
  <c r="O780" i="20" a="1"/>
  <c r="O780" i="20"/>
  <c r="O781" i="20" a="1"/>
  <c r="O781" i="20"/>
  <c r="O782" i="20" a="1"/>
  <c r="O782" i="20" s="1"/>
  <c r="O783" i="20" a="1"/>
  <c r="O783" i="20" s="1"/>
  <c r="O784" i="20" a="1"/>
  <c r="O784" i="20" s="1"/>
  <c r="O785" i="20" a="1"/>
  <c r="O785" i="20" s="1"/>
  <c r="O786" i="20" a="1"/>
  <c r="O786" i="20" s="1"/>
  <c r="O787" i="20" a="1"/>
  <c r="O787" i="20" s="1"/>
  <c r="O788" i="20" a="1"/>
  <c r="O788" i="20" s="1"/>
  <c r="O789" i="20" a="1"/>
  <c r="O789" i="20" s="1"/>
  <c r="O790" i="20" a="1"/>
  <c r="O790" i="20" s="1"/>
  <c r="O791" i="20" a="1"/>
  <c r="O791" i="20"/>
  <c r="O792" i="20" a="1"/>
  <c r="O792" i="20"/>
  <c r="O793" i="20" a="1"/>
  <c r="O793" i="20" s="1"/>
  <c r="O794" i="20" a="1"/>
  <c r="O794" i="20" s="1"/>
  <c r="O795" i="20" a="1"/>
  <c r="O795" i="20" s="1"/>
  <c r="O796" i="20" a="1"/>
  <c r="O796" i="20" s="1"/>
  <c r="O797" i="20" a="1"/>
  <c r="O797" i="20"/>
  <c r="O798" i="20" a="1"/>
  <c r="O798" i="20" s="1"/>
  <c r="O799" i="20" a="1"/>
  <c r="O799" i="20" s="1"/>
  <c r="O800" i="20" a="1"/>
  <c r="O800" i="20" s="1"/>
  <c r="O801" i="20" a="1"/>
  <c r="O801" i="20" s="1"/>
  <c r="O802" i="20" a="1"/>
  <c r="O802" i="20" s="1"/>
  <c r="O803" i="20" a="1"/>
  <c r="O803" i="20" s="1"/>
  <c r="O804" i="20" a="1"/>
  <c r="O804" i="20" s="1"/>
  <c r="O805" i="20" a="1"/>
  <c r="O805" i="20"/>
  <c r="O806" i="20" a="1"/>
  <c r="O806" i="20"/>
  <c r="O807" i="20" a="1"/>
  <c r="O807" i="20" s="1"/>
  <c r="O808" i="20" a="1"/>
  <c r="O808" i="20" s="1"/>
  <c r="O809" i="20" a="1"/>
  <c r="O809" i="20" s="1"/>
  <c r="O810" i="20" a="1"/>
  <c r="O810" i="20" s="1"/>
  <c r="O811" i="20" a="1"/>
  <c r="O811" i="20" s="1"/>
  <c r="O812" i="20" a="1"/>
  <c r="O812" i="20" s="1"/>
  <c r="O813" i="20" a="1"/>
  <c r="O813" i="20" s="1"/>
  <c r="O814" i="20" a="1"/>
  <c r="O814" i="20"/>
  <c r="O815" i="20" a="1"/>
  <c r="O815" i="20" s="1"/>
  <c r="O816" i="20" a="1"/>
  <c r="O816" i="20" s="1"/>
  <c r="O817" i="20" a="1"/>
  <c r="O817" i="20" s="1"/>
  <c r="O818" i="20" a="1"/>
  <c r="O818" i="20"/>
  <c r="O819" i="20" a="1"/>
  <c r="O819" i="20" s="1"/>
  <c r="O820" i="20" a="1"/>
  <c r="O820" i="20" s="1"/>
  <c r="O821" i="20" a="1"/>
  <c r="O821" i="20" s="1"/>
  <c r="O822" i="20" a="1"/>
  <c r="O822" i="20" s="1"/>
  <c r="O823" i="20" a="1"/>
  <c r="O823" i="20" s="1"/>
  <c r="O824" i="20" a="1"/>
  <c r="O824" i="20" s="1"/>
  <c r="O825" i="20" a="1"/>
  <c r="O825" i="20" s="1"/>
  <c r="O826" i="20" a="1"/>
  <c r="O826" i="20" s="1"/>
  <c r="O827" i="20" a="1"/>
  <c r="O827" i="20"/>
  <c r="O828" i="20" a="1"/>
  <c r="O828" i="20" s="1"/>
  <c r="O829" i="20" a="1"/>
  <c r="O829" i="20" s="1"/>
  <c r="O830" i="20" a="1"/>
  <c r="O830" i="20" s="1"/>
  <c r="O831" i="20" a="1"/>
  <c r="O831" i="20" s="1"/>
  <c r="O832" i="20" a="1"/>
  <c r="O832" i="20" s="1"/>
  <c r="O833" i="20" a="1"/>
  <c r="O833" i="20" s="1"/>
  <c r="O834" i="20" a="1"/>
  <c r="O834" i="20" s="1"/>
  <c r="O835" i="20" a="1"/>
  <c r="O835" i="20" s="1"/>
  <c r="O836" i="20" a="1"/>
  <c r="O836" i="20" s="1"/>
  <c r="O837" i="20" a="1"/>
  <c r="O837" i="20" s="1"/>
  <c r="O838" i="20" a="1"/>
  <c r="O838" i="20" s="1"/>
  <c r="O839" i="20" a="1"/>
  <c r="O839" i="20" s="1"/>
  <c r="O840" i="20" a="1"/>
  <c r="O840" i="20" s="1"/>
  <c r="O841" i="20" a="1"/>
  <c r="O841" i="20" s="1"/>
  <c r="O842" i="20" a="1"/>
  <c r="O842" i="20" s="1"/>
  <c r="O843" i="20" a="1"/>
  <c r="O843" i="20" s="1"/>
  <c r="O844" i="20" a="1"/>
  <c r="O844" i="20" s="1"/>
  <c r="O845" i="20" a="1"/>
  <c r="O845" i="20" s="1"/>
  <c r="O846" i="20" a="1"/>
  <c r="O846" i="20" s="1"/>
  <c r="O847" i="20" a="1"/>
  <c r="O847" i="20" s="1"/>
  <c r="O848" i="20" a="1"/>
  <c r="O848" i="20" s="1"/>
  <c r="O849" i="20" a="1"/>
  <c r="O849" i="20" s="1"/>
  <c r="O850" i="20" a="1"/>
  <c r="O850" i="20"/>
  <c r="O851" i="20" a="1"/>
  <c r="O851" i="20"/>
  <c r="O852" i="20" a="1"/>
  <c r="O852" i="20"/>
  <c r="O853" i="20" a="1"/>
  <c r="O853" i="20" s="1"/>
  <c r="O854" i="20" a="1"/>
  <c r="O854" i="20" s="1"/>
  <c r="O855" i="20" a="1"/>
  <c r="O855" i="20" s="1"/>
  <c r="O856" i="20" a="1"/>
  <c r="O856" i="20"/>
  <c r="O857" i="20" a="1"/>
  <c r="O857" i="20" s="1"/>
  <c r="O858" i="20" a="1"/>
  <c r="O858" i="20" s="1"/>
  <c r="O859" i="20" a="1"/>
  <c r="O859" i="20" s="1"/>
  <c r="O860" i="20" a="1"/>
  <c r="O860" i="20" s="1"/>
  <c r="O861" i="20" a="1"/>
  <c r="O861" i="20" s="1"/>
  <c r="O862" i="20" a="1"/>
  <c r="O862" i="20" s="1"/>
  <c r="O863" i="20" a="1"/>
  <c r="O863" i="20" s="1"/>
  <c r="O864" i="20" a="1"/>
  <c r="O864" i="20" s="1"/>
  <c r="O865" i="20" a="1"/>
  <c r="O865" i="20"/>
  <c r="O866" i="20" a="1"/>
  <c r="O866" i="20"/>
  <c r="O867" i="20" a="1"/>
  <c r="O867" i="20" s="1"/>
  <c r="O868" i="20" a="1"/>
  <c r="O868" i="20" s="1"/>
  <c r="O869" i="20" a="1"/>
  <c r="O869" i="20" s="1"/>
  <c r="O870" i="20" a="1"/>
  <c r="O870" i="20" s="1"/>
  <c r="O871" i="20" a="1"/>
  <c r="O871" i="20" s="1"/>
  <c r="O872" i="20" a="1"/>
  <c r="O872" i="20" s="1"/>
  <c r="O873" i="20" a="1"/>
  <c r="O873" i="20" s="1"/>
  <c r="O874" i="20" a="1"/>
  <c r="O874" i="20" s="1"/>
  <c r="O875" i="20" a="1"/>
  <c r="O875" i="20" s="1"/>
  <c r="O876" i="20" a="1"/>
  <c r="O876" i="20"/>
  <c r="O877" i="20" a="1"/>
  <c r="O877" i="20"/>
  <c r="O878" i="20" a="1"/>
  <c r="O878" i="20" s="1"/>
  <c r="O879" i="20" a="1"/>
  <c r="O879" i="20" s="1"/>
  <c r="O880" i="20" a="1"/>
  <c r="O880" i="20" s="1"/>
  <c r="O881" i="20" a="1"/>
  <c r="O881" i="20" s="1"/>
  <c r="O882" i="20" a="1"/>
  <c r="O882" i="20" s="1"/>
  <c r="O883" i="20" a="1"/>
  <c r="O883" i="20" s="1"/>
  <c r="O884" i="20" a="1"/>
  <c r="O884" i="20" s="1"/>
  <c r="O885" i="20" a="1"/>
  <c r="O885" i="20" s="1"/>
  <c r="O886" i="20" a="1"/>
  <c r="O886" i="20" s="1"/>
  <c r="O887" i="20" a="1"/>
  <c r="O887" i="20" s="1"/>
  <c r="O888" i="20" a="1"/>
  <c r="O888" i="20" s="1"/>
  <c r="O889" i="20" a="1"/>
  <c r="O889" i="20" s="1"/>
  <c r="O890" i="20" a="1"/>
  <c r="O890" i="20" s="1"/>
  <c r="O891" i="20" a="1"/>
  <c r="O891" i="20" s="1"/>
  <c r="O892" i="20" a="1"/>
  <c r="O892" i="20" s="1"/>
  <c r="O893" i="20" a="1"/>
  <c r="O893" i="20" s="1"/>
  <c r="O894" i="20" a="1"/>
  <c r="O894" i="20" s="1"/>
  <c r="O895" i="20" a="1"/>
  <c r="O895" i="20" s="1"/>
  <c r="O896" i="20" a="1"/>
  <c r="O896" i="20" s="1"/>
  <c r="O897" i="20" a="1"/>
  <c r="O897" i="20" s="1"/>
  <c r="O898" i="20" a="1"/>
  <c r="O898" i="20" s="1"/>
  <c r="O899" i="20" a="1"/>
  <c r="O899" i="20" s="1"/>
  <c r="O900" i="20" a="1"/>
  <c r="O900" i="20" s="1"/>
  <c r="O901" i="20" a="1"/>
  <c r="O901" i="20" s="1"/>
  <c r="O902" i="20" a="1"/>
  <c r="O902" i="20"/>
  <c r="O903" i="20" a="1"/>
  <c r="O903" i="20" s="1"/>
  <c r="O904" i="20" a="1"/>
  <c r="O904" i="20" s="1"/>
  <c r="O905" i="20" a="1"/>
  <c r="O905" i="20" s="1"/>
  <c r="O906" i="20" a="1"/>
  <c r="O906" i="20" s="1"/>
  <c r="O907" i="20" a="1"/>
  <c r="O907" i="20" s="1"/>
  <c r="O908" i="20" a="1"/>
  <c r="O908" i="20"/>
  <c r="O909" i="20" a="1"/>
  <c r="O909" i="20" s="1"/>
  <c r="O910" i="20" a="1"/>
  <c r="O910" i="20"/>
  <c r="O911" i="20" a="1"/>
  <c r="O911" i="20"/>
  <c r="O912" i="20" a="1"/>
  <c r="O912" i="20" s="1"/>
  <c r="O913" i="20" a="1"/>
  <c r="O913" i="20" s="1"/>
  <c r="O914" i="20" a="1"/>
  <c r="O914" i="20" s="1"/>
  <c r="O915" i="20" a="1"/>
  <c r="O915" i="20" s="1"/>
  <c r="O916" i="20" a="1"/>
  <c r="O916" i="20" s="1"/>
  <c r="O917" i="20" a="1"/>
  <c r="O917" i="20" s="1"/>
  <c r="O918" i="20" a="1"/>
  <c r="O918" i="20" s="1"/>
  <c r="O919" i="20" a="1"/>
  <c r="O919" i="20" s="1"/>
  <c r="O920" i="20" a="1"/>
  <c r="O920" i="20" s="1"/>
  <c r="O921" i="20" a="1"/>
  <c r="O921" i="20" s="1"/>
  <c r="O922" i="20" a="1"/>
  <c r="O922" i="20"/>
  <c r="O923" i="20" a="1"/>
  <c r="O923" i="20"/>
  <c r="O924" i="20" a="1"/>
  <c r="O924" i="20"/>
  <c r="O925" i="20" a="1"/>
  <c r="O925" i="20"/>
  <c r="O926" i="20" a="1"/>
  <c r="O926" i="20" s="1"/>
  <c r="O927" i="20" a="1"/>
  <c r="O927" i="20" s="1"/>
  <c r="O928" i="20" a="1"/>
  <c r="O928" i="20" s="1"/>
  <c r="O929" i="20" a="1"/>
  <c r="O929" i="20" s="1"/>
  <c r="O930" i="20" a="1"/>
  <c r="O930" i="20" s="1"/>
  <c r="O931" i="20" a="1"/>
  <c r="O931" i="20" s="1"/>
  <c r="O932" i="20" a="1"/>
  <c r="O932" i="20" s="1"/>
  <c r="O933" i="20" a="1"/>
  <c r="O933" i="20" s="1"/>
  <c r="O934" i="20" a="1"/>
  <c r="O934" i="20" s="1"/>
  <c r="O935" i="20" a="1"/>
  <c r="O935" i="20"/>
  <c r="O936" i="20" a="1"/>
  <c r="O936" i="20" s="1"/>
  <c r="O937" i="20" a="1"/>
  <c r="O937" i="20" s="1"/>
  <c r="O938" i="20" a="1"/>
  <c r="O938" i="20"/>
  <c r="O939" i="20" a="1"/>
  <c r="O939" i="20" s="1"/>
  <c r="O940" i="20" a="1"/>
  <c r="O940" i="20" s="1"/>
  <c r="O941" i="20" a="1"/>
  <c r="O941" i="20" s="1"/>
  <c r="O942" i="20" a="1"/>
  <c r="O942" i="20" s="1"/>
  <c r="O943" i="20" a="1"/>
  <c r="O943" i="20" s="1"/>
  <c r="O944" i="20" a="1"/>
  <c r="O944" i="20" s="1"/>
  <c r="O945" i="20" a="1"/>
  <c r="O945" i="20" s="1"/>
  <c r="O946" i="20" a="1"/>
  <c r="O946" i="20" s="1"/>
  <c r="O947" i="20" a="1"/>
  <c r="O947" i="20" s="1"/>
  <c r="O948" i="20" a="1"/>
  <c r="O948" i="20" s="1"/>
  <c r="O949" i="20" a="1"/>
  <c r="O949" i="20"/>
  <c r="O950" i="20" a="1"/>
  <c r="O950" i="20" s="1"/>
  <c r="O951" i="20" a="1"/>
  <c r="O951" i="20" s="1"/>
  <c r="O952" i="20" a="1"/>
  <c r="O952" i="20" s="1"/>
  <c r="O953" i="20" a="1"/>
  <c r="O953" i="20" s="1"/>
  <c r="O954" i="20" a="1"/>
  <c r="O954" i="20" s="1"/>
  <c r="O955" i="20" a="1"/>
  <c r="O955" i="20" s="1"/>
  <c r="O956" i="20" a="1"/>
  <c r="O956" i="20" s="1"/>
  <c r="O957" i="20" a="1"/>
  <c r="O957" i="20" s="1"/>
  <c r="O958" i="20" a="1"/>
  <c r="O958" i="20"/>
  <c r="O959" i="20" a="1"/>
  <c r="O959" i="20" s="1"/>
  <c r="O960" i="20" a="1"/>
  <c r="O960" i="20" s="1"/>
  <c r="O961" i="20" a="1"/>
  <c r="O961" i="20" s="1"/>
  <c r="O962" i="20" a="1"/>
  <c r="O962" i="20"/>
  <c r="O963" i="20" a="1"/>
  <c r="O963" i="20" s="1"/>
  <c r="O964" i="20" a="1"/>
  <c r="O964" i="20" s="1"/>
  <c r="O965" i="20" a="1"/>
  <c r="O965" i="20" s="1"/>
  <c r="O966" i="20" a="1"/>
  <c r="O966" i="20" s="1"/>
  <c r="O967" i="20" a="1"/>
  <c r="O967" i="20" s="1"/>
  <c r="O968" i="20" a="1"/>
  <c r="O968" i="20" s="1"/>
  <c r="O969" i="20" a="1"/>
  <c r="O969" i="20" s="1"/>
  <c r="O970" i="20" a="1"/>
  <c r="O970" i="20" s="1"/>
  <c r="O971" i="20" a="1"/>
  <c r="O971" i="20" s="1"/>
  <c r="O972" i="20" a="1"/>
  <c r="O972" i="20" s="1"/>
  <c r="O973" i="20" a="1"/>
  <c r="O973" i="20" s="1"/>
  <c r="O974" i="20" a="1"/>
  <c r="O974" i="20"/>
  <c r="O975" i="20" a="1"/>
  <c r="O975" i="20" s="1"/>
  <c r="O976" i="20" a="1"/>
  <c r="O976" i="20" s="1"/>
  <c r="O977" i="20" a="1"/>
  <c r="O977" i="20" s="1"/>
  <c r="O978" i="20" a="1"/>
  <c r="O978" i="20" s="1"/>
  <c r="O979" i="20" a="1"/>
  <c r="O979" i="20" s="1"/>
  <c r="O980" i="20" a="1"/>
  <c r="O980" i="20" s="1"/>
  <c r="O981" i="20" a="1"/>
  <c r="O981" i="20" s="1"/>
  <c r="O982" i="20" a="1"/>
  <c r="O982" i="20" s="1"/>
  <c r="O983" i="20" a="1"/>
  <c r="O983" i="20"/>
  <c r="O984" i="20" a="1"/>
  <c r="O984" i="20" s="1"/>
  <c r="O985" i="20" a="1"/>
  <c r="O985" i="20" s="1"/>
  <c r="O986" i="20" a="1"/>
  <c r="O986" i="20" s="1"/>
  <c r="O987" i="20" a="1"/>
  <c r="O987" i="20" s="1"/>
  <c r="O988" i="20" a="1"/>
  <c r="O988" i="20" s="1"/>
  <c r="O989" i="20" a="1"/>
  <c r="O989" i="20" s="1"/>
  <c r="O990" i="20" a="1"/>
  <c r="O990" i="20" s="1"/>
  <c r="O991" i="20" a="1"/>
  <c r="O991" i="20" s="1"/>
  <c r="O992" i="20" a="1"/>
  <c r="O992" i="20" s="1"/>
  <c r="O993" i="20" a="1"/>
  <c r="O993" i="20" s="1"/>
  <c r="O994" i="20" a="1"/>
  <c r="O994" i="20" s="1"/>
  <c r="O995" i="20" a="1"/>
  <c r="O995" i="20" s="1"/>
  <c r="O996" i="20" a="1"/>
  <c r="O996" i="20"/>
  <c r="O997" i="20" a="1"/>
  <c r="O997" i="20"/>
  <c r="O998" i="20" a="1"/>
  <c r="O998" i="20" s="1"/>
  <c r="O999" i="20" a="1"/>
  <c r="O999" i="20" s="1"/>
  <c r="O1000" i="20" a="1"/>
  <c r="O1000" i="20" s="1"/>
  <c r="O1001" i="20" a="1"/>
  <c r="O100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/>
  <c r="P9" i="20" a="1"/>
  <c r="P9" i="20" s="1"/>
  <c r="P10" i="20" a="1"/>
  <c r="P10" i="20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/>
  <c r="P56" i="20" a="1"/>
  <c r="P56" i="20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/>
  <c r="P73" i="20" a="1"/>
  <c r="P73" i="20" s="1"/>
  <c r="P74" i="20" a="1"/>
  <c r="P74" i="20" s="1"/>
  <c r="P75" i="20" a="1"/>
  <c r="P75" i="20" s="1"/>
  <c r="P76" i="20" a="1"/>
  <c r="P76" i="20"/>
  <c r="P77" i="20" a="1"/>
  <c r="P77" i="20" s="1"/>
  <c r="P78" i="20" a="1"/>
  <c r="P78" i="20" s="1"/>
  <c r="P79" i="20" a="1"/>
  <c r="P79" i="20"/>
  <c r="P80" i="20" a="1"/>
  <c r="P80" i="20" s="1"/>
  <c r="P81" i="20" a="1"/>
  <c r="P81" i="20" s="1"/>
  <c r="P82" i="20" a="1"/>
  <c r="P82" i="20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/>
  <c r="P103" i="20" a="1"/>
  <c r="P103" i="20" s="1"/>
  <c r="P104" i="20" a="1"/>
  <c r="P104" i="20" s="1"/>
  <c r="P105" i="20" a="1"/>
  <c r="P105" i="20" s="1"/>
  <c r="P106" i="20" a="1"/>
  <c r="P106" i="20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/>
  <c r="P141" i="20" a="1"/>
  <c r="P141" i="20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/>
  <c r="P149" i="20" a="1"/>
  <c r="P149" i="20" s="1"/>
  <c r="P150" i="20" a="1"/>
  <c r="P150" i="20" s="1"/>
  <c r="P151" i="20" a="1"/>
  <c r="P151" i="20" s="1"/>
  <c r="P152" i="20" a="1"/>
  <c r="P152" i="20"/>
  <c r="P153" i="20" a="1"/>
  <c r="P153" i="20" s="1"/>
  <c r="P154" i="20" a="1"/>
  <c r="P154" i="20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/>
  <c r="P200" i="20" a="1"/>
  <c r="P200" i="20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/>
  <c r="P217" i="20" a="1"/>
  <c r="P217" i="20" s="1"/>
  <c r="P218" i="20" a="1"/>
  <c r="P218" i="20" s="1"/>
  <c r="P219" i="20" a="1"/>
  <c r="P219" i="20" s="1"/>
  <c r="P220" i="20" a="1"/>
  <c r="P220" i="20"/>
  <c r="P221" i="20" a="1"/>
  <c r="P221" i="20" s="1"/>
  <c r="P222" i="20" a="1"/>
  <c r="P222" i="20" s="1"/>
  <c r="P223" i="20" a="1"/>
  <c r="P223" i="20"/>
  <c r="P224" i="20" a="1"/>
  <c r="P224" i="20"/>
  <c r="P225" i="20" a="1"/>
  <c r="P225" i="20" s="1"/>
  <c r="P226" i="20" a="1"/>
  <c r="P226" i="20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/>
  <c r="P247" i="20" a="1"/>
  <c r="P247" i="20" s="1"/>
  <c r="P248" i="20" a="1"/>
  <c r="P248" i="20" s="1"/>
  <c r="P249" i="20" a="1"/>
  <c r="P249" i="20" s="1"/>
  <c r="P250" i="20" a="1"/>
  <c r="P250" i="20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/>
  <c r="P259" i="20" a="1"/>
  <c r="P259" i="20" s="1"/>
  <c r="P260" i="20" a="1"/>
  <c r="P260" i="20" s="1"/>
  <c r="P261" i="20" a="1"/>
  <c r="P261" i="20" s="1"/>
  <c r="P262" i="20" a="1"/>
  <c r="P262" i="20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/>
  <c r="P272" i="20" a="1"/>
  <c r="P272" i="20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/>
  <c r="P283" i="20" a="1"/>
  <c r="P283" i="20" s="1"/>
  <c r="P284" i="20" a="1"/>
  <c r="P284" i="20"/>
  <c r="P285" i="20" a="1"/>
  <c r="P285" i="20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/>
  <c r="P293" i="20" a="1"/>
  <c r="P293" i="20" s="1"/>
  <c r="P294" i="20" a="1"/>
  <c r="P294" i="20" s="1"/>
  <c r="P295" i="20" a="1"/>
  <c r="P295" i="20" s="1"/>
  <c r="P296" i="20" a="1"/>
  <c r="P296" i="20"/>
  <c r="P297" i="20" a="1"/>
  <c r="P297" i="20" s="1"/>
  <c r="P298" i="20" a="1"/>
  <c r="P298" i="20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/>
  <c r="P309" i="20" a="1"/>
  <c r="P309" i="20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/>
  <c r="P331" i="20" a="1"/>
  <c r="P331" i="20" s="1"/>
  <c r="P332" i="20" a="1"/>
  <c r="P332" i="20" s="1"/>
  <c r="P333" i="20" a="1"/>
  <c r="P333" i="20" s="1"/>
  <c r="P334" i="20" a="1"/>
  <c r="P334" i="20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/>
  <c r="P344" i="20" a="1"/>
  <c r="P344" i="20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/>
  <c r="P355" i="20" a="1"/>
  <c r="P355" i="20" s="1"/>
  <c r="P356" i="20" a="1"/>
  <c r="P356" i="20" s="1"/>
  <c r="P357" i="20" a="1"/>
  <c r="P357" i="20"/>
  <c r="P358" i="20" a="1"/>
  <c r="P358" i="20" s="1"/>
  <c r="P359" i="20" a="1"/>
  <c r="P359" i="20" s="1"/>
  <c r="P360" i="20" a="1"/>
  <c r="P360" i="20"/>
  <c r="P361" i="20" a="1"/>
  <c r="P361" i="20" s="1"/>
  <c r="P362" i="20" a="1"/>
  <c r="P362" i="20" s="1"/>
  <c r="P363" i="20" a="1"/>
  <c r="P363" i="20" s="1"/>
  <c r="P364" i="20" a="1"/>
  <c r="P364" i="20"/>
  <c r="P365" i="20" a="1"/>
  <c r="P365" i="20" s="1"/>
  <c r="P366" i="20" a="1"/>
  <c r="P366" i="20" s="1"/>
  <c r="P367" i="20" a="1"/>
  <c r="P367" i="20"/>
  <c r="P368" i="20" a="1"/>
  <c r="P368" i="20"/>
  <c r="P369" i="20" a="1"/>
  <c r="P369" i="20" s="1"/>
  <c r="P370" i="20" a="1"/>
  <c r="P370" i="20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 s="1"/>
  <c r="P378" i="20" a="1"/>
  <c r="P378" i="20" s="1"/>
  <c r="P379" i="20" a="1"/>
  <c r="P379" i="20" s="1"/>
  <c r="P380" i="20" a="1"/>
  <c r="P380" i="20"/>
  <c r="P381" i="20" a="1"/>
  <c r="P381" i="20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/>
  <c r="P391" i="20" a="1"/>
  <c r="P391" i="20" s="1"/>
  <c r="P392" i="20" a="1"/>
  <c r="P392" i="20" s="1"/>
  <c r="P393" i="20" a="1"/>
  <c r="P393" i="20" s="1"/>
  <c r="P394" i="20" a="1"/>
  <c r="P394" i="20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/>
  <c r="P403" i="20" a="1"/>
  <c r="P403" i="20" s="1"/>
  <c r="P404" i="20" a="1"/>
  <c r="P404" i="20" s="1"/>
  <c r="P405" i="20" a="1"/>
  <c r="P405" i="20" s="1"/>
  <c r="P406" i="20" a="1"/>
  <c r="P406" i="20"/>
  <c r="P407" i="20" a="1"/>
  <c r="P407" i="20" s="1"/>
  <c r="P408" i="20" a="1"/>
  <c r="P408" i="20" s="1"/>
  <c r="P409" i="20" a="1"/>
  <c r="P409" i="20" s="1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 s="1"/>
  <c r="P416" i="20" a="1"/>
  <c r="P416" i="20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 s="1"/>
  <c r="P424" i="20" a="1"/>
  <c r="P424" i="20" s="1"/>
  <c r="P425" i="20" a="1"/>
  <c r="P425" i="20" s="1"/>
  <c r="P426" i="20" a="1"/>
  <c r="P426" i="20"/>
  <c r="P427" i="20" a="1"/>
  <c r="P427" i="20" s="1"/>
  <c r="P428" i="20" a="1"/>
  <c r="P428" i="20"/>
  <c r="P429" i="20" a="1"/>
  <c r="P429" i="20"/>
  <c r="P430" i="20" a="1"/>
  <c r="P430" i="20" s="1"/>
  <c r="P431" i="20" a="1"/>
  <c r="P431" i="20" s="1"/>
  <c r="P432" i="20" a="1"/>
  <c r="P432" i="20" s="1"/>
  <c r="P433" i="20" a="1"/>
  <c r="P433" i="20" s="1"/>
  <c r="P434" i="20" a="1"/>
  <c r="P434" i="20" s="1"/>
  <c r="P435" i="20" a="1"/>
  <c r="P435" i="20" s="1"/>
  <c r="P436" i="20" a="1"/>
  <c r="P436" i="20"/>
  <c r="P437" i="20" a="1"/>
  <c r="P437" i="20" s="1"/>
  <c r="P438" i="20" a="1"/>
  <c r="P438" i="20" s="1"/>
  <c r="P439" i="20" a="1"/>
  <c r="P439" i="20"/>
  <c r="P440" i="20" a="1"/>
  <c r="P440" i="20"/>
  <c r="P441" i="20" a="1"/>
  <c r="P441" i="20" s="1"/>
  <c r="P442" i="20" a="1"/>
  <c r="P442" i="20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 s="1"/>
  <c r="P449" i="20" a="1"/>
  <c r="P449" i="20" s="1"/>
  <c r="P450" i="20" a="1"/>
  <c r="P450" i="20" s="1"/>
  <c r="P451" i="20" a="1"/>
  <c r="P451" i="20" s="1"/>
  <c r="P452" i="20" a="1"/>
  <c r="P452" i="20"/>
  <c r="P453" i="20" a="1"/>
  <c r="P453" i="20"/>
  <c r="P454" i="20" a="1"/>
  <c r="P454" i="20" s="1"/>
  <c r="P455" i="20" a="1"/>
  <c r="P455" i="20" s="1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 s="1"/>
  <c r="P461" i="20" a="1"/>
  <c r="P461" i="20" s="1"/>
  <c r="P462" i="20" a="1"/>
  <c r="P462" i="20"/>
  <c r="P463" i="20" a="1"/>
  <c r="P463" i="20" s="1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/>
  <c r="P470" i="20" a="1"/>
  <c r="P470" i="20" s="1"/>
  <c r="P471" i="20" a="1"/>
  <c r="P471" i="20"/>
  <c r="P472" i="20" a="1"/>
  <c r="P472" i="20" s="1"/>
  <c r="P473" i="20" a="1"/>
  <c r="P473" i="20" s="1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 s="1"/>
  <c r="P480" i="20" a="1"/>
  <c r="P480" i="20" s="1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 s="1"/>
  <c r="P488" i="20" a="1"/>
  <c r="P488" i="20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/>
  <c r="P496" i="20" a="1"/>
  <c r="P496" i="20" s="1"/>
  <c r="P497" i="20" a="1"/>
  <c r="P497" i="20" s="1"/>
  <c r="P498" i="20" a="1"/>
  <c r="P498" i="20"/>
  <c r="P499" i="20" a="1"/>
  <c r="P499" i="20"/>
  <c r="P500" i="20" a="1"/>
  <c r="P500" i="20" s="1"/>
  <c r="P501" i="20" a="1"/>
  <c r="P501" i="20" s="1"/>
  <c r="P502" i="20" a="1"/>
  <c r="P502" i="20" s="1"/>
  <c r="P503" i="20" a="1"/>
  <c r="P503" i="20" s="1"/>
  <c r="P504" i="20" a="1"/>
  <c r="P504" i="20" s="1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 s="1"/>
  <c r="P511" i="20" a="1"/>
  <c r="P511" i="20" s="1"/>
  <c r="P512" i="20" a="1"/>
  <c r="P512" i="20"/>
  <c r="P513" i="20" a="1"/>
  <c r="P513" i="20" s="1"/>
  <c r="P514" i="20" a="1"/>
  <c r="P514" i="20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 s="1"/>
  <c r="P520" i="20" a="1"/>
  <c r="P520" i="20" s="1"/>
  <c r="P521" i="20" a="1"/>
  <c r="P521" i="20" s="1"/>
  <c r="P522" i="20" a="1"/>
  <c r="P522" i="20" s="1"/>
  <c r="P523" i="20" a="1"/>
  <c r="P523" i="20" s="1"/>
  <c r="P524" i="20" a="1"/>
  <c r="P524" i="20" s="1"/>
  <c r="P525" i="20" a="1"/>
  <c r="P525" i="20" s="1"/>
  <c r="P526" i="20" a="1"/>
  <c r="P526" i="20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 s="1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/>
  <c r="P544" i="20" a="1"/>
  <c r="P544" i="20" s="1"/>
  <c r="P545" i="20" a="1"/>
  <c r="P545" i="20" s="1"/>
  <c r="P546" i="20" a="1"/>
  <c r="P546" i="20" s="1"/>
  <c r="P547" i="20" a="1"/>
  <c r="P547" i="20" s="1"/>
  <c r="P548" i="20" a="1"/>
  <c r="P548" i="20" s="1"/>
  <c r="P549" i="20" a="1"/>
  <c r="P549" i="20" s="1"/>
  <c r="P550" i="20" a="1"/>
  <c r="P550" i="20" s="1"/>
  <c r="P551" i="20" a="1"/>
  <c r="P551" i="20" s="1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 s="1"/>
  <c r="P557" i="20" a="1"/>
  <c r="P557" i="20" s="1"/>
  <c r="P558" i="20" a="1"/>
  <c r="P558" i="20" s="1"/>
  <c r="P559" i="20" a="1"/>
  <c r="P559" i="20" s="1"/>
  <c r="P560" i="20" a="1"/>
  <c r="P560" i="20"/>
  <c r="P561" i="20" a="1"/>
  <c r="P561" i="20" s="1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 s="1"/>
  <c r="P569" i="20" a="1"/>
  <c r="P569" i="20" s="1"/>
  <c r="P570" i="20" a="1"/>
  <c r="P570" i="20"/>
  <c r="P571" i="20" a="1"/>
  <c r="P571" i="20" s="1"/>
  <c r="P572" i="20" a="1"/>
  <c r="P572" i="20"/>
  <c r="P573" i="20" a="1"/>
  <c r="P573" i="20" s="1"/>
  <c r="P574" i="20" a="1"/>
  <c r="P574" i="20" s="1"/>
  <c r="P575" i="20" a="1"/>
  <c r="P575" i="20" s="1"/>
  <c r="P576" i="20" a="1"/>
  <c r="P576" i="20"/>
  <c r="P577" i="20" a="1"/>
  <c r="P577" i="20" s="1"/>
  <c r="P578" i="20" a="1"/>
  <c r="P578" i="20"/>
  <c r="P579" i="20" a="1"/>
  <c r="P579" i="20" s="1"/>
  <c r="P580" i="20" a="1"/>
  <c r="P580" i="20"/>
  <c r="P581" i="20" a="1"/>
  <c r="P581" i="20" s="1"/>
  <c r="P582" i="20" a="1"/>
  <c r="P582" i="20" s="1"/>
  <c r="P583" i="20" a="1"/>
  <c r="P583" i="20" s="1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 s="1"/>
  <c r="P589" i="20" a="1"/>
  <c r="P589" i="20"/>
  <c r="P590" i="20" a="1"/>
  <c r="P590" i="20" s="1"/>
  <c r="P591" i="20" a="1"/>
  <c r="P591" i="20"/>
  <c r="P592" i="20" a="1"/>
  <c r="P592" i="20" s="1"/>
  <c r="P593" i="20" a="1"/>
  <c r="P593" i="20" s="1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 s="1"/>
  <c r="P601" i="20" a="1"/>
  <c r="P601" i="20"/>
  <c r="P602" i="20" a="1"/>
  <c r="P602" i="20" s="1"/>
  <c r="P603" i="20" a="1"/>
  <c r="P603" i="20" s="1"/>
  <c r="P604" i="20" a="1"/>
  <c r="P604" i="20" s="1"/>
  <c r="P605" i="20" a="1"/>
  <c r="P605" i="20"/>
  <c r="P606" i="20" a="1"/>
  <c r="P606" i="20" s="1"/>
  <c r="P607" i="20" a="1"/>
  <c r="P607" i="20" s="1"/>
  <c r="P608" i="20" a="1"/>
  <c r="P608" i="20"/>
  <c r="P609" i="20" a="1"/>
  <c r="P609" i="20"/>
  <c r="P610" i="20" a="1"/>
  <c r="P610" i="20" s="1"/>
  <c r="P611" i="20" a="1"/>
  <c r="P611" i="20"/>
  <c r="P612" i="20" a="1"/>
  <c r="P612" i="20" s="1"/>
  <c r="P613" i="20" a="1"/>
  <c r="P613" i="20"/>
  <c r="P614" i="20" a="1"/>
  <c r="P614" i="20" s="1"/>
  <c r="P615" i="20" a="1"/>
  <c r="P615" i="20"/>
  <c r="P616" i="20" a="1"/>
  <c r="P616" i="20" s="1"/>
  <c r="P617" i="20" a="1"/>
  <c r="P617" i="20"/>
  <c r="P618" i="20" a="1"/>
  <c r="P618" i="20" s="1"/>
  <c r="P619" i="20" a="1"/>
  <c r="P619" i="20" s="1"/>
  <c r="P620" i="20" a="1"/>
  <c r="P620" i="20"/>
  <c r="P621" i="20" a="1"/>
  <c r="P621" i="20" s="1"/>
  <c r="P622" i="20" a="1"/>
  <c r="P622" i="20" s="1"/>
  <c r="P623" i="20" a="1"/>
  <c r="P623" i="20" s="1"/>
  <c r="P624" i="20" a="1"/>
  <c r="P624" i="20" s="1"/>
  <c r="P625" i="20" a="1"/>
  <c r="P625" i="20" s="1"/>
  <c r="P626" i="20" a="1"/>
  <c r="P626" i="20" s="1"/>
  <c r="P627" i="20" a="1"/>
  <c r="P627" i="20"/>
  <c r="P628" i="20" a="1"/>
  <c r="P628" i="20" s="1"/>
  <c r="P629" i="20" a="1"/>
  <c r="P629" i="20"/>
  <c r="P630" i="20" a="1"/>
  <c r="P630" i="20" s="1"/>
  <c r="P631" i="20" a="1"/>
  <c r="P631" i="20"/>
  <c r="P632" i="20" a="1"/>
  <c r="P632" i="20" s="1"/>
  <c r="P633" i="20" a="1"/>
  <c r="P633" i="20" s="1"/>
  <c r="P634" i="20" a="1"/>
  <c r="P634" i="20" s="1"/>
  <c r="P635" i="20" a="1"/>
  <c r="P635" i="20" s="1"/>
  <c r="P636" i="20" a="1"/>
  <c r="P636" i="20" s="1"/>
  <c r="P637" i="20" a="1"/>
  <c r="P637" i="20"/>
  <c r="P638" i="20" a="1"/>
  <c r="P638" i="20" s="1"/>
  <c r="P639" i="20" a="1"/>
  <c r="P639" i="20" s="1"/>
  <c r="P640" i="20" a="1"/>
  <c r="P640" i="20" s="1"/>
  <c r="P641" i="20" a="1"/>
  <c r="P641" i="20"/>
  <c r="P642" i="20" a="1"/>
  <c r="P642" i="20" s="1"/>
  <c r="P643" i="20" a="1"/>
  <c r="P643" i="20" s="1"/>
  <c r="P644" i="20" a="1"/>
  <c r="P644" i="20"/>
  <c r="P645" i="20" a="1"/>
  <c r="P645" i="20" s="1"/>
  <c r="P646" i="20" a="1"/>
  <c r="P646" i="20" s="1"/>
  <c r="P647" i="20" a="1"/>
  <c r="P647" i="20" s="1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 s="1"/>
  <c r="P653" i="20" a="1"/>
  <c r="P653" i="20" s="1"/>
  <c r="P654" i="20" a="1"/>
  <c r="P654" i="20" s="1"/>
  <c r="P655" i="20" a="1"/>
  <c r="P655" i="20" s="1"/>
  <c r="P656" i="20" a="1"/>
  <c r="P656" i="20" s="1"/>
  <c r="P657" i="20" a="1"/>
  <c r="P657" i="20" s="1"/>
  <c r="P658" i="20" a="1"/>
  <c r="P658" i="20" s="1"/>
  <c r="P659" i="20" a="1"/>
  <c r="P659" i="20"/>
  <c r="P660" i="20" a="1"/>
  <c r="P660" i="20" s="1"/>
  <c r="P661" i="20" a="1"/>
  <c r="P661" i="20" s="1"/>
  <c r="P662" i="20" a="1"/>
  <c r="P662" i="20" s="1"/>
  <c r="P663" i="20" a="1"/>
  <c r="P663" i="20" s="1"/>
  <c r="P664" i="20" a="1"/>
  <c r="P664" i="20" s="1"/>
  <c r="P665" i="20" a="1"/>
  <c r="P665" i="20" s="1"/>
  <c r="P666" i="20" a="1"/>
  <c r="P666" i="20" s="1"/>
  <c r="P667" i="20" a="1"/>
  <c r="P667" i="20" s="1"/>
  <c r="P668" i="20" a="1"/>
  <c r="P668" i="20" s="1"/>
  <c r="P669" i="20" a="1"/>
  <c r="P669" i="20" s="1"/>
  <c r="P670" i="20" a="1"/>
  <c r="P670" i="20" s="1"/>
  <c r="P671" i="20" a="1"/>
  <c r="P671" i="20" s="1"/>
  <c r="P672" i="20" a="1"/>
  <c r="P672" i="20" s="1"/>
  <c r="P673" i="20" a="1"/>
  <c r="P673" i="20" s="1"/>
  <c r="P674" i="20" a="1"/>
  <c r="P674" i="20" s="1"/>
  <c r="P675" i="20" a="1"/>
  <c r="P675" i="20" s="1"/>
  <c r="P676" i="20" a="1"/>
  <c r="P676" i="20" s="1"/>
  <c r="P677" i="20" a="1"/>
  <c r="P677" i="20" s="1"/>
  <c r="P678" i="20" a="1"/>
  <c r="P678" i="20" s="1"/>
  <c r="P679" i="20" a="1"/>
  <c r="P679" i="20" s="1"/>
  <c r="P680" i="20" a="1"/>
  <c r="P680" i="20"/>
  <c r="P681" i="20" a="1"/>
  <c r="P681" i="20"/>
  <c r="P682" i="20" a="1"/>
  <c r="P682" i="20" s="1"/>
  <c r="P683" i="20" a="1"/>
  <c r="P683" i="20" s="1"/>
  <c r="P684" i="20" a="1"/>
  <c r="P684" i="20" s="1"/>
  <c r="P685" i="20" a="1"/>
  <c r="P685" i="20" s="1"/>
  <c r="P686" i="20" a="1"/>
  <c r="P686" i="20" s="1"/>
  <c r="P687" i="20" a="1"/>
  <c r="P687" i="20" s="1"/>
  <c r="P688" i="20" a="1"/>
  <c r="P688" i="20" s="1"/>
  <c r="P689" i="20" a="1"/>
  <c r="P689" i="20"/>
  <c r="P690" i="20" a="1"/>
  <c r="P690" i="20" s="1"/>
  <c r="P691" i="20" a="1"/>
  <c r="P691" i="20" s="1"/>
  <c r="P692" i="20" a="1"/>
  <c r="P692" i="20" s="1"/>
  <c r="P693" i="20" a="1"/>
  <c r="P693" i="20" s="1"/>
  <c r="P694" i="20" a="1"/>
  <c r="P694" i="20" s="1"/>
  <c r="P695" i="20" a="1"/>
  <c r="P695" i="20" s="1"/>
  <c r="P696" i="20" a="1"/>
  <c r="P696" i="20" s="1"/>
  <c r="P697" i="20" a="1"/>
  <c r="P697" i="20" s="1"/>
  <c r="P698" i="20" a="1"/>
  <c r="P698" i="20" s="1"/>
  <c r="P699" i="20" a="1"/>
  <c r="P699" i="20" s="1"/>
  <c r="P700" i="20" a="1"/>
  <c r="P700" i="20" s="1"/>
  <c r="P701" i="20" a="1"/>
  <c r="P701" i="20" s="1"/>
  <c r="P702" i="20" a="1"/>
  <c r="P702" i="20"/>
  <c r="P703" i="20" a="1"/>
  <c r="P703" i="20" s="1"/>
  <c r="P704" i="20" a="1"/>
  <c r="P704" i="20" s="1"/>
  <c r="P705" i="20" a="1"/>
  <c r="P705" i="20" s="1"/>
  <c r="P706" i="20" a="1"/>
  <c r="P706" i="20" s="1"/>
  <c r="P707" i="20" a="1"/>
  <c r="P707" i="20" s="1"/>
  <c r="P708" i="20" a="1"/>
  <c r="P708" i="20" s="1"/>
  <c r="P709" i="20" a="1"/>
  <c r="P709" i="20" s="1"/>
  <c r="P710" i="20" a="1"/>
  <c r="P710" i="20" s="1"/>
  <c r="P711" i="20" a="1"/>
  <c r="P711" i="20" s="1"/>
  <c r="P712" i="20" a="1"/>
  <c r="P712" i="20" s="1"/>
  <c r="P713" i="20" a="1"/>
  <c r="P713" i="20" s="1"/>
  <c r="P714" i="20" a="1"/>
  <c r="P714" i="20"/>
  <c r="P715" i="20" a="1"/>
  <c r="P715" i="20"/>
  <c r="P716" i="20" a="1"/>
  <c r="P716" i="20" s="1"/>
  <c r="P717" i="20" a="1"/>
  <c r="P717" i="20" s="1"/>
  <c r="P718" i="20" a="1"/>
  <c r="P718" i="20" s="1"/>
  <c r="P719" i="20" a="1"/>
  <c r="P719" i="20" s="1"/>
  <c r="P720" i="20" a="1"/>
  <c r="P720" i="20" s="1"/>
  <c r="P721" i="20" a="1"/>
  <c r="P721" i="20" s="1"/>
  <c r="P722" i="20" a="1"/>
  <c r="P722" i="20" s="1"/>
  <c r="P723" i="20" a="1"/>
  <c r="P723" i="20" s="1"/>
  <c r="P724" i="20" a="1"/>
  <c r="P724" i="20" s="1"/>
  <c r="P725" i="20" a="1"/>
  <c r="P725" i="20"/>
  <c r="P726" i="20" a="1"/>
  <c r="P726" i="20" s="1"/>
  <c r="P727" i="20" a="1"/>
  <c r="P727" i="20" s="1"/>
  <c r="P728" i="20" a="1"/>
  <c r="P728" i="20"/>
  <c r="P729" i="20" a="1"/>
  <c r="P729" i="20" s="1"/>
  <c r="P730" i="20" a="1"/>
  <c r="P730" i="20" s="1"/>
  <c r="P731" i="20" a="1"/>
  <c r="P731" i="20" s="1"/>
  <c r="P732" i="20" a="1"/>
  <c r="P732" i="20"/>
  <c r="P733" i="20" a="1"/>
  <c r="P733" i="20" s="1"/>
  <c r="P734" i="20" a="1"/>
  <c r="P734" i="20" s="1"/>
  <c r="P735" i="20" a="1"/>
  <c r="P735" i="20" s="1"/>
  <c r="P736" i="20" a="1"/>
  <c r="P736" i="20" s="1"/>
  <c r="P737" i="20" a="1"/>
  <c r="P737" i="20" s="1"/>
  <c r="P738" i="20" a="1"/>
  <c r="P738" i="20"/>
  <c r="P739" i="20" a="1"/>
  <c r="P739" i="20" s="1"/>
  <c r="P740" i="20" a="1"/>
  <c r="P740" i="20"/>
  <c r="P741" i="20" a="1"/>
  <c r="P741" i="20"/>
  <c r="P742" i="20" a="1"/>
  <c r="P742" i="20" s="1"/>
  <c r="P743" i="20" a="1"/>
  <c r="P743" i="20" s="1"/>
  <c r="P744" i="20" a="1"/>
  <c r="P744" i="20" s="1"/>
  <c r="P745" i="20" a="1"/>
  <c r="P745" i="20" s="1"/>
  <c r="P746" i="20" a="1"/>
  <c r="P746" i="20" s="1"/>
  <c r="P747" i="20" a="1"/>
  <c r="P747" i="20" s="1"/>
  <c r="P748" i="20" a="1"/>
  <c r="P748" i="20" s="1"/>
  <c r="P749" i="20" a="1"/>
  <c r="P749" i="20"/>
  <c r="P750" i="20" a="1"/>
  <c r="P750" i="20" s="1"/>
  <c r="P751" i="20" a="1"/>
  <c r="P751" i="20"/>
  <c r="P752" i="20" a="1"/>
  <c r="P752" i="20"/>
  <c r="P753" i="20" a="1"/>
  <c r="P753" i="20" s="1"/>
  <c r="P754" i="20" a="1"/>
  <c r="P754" i="20" s="1"/>
  <c r="P755" i="20" a="1"/>
  <c r="P755" i="20" s="1"/>
  <c r="P756" i="20" a="1"/>
  <c r="P756" i="20" s="1"/>
  <c r="P757" i="20" a="1"/>
  <c r="P757" i="20" s="1"/>
  <c r="P758" i="20" a="1"/>
  <c r="P758" i="20" s="1"/>
  <c r="P759" i="20" a="1"/>
  <c r="P759" i="20" s="1"/>
  <c r="P760" i="20" a="1"/>
  <c r="P760" i="20" s="1"/>
  <c r="P761" i="20" a="1"/>
  <c r="P761" i="20"/>
  <c r="P762" i="20" a="1"/>
  <c r="P762" i="20" s="1"/>
  <c r="P763" i="20" a="1"/>
  <c r="P763" i="20" s="1"/>
  <c r="P764" i="20" a="1"/>
  <c r="P764" i="20" s="1"/>
  <c r="P765" i="20" a="1"/>
  <c r="P765" i="20" s="1"/>
  <c r="P766" i="20" a="1"/>
  <c r="P766" i="20" s="1"/>
  <c r="P767" i="20" a="1"/>
  <c r="P767" i="20" s="1"/>
  <c r="P768" i="20" a="1"/>
  <c r="P768" i="20" s="1"/>
  <c r="P769" i="20" a="1"/>
  <c r="P769" i="20" s="1"/>
  <c r="P770" i="20" a="1"/>
  <c r="P770" i="20" s="1"/>
  <c r="P771" i="20" a="1"/>
  <c r="P771" i="20"/>
  <c r="P772" i="20" a="1"/>
  <c r="P772" i="20" s="1"/>
  <c r="P773" i="20" a="1"/>
  <c r="P773" i="20"/>
  <c r="P774" i="20" a="1"/>
  <c r="P774" i="20"/>
  <c r="P775" i="20" a="1"/>
  <c r="P775" i="20" s="1"/>
  <c r="P776" i="20" a="1"/>
  <c r="P776" i="20" s="1"/>
  <c r="P777" i="20" a="1"/>
  <c r="P777" i="20" s="1"/>
  <c r="P778" i="20" a="1"/>
  <c r="P778" i="20" s="1"/>
  <c r="P779" i="20" a="1"/>
  <c r="P779" i="20" s="1"/>
  <c r="P780" i="20" a="1"/>
  <c r="P780" i="20" s="1"/>
  <c r="P781" i="20" a="1"/>
  <c r="P781" i="20" s="1"/>
  <c r="P782" i="20" a="1"/>
  <c r="P782" i="20" s="1"/>
  <c r="P783" i="20" a="1"/>
  <c r="P783" i="20" s="1"/>
  <c r="P784" i="20" a="1"/>
  <c r="P784" i="20" s="1"/>
  <c r="P785" i="20" a="1"/>
  <c r="P785" i="20" s="1"/>
  <c r="P786" i="20" a="1"/>
  <c r="P786" i="20"/>
  <c r="P787" i="20" a="1"/>
  <c r="P787" i="20"/>
  <c r="P788" i="20" a="1"/>
  <c r="P788" i="20" s="1"/>
  <c r="P789" i="20" a="1"/>
  <c r="P789" i="20" s="1"/>
  <c r="P790" i="20" a="1"/>
  <c r="P790" i="20" s="1"/>
  <c r="P791" i="20" a="1"/>
  <c r="P791" i="20" s="1"/>
  <c r="P792" i="20" a="1"/>
  <c r="P792" i="20" s="1"/>
  <c r="P793" i="20" a="1"/>
  <c r="P793" i="20" s="1"/>
  <c r="P794" i="20" a="1"/>
  <c r="P794" i="20" s="1"/>
  <c r="P795" i="20" a="1"/>
  <c r="P795" i="20" s="1"/>
  <c r="P796" i="20" a="1"/>
  <c r="P796" i="20" s="1"/>
  <c r="P797" i="20" a="1"/>
  <c r="P797" i="20"/>
  <c r="P798" i="20" a="1"/>
  <c r="P798" i="20" s="1"/>
  <c r="P799" i="20" a="1"/>
  <c r="P799" i="20"/>
  <c r="P800" i="20" a="1"/>
  <c r="P800" i="20"/>
  <c r="P801" i="20" a="1"/>
  <c r="P801" i="20" s="1"/>
  <c r="P802" i="20" a="1"/>
  <c r="P802" i="20" s="1"/>
  <c r="P803" i="20" a="1"/>
  <c r="P803" i="20" s="1"/>
  <c r="P804" i="20" a="1"/>
  <c r="P804" i="20"/>
  <c r="P805" i="20" a="1"/>
  <c r="P805" i="20" s="1"/>
  <c r="P806" i="20" a="1"/>
  <c r="P806" i="20" s="1"/>
  <c r="P807" i="20" a="1"/>
  <c r="P807" i="20" s="1"/>
  <c r="P808" i="20" a="1"/>
  <c r="P808" i="20" s="1"/>
  <c r="P809" i="20" a="1"/>
  <c r="P809" i="20" s="1"/>
  <c r="P810" i="20" a="1"/>
  <c r="P810" i="20"/>
  <c r="P811" i="20" a="1"/>
  <c r="P811" i="20"/>
  <c r="P812" i="20" a="1"/>
  <c r="P812" i="20" s="1"/>
  <c r="P813" i="20" a="1"/>
  <c r="P813" i="20"/>
  <c r="P814" i="20" a="1"/>
  <c r="P814" i="20" s="1"/>
  <c r="P815" i="20" a="1"/>
  <c r="P815" i="20" s="1"/>
  <c r="P816" i="20" a="1"/>
  <c r="P816" i="20" s="1"/>
  <c r="P817" i="20" a="1"/>
  <c r="P817" i="20"/>
  <c r="P818" i="20" a="1"/>
  <c r="P818" i="20" s="1"/>
  <c r="P819" i="20" a="1"/>
  <c r="P819" i="20" s="1"/>
  <c r="P820" i="20" a="1"/>
  <c r="P820" i="20" s="1"/>
  <c r="P821" i="20" a="1"/>
  <c r="P821" i="20" s="1"/>
  <c r="P822" i="20" a="1"/>
  <c r="P822" i="20" s="1"/>
  <c r="P823" i="20" a="1"/>
  <c r="P823" i="20" s="1"/>
  <c r="P824" i="20" a="1"/>
  <c r="P824" i="20"/>
  <c r="P825" i="20" a="1"/>
  <c r="P825" i="20"/>
  <c r="P826" i="20" a="1"/>
  <c r="P826" i="20" s="1"/>
  <c r="P827" i="20" a="1"/>
  <c r="P827" i="20" s="1"/>
  <c r="P828" i="20" a="1"/>
  <c r="P828" i="20" s="1"/>
  <c r="P829" i="20" a="1"/>
  <c r="P829" i="20" s="1"/>
  <c r="P830" i="20" a="1"/>
  <c r="P830" i="20"/>
  <c r="P831" i="20" a="1"/>
  <c r="P831" i="20" s="1"/>
  <c r="P832" i="20" a="1"/>
  <c r="P832" i="20" s="1"/>
  <c r="P833" i="20" a="1"/>
  <c r="P833" i="20"/>
  <c r="P834" i="20" a="1"/>
  <c r="P834" i="20"/>
  <c r="P835" i="20" a="1"/>
  <c r="P835" i="20" s="1"/>
  <c r="P836" i="20" a="1"/>
  <c r="P836" i="20"/>
  <c r="P837" i="20" a="1"/>
  <c r="P837" i="20" s="1"/>
  <c r="P838" i="20" a="1"/>
  <c r="P838" i="20" s="1"/>
  <c r="P839" i="20" a="1"/>
  <c r="P839" i="20" s="1"/>
  <c r="P840" i="20" a="1"/>
  <c r="P840" i="20" s="1"/>
  <c r="P841" i="20" a="1"/>
  <c r="P841" i="20" s="1"/>
  <c r="P842" i="20" a="1"/>
  <c r="P842" i="20" s="1"/>
  <c r="P843" i="20" a="1"/>
  <c r="P843" i="20"/>
  <c r="P844" i="20" a="1"/>
  <c r="P844" i="20" s="1"/>
  <c r="P845" i="20" a="1"/>
  <c r="P845" i="20"/>
  <c r="P846" i="20" a="1"/>
  <c r="P846" i="20" s="1"/>
  <c r="P847" i="20" a="1"/>
  <c r="P847" i="20"/>
  <c r="P848" i="20" a="1"/>
  <c r="P848" i="20" s="1"/>
  <c r="P849" i="20" a="1"/>
  <c r="P849" i="20"/>
  <c r="P850" i="20" a="1"/>
  <c r="P850" i="20" s="1"/>
  <c r="P851" i="20" a="1"/>
  <c r="P851" i="20" s="1"/>
  <c r="P852" i="20" a="1"/>
  <c r="P852" i="20" s="1"/>
  <c r="P853" i="20" a="1"/>
  <c r="P853" i="20" s="1"/>
  <c r="P854" i="20" a="1"/>
  <c r="P854" i="20" s="1"/>
  <c r="P855" i="20" a="1"/>
  <c r="P855" i="20" s="1"/>
  <c r="P856" i="20" a="1"/>
  <c r="P856" i="20" s="1"/>
  <c r="P857" i="20" a="1"/>
  <c r="P857" i="20"/>
  <c r="P858" i="20" a="1"/>
  <c r="P858" i="20"/>
  <c r="P859" i="20" a="1"/>
  <c r="P859" i="20" s="1"/>
  <c r="P860" i="20" a="1"/>
  <c r="P860" i="20"/>
  <c r="P861" i="20" a="1"/>
  <c r="P861" i="20" s="1"/>
  <c r="P862" i="20" a="1"/>
  <c r="P862" i="20" s="1"/>
  <c r="P863" i="20" a="1"/>
  <c r="P863" i="20" s="1"/>
  <c r="P864" i="20" a="1"/>
  <c r="P864" i="20" s="1"/>
  <c r="P865" i="20" a="1"/>
  <c r="P865" i="20" s="1"/>
  <c r="P866" i="20" a="1"/>
  <c r="P866" i="20" s="1"/>
  <c r="P867" i="20" a="1"/>
  <c r="P867" i="20" s="1"/>
  <c r="P868" i="20" a="1"/>
  <c r="P868" i="20" s="1"/>
  <c r="P869" i="20" a="1"/>
  <c r="P869" i="20"/>
  <c r="P870" i="20" a="1"/>
  <c r="P870" i="20" s="1"/>
  <c r="P871" i="20" a="1"/>
  <c r="P871" i="20"/>
  <c r="P872" i="20" a="1"/>
  <c r="P872" i="20"/>
  <c r="P873" i="20" a="1"/>
  <c r="P873" i="20" s="1"/>
  <c r="P874" i="20" a="1"/>
  <c r="P874" i="20" s="1"/>
  <c r="P875" i="20" a="1"/>
  <c r="P875" i="20" s="1"/>
  <c r="P876" i="20" a="1"/>
  <c r="P876" i="20"/>
  <c r="P877" i="20" a="1"/>
  <c r="P877" i="20" s="1"/>
  <c r="P878" i="20" a="1"/>
  <c r="P878" i="20" s="1"/>
  <c r="P879" i="20" a="1"/>
  <c r="P879" i="20" s="1"/>
  <c r="P880" i="20" a="1"/>
  <c r="P880" i="20" s="1"/>
  <c r="P881" i="20" a="1"/>
  <c r="P881" i="20" s="1"/>
  <c r="P882" i="20" a="1"/>
  <c r="P882" i="20"/>
  <c r="P883" i="20" a="1"/>
  <c r="P883" i="20"/>
  <c r="P884" i="20" a="1"/>
  <c r="P884" i="20" s="1"/>
  <c r="P885" i="20" a="1"/>
  <c r="P885" i="20"/>
  <c r="P886" i="20" a="1"/>
  <c r="P886" i="20" s="1"/>
  <c r="P887" i="20" a="1"/>
  <c r="P887" i="20"/>
  <c r="P888" i="20" a="1"/>
  <c r="P888" i="20" s="1"/>
  <c r="P889" i="20" a="1"/>
  <c r="P889" i="20"/>
  <c r="P890" i="20" a="1"/>
  <c r="P890" i="20" s="1"/>
  <c r="P891" i="20" a="1"/>
  <c r="P891" i="20" s="1"/>
  <c r="P892" i="20" a="1"/>
  <c r="P892" i="20" s="1"/>
  <c r="P893" i="20" a="1"/>
  <c r="P893" i="20"/>
  <c r="P894" i="20" a="1"/>
  <c r="P894" i="20" s="1"/>
  <c r="P895" i="20" a="1"/>
  <c r="P895" i="20"/>
  <c r="P896" i="20" a="1"/>
  <c r="P896" i="20" s="1"/>
  <c r="P897" i="20" a="1"/>
  <c r="P897" i="20"/>
  <c r="P898" i="20" a="1"/>
  <c r="P898" i="20" s="1"/>
  <c r="P899" i="20" a="1"/>
  <c r="P899" i="20" s="1"/>
  <c r="P900" i="20" a="1"/>
  <c r="P900" i="20" s="1"/>
  <c r="P901" i="20" a="1"/>
  <c r="P901" i="20" s="1"/>
  <c r="P902" i="20" a="1"/>
  <c r="P902" i="20" s="1"/>
  <c r="P903" i="20" a="1"/>
  <c r="P903" i="20" s="1"/>
  <c r="P904" i="20" a="1"/>
  <c r="P904" i="20" s="1"/>
  <c r="P905" i="20" a="1"/>
  <c r="P905" i="20"/>
  <c r="P906" i="20" a="1"/>
  <c r="P906" i="20" s="1"/>
  <c r="P907" i="20" a="1"/>
  <c r="P907" i="20" s="1"/>
  <c r="P908" i="20" a="1"/>
  <c r="P908" i="20" s="1"/>
  <c r="P909" i="20" a="1"/>
  <c r="P909" i="20"/>
  <c r="P910" i="20" a="1"/>
  <c r="P910" i="20" s="1"/>
  <c r="P911" i="20" a="1"/>
  <c r="P911" i="20" s="1"/>
  <c r="P912" i="20" a="1"/>
  <c r="P912" i="20" s="1"/>
  <c r="P913" i="20" a="1"/>
  <c r="P913" i="20"/>
  <c r="P914" i="20" a="1"/>
  <c r="P914" i="20" s="1"/>
  <c r="P915" i="20" a="1"/>
  <c r="P915" i="20"/>
  <c r="P916" i="20" a="1"/>
  <c r="P916" i="20" s="1"/>
  <c r="P917" i="20" a="1"/>
  <c r="P917" i="20"/>
  <c r="P918" i="20" a="1"/>
  <c r="P918" i="20" s="1"/>
  <c r="P919" i="20" a="1"/>
  <c r="P919" i="20"/>
  <c r="P920" i="20" a="1"/>
  <c r="P920" i="20" s="1"/>
  <c r="P921" i="20" a="1"/>
  <c r="P921" i="20"/>
  <c r="P922" i="20" a="1"/>
  <c r="P922" i="20" s="1"/>
  <c r="P923" i="20" a="1"/>
  <c r="P923" i="20" s="1"/>
  <c r="P924" i="20" a="1"/>
  <c r="P924" i="20" s="1"/>
  <c r="P925" i="20" a="1"/>
  <c r="P925" i="20" s="1"/>
  <c r="P926" i="20" a="1"/>
  <c r="P926" i="20"/>
  <c r="P927" i="20" a="1"/>
  <c r="P927" i="20" s="1"/>
  <c r="P928" i="20" a="1"/>
  <c r="P928" i="20" s="1"/>
  <c r="P929" i="20" a="1"/>
  <c r="P929" i="20" s="1"/>
  <c r="P930" i="20" a="1"/>
  <c r="P930" i="20"/>
  <c r="P931" i="20" a="1"/>
  <c r="P931" i="20"/>
  <c r="P932" i="20" a="1"/>
  <c r="P932" i="20" s="1"/>
  <c r="P933" i="20" a="1"/>
  <c r="P933" i="20" s="1"/>
  <c r="P934" i="20" a="1"/>
  <c r="P934" i="20" s="1"/>
  <c r="P935" i="20" a="1"/>
  <c r="P935" i="20"/>
  <c r="P936" i="20" a="1"/>
  <c r="P936" i="20" s="1"/>
  <c r="P937" i="20" a="1"/>
  <c r="P937" i="20" s="1"/>
  <c r="P938" i="20" a="1"/>
  <c r="P938" i="20" s="1"/>
  <c r="P939" i="20" a="1"/>
  <c r="P939" i="20" s="1"/>
  <c r="P940" i="20" a="1"/>
  <c r="P940" i="20" s="1"/>
  <c r="P941" i="20" a="1"/>
  <c r="P941" i="20" s="1"/>
  <c r="P942" i="20" a="1"/>
  <c r="P942" i="20"/>
  <c r="P943" i="20" a="1"/>
  <c r="P943" i="20"/>
  <c r="P944" i="20" a="1"/>
  <c r="P944" i="20" s="1"/>
  <c r="P945" i="20" a="1"/>
  <c r="P945" i="20"/>
  <c r="P946" i="20" a="1"/>
  <c r="P946" i="20" s="1"/>
  <c r="P947" i="20" a="1"/>
  <c r="P947" i="20" s="1"/>
  <c r="P948" i="20" a="1"/>
  <c r="P948" i="20" s="1"/>
  <c r="P949" i="20" a="1"/>
  <c r="P949" i="20" s="1"/>
  <c r="P950" i="20" a="1"/>
  <c r="P950" i="20" s="1"/>
  <c r="P951" i="20" a="1"/>
  <c r="P951" i="20" s="1"/>
  <c r="P952" i="20" a="1"/>
  <c r="P952" i="20" s="1"/>
  <c r="P953" i="20" a="1"/>
  <c r="P953" i="20" s="1"/>
  <c r="P954" i="20" a="1"/>
  <c r="P954" i="20"/>
  <c r="P955" i="20" a="1"/>
  <c r="P955" i="20" s="1"/>
  <c r="P956" i="20" a="1"/>
  <c r="P956" i="20"/>
  <c r="P957" i="20" a="1"/>
  <c r="P957" i="20"/>
  <c r="P958" i="20" a="1"/>
  <c r="P958" i="20" s="1"/>
  <c r="P959" i="20" a="1"/>
  <c r="P959" i="20"/>
  <c r="P960" i="20" a="1"/>
  <c r="P960" i="20" s="1"/>
  <c r="P961" i="20" a="1"/>
  <c r="P961" i="20"/>
  <c r="P962" i="20" a="1"/>
  <c r="P962" i="20" s="1"/>
  <c r="P963" i="20" a="1"/>
  <c r="P963" i="20" s="1"/>
  <c r="P964" i="20" a="1"/>
  <c r="P964" i="20" s="1"/>
  <c r="P965" i="20" a="1"/>
  <c r="P965" i="20" s="1"/>
  <c r="P966" i="20" a="1"/>
  <c r="P966" i="20" s="1"/>
  <c r="P967" i="20" a="1"/>
  <c r="P967" i="20" s="1"/>
  <c r="P968" i="20" a="1"/>
  <c r="P968" i="20"/>
  <c r="P969" i="20" a="1"/>
  <c r="P969" i="20"/>
  <c r="P970" i="20" a="1"/>
  <c r="P970" i="20" s="1"/>
  <c r="P971" i="20" a="1"/>
  <c r="P971" i="20" s="1"/>
  <c r="P972" i="20" a="1"/>
  <c r="P972" i="20"/>
  <c r="P973" i="20" a="1"/>
  <c r="P973" i="20" s="1"/>
  <c r="P974" i="20" a="1"/>
  <c r="P974" i="20"/>
  <c r="P975" i="20" a="1"/>
  <c r="P975" i="20" s="1"/>
  <c r="P976" i="20" a="1"/>
  <c r="P976" i="20" s="1"/>
  <c r="P977" i="20" a="1"/>
  <c r="P977" i="20" s="1"/>
  <c r="P978" i="20" a="1"/>
  <c r="P978" i="20"/>
  <c r="P979" i="20" a="1"/>
  <c r="P979" i="20" s="1"/>
  <c r="P980" i="20" a="1"/>
  <c r="P980" i="20"/>
  <c r="P981" i="20" a="1"/>
  <c r="P981" i="20"/>
  <c r="P982" i="20" a="1"/>
  <c r="P982" i="20" s="1"/>
  <c r="P983" i="20" a="1"/>
  <c r="P983" i="20" s="1"/>
  <c r="P984" i="20" a="1"/>
  <c r="P984" i="20" s="1"/>
  <c r="P985" i="20" a="1"/>
  <c r="P985" i="20" s="1"/>
  <c r="P986" i="20" a="1"/>
  <c r="P986" i="20" s="1"/>
  <c r="P987" i="20" a="1"/>
  <c r="P987" i="20" s="1"/>
  <c r="P988" i="20" a="1"/>
  <c r="P988" i="20" s="1"/>
  <c r="P989" i="20" a="1"/>
  <c r="P989" i="20" s="1"/>
  <c r="P990" i="20" a="1"/>
  <c r="P990" i="20"/>
  <c r="P991" i="20" a="1"/>
  <c r="P991" i="20"/>
  <c r="P992" i="20" a="1"/>
  <c r="P992" i="20" s="1"/>
  <c r="P993" i="20" a="1"/>
  <c r="P993" i="20"/>
  <c r="P994" i="20" a="1"/>
  <c r="P994" i="20" s="1"/>
  <c r="P995" i="20" a="1"/>
  <c r="P995" i="20" s="1"/>
  <c r="P996" i="20" a="1"/>
  <c r="P996" i="20" s="1"/>
  <c r="P997" i="20" a="1"/>
  <c r="P997" i="20" s="1"/>
  <c r="P998" i="20" a="1"/>
  <c r="P998" i="20"/>
  <c r="P999" i="20" a="1"/>
  <c r="P999" i="20" s="1"/>
  <c r="P1000" i="20" a="1"/>
  <c r="P1000" i="20" s="1"/>
  <c r="P1001" i="20" a="1"/>
  <c r="P100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M652" i="18"/>
  <c r="M653" i="18"/>
  <c r="M654" i="18"/>
  <c r="M655" i="18"/>
  <c r="M656" i="18"/>
  <c r="M657" i="18"/>
  <c r="M658" i="18"/>
  <c r="M659" i="18"/>
  <c r="M660" i="18"/>
  <c r="M66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M692" i="18"/>
  <c r="M693" i="18"/>
  <c r="M694" i="18"/>
  <c r="M695" i="18"/>
  <c r="M696" i="18"/>
  <c r="M697" i="18"/>
  <c r="M698" i="18"/>
  <c r="M699" i="18"/>
  <c r="M700" i="18"/>
  <c r="M701" i="18"/>
  <c r="M702" i="18"/>
  <c r="M703" i="18"/>
  <c r="M704" i="18"/>
  <c r="M705" i="18"/>
  <c r="M706" i="18"/>
  <c r="M707" i="18"/>
  <c r="M708" i="18"/>
  <c r="M709" i="18"/>
  <c r="M710" i="18"/>
  <c r="M711" i="18"/>
  <c r="M712" i="18"/>
  <c r="M713" i="18"/>
  <c r="M714" i="18"/>
  <c r="M715" i="18"/>
  <c r="M716" i="18"/>
  <c r="M717" i="18"/>
  <c r="M718" i="18"/>
  <c r="M719" i="18"/>
  <c r="M720" i="18"/>
  <c r="M721" i="18"/>
  <c r="M722" i="18"/>
  <c r="M723" i="18"/>
  <c r="M724" i="18"/>
  <c r="M725" i="18"/>
  <c r="M726" i="18"/>
  <c r="M727" i="18"/>
  <c r="M728" i="18"/>
  <c r="M729" i="18"/>
  <c r="M730" i="18"/>
  <c r="M731" i="18"/>
  <c r="M732" i="18"/>
  <c r="M733" i="18"/>
  <c r="M734" i="18"/>
  <c r="M735" i="18"/>
  <c r="M736" i="18"/>
  <c r="M737" i="18"/>
  <c r="M738" i="18"/>
  <c r="M739" i="18"/>
  <c r="M740" i="18"/>
  <c r="M741" i="18"/>
  <c r="M742" i="18"/>
  <c r="M743" i="18"/>
  <c r="M744" i="18"/>
  <c r="M745" i="18"/>
  <c r="M746" i="18"/>
  <c r="M747" i="18"/>
  <c r="M748" i="18"/>
  <c r="M749" i="18"/>
  <c r="M750" i="18"/>
  <c r="M751" i="18"/>
  <c r="M752" i="18"/>
  <c r="M753" i="18"/>
  <c r="M754" i="18"/>
  <c r="M755" i="18"/>
  <c r="M756" i="18"/>
  <c r="M757" i="18"/>
  <c r="M758" i="18"/>
  <c r="M759" i="18"/>
  <c r="M760" i="18"/>
  <c r="M761" i="18"/>
  <c r="M762" i="18"/>
  <c r="M763" i="18"/>
  <c r="M764" i="18"/>
  <c r="M765" i="18"/>
  <c r="M766" i="18"/>
  <c r="M767" i="18"/>
  <c r="M768" i="18"/>
  <c r="M769" i="18"/>
  <c r="M770" i="18"/>
  <c r="M771" i="18"/>
  <c r="M772" i="18"/>
  <c r="M773" i="18"/>
  <c r="M774" i="18"/>
  <c r="M775" i="18"/>
  <c r="M776" i="18"/>
  <c r="M777" i="18"/>
  <c r="M778" i="18"/>
  <c r="M779" i="18"/>
  <c r="M780" i="18"/>
  <c r="M781" i="18"/>
  <c r="M782" i="18"/>
  <c r="M783" i="18"/>
  <c r="M784" i="18"/>
  <c r="M785" i="18"/>
  <c r="M786" i="18"/>
  <c r="M787" i="18"/>
  <c r="M788" i="18"/>
  <c r="M789" i="18"/>
  <c r="M790" i="18"/>
  <c r="M791" i="18"/>
  <c r="M792" i="18"/>
  <c r="M793" i="18"/>
  <c r="M794" i="18"/>
  <c r="M795" i="18"/>
  <c r="M796" i="18"/>
  <c r="M797" i="18"/>
  <c r="M798" i="18"/>
  <c r="M799" i="18"/>
  <c r="M800" i="18"/>
  <c r="M801" i="18"/>
  <c r="M802" i="18"/>
  <c r="M803" i="18"/>
  <c r="M804" i="18"/>
  <c r="M805" i="18"/>
  <c r="M806" i="18"/>
  <c r="M807" i="18"/>
  <c r="M808" i="18"/>
  <c r="M809" i="18"/>
  <c r="M810" i="18"/>
  <c r="M811" i="18"/>
  <c r="M812" i="18"/>
  <c r="M813" i="18"/>
  <c r="M814" i="18"/>
  <c r="M815" i="18"/>
  <c r="M816" i="18"/>
  <c r="M817" i="18"/>
  <c r="M818" i="18"/>
  <c r="M819" i="18"/>
  <c r="M820" i="18"/>
  <c r="M821" i="18"/>
  <c r="M822" i="18"/>
  <c r="M823" i="18"/>
  <c r="M824" i="18"/>
  <c r="M825" i="18"/>
  <c r="M826" i="18"/>
  <c r="M827" i="18"/>
  <c r="M828" i="18"/>
  <c r="M829" i="18"/>
  <c r="M830" i="18"/>
  <c r="M831" i="18"/>
  <c r="M832" i="18"/>
  <c r="M833" i="18"/>
  <c r="M834" i="18"/>
  <c r="M835" i="18"/>
  <c r="M836" i="18"/>
  <c r="M837" i="18"/>
  <c r="M838" i="18"/>
  <c r="M839" i="18"/>
  <c r="M840" i="18"/>
  <c r="M841" i="18"/>
  <c r="M842" i="18"/>
  <c r="M843" i="18"/>
  <c r="M844" i="18"/>
  <c r="M845" i="18"/>
  <c r="M846" i="18"/>
  <c r="M847" i="18"/>
  <c r="M848" i="18"/>
  <c r="M849" i="18"/>
  <c r="M850" i="18"/>
  <c r="M851" i="18"/>
  <c r="M852" i="18"/>
  <c r="M853" i="18"/>
  <c r="M854" i="18"/>
  <c r="M855" i="18"/>
  <c r="M856" i="18"/>
  <c r="M857" i="18"/>
  <c r="M858" i="18"/>
  <c r="M859" i="18"/>
  <c r="M860" i="18"/>
  <c r="M861" i="18"/>
  <c r="M862" i="18"/>
  <c r="M863" i="18"/>
  <c r="M864" i="18"/>
  <c r="M865" i="18"/>
  <c r="M866" i="18"/>
  <c r="M867" i="18"/>
  <c r="M868" i="18"/>
  <c r="M869" i="18"/>
  <c r="M870" i="18"/>
  <c r="M871" i="18"/>
  <c r="M872" i="18"/>
  <c r="M873" i="18"/>
  <c r="M874" i="18"/>
  <c r="M875" i="18"/>
  <c r="M876" i="18"/>
  <c r="M877" i="18"/>
  <c r="M878" i="18"/>
  <c r="M879" i="18"/>
  <c r="M880" i="18"/>
  <c r="M881" i="18"/>
  <c r="M882" i="18"/>
  <c r="M883" i="18"/>
  <c r="M884" i="18"/>
  <c r="M885" i="18"/>
  <c r="M886" i="18"/>
  <c r="M887" i="18"/>
  <c r="M888" i="18"/>
  <c r="M889" i="18"/>
  <c r="M890" i="18"/>
  <c r="M891" i="18"/>
  <c r="M892" i="18"/>
  <c r="M893" i="18"/>
  <c r="M894" i="18"/>
  <c r="M895" i="18"/>
  <c r="M896" i="18"/>
  <c r="M897" i="18"/>
  <c r="M898" i="18"/>
  <c r="M899" i="18"/>
  <c r="M900" i="18"/>
  <c r="M901" i="18"/>
  <c r="M902" i="18"/>
  <c r="M903" i="18"/>
  <c r="M904" i="18"/>
  <c r="M905" i="18"/>
  <c r="M906" i="18"/>
  <c r="M907" i="18"/>
  <c r="M908" i="18"/>
  <c r="M909" i="18"/>
  <c r="M910" i="18"/>
  <c r="M911" i="18"/>
  <c r="M912" i="18"/>
  <c r="M913" i="18"/>
  <c r="M914" i="18"/>
  <c r="M915" i="18"/>
  <c r="M916" i="18"/>
  <c r="M917" i="18"/>
  <c r="M918" i="18"/>
  <c r="M919" i="18"/>
  <c r="M920" i="18"/>
  <c r="M921" i="18"/>
  <c r="M922" i="18"/>
  <c r="M923" i="18"/>
  <c r="M924" i="18"/>
  <c r="M925" i="18"/>
  <c r="M926" i="18"/>
  <c r="M927" i="18"/>
  <c r="M928" i="18"/>
  <c r="M929" i="18"/>
  <c r="M930" i="18"/>
  <c r="M931" i="18"/>
  <c r="M932" i="18"/>
  <c r="M933" i="18"/>
  <c r="M934" i="18"/>
  <c r="M935" i="18"/>
  <c r="M936" i="18"/>
  <c r="M937" i="18"/>
  <c r="M938" i="18"/>
  <c r="M939" i="18"/>
  <c r="M940" i="18"/>
  <c r="M941" i="18"/>
  <c r="M942" i="18"/>
  <c r="M943" i="18"/>
  <c r="M944" i="18"/>
  <c r="M945" i="18"/>
  <c r="M946" i="18"/>
  <c r="M947" i="18"/>
  <c r="M948" i="18"/>
  <c r="M949" i="18"/>
  <c r="M950" i="18"/>
  <c r="M951" i="18"/>
  <c r="M952" i="18"/>
  <c r="M953" i="18"/>
  <c r="M954" i="18"/>
  <c r="M955" i="18"/>
  <c r="M956" i="18"/>
  <c r="M957" i="18"/>
  <c r="M958" i="18"/>
  <c r="M959" i="18"/>
  <c r="M960" i="18"/>
  <c r="M961" i="18"/>
  <c r="M962" i="18"/>
  <c r="M963" i="18"/>
  <c r="M964" i="18"/>
  <c r="M965" i="18"/>
  <c r="M966" i="18"/>
  <c r="M967" i="18"/>
  <c r="M968" i="18"/>
  <c r="M969" i="18"/>
  <c r="M970" i="18"/>
  <c r="M971" i="18"/>
  <c r="M972" i="18"/>
  <c r="M973" i="18"/>
  <c r="M974" i="18"/>
  <c r="M975" i="18"/>
  <c r="M976" i="18"/>
  <c r="M977" i="18"/>
  <c r="M978" i="18"/>
  <c r="M979" i="18"/>
  <c r="M980" i="18"/>
  <c r="M981" i="18"/>
  <c r="M982" i="18"/>
  <c r="M983" i="18"/>
  <c r="M984" i="18"/>
  <c r="M985" i="18"/>
  <c r="M986" i="18"/>
  <c r="M987" i="18"/>
  <c r="M988" i="18"/>
  <c r="M989" i="18"/>
  <c r="M990" i="18"/>
  <c r="M991" i="18"/>
  <c r="M992" i="18"/>
  <c r="M993" i="18"/>
  <c r="M994" i="18"/>
  <c r="M995" i="18"/>
  <c r="M996" i="18"/>
  <c r="M997" i="18"/>
  <c r="M998" i="18"/>
  <c r="M999" i="18"/>
  <c r="M1000" i="18"/>
  <c r="M1001" i="18"/>
  <c r="M1002" i="18"/>
  <c r="M1003" i="18"/>
  <c r="M1004" i="18"/>
  <c r="M1005" i="18"/>
  <c r="M1006" i="18"/>
  <c r="M1007" i="18"/>
  <c r="M1008" i="18"/>
  <c r="M1009" i="18"/>
  <c r="M1010" i="18"/>
  <c r="M1011" i="18"/>
  <c r="M1012" i="18"/>
  <c r="M1013" i="18"/>
  <c r="M1014" i="18"/>
  <c r="M1015" i="18"/>
  <c r="M1016" i="18"/>
  <c r="M1017" i="18"/>
  <c r="M1018" i="18"/>
  <c r="M1019" i="18"/>
  <c r="M1020" i="18"/>
  <c r="M1021" i="18"/>
  <c r="M1022" i="18"/>
  <c r="M1023" i="18"/>
  <c r="M1024" i="18"/>
  <c r="M1025" i="18"/>
  <c r="M1026" i="18"/>
  <c r="M1027" i="18"/>
  <c r="M1028" i="18"/>
  <c r="M1029" i="18"/>
  <c r="M1030" i="18"/>
  <c r="M1031" i="18"/>
  <c r="M1032" i="18"/>
  <c r="M1033" i="18"/>
  <c r="M1034" i="18"/>
  <c r="M1035" i="18"/>
  <c r="M1036" i="18"/>
  <c r="M1037" i="18"/>
  <c r="M1038" i="18"/>
  <c r="M1039" i="18"/>
  <c r="M1040" i="18"/>
  <c r="M1041" i="18"/>
  <c r="M1042" i="18"/>
  <c r="M1043" i="18"/>
  <c r="M1044" i="18"/>
  <c r="M1045" i="18"/>
  <c r="M1046" i="18"/>
  <c r="M1047" i="18"/>
  <c r="M1048" i="18"/>
  <c r="M1049" i="18"/>
  <c r="M1050" i="18"/>
  <c r="M1051" i="18"/>
  <c r="M1052" i="18"/>
  <c r="M1053" i="18"/>
  <c r="M1054" i="18"/>
  <c r="M1055" i="18"/>
  <c r="M1056" i="18"/>
  <c r="M1057" i="18"/>
  <c r="M1058" i="18"/>
  <c r="M1059" i="18"/>
  <c r="M1060" i="18"/>
  <c r="M1061" i="18"/>
  <c r="M1062" i="18"/>
  <c r="M1063" i="18"/>
  <c r="M1064" i="18"/>
  <c r="M1065" i="18"/>
  <c r="M1066" i="18"/>
  <c r="M1067" i="18"/>
  <c r="M1068" i="18"/>
  <c r="M1069" i="18"/>
  <c r="M1070" i="18"/>
  <c r="M1071" i="18"/>
  <c r="M1072" i="18"/>
  <c r="M1073" i="18"/>
  <c r="M1074" i="18"/>
  <c r="M1075" i="18"/>
  <c r="M1076" i="18"/>
  <c r="M1077" i="18"/>
  <c r="M1078" i="18"/>
  <c r="M1079" i="18"/>
  <c r="M1080" i="18"/>
  <c r="M1081" i="18"/>
  <c r="M1082" i="18"/>
  <c r="M1083" i="18"/>
  <c r="M1084" i="18"/>
  <c r="M1085" i="18"/>
  <c r="M1086" i="18"/>
  <c r="M1087" i="18"/>
  <c r="M1088" i="18"/>
  <c r="M1089" i="18"/>
  <c r="M1090" i="18"/>
  <c r="M1091" i="18"/>
  <c r="M1092" i="18"/>
  <c r="M1093" i="18"/>
  <c r="M1094" i="18"/>
  <c r="M1095" i="18"/>
  <c r="M1096" i="18"/>
  <c r="M1097" i="18"/>
  <c r="M1098" i="18"/>
  <c r="M1099" i="18"/>
  <c r="M1100" i="18"/>
  <c r="M1101" i="18"/>
  <c r="M1102" i="18"/>
  <c r="M1103" i="18"/>
  <c r="M1104" i="18"/>
  <c r="M1105" i="18"/>
  <c r="M1106" i="18"/>
  <c r="M1107" i="18"/>
  <c r="M1108" i="18"/>
  <c r="M1109" i="18"/>
  <c r="M1110" i="18"/>
  <c r="M1111" i="18"/>
  <c r="M1112" i="18"/>
  <c r="M1113" i="18"/>
  <c r="M1114" i="18"/>
  <c r="M1115" i="18"/>
  <c r="M1116" i="18"/>
  <c r="M1117" i="18"/>
  <c r="M1118" i="18"/>
  <c r="M1119" i="18"/>
  <c r="M1120" i="18"/>
  <c r="M1121" i="18"/>
  <c r="M1122" i="18"/>
  <c r="M1123" i="18"/>
  <c r="M1124" i="18"/>
  <c r="M1125" i="18"/>
  <c r="M1126" i="18"/>
  <c r="M1127" i="18"/>
  <c r="M1128" i="18"/>
  <c r="M1129" i="18"/>
  <c r="M1130" i="18"/>
  <c r="M1131" i="18"/>
  <c r="M1132" i="18"/>
  <c r="M1133" i="18"/>
  <c r="M1134" i="18"/>
  <c r="M1135" i="18"/>
  <c r="M1136" i="18"/>
  <c r="M1137" i="18"/>
  <c r="M1138" i="18"/>
  <c r="M1139" i="18"/>
  <c r="M1140" i="18"/>
  <c r="M1141" i="18"/>
  <c r="M1142" i="18"/>
  <c r="M1143" i="18"/>
  <c r="M1144" i="18"/>
  <c r="M1145" i="18"/>
  <c r="M1146" i="18"/>
  <c r="M1147" i="18"/>
  <c r="M1148" i="18"/>
  <c r="M1149" i="18"/>
  <c r="M1150" i="18"/>
  <c r="M1151" i="18"/>
  <c r="M1152" i="18"/>
  <c r="M1153" i="18"/>
  <c r="M1154" i="18"/>
  <c r="M1155" i="18"/>
  <c r="M1156" i="18"/>
  <c r="M1157" i="18"/>
  <c r="M1158" i="18"/>
  <c r="M1159" i="18"/>
  <c r="M1160" i="18"/>
  <c r="M1161" i="18"/>
  <c r="M1162" i="18"/>
  <c r="M1163" i="18"/>
  <c r="M1164" i="18"/>
  <c r="M1165" i="18"/>
  <c r="M1166" i="18"/>
  <c r="M1167" i="18"/>
  <c r="M1168" i="18"/>
  <c r="M1169" i="18"/>
  <c r="M1170" i="18"/>
  <c r="M1171" i="18"/>
  <c r="M1172" i="18"/>
  <c r="M1173" i="18"/>
  <c r="M1174" i="18"/>
  <c r="M1175" i="18"/>
  <c r="M1176" i="18"/>
  <c r="M1177" i="18"/>
  <c r="M1178" i="18"/>
  <c r="M1179" i="18"/>
  <c r="M1180" i="18"/>
  <c r="M1181" i="18"/>
  <c r="M1182" i="18"/>
  <c r="M1183" i="18"/>
  <c r="M1184" i="18"/>
  <c r="M1185" i="18"/>
  <c r="M1186" i="18"/>
  <c r="M1187" i="18"/>
  <c r="M1188" i="18"/>
  <c r="M1189" i="18"/>
  <c r="M1190" i="18"/>
  <c r="M1191" i="18"/>
  <c r="M1192" i="18"/>
  <c r="M1193" i="18"/>
  <c r="M1194" i="18"/>
  <c r="M1195" i="18"/>
  <c r="M1196" i="18"/>
  <c r="M1197" i="18"/>
  <c r="M1198" i="18"/>
  <c r="M1199" i="18"/>
  <c r="M1200" i="18"/>
  <c r="M1201" i="18"/>
  <c r="M1202" i="18"/>
  <c r="M1203" i="18"/>
  <c r="M1204" i="18"/>
  <c r="M1205" i="18"/>
  <c r="M1206" i="18"/>
  <c r="M1207" i="18"/>
  <c r="M1208" i="18"/>
  <c r="M1209" i="18"/>
  <c r="M1210" i="18"/>
  <c r="M1211" i="18"/>
  <c r="M1212" i="18"/>
  <c r="M1213" i="18"/>
  <c r="M1214" i="18"/>
  <c r="M1215" i="18"/>
  <c r="M1216" i="18"/>
  <c r="M1217" i="18"/>
  <c r="M1218" i="18"/>
  <c r="M1219" i="18"/>
  <c r="M1220" i="18"/>
  <c r="M1221" i="18"/>
  <c r="M1222" i="18"/>
  <c r="M1223" i="18"/>
  <c r="M1224" i="18"/>
  <c r="M1225" i="18"/>
  <c r="M1226" i="18"/>
  <c r="M1227" i="18"/>
  <c r="M1228" i="18"/>
  <c r="M1229" i="18"/>
  <c r="M1230" i="18"/>
  <c r="M1231" i="18"/>
  <c r="M1232" i="18"/>
  <c r="M1233" i="18"/>
  <c r="M1234" i="18"/>
  <c r="M1235" i="18"/>
  <c r="M1236" i="18"/>
  <c r="M1237" i="18"/>
  <c r="M1238" i="18"/>
  <c r="M1239" i="18"/>
  <c r="M1240" i="18"/>
  <c r="M1241" i="18"/>
  <c r="M1242" i="18"/>
  <c r="M1243" i="18"/>
  <c r="M1244" i="18"/>
  <c r="M1245" i="18"/>
  <c r="M1246" i="18"/>
  <c r="M1247" i="18"/>
  <c r="M1248" i="18"/>
  <c r="M1249" i="18"/>
  <c r="M1250" i="18"/>
  <c r="M1251" i="18"/>
  <c r="M1252" i="18"/>
  <c r="M1253" i="18"/>
  <c r="M1254" i="18"/>
  <c r="M1255" i="18"/>
  <c r="M1256" i="18"/>
  <c r="M1257" i="18"/>
  <c r="M1258" i="18"/>
  <c r="M1259" i="18"/>
  <c r="M1260" i="18"/>
  <c r="M1261" i="18"/>
  <c r="M1262" i="18"/>
  <c r="M1263" i="18"/>
  <c r="M1264" i="18"/>
  <c r="M1265" i="18"/>
  <c r="M1266" i="18"/>
  <c r="M1267" i="18"/>
  <c r="M1268" i="18"/>
  <c r="M1269" i="18"/>
  <c r="M1270" i="18"/>
  <c r="M1271" i="18"/>
  <c r="M1272" i="18"/>
  <c r="M1273" i="18"/>
  <c r="M1274" i="18"/>
  <c r="M1275" i="18"/>
  <c r="M1276" i="18"/>
  <c r="M1277" i="18"/>
  <c r="M1278" i="18"/>
  <c r="M1279" i="18"/>
  <c r="M1280" i="18"/>
  <c r="M1281" i="18"/>
  <c r="M1282" i="18"/>
  <c r="M1283" i="18"/>
  <c r="M1284" i="18"/>
  <c r="M1285" i="18"/>
  <c r="M1286" i="18"/>
  <c r="M1287" i="18"/>
  <c r="M1288" i="18"/>
  <c r="M1289" i="18"/>
  <c r="M1290" i="18"/>
  <c r="M1291" i="18"/>
  <c r="M1292" i="18"/>
  <c r="M1293" i="18"/>
  <c r="M1294" i="18"/>
  <c r="M1295" i="18"/>
  <c r="M1296" i="18"/>
  <c r="M1297" i="18"/>
  <c r="M1298" i="18"/>
  <c r="M1299" i="18"/>
  <c r="M1300" i="18"/>
  <c r="M1301" i="18"/>
  <c r="M1302" i="18"/>
  <c r="M1303" i="18"/>
  <c r="M1304" i="18"/>
  <c r="M1305" i="18"/>
  <c r="M1306" i="18"/>
  <c r="M1307" i="18"/>
  <c r="M1308" i="18"/>
  <c r="M1309" i="18"/>
  <c r="M1310" i="18"/>
  <c r="M1311" i="18"/>
  <c r="M1312" i="18"/>
  <c r="M1313" i="18"/>
  <c r="M1314" i="18"/>
  <c r="M1315" i="18"/>
  <c r="M1316" i="18"/>
  <c r="M1317" i="18"/>
  <c r="M1318" i="18"/>
  <c r="M1319" i="18"/>
  <c r="M1320" i="18"/>
  <c r="M1321" i="18"/>
  <c r="M1322" i="18"/>
  <c r="M1323" i="18"/>
  <c r="M1324" i="18"/>
  <c r="M1325" i="18"/>
  <c r="M1326" i="18"/>
  <c r="M1327" i="18"/>
  <c r="M1328" i="18"/>
  <c r="M1329" i="18"/>
  <c r="M1330" i="18"/>
  <c r="M1331" i="18"/>
  <c r="M1332" i="18"/>
  <c r="M1333" i="18"/>
  <c r="M1334" i="18"/>
  <c r="M1335" i="18"/>
  <c r="M1336" i="18"/>
  <c r="M1337" i="18"/>
  <c r="M1338" i="18"/>
  <c r="M1339" i="18"/>
  <c r="M1340" i="18"/>
  <c r="M1341" i="18"/>
  <c r="M1342" i="18"/>
  <c r="M1343" i="18"/>
  <c r="M1344" i="18"/>
  <c r="M1345" i="18"/>
  <c r="M1346" i="18"/>
  <c r="M1347" i="18"/>
  <c r="M1348" i="18"/>
  <c r="M1349" i="18"/>
  <c r="M1350" i="18"/>
  <c r="M1351" i="18"/>
  <c r="M1352" i="18"/>
  <c r="M1353" i="18"/>
  <c r="M1354" i="18"/>
  <c r="M1355" i="18"/>
  <c r="M1356" i="18"/>
  <c r="M1357" i="18"/>
  <c r="M1358" i="18"/>
  <c r="M1359" i="18"/>
  <c r="M1360" i="18"/>
  <c r="M1361" i="18"/>
  <c r="M1362" i="18"/>
  <c r="M1363" i="18"/>
  <c r="M1364" i="18"/>
  <c r="M1365" i="18"/>
  <c r="M1366" i="18"/>
  <c r="M1367" i="18"/>
  <c r="M1368" i="18"/>
  <c r="M1369" i="18"/>
  <c r="M1370" i="18"/>
  <c r="M1371" i="18"/>
  <c r="M1372" i="18"/>
  <c r="M1373" i="18"/>
  <c r="M1374" i="18"/>
  <c r="M1375" i="18"/>
  <c r="M1376" i="18"/>
  <c r="M1377" i="18"/>
  <c r="M1378" i="18"/>
  <c r="M1379" i="18"/>
  <c r="M1380" i="18"/>
  <c r="M1381" i="18"/>
  <c r="O19" i="18" s="1" a="1"/>
  <c r="O19" i="18" s="1"/>
  <c r="M1382" i="18"/>
  <c r="M1383" i="18"/>
  <c r="M1384" i="18"/>
  <c r="M1385" i="18"/>
  <c r="M1386" i="18"/>
  <c r="M1387" i="18"/>
  <c r="M1388" i="18"/>
  <c r="M1389" i="18"/>
  <c r="M1390" i="18"/>
  <c r="M1391" i="18"/>
  <c r="M1392" i="18"/>
  <c r="M1393" i="18"/>
  <c r="M1394" i="18"/>
  <c r="M1395" i="18"/>
  <c r="M1396" i="18"/>
  <c r="M1397" i="18"/>
  <c r="M1398" i="18"/>
  <c r="M1399" i="18"/>
  <c r="M1400" i="18"/>
  <c r="M1401" i="18"/>
  <c r="M1402" i="18"/>
  <c r="M1403" i="18"/>
  <c r="M1404" i="18"/>
  <c r="M1405" i="18"/>
  <c r="M1406" i="18"/>
  <c r="M1407" i="18"/>
  <c r="M1408" i="18"/>
  <c r="M1409" i="18"/>
  <c r="M1410" i="18"/>
  <c r="M1411" i="18"/>
  <c r="M1412" i="18"/>
  <c r="M1413" i="18"/>
  <c r="M1414" i="18"/>
  <c r="M1415" i="18"/>
  <c r="M1416" i="18"/>
  <c r="M1417" i="18"/>
  <c r="M1418" i="18"/>
  <c r="M1419" i="18"/>
  <c r="M1420" i="18"/>
  <c r="M1421" i="18"/>
  <c r="M1422" i="18"/>
  <c r="M1423" i="18"/>
  <c r="M1424" i="18"/>
  <c r="M1425" i="18"/>
  <c r="M1426" i="18"/>
  <c r="M1427" i="18"/>
  <c r="M1428" i="18"/>
  <c r="M1429" i="18"/>
  <c r="M1430" i="18"/>
  <c r="M1431" i="18"/>
  <c r="M1432" i="18"/>
  <c r="M1433" i="18"/>
  <c r="M1434" i="18"/>
  <c r="M1435" i="18"/>
  <c r="M1436" i="18"/>
  <c r="M1437" i="18"/>
  <c r="M1438" i="18"/>
  <c r="M1439" i="18"/>
  <c r="M1440" i="18"/>
  <c r="M1441" i="18"/>
  <c r="M1442" i="18"/>
  <c r="M1443" i="18"/>
  <c r="M1444" i="18"/>
  <c r="M1445" i="18"/>
  <c r="M1446" i="18"/>
  <c r="M1447" i="18"/>
  <c r="M1448" i="18"/>
  <c r="M1449" i="18"/>
  <c r="M1450" i="18"/>
  <c r="M1451" i="18"/>
  <c r="M1452" i="18"/>
  <c r="M1453" i="18"/>
  <c r="M1454" i="18"/>
  <c r="M1455" i="18"/>
  <c r="M1456" i="18"/>
  <c r="M1457" i="18"/>
  <c r="M1458" i="18"/>
  <c r="M1459" i="18"/>
  <c r="M1460" i="18"/>
  <c r="M1461" i="18"/>
  <c r="M1462" i="18"/>
  <c r="M1463" i="18"/>
  <c r="M1464" i="18"/>
  <c r="M1465" i="18"/>
  <c r="M1466" i="18"/>
  <c r="M1467" i="18"/>
  <c r="M1468" i="18"/>
  <c r="M1469" i="18"/>
  <c r="M1470" i="18"/>
  <c r="M1471" i="18"/>
  <c r="M1472" i="18"/>
  <c r="M1473" i="18"/>
  <c r="M1474" i="18"/>
  <c r="M1475" i="18"/>
  <c r="M1476" i="18"/>
  <c r="M1477" i="18"/>
  <c r="M1478" i="18"/>
  <c r="M1479" i="18"/>
  <c r="M1480" i="18"/>
  <c r="M1481" i="18"/>
  <c r="M1482" i="18"/>
  <c r="M1483" i="18"/>
  <c r="M1484" i="18"/>
  <c r="M1485" i="18"/>
  <c r="M1486" i="18"/>
  <c r="M1487" i="18"/>
  <c r="M1488" i="18"/>
  <c r="M1489" i="18"/>
  <c r="M1490" i="18"/>
  <c r="M1491" i="18"/>
  <c r="M1492" i="18"/>
  <c r="M1493" i="18"/>
  <c r="M1494" i="18"/>
  <c r="M1495" i="18"/>
  <c r="M1496" i="18"/>
  <c r="M1497" i="18"/>
  <c r="M1498" i="18"/>
  <c r="M1499" i="18"/>
  <c r="M1500" i="18"/>
  <c r="M1501" i="18"/>
  <c r="M1502" i="18"/>
  <c r="M1503" i="18"/>
  <c r="M1504" i="18"/>
  <c r="M1505" i="18"/>
  <c r="M1506" i="18"/>
  <c r="M1507" i="18"/>
  <c r="M1508" i="18"/>
  <c r="M1509" i="18"/>
  <c r="M1510" i="18"/>
  <c r="M1511" i="18"/>
  <c r="M1512" i="18"/>
  <c r="M1513" i="18"/>
  <c r="M1514" i="18"/>
  <c r="M1515" i="18"/>
  <c r="M1516" i="18"/>
  <c r="M1517" i="18"/>
  <c r="M1518" i="18"/>
  <c r="M1519" i="18"/>
  <c r="M1520" i="18"/>
  <c r="M1521" i="18"/>
  <c r="M1522" i="18"/>
  <c r="M1523" i="18"/>
  <c r="M1524" i="18"/>
  <c r="M1525" i="18"/>
  <c r="M1526" i="18"/>
  <c r="M1527" i="18"/>
  <c r="M1528" i="18"/>
  <c r="M1529" i="18"/>
  <c r="M1530" i="18"/>
  <c r="M1531" i="18"/>
  <c r="M1532" i="18"/>
  <c r="M1533" i="18"/>
  <c r="M1534" i="18"/>
  <c r="M1535" i="18"/>
  <c r="M1536" i="18"/>
  <c r="M1537" i="18"/>
  <c r="M1538" i="18"/>
  <c r="M1539" i="18"/>
  <c r="M1540" i="18"/>
  <c r="M1541" i="18"/>
  <c r="M1542" i="18"/>
  <c r="M1543" i="18"/>
  <c r="M1544" i="18"/>
  <c r="M1545" i="18"/>
  <c r="M1546" i="18"/>
  <c r="M1547" i="18"/>
  <c r="M1548" i="18"/>
  <c r="M1549" i="18"/>
  <c r="M1550" i="18"/>
  <c r="M1551" i="18"/>
  <c r="M1552" i="18"/>
  <c r="M1553" i="18"/>
  <c r="M1554" i="18"/>
  <c r="M1555" i="18"/>
  <c r="M1556" i="18"/>
  <c r="M1557" i="18"/>
  <c r="M1558" i="18"/>
  <c r="M1559" i="18"/>
  <c r="M1560" i="18"/>
  <c r="M1561" i="18"/>
  <c r="M1562" i="18"/>
  <c r="M1563" i="18"/>
  <c r="M1564" i="18"/>
  <c r="M1565" i="18"/>
  <c r="M1566" i="18"/>
  <c r="M1567" i="18"/>
  <c r="M1568" i="18"/>
  <c r="M1569" i="18"/>
  <c r="M1570" i="18"/>
  <c r="M1571" i="18"/>
  <c r="M1572" i="18"/>
  <c r="M1573" i="18"/>
  <c r="M1574" i="18"/>
  <c r="M1575" i="18"/>
  <c r="M1576" i="18"/>
  <c r="M1577" i="18"/>
  <c r="M1578" i="18"/>
  <c r="M1579" i="18"/>
  <c r="M1580" i="18"/>
  <c r="M1581" i="18"/>
  <c r="M1582" i="18"/>
  <c r="M1583" i="18"/>
  <c r="M1584" i="18"/>
  <c r="M1585" i="18"/>
  <c r="M1586" i="18"/>
  <c r="M1587" i="18"/>
  <c r="M1588" i="18"/>
  <c r="M1589" i="18"/>
  <c r="M1590" i="18"/>
  <c r="M1591" i="18"/>
  <c r="M1592" i="18"/>
  <c r="M1593" i="18"/>
  <c r="M1594" i="18"/>
  <c r="M1595" i="18"/>
  <c r="M1596" i="18"/>
  <c r="M1597" i="18"/>
  <c r="M1598" i="18"/>
  <c r="M1599" i="18"/>
  <c r="M1600" i="18"/>
  <c r="M1601" i="18"/>
  <c r="M1602" i="18"/>
  <c r="M1603" i="18"/>
  <c r="M1604" i="18"/>
  <c r="M1605" i="18"/>
  <c r="M1606" i="18"/>
  <c r="M1607" i="18"/>
  <c r="M1608" i="18"/>
  <c r="M1609" i="18"/>
  <c r="M1610" i="18"/>
  <c r="M1611" i="18"/>
  <c r="M1612" i="18"/>
  <c r="M1613" i="18"/>
  <c r="M1614" i="18"/>
  <c r="M1615" i="18"/>
  <c r="M1616" i="18"/>
  <c r="M1617" i="18"/>
  <c r="M1618" i="18"/>
  <c r="M1619" i="18"/>
  <c r="M1620" i="18"/>
  <c r="M1621" i="18"/>
  <c r="M1622" i="18"/>
  <c r="M1623" i="18"/>
  <c r="M1624" i="18"/>
  <c r="M1625" i="18"/>
  <c r="M1626" i="18"/>
  <c r="M1627" i="18"/>
  <c r="M1628" i="18"/>
  <c r="M1629" i="18"/>
  <c r="M1630" i="18"/>
  <c r="M1631" i="18"/>
  <c r="M1632" i="18"/>
  <c r="M1633" i="18"/>
  <c r="M1634" i="18"/>
  <c r="M1635" i="18"/>
  <c r="M1636" i="18"/>
  <c r="M1637" i="18"/>
  <c r="M1638" i="18"/>
  <c r="M1639" i="18"/>
  <c r="M1640" i="18"/>
  <c r="M1641" i="18"/>
  <c r="M1642" i="18"/>
  <c r="M1643" i="18"/>
  <c r="M1644" i="18"/>
  <c r="M1645" i="18"/>
  <c r="M1646" i="18"/>
  <c r="M1647" i="18"/>
  <c r="M1648" i="18"/>
  <c r="M1649" i="18"/>
  <c r="M1650" i="18"/>
  <c r="M1651" i="18"/>
  <c r="M1652" i="18"/>
  <c r="M1653" i="18"/>
  <c r="M1654" i="18"/>
  <c r="M1655" i="18"/>
  <c r="M1656" i="18"/>
  <c r="M1657" i="18"/>
  <c r="M1658" i="18"/>
  <c r="M1659" i="18"/>
  <c r="M1660" i="18"/>
  <c r="M1661" i="18"/>
  <c r="M1662" i="18"/>
  <c r="M1663" i="18"/>
  <c r="M1664" i="18"/>
  <c r="M1665" i="18"/>
  <c r="M1666" i="18"/>
  <c r="M1667" i="18"/>
  <c r="M1668" i="18"/>
  <c r="M1669" i="18"/>
  <c r="M1670" i="18"/>
  <c r="M1671" i="18"/>
  <c r="M1672" i="18"/>
  <c r="M1673" i="18"/>
  <c r="M1674" i="18"/>
  <c r="M1675" i="18"/>
  <c r="M1676" i="18"/>
  <c r="M1677" i="18"/>
  <c r="M1678" i="18"/>
  <c r="M1679" i="18"/>
  <c r="M1680" i="18"/>
  <c r="M1681" i="18"/>
  <c r="M1682" i="18"/>
  <c r="M1683" i="18"/>
  <c r="M1684" i="18"/>
  <c r="M1685" i="18"/>
  <c r="M1686" i="18"/>
  <c r="M1687" i="18"/>
  <c r="M1688" i="18"/>
  <c r="M1689" i="18"/>
  <c r="M1690" i="18"/>
  <c r="M1691" i="18"/>
  <c r="M1692" i="18"/>
  <c r="M1693" i="18"/>
  <c r="M1694" i="18"/>
  <c r="M1695" i="18"/>
  <c r="M1696" i="18"/>
  <c r="M1697" i="18"/>
  <c r="M1698" i="18"/>
  <c r="M1699" i="18"/>
  <c r="M1700" i="18"/>
  <c r="M1701" i="18"/>
  <c r="M1702" i="18"/>
  <c r="M1703" i="18"/>
  <c r="M1704" i="18"/>
  <c r="M1705" i="18"/>
  <c r="M1706" i="18"/>
  <c r="M1707" i="18"/>
  <c r="M1708" i="18"/>
  <c r="M1709" i="18"/>
  <c r="M1710" i="18"/>
  <c r="M1711" i="18"/>
  <c r="M1712" i="18"/>
  <c r="M1713" i="18"/>
  <c r="M1714" i="18"/>
  <c r="M1715" i="18"/>
  <c r="M1716" i="18"/>
  <c r="M1717" i="18"/>
  <c r="M1718" i="18"/>
  <c r="M1719" i="18"/>
  <c r="M1720" i="18"/>
  <c r="M1721" i="18"/>
  <c r="M1722" i="18"/>
  <c r="M1723" i="18"/>
  <c r="M1724" i="18"/>
  <c r="M1725" i="18"/>
  <c r="M1726" i="18"/>
  <c r="M1727" i="18"/>
  <c r="M1728" i="18"/>
  <c r="M1729" i="18"/>
  <c r="M1730" i="18"/>
  <c r="M1731" i="18"/>
  <c r="M1732" i="18"/>
  <c r="M1733" i="18"/>
  <c r="M1734" i="18"/>
  <c r="M1735" i="18"/>
  <c r="M1736" i="18"/>
  <c r="M1737" i="18"/>
  <c r="M1738" i="18"/>
  <c r="M1739" i="18"/>
  <c r="M1740" i="18"/>
  <c r="M1741" i="18"/>
  <c r="M1742" i="18"/>
  <c r="M1743" i="18"/>
  <c r="M1744" i="18"/>
  <c r="M1745" i="18"/>
  <c r="M1746" i="18"/>
  <c r="M1747" i="18"/>
  <c r="M1748" i="18"/>
  <c r="M1749" i="18"/>
  <c r="M1750" i="18"/>
  <c r="M1751" i="18"/>
  <c r="M1752" i="18"/>
  <c r="M1753" i="18"/>
  <c r="M1754" i="18"/>
  <c r="M1755" i="18"/>
  <c r="M1756" i="18"/>
  <c r="M1757" i="18"/>
  <c r="M1758" i="18"/>
  <c r="M1759" i="18"/>
  <c r="M1760" i="18"/>
  <c r="M1761" i="18"/>
  <c r="M1762" i="18"/>
  <c r="M1763" i="18"/>
  <c r="M1764" i="18"/>
  <c r="M1765" i="18"/>
  <c r="M1766" i="18"/>
  <c r="M1767" i="18"/>
  <c r="M1768" i="18"/>
  <c r="M1769" i="18"/>
  <c r="M1770" i="18"/>
  <c r="M1771" i="18"/>
  <c r="M1772" i="18"/>
  <c r="M1773" i="18"/>
  <c r="M1774" i="18"/>
  <c r="M1775" i="18"/>
  <c r="M1776" i="18"/>
  <c r="M1777" i="18"/>
  <c r="M1778" i="18"/>
  <c r="M1779" i="18"/>
  <c r="M1780" i="18"/>
  <c r="M1781" i="18"/>
  <c r="M1782" i="18"/>
  <c r="M1783" i="18"/>
  <c r="M1784" i="18"/>
  <c r="M1785" i="18"/>
  <c r="M1786" i="18"/>
  <c r="M1787" i="18"/>
  <c r="M1788" i="18"/>
  <c r="M1789" i="18"/>
  <c r="M1790" i="18"/>
  <c r="M1791" i="18"/>
  <c r="M1792" i="18"/>
  <c r="M1793" i="18"/>
  <c r="M1794" i="18"/>
  <c r="M1795" i="18"/>
  <c r="M1796" i="18"/>
  <c r="M1797" i="18"/>
  <c r="M1798" i="18"/>
  <c r="M1799" i="18"/>
  <c r="M1800" i="18"/>
  <c r="M180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/>
  <c r="N26" i="18" a="1"/>
  <c r="N26" i="18" s="1"/>
  <c r="N27" i="18" a="1"/>
  <c r="N27" i="18"/>
  <c r="N28" i="18" a="1"/>
  <c r="N28" i="18" s="1"/>
  <c r="N29" i="18" a="1"/>
  <c r="N29" i="18" s="1"/>
  <c r="N30" i="18" a="1"/>
  <c r="N30" i="18" s="1"/>
  <c r="N31" i="18" a="1"/>
  <c r="N31" i="18" s="1"/>
  <c r="N32" i="18" a="1"/>
  <c r="N32" i="18"/>
  <c r="N33" i="18" a="1"/>
  <c r="N33" i="18" s="1"/>
  <c r="N34" i="18" a="1"/>
  <c r="N34" i="18" s="1"/>
  <c r="N35" i="18" a="1"/>
  <c r="N35" i="18" s="1"/>
  <c r="N36" i="18" a="1"/>
  <c r="N36" i="18" s="1"/>
  <c r="N37" i="18" a="1"/>
  <c r="N37" i="18"/>
  <c r="N38" i="18" a="1"/>
  <c r="N38" i="18"/>
  <c r="N39" i="18" a="1"/>
  <c r="N39" i="18" s="1"/>
  <c r="N40" i="18" a="1"/>
  <c r="N40" i="18" s="1"/>
  <c r="N41" i="18" a="1"/>
  <c r="N41" i="18"/>
  <c r="N42" i="18" a="1"/>
  <c r="N42" i="18" s="1"/>
  <c r="N43" i="18" a="1"/>
  <c r="N43" i="18" s="1"/>
  <c r="N44" i="18" a="1"/>
  <c r="N44" i="18" s="1"/>
  <c r="N45" i="18" a="1"/>
  <c r="N45" i="18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/>
  <c r="N57" i="18" a="1"/>
  <c r="N57" i="18" s="1"/>
  <c r="N58" i="18" a="1"/>
  <c r="N58" i="18" s="1"/>
  <c r="N59" i="18" a="1"/>
  <c r="N59" i="18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/>
  <c r="N72" i="18" a="1"/>
  <c r="N72" i="18" s="1"/>
  <c r="N73" i="18" a="1"/>
  <c r="N73" i="18" s="1"/>
  <c r="N74" i="18" a="1"/>
  <c r="N74" i="18" s="1"/>
  <c r="N75" i="18" a="1"/>
  <c r="N75" i="18"/>
  <c r="N76" i="18" a="1"/>
  <c r="N76" i="18" s="1"/>
  <c r="N77" i="18" a="1"/>
  <c r="N77" i="18" s="1"/>
  <c r="N78" i="18" a="1"/>
  <c r="N78" i="18" s="1"/>
  <c r="N79" i="18" a="1"/>
  <c r="N79" i="18" s="1"/>
  <c r="N80" i="18" a="1"/>
  <c r="N80" i="18"/>
  <c r="N81" i="18" a="1"/>
  <c r="N81" i="18" s="1"/>
  <c r="N82" i="18" a="1"/>
  <c r="N82" i="18" s="1"/>
  <c r="N83" i="18" a="1"/>
  <c r="N83" i="18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/>
  <c r="N117" i="18" a="1"/>
  <c r="N117" i="18" s="1"/>
  <c r="N118" i="18" a="1"/>
  <c r="N118" i="18" s="1"/>
  <c r="N119" i="18" a="1"/>
  <c r="N119" i="18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/>
  <c r="N159" i="18" a="1"/>
  <c r="N159" i="18" s="1"/>
  <c r="N160" i="18" a="1"/>
  <c r="N160" i="18" s="1"/>
  <c r="N161" i="18" a="1"/>
  <c r="N161" i="18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/>
  <c r="N175" i="18" a="1"/>
  <c r="N175" i="18" s="1"/>
  <c r="N176" i="18" a="1"/>
  <c r="N176" i="18"/>
  <c r="N177" i="18" a="1"/>
  <c r="N177" i="18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/>
  <c r="N187" i="18" a="1"/>
  <c r="N187" i="18" s="1"/>
  <c r="N188" i="18" a="1"/>
  <c r="N188" i="18" s="1"/>
  <c r="N189" i="18" a="1"/>
  <c r="N189" i="18"/>
  <c r="N190" i="18" a="1"/>
  <c r="N190" i="18" s="1"/>
  <c r="N191" i="18" a="1"/>
  <c r="N191" i="18"/>
  <c r="N192" i="18" a="1"/>
  <c r="N192" i="18" s="1"/>
  <c r="N193" i="18" a="1"/>
  <c r="N193" i="18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/>
  <c r="N204" i="18" a="1"/>
  <c r="N204" i="18" s="1"/>
  <c r="N205" i="18" a="1"/>
  <c r="N205" i="18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/>
  <c r="N220" i="18" a="1"/>
  <c r="N220" i="18" s="1"/>
  <c r="N221" i="18" a="1"/>
  <c r="N221" i="18" s="1"/>
  <c r="N222" i="18" a="1"/>
  <c r="N222" i="18" s="1"/>
  <c r="N223" i="18" a="1"/>
  <c r="N223" i="18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/>
  <c r="N237" i="18" a="1"/>
  <c r="N237" i="18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/>
  <c r="N253" i="18" a="1"/>
  <c r="N253" i="18"/>
  <c r="N254" i="18" a="1"/>
  <c r="N254" i="18" s="1"/>
  <c r="N255" i="18" a="1"/>
  <c r="N255" i="18" s="1"/>
  <c r="N256" i="18" a="1"/>
  <c r="N256" i="18" s="1"/>
  <c r="N257" i="18" a="1"/>
  <c r="N257" i="18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/>
  <c r="N284" i="18" a="1"/>
  <c r="N284" i="18" s="1"/>
  <c r="N285" i="18" a="1"/>
  <c r="N285" i="18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/>
  <c r="N295" i="18" a="1"/>
  <c r="N295" i="18" s="1"/>
  <c r="N296" i="18" a="1"/>
  <c r="N296" i="18" s="1"/>
  <c r="N297" i="18" a="1"/>
  <c r="N297" i="18"/>
  <c r="N298" i="18" a="1"/>
  <c r="N298" i="18" s="1"/>
  <c r="N299" i="18" a="1"/>
  <c r="N299" i="18" s="1"/>
  <c r="N300" i="18" a="1"/>
  <c r="N300" i="18" s="1"/>
  <c r="N301" i="18" a="1"/>
  <c r="N301" i="18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/>
  <c r="N319" i="18" a="1"/>
  <c r="N319" i="18" s="1"/>
  <c r="N320" i="18" a="1"/>
  <c r="N320" i="18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/>
  <c r="N355" i="18" a="1"/>
  <c r="N355" i="18" s="1"/>
  <c r="N356" i="18" a="1"/>
  <c r="N356" i="18"/>
  <c r="N357" i="18" a="1"/>
  <c r="N357" i="18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/>
  <c r="N410" i="18" a="1"/>
  <c r="N410" i="18"/>
  <c r="N411" i="18" a="1"/>
  <c r="N411" i="18" s="1"/>
  <c r="N412" i="18" a="1"/>
  <c r="N412" i="18" s="1"/>
  <c r="N413" i="18" a="1"/>
  <c r="N413" i="18"/>
  <c r="N414" i="18" a="1"/>
  <c r="N414" i="18" s="1"/>
  <c r="N415" i="18" a="1"/>
  <c r="N415" i="18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/>
  <c r="N424" i="18" a="1"/>
  <c r="N424" i="18" s="1"/>
  <c r="N425" i="18" a="1"/>
  <c r="N425" i="18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/>
  <c r="N435" i="18" a="1"/>
  <c r="N435" i="18"/>
  <c r="N436" i="18" a="1"/>
  <c r="N436" i="18" s="1"/>
  <c r="N437" i="18" a="1"/>
  <c r="N437" i="18" s="1"/>
  <c r="N438" i="18" a="1"/>
  <c r="N438" i="18"/>
  <c r="N439" i="18" a="1"/>
  <c r="N439" i="18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/>
  <c r="N465" i="18" a="1"/>
  <c r="N465" i="18" s="1"/>
  <c r="N466" i="18" a="1"/>
  <c r="N466" i="18" s="1"/>
  <c r="N467" i="18" a="1"/>
  <c r="N467" i="18" s="1"/>
  <c r="N468" i="18" a="1"/>
  <c r="N468" i="18"/>
  <c r="N469" i="18" a="1"/>
  <c r="N469" i="18"/>
  <c r="N470" i="18" a="1"/>
  <c r="N470" i="18" s="1"/>
  <c r="N471" i="18" a="1"/>
  <c r="N471" i="18" s="1"/>
  <c r="N472" i="18" a="1"/>
  <c r="N472" i="18" s="1"/>
  <c r="N473" i="18" a="1"/>
  <c r="N473" i="18"/>
  <c r="N474" i="18" a="1"/>
  <c r="N474" i="18" s="1"/>
  <c r="N475" i="18" a="1"/>
  <c r="N475" i="18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/>
  <c r="N482" i="18" a="1"/>
  <c r="N482" i="18" s="1"/>
  <c r="N483" i="18" a="1"/>
  <c r="N483" i="18" s="1"/>
  <c r="N484" i="18" a="1"/>
  <c r="N484" i="18" s="1"/>
  <c r="N485" i="18" a="1"/>
  <c r="N485" i="18" s="1"/>
  <c r="N486" i="18" a="1"/>
  <c r="N486" i="18" s="1"/>
  <c r="N487" i="18" a="1"/>
  <c r="N487" i="18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/>
  <c r="N498" i="18" a="1"/>
  <c r="N498" i="18" s="1"/>
  <c r="N499" i="18" a="1"/>
  <c r="N499" i="18"/>
  <c r="N500" i="18" a="1"/>
  <c r="N500" i="18" s="1"/>
  <c r="N501" i="18" a="1"/>
  <c r="N501" i="18" s="1"/>
  <c r="N502" i="18" a="1"/>
  <c r="N502" i="18" s="1"/>
  <c r="N503" i="18" a="1"/>
  <c r="N503" i="18" s="1"/>
  <c r="N504" i="18" a="1"/>
  <c r="N504" i="18" s="1"/>
  <c r="N505" i="18" a="1"/>
  <c r="N505" i="18" s="1"/>
  <c r="N506" i="18" a="1"/>
  <c r="N506" i="18"/>
  <c r="N507" i="18" a="1"/>
  <c r="N507" i="18" s="1"/>
  <c r="N508" i="18" a="1"/>
  <c r="N508" i="18" s="1"/>
  <c r="N509" i="18" a="1"/>
  <c r="N509" i="18" s="1"/>
  <c r="N510" i="18" a="1"/>
  <c r="N510" i="18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 s="1"/>
  <c r="N517" i="18" a="1"/>
  <c r="N517" i="18" s="1"/>
  <c r="N518" i="18" a="1"/>
  <c r="N518" i="18" s="1"/>
  <c r="N519" i="18" a="1"/>
  <c r="N519" i="18" s="1"/>
  <c r="N520" i="18" a="1"/>
  <c r="N520" i="18"/>
  <c r="N521" i="18" a="1"/>
  <c r="N521" i="18" s="1"/>
  <c r="N522" i="18" a="1"/>
  <c r="N522" i="18"/>
  <c r="N523" i="18" a="1"/>
  <c r="N523" i="18" s="1"/>
  <c r="N524" i="18" a="1"/>
  <c r="N524" i="18" s="1"/>
  <c r="N525" i="18" a="1"/>
  <c r="N525" i="18"/>
  <c r="N526" i="18" a="1"/>
  <c r="N526" i="18" s="1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 s="1"/>
  <c r="N538" i="18" a="1"/>
  <c r="N538" i="18"/>
  <c r="N539" i="18" a="1"/>
  <c r="N539" i="18" s="1"/>
  <c r="N540" i="18" a="1"/>
  <c r="N540" i="18"/>
  <c r="N541" i="18" a="1"/>
  <c r="N541" i="18"/>
  <c r="N542" i="18" a="1"/>
  <c r="N542" i="18" s="1"/>
  <c r="N543" i="18" a="1"/>
  <c r="N543" i="18" s="1"/>
  <c r="N544" i="18" a="1"/>
  <c r="N544" i="18"/>
  <c r="N545" i="18" a="1"/>
  <c r="N545" i="18" s="1"/>
  <c r="N546" i="18" a="1"/>
  <c r="N546" i="18"/>
  <c r="N547" i="18" a="1"/>
  <c r="N547" i="18" s="1"/>
  <c r="N548" i="18" a="1"/>
  <c r="N548" i="18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/>
  <c r="N555" i="18" a="1"/>
  <c r="N555" i="18" s="1"/>
  <c r="N556" i="18" a="1"/>
  <c r="N556" i="18" s="1"/>
  <c r="N557" i="18" a="1"/>
  <c r="N557" i="18" s="1"/>
  <c r="N558" i="18" a="1"/>
  <c r="N558" i="18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 s="1"/>
  <c r="N571" i="18" a="1"/>
  <c r="N571" i="18"/>
  <c r="N572" i="18" a="1"/>
  <c r="N572" i="18" s="1"/>
  <c r="N573" i="18" a="1"/>
  <c r="N573" i="18" s="1"/>
  <c r="N574" i="18" a="1"/>
  <c r="N574" i="18"/>
  <c r="N575" i="18" a="1"/>
  <c r="N575" i="18" s="1"/>
  <c r="N576" i="18" a="1"/>
  <c r="N576" i="18" s="1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/>
  <c r="N593" i="18" a="1"/>
  <c r="N593" i="18" s="1"/>
  <c r="N594" i="18" a="1"/>
  <c r="N594" i="18"/>
  <c r="N595" i="18" a="1"/>
  <c r="N595" i="18" s="1"/>
  <c r="N596" i="18" a="1"/>
  <c r="N596" i="18" s="1"/>
  <c r="N597" i="18" a="1"/>
  <c r="N597" i="18"/>
  <c r="N598" i="18" a="1"/>
  <c r="N598" i="18" s="1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 s="1"/>
  <c r="N610" i="18" a="1"/>
  <c r="N610" i="18"/>
  <c r="N611" i="18" a="1"/>
  <c r="N611" i="18" s="1"/>
  <c r="N612" i="18" a="1"/>
  <c r="N612" i="18"/>
  <c r="N613" i="18" a="1"/>
  <c r="N613" i="18"/>
  <c r="N614" i="18" a="1"/>
  <c r="N614" i="18" s="1"/>
  <c r="N615" i="18" a="1"/>
  <c r="N615" i="18" s="1"/>
  <c r="N616" i="18" a="1"/>
  <c r="N616" i="18"/>
  <c r="N617" i="18" a="1"/>
  <c r="N617" i="18" s="1"/>
  <c r="N618" i="18" a="1"/>
  <c r="N618" i="18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 s="1"/>
  <c r="N625" i="18" a="1"/>
  <c r="N625" i="18" s="1"/>
  <c r="N626" i="18" a="1"/>
  <c r="N626" i="18"/>
  <c r="N627" i="18" a="1"/>
  <c r="N627" i="18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 s="1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 s="1"/>
  <c r="N643" i="18" a="1"/>
  <c r="N643" i="18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N652" i="18" a="1"/>
  <c r="N652" i="18"/>
  <c r="N653" i="18" a="1"/>
  <c r="N653" i="18" s="1"/>
  <c r="N654" i="18" a="1"/>
  <c r="N654" i="18" s="1"/>
  <c r="N655" i="18" a="1"/>
  <c r="N655" i="18" s="1"/>
  <c r="N656" i="18" a="1"/>
  <c r="N656" i="18"/>
  <c r="N657" i="18" a="1"/>
  <c r="N657" i="18" s="1"/>
  <c r="N658" i="18" a="1"/>
  <c r="N658" i="18" s="1"/>
  <c r="N659" i="18" a="1"/>
  <c r="N659" i="18" s="1"/>
  <c r="N660" i="18" a="1"/>
  <c r="N660" i="18" s="1"/>
  <c r="N661" i="18" a="1"/>
  <c r="N661" i="18"/>
  <c r="N662" i="18" a="1"/>
  <c r="N662" i="18" s="1"/>
  <c r="N663" i="18" a="1"/>
  <c r="N663" i="18" s="1"/>
  <c r="N664" i="18" a="1"/>
  <c r="N664" i="18" s="1"/>
  <c r="N665" i="18" a="1"/>
  <c r="N665" i="18" s="1"/>
  <c r="N666" i="18" a="1"/>
  <c r="N666" i="18" s="1"/>
  <c r="N667" i="18" a="1"/>
  <c r="N667" i="18" s="1"/>
  <c r="N668" i="18" a="1"/>
  <c r="N668" i="18" s="1"/>
  <c r="N669" i="18" a="1"/>
  <c r="N669" i="18" s="1"/>
  <c r="N670" i="18" a="1"/>
  <c r="N670" i="18"/>
  <c r="N671" i="18" a="1"/>
  <c r="N671" i="18" s="1"/>
  <c r="N672" i="18" a="1"/>
  <c r="N672" i="18"/>
  <c r="N673" i="18" a="1"/>
  <c r="N673" i="18" s="1"/>
  <c r="N674" i="18" a="1"/>
  <c r="N674" i="18" s="1"/>
  <c r="N675" i="18" a="1"/>
  <c r="N675" i="18" s="1"/>
  <c r="N676" i="18" a="1"/>
  <c r="N676" i="18" s="1"/>
  <c r="N677" i="18" a="1"/>
  <c r="N677" i="18" s="1"/>
  <c r="N678" i="18" a="1"/>
  <c r="N678" i="18" s="1"/>
  <c r="N679" i="18" a="1"/>
  <c r="N679" i="18" s="1"/>
  <c r="N680" i="18" a="1"/>
  <c r="N680" i="18" s="1"/>
  <c r="N681" i="18" a="1"/>
  <c r="N681" i="18" s="1"/>
  <c r="N682" i="18" a="1"/>
  <c r="N682" i="18" s="1"/>
  <c r="N683" i="18" a="1"/>
  <c r="N683" i="18" s="1"/>
  <c r="N684" i="18" a="1"/>
  <c r="N684" i="18" s="1"/>
  <c r="N685" i="18" a="1"/>
  <c r="N685" i="18" s="1"/>
  <c r="N686" i="18" a="1"/>
  <c r="N686" i="18" s="1"/>
  <c r="N687" i="18" a="1"/>
  <c r="N687" i="18"/>
  <c r="N688" i="18" a="1"/>
  <c r="N688" i="18" s="1"/>
  <c r="N689" i="18" a="1"/>
  <c r="N689" i="18" s="1"/>
  <c r="N690" i="18" a="1"/>
  <c r="N690" i="18" s="1"/>
  <c r="N691" i="18" a="1"/>
  <c r="N691" i="18" s="1"/>
  <c r="N692" i="18" a="1"/>
  <c r="N692" i="18" s="1"/>
  <c r="N693" i="18" a="1"/>
  <c r="N693" i="18" s="1"/>
  <c r="N694" i="18" a="1"/>
  <c r="N694" i="18" s="1"/>
  <c r="N695" i="18" a="1"/>
  <c r="N695" i="18" s="1"/>
  <c r="N696" i="18" a="1"/>
  <c r="N696" i="18" s="1"/>
  <c r="N697" i="18" a="1"/>
  <c r="N697" i="18" s="1"/>
  <c r="N698" i="18" a="1"/>
  <c r="N698" i="18" s="1"/>
  <c r="N699" i="18" a="1"/>
  <c r="N699" i="18"/>
  <c r="N700" i="18" a="1"/>
  <c r="N700" i="18" s="1"/>
  <c r="N701" i="18" a="1"/>
  <c r="N701" i="18" s="1"/>
  <c r="N702" i="18" a="1"/>
  <c r="N702" i="18" s="1"/>
  <c r="N703" i="18" a="1"/>
  <c r="N703" i="18"/>
  <c r="N704" i="18" a="1"/>
  <c r="N704" i="18" s="1"/>
  <c r="N705" i="18" a="1"/>
  <c r="N705" i="18" s="1"/>
  <c r="N706" i="18" a="1"/>
  <c r="N706" i="18" s="1"/>
  <c r="N707" i="18" a="1"/>
  <c r="N707" i="18" s="1"/>
  <c r="N708" i="18" a="1"/>
  <c r="N708" i="18" s="1"/>
  <c r="N709" i="18" a="1"/>
  <c r="N709" i="18" s="1"/>
  <c r="N710" i="18" a="1"/>
  <c r="N710" i="18" s="1"/>
  <c r="N711" i="18" a="1"/>
  <c r="N711" i="18" s="1"/>
  <c r="N712" i="18" a="1"/>
  <c r="N712" i="18" s="1"/>
  <c r="N713" i="18" a="1"/>
  <c r="N713" i="18" s="1"/>
  <c r="N714" i="18" a="1"/>
  <c r="N714" i="18" s="1"/>
  <c r="N715" i="18" a="1"/>
  <c r="N715" i="18" s="1"/>
  <c r="N716" i="18" a="1"/>
  <c r="N716" i="18"/>
  <c r="N717" i="18" a="1"/>
  <c r="N717" i="18" s="1"/>
  <c r="N718" i="18" a="1"/>
  <c r="N718" i="18" s="1"/>
  <c r="N719" i="18" a="1"/>
  <c r="N719" i="18" s="1"/>
  <c r="N720" i="18" a="1"/>
  <c r="N720" i="18" s="1"/>
  <c r="N721" i="18" a="1"/>
  <c r="N721" i="18" s="1"/>
  <c r="N722" i="18" a="1"/>
  <c r="N722" i="18" s="1"/>
  <c r="N723" i="18" a="1"/>
  <c r="N723" i="18" s="1"/>
  <c r="N724" i="18" a="1"/>
  <c r="N724" i="18" s="1"/>
  <c r="N725" i="18" a="1"/>
  <c r="N725" i="18" s="1"/>
  <c r="N726" i="18" a="1"/>
  <c r="N726" i="18" s="1"/>
  <c r="N727" i="18" a="1"/>
  <c r="N727" i="18" s="1"/>
  <c r="N728" i="18" a="1"/>
  <c r="N728" i="18" s="1"/>
  <c r="N729" i="18" a="1"/>
  <c r="N729" i="18"/>
  <c r="N730" i="18" a="1"/>
  <c r="N730" i="18" s="1"/>
  <c r="N731" i="18" a="1"/>
  <c r="N731" i="18" s="1"/>
  <c r="N732" i="18" a="1"/>
  <c r="N732" i="18" s="1"/>
  <c r="N733" i="18" a="1"/>
  <c r="N733" i="18"/>
  <c r="N734" i="18" a="1"/>
  <c r="N734" i="18"/>
  <c r="N735" i="18" a="1"/>
  <c r="N735" i="18" s="1"/>
  <c r="N736" i="18" a="1"/>
  <c r="N736" i="18" s="1"/>
  <c r="N737" i="18" a="1"/>
  <c r="N737" i="18" s="1"/>
  <c r="N738" i="18" a="1"/>
  <c r="N738" i="18" s="1"/>
  <c r="N739" i="18" a="1"/>
  <c r="N739" i="18"/>
  <c r="N740" i="18" a="1"/>
  <c r="N740" i="18" s="1"/>
  <c r="N741" i="18" a="1"/>
  <c r="N741" i="18"/>
  <c r="N742" i="18" a="1"/>
  <c r="N742" i="18"/>
  <c r="N743" i="18" a="1"/>
  <c r="N743" i="18" s="1"/>
  <c r="N744" i="18" a="1"/>
  <c r="N744" i="18" s="1"/>
  <c r="N745" i="18" a="1"/>
  <c r="N745" i="18" s="1"/>
  <c r="N746" i="18" a="1"/>
  <c r="N746" i="18"/>
  <c r="N747" i="18" a="1"/>
  <c r="N747" i="18" s="1"/>
  <c r="N748" i="18" a="1"/>
  <c r="N748" i="18" s="1"/>
  <c r="N749" i="18" a="1"/>
  <c r="N749" i="18" s="1"/>
  <c r="N750" i="18" a="1"/>
  <c r="N750" i="18" s="1"/>
  <c r="N751" i="18" a="1"/>
  <c r="N751" i="18" s="1"/>
  <c r="N752" i="18" a="1"/>
  <c r="N752" i="18" s="1"/>
  <c r="N753" i="18" a="1"/>
  <c r="N753" i="18" s="1"/>
  <c r="N754" i="18" a="1"/>
  <c r="N754" i="18" s="1"/>
  <c r="N755" i="18" a="1"/>
  <c r="N755" i="18" s="1"/>
  <c r="N756" i="18" a="1"/>
  <c r="N756" i="18" s="1"/>
  <c r="N757" i="18" a="1"/>
  <c r="N757" i="18" s="1"/>
  <c r="N758" i="18" a="1"/>
  <c r="N758" i="18" s="1"/>
  <c r="N759" i="18" a="1"/>
  <c r="N759" i="18" s="1"/>
  <c r="N760" i="18" a="1"/>
  <c r="N760" i="18" s="1"/>
  <c r="N761" i="18" a="1"/>
  <c r="N761" i="18" s="1"/>
  <c r="N762" i="18" a="1"/>
  <c r="N762" i="18" s="1"/>
  <c r="N763" i="18" a="1"/>
  <c r="N763" i="18" s="1"/>
  <c r="N764" i="18" a="1"/>
  <c r="N764" i="18" s="1"/>
  <c r="N765" i="18" a="1"/>
  <c r="N765" i="18" s="1"/>
  <c r="N766" i="18" a="1"/>
  <c r="N766" i="18" s="1"/>
  <c r="N767" i="18" a="1"/>
  <c r="N767" i="18" s="1"/>
  <c r="N768" i="18" a="1"/>
  <c r="N768" i="18" s="1"/>
  <c r="N769" i="18" a="1"/>
  <c r="N769" i="18" s="1"/>
  <c r="N770" i="18" a="1"/>
  <c r="N770" i="18"/>
  <c r="N771" i="18" a="1"/>
  <c r="N771" i="18"/>
  <c r="N772" i="18" a="1"/>
  <c r="N772" i="18" s="1"/>
  <c r="N773" i="18" a="1"/>
  <c r="N773" i="18" s="1"/>
  <c r="N774" i="18" a="1"/>
  <c r="N774" i="18"/>
  <c r="N775" i="18" a="1"/>
  <c r="N775" i="18"/>
  <c r="N776" i="18" a="1"/>
  <c r="N776" i="18" s="1"/>
  <c r="N777" i="18" a="1"/>
  <c r="N777" i="18" s="1"/>
  <c r="N778" i="18" a="1"/>
  <c r="N778" i="18" s="1"/>
  <c r="N779" i="18" a="1"/>
  <c r="N779" i="18" s="1"/>
  <c r="N780" i="18" a="1"/>
  <c r="N780" i="18" s="1"/>
  <c r="N781" i="18" a="1"/>
  <c r="N781" i="18" s="1"/>
  <c r="N782" i="18" a="1"/>
  <c r="N782" i="18" s="1"/>
  <c r="N783" i="18" a="1"/>
  <c r="N783" i="18"/>
  <c r="N784" i="18" a="1"/>
  <c r="N784" i="18" s="1"/>
  <c r="N785" i="18" a="1"/>
  <c r="N785" i="18" s="1"/>
  <c r="N786" i="18" a="1"/>
  <c r="N786" i="18" s="1"/>
  <c r="N787" i="18" a="1"/>
  <c r="N787" i="18"/>
  <c r="N788" i="18" a="1"/>
  <c r="N788" i="18" s="1"/>
  <c r="N789" i="18" a="1"/>
  <c r="N789" i="18" s="1"/>
  <c r="N790" i="18" a="1"/>
  <c r="N790" i="18" s="1"/>
  <c r="N791" i="18" a="1"/>
  <c r="N791" i="18" s="1"/>
  <c r="N792" i="18" a="1"/>
  <c r="N792" i="18" s="1"/>
  <c r="N793" i="18" a="1"/>
  <c r="N793" i="18"/>
  <c r="N794" i="18" a="1"/>
  <c r="N794" i="18" s="1"/>
  <c r="N795" i="18" a="1"/>
  <c r="N795" i="18"/>
  <c r="N796" i="18" a="1"/>
  <c r="N796" i="18" s="1"/>
  <c r="N797" i="18" a="1"/>
  <c r="N797" i="18" s="1"/>
  <c r="N798" i="18" a="1"/>
  <c r="N798" i="18"/>
  <c r="N799" i="18" a="1"/>
  <c r="N799" i="18" s="1"/>
  <c r="N800" i="18" a="1"/>
  <c r="N800" i="18" s="1"/>
  <c r="N801" i="18" a="1"/>
  <c r="N801" i="18" s="1"/>
  <c r="N802" i="18" a="1"/>
  <c r="N802" i="18" s="1"/>
  <c r="N803" i="18" a="1"/>
  <c r="N803" i="18" s="1"/>
  <c r="N804" i="18" a="1"/>
  <c r="N804" i="18" s="1"/>
  <c r="N805" i="18" a="1"/>
  <c r="N805" i="18" s="1"/>
  <c r="N806" i="18" a="1"/>
  <c r="N806" i="18" s="1"/>
  <c r="N807" i="18" a="1"/>
  <c r="N807" i="18" s="1"/>
  <c r="N808" i="18" a="1"/>
  <c r="N808" i="18" s="1"/>
  <c r="N809" i="18" a="1"/>
  <c r="N809" i="18" s="1"/>
  <c r="N810" i="18" a="1"/>
  <c r="N810" i="18" s="1"/>
  <c r="N811" i="18" a="1"/>
  <c r="N811" i="18" s="1"/>
  <c r="N812" i="18" a="1"/>
  <c r="N812" i="18" s="1"/>
  <c r="N813" i="18" a="1"/>
  <c r="N813" i="18" s="1"/>
  <c r="N814" i="18" a="1"/>
  <c r="N814" i="18" s="1"/>
  <c r="N815" i="18" a="1"/>
  <c r="N815" i="18" s="1"/>
  <c r="N816" i="18" a="1"/>
  <c r="N816" i="18" s="1"/>
  <c r="N817" i="18" a="1"/>
  <c r="N817" i="18" s="1"/>
  <c r="N818" i="18" a="1"/>
  <c r="N818" i="18" s="1"/>
  <c r="N819" i="18" a="1"/>
  <c r="N819" i="18" s="1"/>
  <c r="N820" i="18" a="1"/>
  <c r="N820" i="18" s="1"/>
  <c r="N821" i="18" a="1"/>
  <c r="N821" i="18"/>
  <c r="N822" i="18" a="1"/>
  <c r="N822" i="18" s="1"/>
  <c r="N823" i="18" a="1"/>
  <c r="N823" i="18" s="1"/>
  <c r="N824" i="18" a="1"/>
  <c r="N824" i="18" s="1"/>
  <c r="N825" i="18" a="1"/>
  <c r="N825" i="18"/>
  <c r="N826" i="18" a="1"/>
  <c r="N826" i="18" s="1"/>
  <c r="N827" i="18" a="1"/>
  <c r="N827" i="18" s="1"/>
  <c r="N828" i="18" a="1"/>
  <c r="N828" i="18"/>
  <c r="N829" i="18" a="1"/>
  <c r="N829" i="18" s="1"/>
  <c r="N830" i="18" a="1"/>
  <c r="N830" i="18" s="1"/>
  <c r="N831" i="18" a="1"/>
  <c r="N831" i="18" s="1"/>
  <c r="N832" i="18" a="1"/>
  <c r="N832" i="18" s="1"/>
  <c r="N833" i="18" a="1"/>
  <c r="N833" i="18" s="1"/>
  <c r="N834" i="18" a="1"/>
  <c r="N834" i="18" s="1"/>
  <c r="N835" i="18" a="1"/>
  <c r="N835" i="18" s="1"/>
  <c r="N836" i="18" a="1"/>
  <c r="N836" i="18" s="1"/>
  <c r="N837" i="18" a="1"/>
  <c r="N837" i="18" s="1"/>
  <c r="N838" i="18" a="1"/>
  <c r="N838" i="18" s="1"/>
  <c r="N839" i="18" a="1"/>
  <c r="N839" i="18" s="1"/>
  <c r="N840" i="18" a="1"/>
  <c r="N840" i="18" s="1"/>
  <c r="N841" i="18" a="1"/>
  <c r="N841" i="18" s="1"/>
  <c r="N842" i="18" a="1"/>
  <c r="N842" i="18" s="1"/>
  <c r="N843" i="18" a="1"/>
  <c r="N843" i="18"/>
  <c r="N844" i="18" a="1"/>
  <c r="N844" i="18" s="1"/>
  <c r="N845" i="18" a="1"/>
  <c r="N845" i="18" s="1"/>
  <c r="N846" i="18" a="1"/>
  <c r="N846" i="18" s="1"/>
  <c r="N847" i="18" a="1"/>
  <c r="N847" i="18" s="1"/>
  <c r="N848" i="18" a="1"/>
  <c r="N848" i="18" s="1"/>
  <c r="N849" i="18" a="1"/>
  <c r="N849" i="18"/>
  <c r="N850" i="18" a="1"/>
  <c r="N850" i="18" s="1"/>
  <c r="N851" i="18" a="1"/>
  <c r="N851" i="18" s="1"/>
  <c r="N852" i="18" a="1"/>
  <c r="N852" i="18" s="1"/>
  <c r="N853" i="18" a="1"/>
  <c r="N853" i="18" s="1"/>
  <c r="N854" i="18" a="1"/>
  <c r="N854" i="18" s="1"/>
  <c r="N855" i="18" a="1"/>
  <c r="N855" i="18" s="1"/>
  <c r="N856" i="18" a="1"/>
  <c r="N856" i="18" s="1"/>
  <c r="N857" i="18" a="1"/>
  <c r="N857" i="18" s="1"/>
  <c r="N858" i="18" a="1"/>
  <c r="N858" i="18" s="1"/>
  <c r="N859" i="18" a="1"/>
  <c r="N859" i="18" s="1"/>
  <c r="N860" i="18" a="1"/>
  <c r="N860" i="18" s="1"/>
  <c r="N861" i="18" a="1"/>
  <c r="N861" i="18"/>
  <c r="N862" i="18" a="1"/>
  <c r="N862" i="18" s="1"/>
  <c r="N863" i="18" a="1"/>
  <c r="N863" i="18" s="1"/>
  <c r="N864" i="18" a="1"/>
  <c r="N864" i="18" s="1"/>
  <c r="N865" i="18" a="1"/>
  <c r="N865" i="18" s="1"/>
  <c r="N866" i="18" a="1"/>
  <c r="N866" i="18" s="1"/>
  <c r="N867" i="18" a="1"/>
  <c r="N867" i="18" s="1"/>
  <c r="N868" i="18" a="1"/>
  <c r="N868" i="18" s="1"/>
  <c r="N869" i="18" a="1"/>
  <c r="N869" i="18" s="1"/>
  <c r="N870" i="18" a="1"/>
  <c r="N870" i="18"/>
  <c r="N871" i="18" a="1"/>
  <c r="N871" i="18" s="1"/>
  <c r="N872" i="18" a="1"/>
  <c r="N872" i="18" s="1"/>
  <c r="N873" i="18" a="1"/>
  <c r="N873" i="18" s="1"/>
  <c r="N874" i="18" a="1"/>
  <c r="N874" i="18" s="1"/>
  <c r="N875" i="18" a="1"/>
  <c r="N875" i="18" s="1"/>
  <c r="N876" i="18" a="1"/>
  <c r="N876" i="18" s="1"/>
  <c r="N877" i="18" a="1"/>
  <c r="N877" i="18" s="1"/>
  <c r="N878" i="18" a="1"/>
  <c r="N878" i="18" s="1"/>
  <c r="N879" i="18" a="1"/>
  <c r="N879" i="18" s="1"/>
  <c r="N880" i="18" a="1"/>
  <c r="N880" i="18" s="1"/>
  <c r="N881" i="18" a="1"/>
  <c r="N881" i="18" s="1"/>
  <c r="N882" i="18" a="1"/>
  <c r="N882" i="18" s="1"/>
  <c r="N883" i="18" a="1"/>
  <c r="N883" i="18" s="1"/>
  <c r="N884" i="18" a="1"/>
  <c r="N884" i="18" s="1"/>
  <c r="N885" i="18" a="1"/>
  <c r="N885" i="18"/>
  <c r="N886" i="18" a="1"/>
  <c r="N886" i="18" s="1"/>
  <c r="N887" i="18" a="1"/>
  <c r="N887" i="18" s="1"/>
  <c r="N888" i="18" a="1"/>
  <c r="N888" i="18" s="1"/>
  <c r="N889" i="18" a="1"/>
  <c r="N889" i="18" s="1"/>
  <c r="N890" i="18" a="1"/>
  <c r="N890" i="18" s="1"/>
  <c r="N891" i="18" a="1"/>
  <c r="N891" i="18" s="1"/>
  <c r="N892" i="18" a="1"/>
  <c r="N892" i="18" s="1"/>
  <c r="N893" i="18" a="1"/>
  <c r="N893" i="18" s="1"/>
  <c r="N894" i="18" a="1"/>
  <c r="N894" i="18"/>
  <c r="N895" i="18" a="1"/>
  <c r="N895" i="18" s="1"/>
  <c r="N896" i="18" a="1"/>
  <c r="N896" i="18" s="1"/>
  <c r="N897" i="18" a="1"/>
  <c r="N897" i="18" s="1"/>
  <c r="N898" i="18" a="1"/>
  <c r="N898" i="18" s="1"/>
  <c r="N899" i="18" a="1"/>
  <c r="N899" i="18" s="1"/>
  <c r="N900" i="18" a="1"/>
  <c r="N900" i="18" s="1"/>
  <c r="N901" i="18" a="1"/>
  <c r="N901" i="18" s="1"/>
  <c r="N902" i="18" a="1"/>
  <c r="N902" i="18" s="1"/>
  <c r="N903" i="18" a="1"/>
  <c r="N903" i="18" s="1"/>
  <c r="N904" i="18" a="1"/>
  <c r="N904" i="18" s="1"/>
  <c r="N905" i="18" a="1"/>
  <c r="N905" i="18" s="1"/>
  <c r="N906" i="18" a="1"/>
  <c r="N906" i="18" s="1"/>
  <c r="N907" i="18" a="1"/>
  <c r="N907" i="18" s="1"/>
  <c r="N908" i="18" a="1"/>
  <c r="N908" i="18" s="1"/>
  <c r="N909" i="18" a="1"/>
  <c r="N909" i="18"/>
  <c r="N910" i="18" a="1"/>
  <c r="N910" i="18" s="1"/>
  <c r="N911" i="18" a="1"/>
  <c r="N911" i="18" s="1"/>
  <c r="N912" i="18" a="1"/>
  <c r="N912" i="18" s="1"/>
  <c r="N913" i="18" a="1"/>
  <c r="N913" i="18" s="1"/>
  <c r="N914" i="18" a="1"/>
  <c r="N914" i="18" s="1"/>
  <c r="N915" i="18" a="1"/>
  <c r="N915" i="18" s="1"/>
  <c r="N916" i="18" a="1"/>
  <c r="N916" i="18" s="1"/>
  <c r="N917" i="18" a="1"/>
  <c r="N917" i="18" s="1"/>
  <c r="N918" i="18" a="1"/>
  <c r="N918" i="18"/>
  <c r="N919" i="18" a="1"/>
  <c r="N919" i="18" s="1"/>
  <c r="N920" i="18" a="1"/>
  <c r="N920" i="18" s="1"/>
  <c r="N921" i="18" a="1"/>
  <c r="N921" i="18" s="1"/>
  <c r="N922" i="18" a="1"/>
  <c r="N922" i="18" s="1"/>
  <c r="N923" i="18" a="1"/>
  <c r="N923" i="18" s="1"/>
  <c r="N924" i="18" a="1"/>
  <c r="N924" i="18" s="1"/>
  <c r="N925" i="18" a="1"/>
  <c r="N925" i="18" s="1"/>
  <c r="N926" i="18" a="1"/>
  <c r="N926" i="18" s="1"/>
  <c r="N927" i="18" a="1"/>
  <c r="N927" i="18" s="1"/>
  <c r="N928" i="18" a="1"/>
  <c r="N928" i="18" s="1"/>
  <c r="N929" i="18" a="1"/>
  <c r="N929" i="18" s="1"/>
  <c r="N930" i="18" a="1"/>
  <c r="N930" i="18" s="1"/>
  <c r="N931" i="18" a="1"/>
  <c r="N931" i="18" s="1"/>
  <c r="N932" i="18" a="1"/>
  <c r="N932" i="18" s="1"/>
  <c r="N933" i="18" a="1"/>
  <c r="N933" i="18" s="1"/>
  <c r="N934" i="18" a="1"/>
  <c r="N934" i="18" s="1"/>
  <c r="N935" i="18" a="1"/>
  <c r="N935" i="18" s="1"/>
  <c r="N936" i="18" a="1"/>
  <c r="N936" i="18" s="1"/>
  <c r="N937" i="18" a="1"/>
  <c r="N937" i="18" s="1"/>
  <c r="N938" i="18" a="1"/>
  <c r="N938" i="18" s="1"/>
  <c r="N939" i="18" a="1"/>
  <c r="N939" i="18" s="1"/>
  <c r="N940" i="18" a="1"/>
  <c r="N940" i="18" s="1"/>
  <c r="N941" i="18" a="1"/>
  <c r="N941" i="18" s="1"/>
  <c r="N942" i="18" a="1"/>
  <c r="N942" i="18" s="1"/>
  <c r="N943" i="18" a="1"/>
  <c r="N943" i="18" s="1"/>
  <c r="N944" i="18" a="1"/>
  <c r="N944" i="18" s="1"/>
  <c r="N945" i="18" a="1"/>
  <c r="N945" i="18" s="1"/>
  <c r="N946" i="18" a="1"/>
  <c r="N946" i="18" s="1"/>
  <c r="N947" i="18" a="1"/>
  <c r="N947" i="18" s="1"/>
  <c r="N948" i="18" a="1"/>
  <c r="N948" i="18" s="1"/>
  <c r="N949" i="18" a="1"/>
  <c r="N949" i="18" s="1"/>
  <c r="N950" i="18" a="1"/>
  <c r="N950" i="18" s="1"/>
  <c r="N951" i="18" a="1"/>
  <c r="N951" i="18" s="1"/>
  <c r="N952" i="18" a="1"/>
  <c r="N952" i="18" s="1"/>
  <c r="N953" i="18" a="1"/>
  <c r="N953" i="18" s="1"/>
  <c r="N954" i="18" a="1"/>
  <c r="N954" i="18" s="1"/>
  <c r="N955" i="18" a="1"/>
  <c r="N955" i="18" s="1"/>
  <c r="N956" i="18" a="1"/>
  <c r="N956" i="18" s="1"/>
  <c r="N957" i="18" a="1"/>
  <c r="N957" i="18" s="1"/>
  <c r="N958" i="18" a="1"/>
  <c r="N958" i="18" s="1"/>
  <c r="N959" i="18" a="1"/>
  <c r="N959" i="18" s="1"/>
  <c r="N960" i="18" a="1"/>
  <c r="N960" i="18" s="1"/>
  <c r="N961" i="18" a="1"/>
  <c r="N961" i="18" s="1"/>
  <c r="N962" i="18" a="1"/>
  <c r="N962" i="18" s="1"/>
  <c r="N963" i="18" a="1"/>
  <c r="N963" i="18" s="1"/>
  <c r="N964" i="18" a="1"/>
  <c r="N964" i="18" s="1"/>
  <c r="N965" i="18" a="1"/>
  <c r="N965" i="18" s="1"/>
  <c r="N966" i="18" a="1"/>
  <c r="N966" i="18"/>
  <c r="N967" i="18" a="1"/>
  <c r="N967" i="18" s="1"/>
  <c r="N968" i="18" a="1"/>
  <c r="N968" i="18" s="1"/>
  <c r="N969" i="18" a="1"/>
  <c r="N969" i="18" s="1"/>
  <c r="N970" i="18" a="1"/>
  <c r="N970" i="18" s="1"/>
  <c r="N971" i="18" a="1"/>
  <c r="N971" i="18" s="1"/>
  <c r="N972" i="18" a="1"/>
  <c r="N972" i="18" s="1"/>
  <c r="N973" i="18" a="1"/>
  <c r="N973" i="18" s="1"/>
  <c r="N974" i="18" a="1"/>
  <c r="N974" i="18" s="1"/>
  <c r="N975" i="18" a="1"/>
  <c r="N975" i="18" s="1"/>
  <c r="N976" i="18" a="1"/>
  <c r="N976" i="18" s="1"/>
  <c r="N977" i="18" a="1"/>
  <c r="N977" i="18" s="1"/>
  <c r="N978" i="18" a="1"/>
  <c r="N978" i="18" s="1"/>
  <c r="N979" i="18" a="1"/>
  <c r="N979" i="18" s="1"/>
  <c r="N980" i="18" a="1"/>
  <c r="N980" i="18" s="1"/>
  <c r="N981" i="18" a="1"/>
  <c r="N981" i="18" s="1"/>
  <c r="N982" i="18" a="1"/>
  <c r="N982" i="18" s="1"/>
  <c r="N983" i="18" a="1"/>
  <c r="N983" i="18" s="1"/>
  <c r="N984" i="18" a="1"/>
  <c r="N984" i="18" s="1"/>
  <c r="N985" i="18" a="1"/>
  <c r="N985" i="18" s="1"/>
  <c r="N986" i="18" a="1"/>
  <c r="N986" i="18" s="1"/>
  <c r="N987" i="18" a="1"/>
  <c r="N987" i="18" s="1"/>
  <c r="N988" i="18" a="1"/>
  <c r="N988" i="18" s="1"/>
  <c r="N989" i="18" a="1"/>
  <c r="N989" i="18" s="1"/>
  <c r="N990" i="18" a="1"/>
  <c r="N990" i="18"/>
  <c r="N991" i="18" a="1"/>
  <c r="N991" i="18" s="1"/>
  <c r="N992" i="18" a="1"/>
  <c r="N992" i="18" s="1"/>
  <c r="N993" i="18" a="1"/>
  <c r="N993" i="18" s="1"/>
  <c r="N994" i="18" a="1"/>
  <c r="N994" i="18" s="1"/>
  <c r="N995" i="18" a="1"/>
  <c r="N995" i="18" s="1"/>
  <c r="N996" i="18" a="1"/>
  <c r="N996" i="18" s="1"/>
  <c r="N997" i="18" a="1"/>
  <c r="N997" i="18" s="1"/>
  <c r="N998" i="18" a="1"/>
  <c r="N998" i="18" s="1"/>
  <c r="N999" i="18" a="1"/>
  <c r="N999" i="18" s="1"/>
  <c r="N1000" i="18" a="1"/>
  <c r="N1000" i="18" s="1"/>
  <c r="N1001" i="18" a="1"/>
  <c r="N1001" i="18" s="1"/>
  <c r="N1002" i="18" a="1"/>
  <c r="N1002" i="18" s="1"/>
  <c r="N1003" i="18" a="1"/>
  <c r="N1003" i="18" s="1"/>
  <c r="N1004" i="18" a="1"/>
  <c r="N1004" i="18" s="1"/>
  <c r="N1005" i="18" a="1"/>
  <c r="N1005" i="18" s="1"/>
  <c r="N1006" i="18" a="1"/>
  <c r="N1006" i="18" s="1"/>
  <c r="N1007" i="18" a="1"/>
  <c r="N1007" i="18" s="1"/>
  <c r="N1008" i="18" a="1"/>
  <c r="N1008" i="18" s="1"/>
  <c r="N1009" i="18" a="1"/>
  <c r="N1009" i="18" s="1"/>
  <c r="N1010" i="18" a="1"/>
  <c r="N1010" i="18" s="1"/>
  <c r="N1011" i="18" a="1"/>
  <c r="N1011" i="18" s="1"/>
  <c r="N1012" i="18" a="1"/>
  <c r="N1012" i="18" s="1"/>
  <c r="N1013" i="18" a="1"/>
  <c r="N1013" i="18" s="1"/>
  <c r="N1014" i="18" a="1"/>
  <c r="N1014" i="18"/>
  <c r="N1015" i="18" a="1"/>
  <c r="N1015" i="18" s="1"/>
  <c r="N1016" i="18" a="1"/>
  <c r="N1016" i="18" s="1"/>
  <c r="N1017" i="18" a="1"/>
  <c r="N1017" i="18" s="1"/>
  <c r="N1018" i="18" a="1"/>
  <c r="N1018" i="18" s="1"/>
  <c r="N1019" i="18" a="1"/>
  <c r="N1019" i="18" s="1"/>
  <c r="N1020" i="18" a="1"/>
  <c r="N1020" i="18" s="1"/>
  <c r="N1021" i="18" a="1"/>
  <c r="N1021" i="18" s="1"/>
  <c r="N1022" i="18" a="1"/>
  <c r="N1022" i="18" s="1"/>
  <c r="N1023" i="18" a="1"/>
  <c r="N1023" i="18" s="1"/>
  <c r="N1024" i="18" a="1"/>
  <c r="N1024" i="18" s="1"/>
  <c r="N1025" i="18" a="1"/>
  <c r="N1025" i="18" s="1"/>
  <c r="N1026" i="18" a="1"/>
  <c r="N1026" i="18" s="1"/>
  <c r="N1027" i="18" a="1"/>
  <c r="N1027" i="18" s="1"/>
  <c r="N1028" i="18" a="1"/>
  <c r="N1028" i="18" s="1"/>
  <c r="N1029" i="18" a="1"/>
  <c r="N1029" i="18" s="1"/>
  <c r="N1030" i="18" a="1"/>
  <c r="N1030" i="18" s="1"/>
  <c r="N1031" i="18" a="1"/>
  <c r="N1031" i="18" s="1"/>
  <c r="N1032" i="18" a="1"/>
  <c r="N1032" i="18" s="1"/>
  <c r="N1033" i="18" a="1"/>
  <c r="N1033" i="18" s="1"/>
  <c r="N1034" i="18" a="1"/>
  <c r="N1034" i="18" s="1"/>
  <c r="N1035" i="18" a="1"/>
  <c r="N1035" i="18" s="1"/>
  <c r="N1036" i="18" a="1"/>
  <c r="N1036" i="18" s="1"/>
  <c r="N1037" i="18" a="1"/>
  <c r="N1037" i="18" s="1"/>
  <c r="N1038" i="18" a="1"/>
  <c r="N1038" i="18" s="1"/>
  <c r="N1039" i="18" a="1"/>
  <c r="N1039" i="18" s="1"/>
  <c r="N1040" i="18" a="1"/>
  <c r="N1040" i="18" s="1"/>
  <c r="N1041" i="18" a="1"/>
  <c r="N1041" i="18" s="1"/>
  <c r="N1042" i="18" a="1"/>
  <c r="N1042" i="18" s="1"/>
  <c r="N1043" i="18" a="1"/>
  <c r="N1043" i="18" s="1"/>
  <c r="N1044" i="18" a="1"/>
  <c r="N1044" i="18" s="1"/>
  <c r="N1045" i="18" a="1"/>
  <c r="N1045" i="18" s="1"/>
  <c r="N1046" i="18" a="1"/>
  <c r="N1046" i="18" s="1"/>
  <c r="N1047" i="18" a="1"/>
  <c r="N1047" i="18" s="1"/>
  <c r="N1048" i="18" a="1"/>
  <c r="N1048" i="18" s="1"/>
  <c r="N1049" i="18" a="1"/>
  <c r="N1049" i="18" s="1"/>
  <c r="N1050" i="18" a="1"/>
  <c r="N1050" i="18" s="1"/>
  <c r="N1051" i="18" a="1"/>
  <c r="N1051" i="18" s="1"/>
  <c r="N1052" i="18" a="1"/>
  <c r="N1052" i="18" s="1"/>
  <c r="N1053" i="18" a="1"/>
  <c r="N1053" i="18" s="1"/>
  <c r="N1054" i="18" a="1"/>
  <c r="N1054" i="18" s="1"/>
  <c r="N1055" i="18" a="1"/>
  <c r="N1055" i="18" s="1"/>
  <c r="N1056" i="18" a="1"/>
  <c r="N1056" i="18" s="1"/>
  <c r="N1057" i="18" a="1"/>
  <c r="N1057" i="18" s="1"/>
  <c r="N1058" i="18" a="1"/>
  <c r="N1058" i="18" s="1"/>
  <c r="N1059" i="18" a="1"/>
  <c r="N1059" i="18" s="1"/>
  <c r="N1060" i="18" a="1"/>
  <c r="N1060" i="18" s="1"/>
  <c r="N1061" i="18" a="1"/>
  <c r="N1061" i="18" s="1"/>
  <c r="N1062" i="18" a="1"/>
  <c r="N1062" i="18"/>
  <c r="N1063" i="18" a="1"/>
  <c r="N1063" i="18" s="1"/>
  <c r="N1064" i="18" a="1"/>
  <c r="N1064" i="18" s="1"/>
  <c r="N1065" i="18" a="1"/>
  <c r="N1065" i="18" s="1"/>
  <c r="N1066" i="18" a="1"/>
  <c r="N1066" i="18" s="1"/>
  <c r="N1067" i="18" a="1"/>
  <c r="N1067" i="18" s="1"/>
  <c r="N1068" i="18" a="1"/>
  <c r="N1068" i="18" s="1"/>
  <c r="N1069" i="18" a="1"/>
  <c r="N1069" i="18" s="1"/>
  <c r="N1070" i="18" a="1"/>
  <c r="N1070" i="18" s="1"/>
  <c r="N1071" i="18" a="1"/>
  <c r="N1071" i="18" s="1"/>
  <c r="N1072" i="18" a="1"/>
  <c r="N1072" i="18" s="1"/>
  <c r="N1073" i="18" a="1"/>
  <c r="N1073" i="18"/>
  <c r="N1074" i="18" a="1"/>
  <c r="N1074" i="18" s="1"/>
  <c r="N1075" i="18" a="1"/>
  <c r="N1075" i="18" s="1"/>
  <c r="N1076" i="18" a="1"/>
  <c r="N1076" i="18" s="1"/>
  <c r="N1077" i="18" a="1"/>
  <c r="N1077" i="18" s="1"/>
  <c r="N1078" i="18" a="1"/>
  <c r="N1078" i="18" s="1"/>
  <c r="N1079" i="18" a="1"/>
  <c r="N1079" i="18" s="1"/>
  <c r="N1080" i="18" a="1"/>
  <c r="N1080" i="18"/>
  <c r="N1081" i="18" a="1"/>
  <c r="N1081" i="18" s="1"/>
  <c r="N1082" i="18" a="1"/>
  <c r="N1082" i="18" s="1"/>
  <c r="N1083" i="18" a="1"/>
  <c r="N1083" i="18" s="1"/>
  <c r="N1084" i="18" a="1"/>
  <c r="N1084" i="18" s="1"/>
  <c r="N1085" i="18" a="1"/>
  <c r="N1085" i="18" s="1"/>
  <c r="N1086" i="18" a="1"/>
  <c r="N1086" i="18" s="1"/>
  <c r="N1087" i="18" a="1"/>
  <c r="N1087" i="18" s="1"/>
  <c r="N1088" i="18" a="1"/>
  <c r="N1088" i="18" s="1"/>
  <c r="N1089" i="18" a="1"/>
  <c r="N1089" i="18" s="1"/>
  <c r="N1090" i="18" a="1"/>
  <c r="N1090" i="18" s="1"/>
  <c r="N1091" i="18" a="1"/>
  <c r="N1091" i="18" s="1"/>
  <c r="N1092" i="18" a="1"/>
  <c r="N1092" i="18" s="1"/>
  <c r="N1093" i="18" a="1"/>
  <c r="N1093" i="18" s="1"/>
  <c r="N1094" i="18" a="1"/>
  <c r="N1094" i="18" s="1"/>
  <c r="N1095" i="18" a="1"/>
  <c r="N1095" i="18"/>
  <c r="N1096" i="18" a="1"/>
  <c r="N1096" i="18" s="1"/>
  <c r="N1097" i="18" a="1"/>
  <c r="N1097" i="18" s="1"/>
  <c r="N1098" i="18" a="1"/>
  <c r="N1098" i="18" s="1"/>
  <c r="N1099" i="18" a="1"/>
  <c r="N1099" i="18" s="1"/>
  <c r="N1100" i="18" a="1"/>
  <c r="N1100" i="18" s="1"/>
  <c r="N1101" i="18" a="1"/>
  <c r="N1101" i="18" s="1"/>
  <c r="N1102" i="18" a="1"/>
  <c r="N1102" i="18"/>
  <c r="N1103" i="18" a="1"/>
  <c r="N1103" i="18" s="1"/>
  <c r="N1104" i="18" a="1"/>
  <c r="N1104" i="18" s="1"/>
  <c r="N1105" i="18" a="1"/>
  <c r="N1105" i="18" s="1"/>
  <c r="N1106" i="18" a="1"/>
  <c r="N1106" i="18" s="1"/>
  <c r="N1107" i="18" a="1"/>
  <c r="N1107" i="18" s="1"/>
  <c r="N1108" i="18" a="1"/>
  <c r="N1108" i="18" s="1"/>
  <c r="N1109" i="18" a="1"/>
  <c r="N1109" i="18" s="1"/>
  <c r="N1110" i="18" a="1"/>
  <c r="N1110" i="18" s="1"/>
  <c r="N1111" i="18" a="1"/>
  <c r="N1111" i="18" s="1"/>
  <c r="N1112" i="18" a="1"/>
  <c r="N1112" i="18" s="1"/>
  <c r="N1113" i="18" a="1"/>
  <c r="N1113" i="18" s="1"/>
  <c r="N1114" i="18" a="1"/>
  <c r="N1114" i="18" s="1"/>
  <c r="N1115" i="18" a="1"/>
  <c r="N1115" i="18" s="1"/>
  <c r="N1116" i="18" a="1"/>
  <c r="N1116" i="18"/>
  <c r="N1117" i="18" a="1"/>
  <c r="N1117" i="18" s="1"/>
  <c r="N1118" i="18" a="1"/>
  <c r="N1118" i="18" s="1"/>
  <c r="N1119" i="18" a="1"/>
  <c r="N1119" i="18" s="1"/>
  <c r="N1120" i="18" a="1"/>
  <c r="N1120" i="18" s="1"/>
  <c r="N1121" i="18" a="1"/>
  <c r="N1121" i="18" s="1"/>
  <c r="N1122" i="18" a="1"/>
  <c r="N1122" i="18" s="1"/>
  <c r="N1123" i="18" a="1"/>
  <c r="N1123" i="18" s="1"/>
  <c r="N1124" i="18" a="1"/>
  <c r="N1124" i="18" s="1"/>
  <c r="N1125" i="18" a="1"/>
  <c r="N1125" i="18" s="1"/>
  <c r="N1126" i="18" a="1"/>
  <c r="N1126" i="18" s="1"/>
  <c r="N1127" i="18" a="1"/>
  <c r="N1127" i="18" s="1"/>
  <c r="N1128" i="18" a="1"/>
  <c r="N1128" i="18" s="1"/>
  <c r="N1129" i="18" a="1"/>
  <c r="N1129" i="18" s="1"/>
  <c r="N1130" i="18" a="1"/>
  <c r="N1130" i="18" s="1"/>
  <c r="N1131" i="18" a="1"/>
  <c r="N1131" i="18" s="1"/>
  <c r="N1132" i="18" a="1"/>
  <c r="N1132" i="18" s="1"/>
  <c r="N1133" i="18" a="1"/>
  <c r="N1133" i="18" s="1"/>
  <c r="N1134" i="18" a="1"/>
  <c r="N1134" i="18" s="1"/>
  <c r="N1135" i="18" a="1"/>
  <c r="N1135" i="18" s="1"/>
  <c r="N1136" i="18" a="1"/>
  <c r="N1136" i="18" s="1"/>
  <c r="N1137" i="18" a="1"/>
  <c r="N1137" i="18" s="1"/>
  <c r="N1138" i="18" a="1"/>
  <c r="N1138" i="18"/>
  <c r="N1139" i="18" a="1"/>
  <c r="N1139" i="18" s="1"/>
  <c r="N1140" i="18" a="1"/>
  <c r="N1140" i="18" s="1"/>
  <c r="N1141" i="18" a="1"/>
  <c r="N1141" i="18" s="1"/>
  <c r="N1142" i="18" a="1"/>
  <c r="N1142" i="18" s="1"/>
  <c r="N1143" i="18" a="1"/>
  <c r="N1143" i="18" s="1"/>
  <c r="N1144" i="18" a="1"/>
  <c r="N1144" i="18" s="1"/>
  <c r="N1145" i="18" a="1"/>
  <c r="N1145" i="18"/>
  <c r="N1146" i="18" a="1"/>
  <c r="N1146" i="18" s="1"/>
  <c r="N1147" i="18" a="1"/>
  <c r="N1147" i="18" s="1"/>
  <c r="N1148" i="18" a="1"/>
  <c r="N1148" i="18" s="1"/>
  <c r="N1149" i="18" a="1"/>
  <c r="N1149" i="18" s="1"/>
  <c r="N1150" i="18" a="1"/>
  <c r="N1150" i="18" s="1"/>
  <c r="N1151" i="18" a="1"/>
  <c r="N1151" i="18" s="1"/>
  <c r="N1152" i="18" a="1"/>
  <c r="N1152" i="18" s="1"/>
  <c r="N1153" i="18" a="1"/>
  <c r="N1153" i="18" s="1"/>
  <c r="N1154" i="18" a="1"/>
  <c r="N1154" i="18" s="1"/>
  <c r="N1155" i="18" a="1"/>
  <c r="N1155" i="18" s="1"/>
  <c r="N1156" i="18" a="1"/>
  <c r="N1156" i="18" s="1"/>
  <c r="N1157" i="18" a="1"/>
  <c r="N1157" i="18" s="1"/>
  <c r="N1158" i="18" a="1"/>
  <c r="N1158" i="18" s="1"/>
  <c r="N1159" i="18" a="1"/>
  <c r="N1159" i="18" s="1"/>
  <c r="N1160" i="18" a="1"/>
  <c r="N1160" i="18" s="1"/>
  <c r="N1161" i="18" a="1"/>
  <c r="N1161" i="18" s="1"/>
  <c r="N1162" i="18" a="1"/>
  <c r="N1162" i="18" s="1"/>
  <c r="N1163" i="18" a="1"/>
  <c r="N1163" i="18" s="1"/>
  <c r="N1164" i="18" a="1"/>
  <c r="N1164" i="18" s="1"/>
  <c r="N1165" i="18" a="1"/>
  <c r="N1165" i="18" s="1"/>
  <c r="N1166" i="18" a="1"/>
  <c r="N1166" i="18" s="1"/>
  <c r="N1167" i="18" a="1"/>
  <c r="N1167" i="18"/>
  <c r="N1168" i="18" a="1"/>
  <c r="N1168" i="18" s="1"/>
  <c r="N1169" i="18" a="1"/>
  <c r="N1169" i="18" s="1"/>
  <c r="N1170" i="18" a="1"/>
  <c r="N1170" i="18" s="1"/>
  <c r="N1171" i="18" a="1"/>
  <c r="N1171" i="18" s="1"/>
  <c r="N1172" i="18" a="1"/>
  <c r="N1172" i="18" s="1"/>
  <c r="N1173" i="18" a="1"/>
  <c r="N1173" i="18" s="1"/>
  <c r="N1174" i="18" a="1"/>
  <c r="N1174" i="18" s="1"/>
  <c r="N1175" i="18" a="1"/>
  <c r="N1175" i="18" s="1"/>
  <c r="N1176" i="18" a="1"/>
  <c r="N1176" i="18" s="1"/>
  <c r="N1177" i="18" a="1"/>
  <c r="N1177" i="18" s="1"/>
  <c r="N1178" i="18" a="1"/>
  <c r="N1178" i="18" s="1"/>
  <c r="N1179" i="18" a="1"/>
  <c r="N1179" i="18" s="1"/>
  <c r="N1180" i="18" a="1"/>
  <c r="N1180" i="18" s="1"/>
  <c r="N1181" i="18" a="1"/>
  <c r="N1181" i="18"/>
  <c r="N1182" i="18" a="1"/>
  <c r="N1182" i="18" s="1"/>
  <c r="N1183" i="18" a="1"/>
  <c r="N1183" i="18" s="1"/>
  <c r="N1184" i="18" a="1"/>
  <c r="N1184" i="18" s="1"/>
  <c r="N1185" i="18" a="1"/>
  <c r="N1185" i="18" s="1"/>
  <c r="N1186" i="18" a="1"/>
  <c r="N1186" i="18" s="1"/>
  <c r="N1187" i="18" a="1"/>
  <c r="N1187" i="18" s="1"/>
  <c r="N1188" i="18" a="1"/>
  <c r="N1188" i="18"/>
  <c r="N1189" i="18" a="1"/>
  <c r="N1189" i="18" s="1"/>
  <c r="N1190" i="18" a="1"/>
  <c r="N1190" i="18" s="1"/>
  <c r="N1191" i="18" a="1"/>
  <c r="N1191" i="18" s="1"/>
  <c r="N1192" i="18" a="1"/>
  <c r="N1192" i="18" s="1"/>
  <c r="N1193" i="18" a="1"/>
  <c r="N1193" i="18" s="1"/>
  <c r="N1194" i="18" a="1"/>
  <c r="N1194" i="18" s="1"/>
  <c r="N1195" i="18" a="1"/>
  <c r="N1195" i="18" s="1"/>
  <c r="N1196" i="18" a="1"/>
  <c r="N1196" i="18" s="1"/>
  <c r="N1197" i="18" a="1"/>
  <c r="N1197" i="18" s="1"/>
  <c r="N1198" i="18" a="1"/>
  <c r="N1198" i="18" s="1"/>
  <c r="N1199" i="18" a="1"/>
  <c r="N1199" i="18" s="1"/>
  <c r="N1200" i="18" a="1"/>
  <c r="N1200" i="18" s="1"/>
  <c r="N1201" i="18" a="1"/>
  <c r="N1201" i="18" s="1"/>
  <c r="N1202" i="18" a="1"/>
  <c r="N1202" i="18" s="1"/>
  <c r="N1203" i="18" a="1"/>
  <c r="N1203" i="18"/>
  <c r="N1204" i="18" a="1"/>
  <c r="N1204" i="18" s="1"/>
  <c r="N1205" i="18" a="1"/>
  <c r="N1205" i="18" s="1"/>
  <c r="N1206" i="18" a="1"/>
  <c r="N1206" i="18" s="1"/>
  <c r="N1207" i="18" a="1"/>
  <c r="N1207" i="18" s="1"/>
  <c r="N1208" i="18" a="1"/>
  <c r="N1208" i="18" s="1"/>
  <c r="N1209" i="18" a="1"/>
  <c r="N1209" i="18" s="1"/>
  <c r="N1210" i="18" a="1"/>
  <c r="N1210" i="18"/>
  <c r="N1211" i="18" a="1"/>
  <c r="N1211" i="18" s="1"/>
  <c r="N1212" i="18" a="1"/>
  <c r="N1212" i="18" s="1"/>
  <c r="N1213" i="18" a="1"/>
  <c r="N1213" i="18" s="1"/>
  <c r="N1214" i="18" a="1"/>
  <c r="N1214" i="18" s="1"/>
  <c r="N1215" i="18" a="1"/>
  <c r="N1215" i="18" s="1"/>
  <c r="N1216" i="18" a="1"/>
  <c r="N1216" i="18" s="1"/>
  <c r="N1217" i="18" a="1"/>
  <c r="N1217" i="18" s="1"/>
  <c r="N1218" i="18" a="1"/>
  <c r="N1218" i="18" s="1"/>
  <c r="N1219" i="18" a="1"/>
  <c r="N1219" i="18" s="1"/>
  <c r="N1220" i="18" a="1"/>
  <c r="N1220" i="18" s="1"/>
  <c r="N1221" i="18" a="1"/>
  <c r="N1221" i="18" s="1"/>
  <c r="N1222" i="18" a="1"/>
  <c r="N1222" i="18" s="1"/>
  <c r="N1223" i="18" a="1"/>
  <c r="N1223" i="18" s="1"/>
  <c r="N1224" i="18" a="1"/>
  <c r="N1224" i="18"/>
  <c r="N1225" i="18" a="1"/>
  <c r="N1225" i="18" s="1"/>
  <c r="N1226" i="18" a="1"/>
  <c r="N1226" i="18" s="1"/>
  <c r="N1227" i="18" a="1"/>
  <c r="N1227" i="18" s="1"/>
  <c r="N1228" i="18" a="1"/>
  <c r="N1228" i="18" s="1"/>
  <c r="N1229" i="18" a="1"/>
  <c r="N1229" i="18" s="1"/>
  <c r="N1230" i="18" a="1"/>
  <c r="N1230" i="18" s="1"/>
  <c r="N1231" i="18" a="1"/>
  <c r="N1231" i="18" s="1"/>
  <c r="N1232" i="18" a="1"/>
  <c r="N1232" i="18" s="1"/>
  <c r="N1233" i="18" a="1"/>
  <c r="N1233" i="18" s="1"/>
  <c r="N1234" i="18" a="1"/>
  <c r="N1234" i="18" s="1"/>
  <c r="N1235" i="18" a="1"/>
  <c r="N1235" i="18" s="1"/>
  <c r="N1236" i="18" a="1"/>
  <c r="N1236" i="18" s="1"/>
  <c r="N1237" i="18" a="1"/>
  <c r="N1237" i="18" s="1"/>
  <c r="N1238" i="18" a="1"/>
  <c r="N1238" i="18" s="1"/>
  <c r="N1239" i="18" a="1"/>
  <c r="N1239" i="18" s="1"/>
  <c r="N1240" i="18" a="1"/>
  <c r="N1240" i="18" s="1"/>
  <c r="N1241" i="18" a="1"/>
  <c r="N1241" i="18" s="1"/>
  <c r="N1242" i="18" a="1"/>
  <c r="N1242" i="18" s="1"/>
  <c r="N1243" i="18" a="1"/>
  <c r="N1243" i="18" s="1"/>
  <c r="N1244" i="18" a="1"/>
  <c r="N1244" i="18" s="1"/>
  <c r="N1245" i="18" a="1"/>
  <c r="N1245" i="18" s="1"/>
  <c r="N1246" i="18" a="1"/>
  <c r="N1246" i="18"/>
  <c r="N1247" i="18" a="1"/>
  <c r="N1247" i="18" s="1"/>
  <c r="N1248" i="18" a="1"/>
  <c r="N1248" i="18" s="1"/>
  <c r="N1249" i="18" a="1"/>
  <c r="N1249" i="18" s="1"/>
  <c r="N1250" i="18" a="1"/>
  <c r="N1250" i="18" s="1"/>
  <c r="N1251" i="18" a="1"/>
  <c r="N1251" i="18" s="1"/>
  <c r="N1252" i="18" a="1"/>
  <c r="N1252" i="18" s="1"/>
  <c r="N1253" i="18" a="1"/>
  <c r="N1253" i="18"/>
  <c r="N1254" i="18" a="1"/>
  <c r="N1254" i="18" s="1"/>
  <c r="N1255" i="18" a="1"/>
  <c r="N1255" i="18" s="1"/>
  <c r="N1256" i="18" a="1"/>
  <c r="N1256" i="18" s="1"/>
  <c r="N1257" i="18" a="1"/>
  <c r="N1257" i="18" s="1"/>
  <c r="N1258" i="18" a="1"/>
  <c r="N1258" i="18" s="1"/>
  <c r="N1259" i="18" a="1"/>
  <c r="N1259" i="18" s="1"/>
  <c r="N1260" i="18" a="1"/>
  <c r="N1260" i="18" s="1"/>
  <c r="N1261" i="18" a="1"/>
  <c r="N1261" i="18" s="1"/>
  <c r="N1262" i="18" a="1"/>
  <c r="N1262" i="18" s="1"/>
  <c r="N1263" i="18" a="1"/>
  <c r="N1263" i="18" s="1"/>
  <c r="N1264" i="18" a="1"/>
  <c r="N1264" i="18" s="1"/>
  <c r="N1265" i="18" a="1"/>
  <c r="N1265" i="18" s="1"/>
  <c r="N1266" i="18" a="1"/>
  <c r="N1266" i="18" s="1"/>
  <c r="N1267" i="18" a="1"/>
  <c r="N1267" i="18" s="1"/>
  <c r="N1268" i="18" a="1"/>
  <c r="N1268" i="18" s="1"/>
  <c r="N1269" i="18" a="1"/>
  <c r="N1269" i="18" s="1"/>
  <c r="N1270" i="18" a="1"/>
  <c r="N1270" i="18" s="1"/>
  <c r="N1271" i="18" a="1"/>
  <c r="N1271" i="18" s="1"/>
  <c r="N1272" i="18" a="1"/>
  <c r="N1272" i="18" s="1"/>
  <c r="N1273" i="18" a="1"/>
  <c r="N1273" i="18" s="1"/>
  <c r="N1274" i="18" a="1"/>
  <c r="N1274" i="18" s="1"/>
  <c r="N1275" i="18" a="1"/>
  <c r="N1275" i="18" s="1"/>
  <c r="N1276" i="18" a="1"/>
  <c r="N1276" i="18" s="1"/>
  <c r="N1277" i="18" a="1"/>
  <c r="N1277" i="18" s="1"/>
  <c r="N1278" i="18" a="1"/>
  <c r="N1278" i="18" s="1"/>
  <c r="N1279" i="18" a="1"/>
  <c r="N1279" i="18" s="1"/>
  <c r="N1280" i="18" a="1"/>
  <c r="N1280" i="18" s="1"/>
  <c r="N1281" i="18" a="1"/>
  <c r="N1281" i="18" s="1"/>
  <c r="N1282" i="18" a="1"/>
  <c r="N1282" i="18" s="1"/>
  <c r="N1283" i="18" a="1"/>
  <c r="N1283" i="18" s="1"/>
  <c r="N1284" i="18" a="1"/>
  <c r="N1284" i="18" s="1"/>
  <c r="N1285" i="18" a="1"/>
  <c r="N1285" i="18" s="1"/>
  <c r="N1286" i="18" a="1"/>
  <c r="N1286" i="18" s="1"/>
  <c r="N1287" i="18" a="1"/>
  <c r="N1287" i="18" s="1"/>
  <c r="N1288" i="18" a="1"/>
  <c r="N1288" i="18" s="1"/>
  <c r="N1289" i="18" a="1"/>
  <c r="N1289" i="18" s="1"/>
  <c r="N1290" i="18" a="1"/>
  <c r="N1290" i="18"/>
  <c r="N1291" i="18" a="1"/>
  <c r="N1291" i="18" s="1"/>
  <c r="N1292" i="18" a="1"/>
  <c r="N1292" i="18" s="1"/>
  <c r="N1293" i="18" a="1"/>
  <c r="N1293" i="18" s="1"/>
  <c r="N1294" i="18" a="1"/>
  <c r="N1294" i="18" s="1"/>
  <c r="N1295" i="18" a="1"/>
  <c r="N1295" i="18"/>
  <c r="N1296" i="18" a="1"/>
  <c r="N1296" i="18" s="1"/>
  <c r="N1297" i="18" a="1"/>
  <c r="N1297" i="18" s="1"/>
  <c r="N1298" i="18" a="1"/>
  <c r="N1298" i="18"/>
  <c r="N1299" i="18" a="1"/>
  <c r="N1299" i="18"/>
  <c r="N1300" i="18" a="1"/>
  <c r="N1300" i="18" s="1"/>
  <c r="N1301" i="18" a="1"/>
  <c r="N1301" i="18"/>
  <c r="N1302" i="18" a="1"/>
  <c r="N1302" i="18" s="1"/>
  <c r="N1303" i="18" a="1"/>
  <c r="N1303" i="18" s="1"/>
  <c r="N1304" i="18" a="1"/>
  <c r="N1304" i="18" s="1"/>
  <c r="N1305" i="18" a="1"/>
  <c r="N1305" i="18" s="1"/>
  <c r="N1306" i="18" a="1"/>
  <c r="N1306" i="18" s="1"/>
  <c r="N1307" i="18" a="1"/>
  <c r="N1307" i="18" s="1"/>
  <c r="N1308" i="18" a="1"/>
  <c r="N1308" i="18" s="1"/>
  <c r="N1309" i="18" a="1"/>
  <c r="N1309" i="18" s="1"/>
  <c r="N1310" i="18" a="1"/>
  <c r="N1310" i="18" s="1"/>
  <c r="N1311" i="18" a="1"/>
  <c r="N1311" i="18"/>
  <c r="N1312" i="18" a="1"/>
  <c r="N1312" i="18"/>
  <c r="N1313" i="18" a="1"/>
  <c r="N1313" i="18" s="1"/>
  <c r="N1314" i="18" a="1"/>
  <c r="N1314" i="18"/>
  <c r="N1315" i="18" a="1"/>
  <c r="N1315" i="18" s="1"/>
  <c r="N1316" i="18" a="1"/>
  <c r="N1316" i="18" s="1"/>
  <c r="N1317" i="18" a="1"/>
  <c r="N1317" i="18" s="1"/>
  <c r="N1318" i="18" a="1"/>
  <c r="N1318" i="18" s="1"/>
  <c r="N1319" i="18" a="1"/>
  <c r="N1319" i="18" s="1"/>
  <c r="N1320" i="18" a="1"/>
  <c r="N1320" i="18" s="1"/>
  <c r="N1321" i="18" a="1"/>
  <c r="N1321" i="18" s="1"/>
  <c r="N1322" i="18" a="1"/>
  <c r="N1322" i="18" s="1"/>
  <c r="N1323" i="18" a="1"/>
  <c r="N1323" i="18" s="1"/>
  <c r="N1324" i="18" a="1"/>
  <c r="N1324" i="18"/>
  <c r="N1325" i="18" a="1"/>
  <c r="N1325" i="18"/>
  <c r="N1326" i="18" a="1"/>
  <c r="N1326" i="18" s="1"/>
  <c r="N1327" i="18" a="1"/>
  <c r="N1327" i="18" s="1"/>
  <c r="N1328" i="18" a="1"/>
  <c r="N1328" i="18" s="1"/>
  <c r="N1329" i="18" a="1"/>
  <c r="N1329" i="18" s="1"/>
  <c r="N1330" i="18" a="1"/>
  <c r="N1330" i="18" s="1"/>
  <c r="N1331" i="18" a="1"/>
  <c r="N1331" i="18" s="1"/>
  <c r="N1332" i="18" a="1"/>
  <c r="N1332" i="18" s="1"/>
  <c r="N1333" i="18" a="1"/>
  <c r="N1333" i="18" s="1"/>
  <c r="N1334" i="18" a="1"/>
  <c r="N1334" i="18"/>
  <c r="N1335" i="18" a="1"/>
  <c r="N1335" i="18" s="1"/>
  <c r="N1336" i="18" a="1"/>
  <c r="N1336" i="18" s="1"/>
  <c r="N1337" i="18" a="1"/>
  <c r="N1337" i="18" s="1"/>
  <c r="N1338" i="18" a="1"/>
  <c r="N1338" i="18" s="1"/>
  <c r="N1339" i="18" a="1"/>
  <c r="N1339" i="18" s="1"/>
  <c r="N1340" i="18" a="1"/>
  <c r="N1340" i="18" s="1"/>
  <c r="N1341" i="18" a="1"/>
  <c r="N1341" i="18" s="1"/>
  <c r="N1342" i="18" a="1"/>
  <c r="N1342" i="18" s="1"/>
  <c r="N1343" i="18" a="1"/>
  <c r="N1343" i="18" s="1"/>
  <c r="N1344" i="18" a="1"/>
  <c r="N1344" i="18" s="1"/>
  <c r="N1345" i="18" a="1"/>
  <c r="N1345" i="18" s="1"/>
  <c r="N1346" i="18" a="1"/>
  <c r="N1346" i="18"/>
  <c r="N1347" i="18" a="1"/>
  <c r="N1347" i="18"/>
  <c r="N1348" i="18" a="1"/>
  <c r="N1348" i="18" s="1"/>
  <c r="N1349" i="18" a="1"/>
  <c r="N1349" i="18" s="1"/>
  <c r="N1350" i="18" a="1"/>
  <c r="N1350" i="18"/>
  <c r="N1351" i="18" a="1"/>
  <c r="N1351" i="18" s="1"/>
  <c r="N1352" i="18" a="1"/>
  <c r="N1352" i="18" s="1"/>
  <c r="N1353" i="18" a="1"/>
  <c r="N1353" i="18" s="1"/>
  <c r="N1354" i="18" a="1"/>
  <c r="N1354" i="18"/>
  <c r="N1355" i="18" a="1"/>
  <c r="N1355" i="18" s="1"/>
  <c r="N1356" i="18" a="1"/>
  <c r="N1356" i="18" s="1"/>
  <c r="N1357" i="18" a="1"/>
  <c r="N1357" i="18" s="1"/>
  <c r="N1358" i="18" a="1"/>
  <c r="N1358" i="18" s="1"/>
  <c r="N1359" i="18" a="1"/>
  <c r="N1359" i="18"/>
  <c r="N1360" i="18" a="1"/>
  <c r="N1360" i="18"/>
  <c r="N1361" i="18" a="1"/>
  <c r="N1361" i="18" s="1"/>
  <c r="N1362" i="18" a="1"/>
  <c r="N1362" i="18"/>
  <c r="N1363" i="18" a="1"/>
  <c r="N1363" i="18" s="1"/>
  <c r="N1364" i="18" a="1"/>
  <c r="N1364" i="18" s="1"/>
  <c r="N1365" i="18" a="1"/>
  <c r="N1365" i="18" s="1"/>
  <c r="N1366" i="18" a="1"/>
  <c r="N1366" i="18" s="1"/>
  <c r="N1367" i="18" a="1"/>
  <c r="N1367" i="18" s="1"/>
  <c r="N1368" i="18" a="1"/>
  <c r="N1368" i="18" s="1"/>
  <c r="N1369" i="18" a="1"/>
  <c r="N1369" i="18" s="1"/>
  <c r="N1370" i="18" a="1"/>
  <c r="N1370" i="18"/>
  <c r="N1371" i="18" a="1"/>
  <c r="N1371" i="18" s="1"/>
  <c r="N1372" i="18" a="1"/>
  <c r="N1372" i="18" s="1"/>
  <c r="N1373" i="18" a="1"/>
  <c r="N1373" i="18" s="1"/>
  <c r="N1374" i="18" a="1"/>
  <c r="N1374" i="18" s="1"/>
  <c r="N1375" i="18" a="1"/>
  <c r="N1375" i="18" s="1"/>
  <c r="N1376" i="18" a="1"/>
  <c r="N1376" i="18" s="1"/>
  <c r="N1377" i="18" a="1"/>
  <c r="N1377" i="18" s="1"/>
  <c r="N1378" i="18" a="1"/>
  <c r="N1378" i="18" s="1"/>
  <c r="N1379" i="18" a="1"/>
  <c r="N1379" i="18" s="1"/>
  <c r="N1380" i="18" a="1"/>
  <c r="N1380" i="18" s="1"/>
  <c r="N1381" i="18" a="1"/>
  <c r="N1381" i="18" s="1"/>
  <c r="N1382" i="18" a="1"/>
  <c r="N1382" i="18" s="1"/>
  <c r="N1383" i="18" a="1"/>
  <c r="N1383" i="18" s="1"/>
  <c r="N1384" i="18" a="1"/>
  <c r="N1384" i="18" s="1"/>
  <c r="N1385" i="18" a="1"/>
  <c r="N1385" i="18"/>
  <c r="N1386" i="18" a="1"/>
  <c r="N1386" i="18"/>
  <c r="N1387" i="18" a="1"/>
  <c r="N1387" i="18" s="1"/>
  <c r="N1388" i="18" a="1"/>
  <c r="N1388" i="18" s="1"/>
  <c r="N1389" i="18" a="1"/>
  <c r="N1389" i="18" s="1"/>
  <c r="N1390" i="18" a="1"/>
  <c r="N1390" i="18" s="1"/>
  <c r="N1391" i="18" a="1"/>
  <c r="N1391" i="18" s="1"/>
  <c r="N1392" i="18" a="1"/>
  <c r="N1392" i="18" s="1"/>
  <c r="N1393" i="18" a="1"/>
  <c r="N1393" i="18" s="1"/>
  <c r="N1394" i="18" a="1"/>
  <c r="N1394" i="18"/>
  <c r="N1395" i="18" a="1"/>
  <c r="N1395" i="18"/>
  <c r="N1396" i="18" a="1"/>
  <c r="N1396" i="18" s="1"/>
  <c r="N1397" i="18" a="1"/>
  <c r="N1397" i="18"/>
  <c r="N1398" i="18" a="1"/>
  <c r="N1398" i="18"/>
  <c r="N1399" i="18" a="1"/>
  <c r="N1399" i="18" s="1"/>
  <c r="N1400" i="18" a="1"/>
  <c r="N1400" i="18" s="1"/>
  <c r="N1401" i="18" a="1"/>
  <c r="N1401" i="18" s="1"/>
  <c r="N1402" i="18" a="1"/>
  <c r="N1402" i="18" s="1"/>
  <c r="N1403" i="18" a="1"/>
  <c r="N1403" i="18" s="1"/>
  <c r="N1404" i="18" a="1"/>
  <c r="N1404" i="18" s="1"/>
  <c r="N1405" i="18" a="1"/>
  <c r="N1405" i="18" s="1"/>
  <c r="N1406" i="18" a="1"/>
  <c r="N1406" i="18" s="1"/>
  <c r="N1407" i="18" a="1"/>
  <c r="N1407" i="18" s="1"/>
  <c r="N1408" i="18" a="1"/>
  <c r="N1408" i="18"/>
  <c r="N1409" i="18" a="1"/>
  <c r="N1409" i="18" s="1"/>
  <c r="N1410" i="18" a="1"/>
  <c r="N1410" i="18"/>
  <c r="N1411" i="18" a="1"/>
  <c r="N1411" i="18" s="1"/>
  <c r="N1412" i="18" a="1"/>
  <c r="N1412" i="18"/>
  <c r="N1413" i="18" a="1"/>
  <c r="N1413" i="18" s="1"/>
  <c r="N1414" i="18" a="1"/>
  <c r="N1414" i="18" s="1"/>
  <c r="N1415" i="18" a="1"/>
  <c r="N1415" i="18" s="1"/>
  <c r="N1416" i="18" a="1"/>
  <c r="N1416" i="18" s="1"/>
  <c r="N1417" i="18" a="1"/>
  <c r="N1417" i="18" s="1"/>
  <c r="N1418" i="18" a="1"/>
  <c r="N1418" i="18" s="1"/>
  <c r="N1419" i="18" a="1"/>
  <c r="N1419" i="18"/>
  <c r="N1420" i="18" a="1"/>
  <c r="N1420" i="18"/>
  <c r="N1421" i="18" a="1"/>
  <c r="N1421" i="18" s="1"/>
  <c r="N1422" i="18" a="1"/>
  <c r="N1422" i="18" s="1"/>
  <c r="N1423" i="18" a="1"/>
  <c r="N1423" i="18" s="1"/>
  <c r="N1424" i="18" a="1"/>
  <c r="N1424" i="18" s="1"/>
  <c r="N1425" i="18" a="1"/>
  <c r="N1425" i="18" s="1"/>
  <c r="N1426" i="18" a="1"/>
  <c r="N1426" i="18" s="1"/>
  <c r="N1427" i="18" a="1"/>
  <c r="N1427" i="18" s="1"/>
  <c r="N1428" i="18" a="1"/>
  <c r="N1428" i="18" s="1"/>
  <c r="N1429" i="18" a="1"/>
  <c r="N1429" i="18" s="1"/>
  <c r="N1430" i="18" a="1"/>
  <c r="N1430" i="18" s="1"/>
  <c r="N1431" i="18" a="1"/>
  <c r="N1431" i="18"/>
  <c r="N1432" i="18" a="1"/>
  <c r="N1432" i="18"/>
  <c r="N1433" i="18" a="1"/>
  <c r="N1433" i="18" s="1"/>
  <c r="N1434" i="18" a="1"/>
  <c r="N1434" i="18" s="1"/>
  <c r="N1435" i="18" a="1"/>
  <c r="N1435" i="18" s="1"/>
  <c r="N1436" i="18" a="1"/>
  <c r="N1436" i="18" s="1"/>
  <c r="N1437" i="18" a="1"/>
  <c r="N1437" i="18" s="1"/>
  <c r="N1438" i="18" a="1"/>
  <c r="N1438" i="18" s="1"/>
  <c r="N1439" i="18" a="1"/>
  <c r="N1439" i="18" s="1"/>
  <c r="N1440" i="18" a="1"/>
  <c r="N1440" i="18" s="1"/>
  <c r="N1441" i="18" a="1"/>
  <c r="N1441" i="18" s="1"/>
  <c r="N1442" i="18" a="1"/>
  <c r="N1442" i="18" s="1"/>
  <c r="N1443" i="18" a="1"/>
  <c r="N1443" i="18" s="1"/>
  <c r="N1444" i="18" a="1"/>
  <c r="N1444" i="18"/>
  <c r="N1445" i="18" a="1"/>
  <c r="N1445" i="18" s="1"/>
  <c r="N1446" i="18" a="1"/>
  <c r="N1446" i="18" s="1"/>
  <c r="N1447" i="18" a="1"/>
  <c r="N1447" i="18" s="1"/>
  <c r="N1448" i="18" a="1"/>
  <c r="N1448" i="18" s="1"/>
  <c r="N1449" i="18" a="1"/>
  <c r="N1449" i="18" s="1"/>
  <c r="N1450" i="18" a="1"/>
  <c r="N1450" i="18" s="1"/>
  <c r="N1451" i="18" a="1"/>
  <c r="N1451" i="18" s="1"/>
  <c r="N1452" i="18" a="1"/>
  <c r="N1452" i="18"/>
  <c r="N1453" i="18" a="1"/>
  <c r="N1453" i="18" s="1"/>
  <c r="N1454" i="18" a="1"/>
  <c r="N1454" i="18"/>
  <c r="N1455" i="18" a="1"/>
  <c r="N1455" i="18" s="1"/>
  <c r="N1456" i="18" a="1"/>
  <c r="N1456" i="18" s="1"/>
  <c r="N1457" i="18" a="1"/>
  <c r="N1457" i="18" s="1"/>
  <c r="N1458" i="18" a="1"/>
  <c r="N1458" i="18" s="1"/>
  <c r="N1459" i="18" a="1"/>
  <c r="N1459" i="18" s="1"/>
  <c r="N1460" i="18" a="1"/>
  <c r="N1460" i="18"/>
  <c r="N1461" i="18" a="1"/>
  <c r="N1461" i="18"/>
  <c r="N1462" i="18" a="1"/>
  <c r="N1462" i="18" s="1"/>
  <c r="N1463" i="18" a="1"/>
  <c r="N1463" i="18" s="1"/>
  <c r="N1464" i="18" a="1"/>
  <c r="N1464" i="18" s="1"/>
  <c r="N1465" i="18" a="1"/>
  <c r="N1465" i="18" s="1"/>
  <c r="N1466" i="18" a="1"/>
  <c r="N1466" i="18" s="1"/>
  <c r="N1467" i="18" a="1"/>
  <c r="N1467" i="18"/>
  <c r="N1468" i="18" a="1"/>
  <c r="N1468" i="18"/>
  <c r="N1469" i="18" a="1"/>
  <c r="N1469" i="18" s="1"/>
  <c r="N1470" i="18" a="1"/>
  <c r="N1470" i="18" s="1"/>
  <c r="N1471" i="18" a="1"/>
  <c r="N1471" i="18" s="1"/>
  <c r="N1472" i="18" a="1"/>
  <c r="N1472" i="18" s="1"/>
  <c r="N1473" i="18" a="1"/>
  <c r="N1473" i="18" s="1"/>
  <c r="N1474" i="18" a="1"/>
  <c r="N1474" i="18"/>
  <c r="N1475" i="18" a="1"/>
  <c r="N1475" i="18"/>
  <c r="N1476" i="18" a="1"/>
  <c r="N1476" i="18" s="1"/>
  <c r="N1477" i="18" a="1"/>
  <c r="N1477" i="18" s="1"/>
  <c r="N1478" i="18" a="1"/>
  <c r="N1478" i="18" s="1"/>
  <c r="N1479" i="18" a="1"/>
  <c r="N1479" i="18" s="1"/>
  <c r="N1480" i="18" a="1"/>
  <c r="N1480" i="18" s="1"/>
  <c r="N1481" i="18" a="1"/>
  <c r="N1481" i="18"/>
  <c r="N1482" i="18" a="1"/>
  <c r="N1482" i="18" s="1"/>
  <c r="N1483" i="18" a="1"/>
  <c r="N1483" i="18" s="1"/>
  <c r="N1484" i="18" a="1"/>
  <c r="N1484" i="18" s="1"/>
  <c r="N1485" i="18" a="1"/>
  <c r="N1485" i="18" s="1"/>
  <c r="N1486" i="18" a="1"/>
  <c r="N1486" i="18" s="1"/>
  <c r="N1487" i="18" a="1"/>
  <c r="N1487" i="18" s="1"/>
  <c r="N1488" i="18" a="1"/>
  <c r="N1488" i="18" s="1"/>
  <c r="N1489" i="18" a="1"/>
  <c r="N1489" i="18" s="1"/>
  <c r="N1490" i="18" a="1"/>
  <c r="N1490" i="18"/>
  <c r="N1491" i="18" a="1"/>
  <c r="N1491" i="18" s="1"/>
  <c r="N1492" i="18" a="1"/>
  <c r="N1492" i="18" s="1"/>
  <c r="N1493" i="18" a="1"/>
  <c r="N1493" i="18" s="1"/>
  <c r="N1494" i="18" a="1"/>
  <c r="N1494" i="18" s="1"/>
  <c r="N1495" i="18" a="1"/>
  <c r="N1495" i="18" s="1"/>
  <c r="N1496" i="18" a="1"/>
  <c r="N1496" i="18" s="1"/>
  <c r="N1497" i="18" a="1"/>
  <c r="N1497" i="18"/>
  <c r="N1498" i="18" a="1"/>
  <c r="N1498" i="18" s="1"/>
  <c r="N1499" i="18" a="1"/>
  <c r="N1499" i="18" s="1"/>
  <c r="N1500" i="18" a="1"/>
  <c r="N1500" i="18" s="1"/>
  <c r="N1501" i="18" a="1"/>
  <c r="N1501" i="18" s="1"/>
  <c r="N1502" i="18" a="1"/>
  <c r="N1502" i="18" s="1"/>
  <c r="N1503" i="18" a="1"/>
  <c r="N1503" i="18" s="1"/>
  <c r="N1504" i="18" a="1"/>
  <c r="N1504" i="18"/>
  <c r="N1505" i="18" a="1"/>
  <c r="N1505" i="18" s="1"/>
  <c r="N1506" i="18" a="1"/>
  <c r="N1506" i="18" s="1"/>
  <c r="N1507" i="18" a="1"/>
  <c r="N1507" i="18" s="1"/>
  <c r="N1508" i="18" a="1"/>
  <c r="N1508" i="18" s="1"/>
  <c r="N1509" i="18" a="1"/>
  <c r="N1509" i="18" s="1"/>
  <c r="N1510" i="18" a="1"/>
  <c r="N1510" i="18" s="1"/>
  <c r="N1511" i="18" a="1"/>
  <c r="N1511" i="18"/>
  <c r="N1512" i="18" a="1"/>
  <c r="N1512" i="18" s="1"/>
  <c r="N1513" i="18" a="1"/>
  <c r="N1513" i="18" s="1"/>
  <c r="N1514" i="18" a="1"/>
  <c r="N1514" i="18" s="1"/>
  <c r="N1515" i="18" a="1"/>
  <c r="N1515" i="18" s="1"/>
  <c r="N1516" i="18" a="1"/>
  <c r="N1516" i="18" s="1"/>
  <c r="N1517" i="18" a="1"/>
  <c r="N1517" i="18" s="1"/>
  <c r="N1518" i="18" a="1"/>
  <c r="N1518" i="18" s="1"/>
  <c r="N1519" i="18" a="1"/>
  <c r="N1519" i="18" s="1"/>
  <c r="N1520" i="18" a="1"/>
  <c r="N1520" i="18" s="1"/>
  <c r="N1521" i="18" a="1"/>
  <c r="N1521" i="18" s="1"/>
  <c r="N1522" i="18" a="1"/>
  <c r="N1522" i="18" s="1"/>
  <c r="N1523" i="18" a="1"/>
  <c r="N1523" i="18" s="1"/>
  <c r="N1524" i="18" a="1"/>
  <c r="N1524" i="18" s="1"/>
  <c r="N1525" i="18" a="1"/>
  <c r="N1525" i="18" s="1"/>
  <c r="N1526" i="18" a="1"/>
  <c r="N1526" i="18"/>
  <c r="N1527" i="18" a="1"/>
  <c r="N1527" i="18" s="1"/>
  <c r="N1528" i="18" a="1"/>
  <c r="N1528" i="18" s="1"/>
  <c r="N1529" i="18" a="1"/>
  <c r="N1529" i="18" s="1"/>
  <c r="N1530" i="18" a="1"/>
  <c r="N1530" i="18" s="1"/>
  <c r="N1531" i="18" a="1"/>
  <c r="N1531" i="18" s="1"/>
  <c r="N1532" i="18" a="1"/>
  <c r="N1532" i="18" s="1"/>
  <c r="N1533" i="18" a="1"/>
  <c r="N1533" i="18"/>
  <c r="N1534" i="18" a="1"/>
  <c r="N1534" i="18" s="1"/>
  <c r="N1535" i="18" a="1"/>
  <c r="N1535" i="18" s="1"/>
  <c r="N1536" i="18" a="1"/>
  <c r="N1536" i="18" s="1"/>
  <c r="N1537" i="18" a="1"/>
  <c r="N1537" i="18" s="1"/>
  <c r="N1538" i="18" a="1"/>
  <c r="N1538" i="18" s="1"/>
  <c r="N1539" i="18" a="1"/>
  <c r="N1539" i="18"/>
  <c r="N1540" i="18" a="1"/>
  <c r="N1540" i="18"/>
  <c r="N1541" i="18" a="1"/>
  <c r="N1541" i="18" s="1"/>
  <c r="N1542" i="18" a="1"/>
  <c r="N1542" i="18" s="1"/>
  <c r="N1543" i="18" a="1"/>
  <c r="N1543" i="18" s="1"/>
  <c r="N1544" i="18" a="1"/>
  <c r="N1544" i="18" s="1"/>
  <c r="N1545" i="18" a="1"/>
  <c r="N1545" i="18" s="1"/>
  <c r="N1546" i="18" a="1"/>
  <c r="N1546" i="18" s="1"/>
  <c r="N1547" i="18" a="1"/>
  <c r="N1547" i="18" s="1"/>
  <c r="N1548" i="18" a="1"/>
  <c r="N1548" i="18" s="1"/>
  <c r="N1549" i="18" a="1"/>
  <c r="N1549" i="18" s="1"/>
  <c r="N1550" i="18" a="1"/>
  <c r="N1550" i="18" s="1"/>
  <c r="N1551" i="18" a="1"/>
  <c r="N1551" i="18"/>
  <c r="N1552" i="18" a="1"/>
  <c r="N1552" i="18"/>
  <c r="N1553" i="18" a="1"/>
  <c r="N1553" i="18" s="1"/>
  <c r="N1554" i="18" a="1"/>
  <c r="N1554" i="18" s="1"/>
  <c r="N1555" i="18" a="1"/>
  <c r="N1555" i="18" s="1"/>
  <c r="N1556" i="18" a="1"/>
  <c r="N1556" i="18" s="1"/>
  <c r="N1557" i="18" a="1"/>
  <c r="N1557" i="18"/>
  <c r="N1558" i="18" a="1"/>
  <c r="N1558" i="18" s="1"/>
  <c r="N1559" i="18" a="1"/>
  <c r="N1559" i="18" s="1"/>
  <c r="N1560" i="18" a="1"/>
  <c r="N1560" i="18" s="1"/>
  <c r="N1561" i="18" a="1"/>
  <c r="N1561" i="18" s="1"/>
  <c r="N1562" i="18" a="1"/>
  <c r="N1562" i="18" s="1"/>
  <c r="N1563" i="18" a="1"/>
  <c r="N1563" i="18"/>
  <c r="N1564" i="18" a="1"/>
  <c r="N1564" i="18"/>
  <c r="N1565" i="18" a="1"/>
  <c r="N1565" i="18" s="1"/>
  <c r="N1566" i="18" a="1"/>
  <c r="N1566" i="18" s="1"/>
  <c r="N1567" i="18" a="1"/>
  <c r="N1567" i="18" s="1"/>
  <c r="N1568" i="18" a="1"/>
  <c r="N1568" i="18" s="1"/>
  <c r="N1569" i="18" a="1"/>
  <c r="N1569" i="18" s="1"/>
  <c r="N1570" i="18" a="1"/>
  <c r="N1570" i="18" s="1"/>
  <c r="N1571" i="18" a="1"/>
  <c r="N1571" i="18" s="1"/>
  <c r="N1572" i="18" a="1"/>
  <c r="N1572" i="18" s="1"/>
  <c r="N1573" i="18" a="1"/>
  <c r="N1573" i="18" s="1"/>
  <c r="N1574" i="18" a="1"/>
  <c r="N1574" i="18" s="1"/>
  <c r="N1575" i="18" a="1"/>
  <c r="N1575" i="18"/>
  <c r="N1576" i="18" a="1"/>
  <c r="N1576" i="18"/>
  <c r="N1577" i="18" a="1"/>
  <c r="N1577" i="18" s="1"/>
  <c r="N1578" i="18" a="1"/>
  <c r="N1578" i="18" s="1"/>
  <c r="N1579" i="18" a="1"/>
  <c r="N1579" i="18" s="1"/>
  <c r="N1580" i="18" a="1"/>
  <c r="N1580" i="18" s="1"/>
  <c r="N1581" i="18" a="1"/>
  <c r="N1581" i="18"/>
  <c r="N1582" i="18" a="1"/>
  <c r="N1582" i="18" s="1"/>
  <c r="N1583" i="18" a="1"/>
  <c r="N1583" i="18"/>
  <c r="N1584" i="18" a="1"/>
  <c r="N1584" i="18"/>
  <c r="N1585" i="18" a="1"/>
  <c r="N1585" i="18" s="1"/>
  <c r="N1586" i="18" a="1"/>
  <c r="N1586" i="18" s="1"/>
  <c r="N1587" i="18" a="1"/>
  <c r="N1587" i="18" s="1"/>
  <c r="N1588" i="18" a="1"/>
  <c r="N1588" i="18"/>
  <c r="N1589" i="18" a="1"/>
  <c r="N1589" i="18" s="1"/>
  <c r="N1590" i="18" a="1"/>
  <c r="N1590" i="18" s="1"/>
  <c r="N1591" i="18" a="1"/>
  <c r="N1591" i="18" s="1"/>
  <c r="N1592" i="18" a="1"/>
  <c r="N1592" i="18" s="1"/>
  <c r="N1593" i="18" a="1"/>
  <c r="N1593" i="18" s="1"/>
  <c r="N1594" i="18" a="1"/>
  <c r="N1594" i="18" s="1"/>
  <c r="N1595" i="18" a="1"/>
  <c r="N1595" i="18" s="1"/>
  <c r="N1596" i="18" a="1"/>
  <c r="N1596" i="18"/>
  <c r="N1597" i="18" a="1"/>
  <c r="N1597" i="18" s="1"/>
  <c r="N1598" i="18" a="1"/>
  <c r="N1598" i="18" s="1"/>
  <c r="N1599" i="18" a="1"/>
  <c r="N1599" i="18" s="1"/>
  <c r="N1600" i="18" a="1"/>
  <c r="N1600" i="18" s="1"/>
  <c r="N1601" i="18" a="1"/>
  <c r="N1601" i="18" s="1"/>
  <c r="N1602" i="18" a="1"/>
  <c r="N1602" i="18" s="1"/>
  <c r="N1603" i="18" a="1"/>
  <c r="N1603" i="18" s="1"/>
  <c r="N1604" i="18" a="1"/>
  <c r="N1604" i="18" s="1"/>
  <c r="N1605" i="18" a="1"/>
  <c r="N1605" i="18" s="1"/>
  <c r="N1606" i="18" a="1"/>
  <c r="N1606" i="18"/>
  <c r="N1607" i="18" a="1"/>
  <c r="N1607" i="18"/>
  <c r="N1608" i="18" a="1"/>
  <c r="N1608" i="18" s="1"/>
  <c r="N1609" i="18" a="1"/>
  <c r="N1609" i="18" s="1"/>
  <c r="N1610" i="18" a="1"/>
  <c r="N1610" i="18" s="1"/>
  <c r="N1611" i="18" a="1"/>
  <c r="N1611" i="18"/>
  <c r="N1612" i="18" a="1"/>
  <c r="N1612" i="18" s="1"/>
  <c r="N1613" i="18" a="1"/>
  <c r="N1613" i="18"/>
  <c r="N1614" i="18" a="1"/>
  <c r="N1614" i="18"/>
  <c r="N1615" i="18" a="1"/>
  <c r="N1615" i="18" s="1"/>
  <c r="N1616" i="18" a="1"/>
  <c r="N1616" i="18" s="1"/>
  <c r="N1617" i="18" a="1"/>
  <c r="N1617" i="18"/>
  <c r="N1618" i="18" a="1"/>
  <c r="N1618" i="18"/>
  <c r="N1619" i="18" a="1"/>
  <c r="N1619" i="18" s="1"/>
  <c r="N1620" i="18" a="1"/>
  <c r="N1620" i="18" s="1"/>
  <c r="N1621" i="18" a="1"/>
  <c r="N1621" i="18" s="1"/>
  <c r="N1622" i="18" a="1"/>
  <c r="N1622" i="18" s="1"/>
  <c r="N1623" i="18" a="1"/>
  <c r="N1623" i="18" s="1"/>
  <c r="N1624" i="18" a="1"/>
  <c r="N1624" i="18" s="1"/>
  <c r="N1625" i="18" a="1"/>
  <c r="N1625" i="18" s="1"/>
  <c r="N1626" i="18" a="1"/>
  <c r="N1626" i="18"/>
  <c r="N1627" i="18" a="1"/>
  <c r="N1627" i="18" s="1"/>
  <c r="N1628" i="18" a="1"/>
  <c r="N1628" i="18" s="1"/>
  <c r="N1629" i="18" a="1"/>
  <c r="N1629" i="18" s="1"/>
  <c r="N1630" i="18" a="1"/>
  <c r="N1630" i="18" s="1"/>
  <c r="N1631" i="18" a="1"/>
  <c r="N1631" i="18" s="1"/>
  <c r="N1632" i="18" a="1"/>
  <c r="N1632" i="18" s="1"/>
  <c r="N1633" i="18" a="1"/>
  <c r="N1633" i="18"/>
  <c r="N1634" i="18" a="1"/>
  <c r="N1634" i="18" s="1"/>
  <c r="N1635" i="18" a="1"/>
  <c r="N1635" i="18" s="1"/>
  <c r="N1636" i="18" a="1"/>
  <c r="N1636" i="18" s="1"/>
  <c r="N1637" i="18" a="1"/>
  <c r="N1637" i="18" s="1"/>
  <c r="N1638" i="18" a="1"/>
  <c r="N1638" i="18" s="1"/>
  <c r="N1639" i="18" a="1"/>
  <c r="N1639" i="18" s="1"/>
  <c r="N1640" i="18" a="1"/>
  <c r="N1640" i="18" s="1"/>
  <c r="N1641" i="18" a="1"/>
  <c r="N1641" i="18"/>
  <c r="N1642" i="18" a="1"/>
  <c r="N1642" i="18" s="1"/>
  <c r="N1643" i="18" a="1"/>
  <c r="N1643" i="18"/>
  <c r="N1644" i="18" a="1"/>
  <c r="N1644" i="18"/>
  <c r="N1645" i="18" a="1"/>
  <c r="N1645" i="18" s="1"/>
  <c r="N1646" i="18" a="1"/>
  <c r="N1646" i="18" s="1"/>
  <c r="N1647" i="18" a="1"/>
  <c r="N1647" i="18"/>
  <c r="N1648" i="18" a="1"/>
  <c r="N1648" i="18"/>
  <c r="N1649" i="18" a="1"/>
  <c r="N1649" i="18" s="1"/>
  <c r="N1650" i="18" a="1"/>
  <c r="N1650" i="18" s="1"/>
  <c r="N1651" i="18" a="1"/>
  <c r="N1651" i="18" s="1"/>
  <c r="N1652" i="18" a="1"/>
  <c r="N1652" i="18" s="1"/>
  <c r="N1653" i="18" a="1"/>
  <c r="N1653" i="18"/>
  <c r="N1654" i="18" a="1"/>
  <c r="N1654" i="18" s="1"/>
  <c r="N1655" i="18" a="1"/>
  <c r="N1655" i="18"/>
  <c r="N1656" i="18" a="1"/>
  <c r="N1656" i="18"/>
  <c r="N1657" i="18" a="1"/>
  <c r="N1657" i="18" s="1"/>
  <c r="N1658" i="18" a="1"/>
  <c r="N1658" i="18" s="1"/>
  <c r="N1659" i="18" a="1"/>
  <c r="N1659" i="18" s="1"/>
  <c r="N1660" i="18" a="1"/>
  <c r="N1660" i="18" s="1"/>
  <c r="N1661" i="18" a="1"/>
  <c r="N1661" i="18" s="1"/>
  <c r="N1662" i="18" a="1"/>
  <c r="N1662" i="18" s="1"/>
  <c r="N1663" i="18" a="1"/>
  <c r="N1663" i="18" s="1"/>
  <c r="N1664" i="18" a="1"/>
  <c r="N1664" i="18" s="1"/>
  <c r="N1665" i="18" a="1"/>
  <c r="N1665" i="18"/>
  <c r="N1666" i="18" a="1"/>
  <c r="N1666" i="18" s="1"/>
  <c r="N1667" i="18" a="1"/>
  <c r="N1667" i="18" s="1"/>
  <c r="N1668" i="18" a="1"/>
  <c r="N1668" i="18"/>
  <c r="N1669" i="18" a="1"/>
  <c r="N1669" i="18" s="1"/>
  <c r="N1670" i="18" a="1"/>
  <c r="N1670" i="18" s="1"/>
  <c r="N1671" i="18" a="1"/>
  <c r="N1671" i="18" s="1"/>
  <c r="N1672" i="18" a="1"/>
  <c r="N1672" i="18"/>
  <c r="N1673" i="18" a="1"/>
  <c r="N1673" i="18" s="1"/>
  <c r="N1674" i="18" a="1"/>
  <c r="N1674" i="18" s="1"/>
  <c r="N1675" i="18" a="1"/>
  <c r="N1675" i="18" s="1"/>
  <c r="N1676" i="18" a="1"/>
  <c r="N1676" i="18" s="1"/>
  <c r="N1677" i="18" a="1"/>
  <c r="N1677" i="18" s="1"/>
  <c r="N1678" i="18" a="1"/>
  <c r="N1678" i="18"/>
  <c r="N1679" i="18" a="1"/>
  <c r="N1679" i="18"/>
  <c r="N1680" i="18" a="1"/>
  <c r="N1680" i="18" s="1"/>
  <c r="N1681" i="18" a="1"/>
  <c r="N1681" i="18" s="1"/>
  <c r="N1682" i="18" a="1"/>
  <c r="N1682" i="18" s="1"/>
  <c r="N1683" i="18" a="1"/>
  <c r="N1683" i="18"/>
  <c r="N1684" i="18" a="1"/>
  <c r="N1684" i="18" s="1"/>
  <c r="N1685" i="18" a="1"/>
  <c r="N1685" i="18"/>
  <c r="N1686" i="18" a="1"/>
  <c r="N1686" i="18"/>
  <c r="N1687" i="18" a="1"/>
  <c r="N1687" i="18" s="1"/>
  <c r="N1688" i="18" a="1"/>
  <c r="N1688" i="18" s="1"/>
  <c r="N1689" i="18" a="1"/>
  <c r="N1689" i="18"/>
  <c r="N1690" i="18" a="1"/>
  <c r="N1690" i="18"/>
  <c r="N1691" i="18" a="1"/>
  <c r="N1691" i="18" s="1"/>
  <c r="N1692" i="18" a="1"/>
  <c r="N1692" i="18" s="1"/>
  <c r="N1693" i="18" a="1"/>
  <c r="N1693" i="18" s="1"/>
  <c r="N1694" i="18" a="1"/>
  <c r="N1694" i="18" s="1"/>
  <c r="N1695" i="18" a="1"/>
  <c r="N1695" i="18" s="1"/>
  <c r="N1696" i="18" a="1"/>
  <c r="N1696" i="18" s="1"/>
  <c r="N1697" i="18" a="1"/>
  <c r="N1697" i="18" s="1"/>
  <c r="N1698" i="18" a="1"/>
  <c r="N1698" i="18" s="1"/>
  <c r="N1699" i="18" a="1"/>
  <c r="N1699" i="18" s="1"/>
  <c r="N1700" i="18" a="1"/>
  <c r="N1700" i="18" s="1"/>
  <c r="N1701" i="18" a="1"/>
  <c r="N1701" i="18"/>
  <c r="N1702" i="18" a="1"/>
  <c r="N1702" i="18"/>
  <c r="N1703" i="18" a="1"/>
  <c r="N1703" i="18" s="1"/>
  <c r="N1704" i="18" a="1"/>
  <c r="N1704" i="18" s="1"/>
  <c r="N1705" i="18" a="1"/>
  <c r="N1705" i="18" s="1"/>
  <c r="N1706" i="18" a="1"/>
  <c r="N1706" i="18" s="1"/>
  <c r="N1707" i="18" a="1"/>
  <c r="N1707" i="18" s="1"/>
  <c r="N1708" i="18" a="1"/>
  <c r="N1708" i="18" s="1"/>
  <c r="N1709" i="18" a="1"/>
  <c r="N1709" i="18" s="1"/>
  <c r="N1710" i="18" a="1"/>
  <c r="N1710" i="18" s="1"/>
  <c r="N1711" i="18" a="1"/>
  <c r="N1711" i="18"/>
  <c r="N1712" i="18" a="1"/>
  <c r="N1712" i="18" s="1"/>
  <c r="N1713" i="18" a="1"/>
  <c r="N1713" i="18" s="1"/>
  <c r="N1714" i="18" a="1"/>
  <c r="N1714" i="18" s="1"/>
  <c r="N1715" i="18" a="1"/>
  <c r="N1715" i="18" s="1"/>
  <c r="N1716" i="18" a="1"/>
  <c r="N1716" i="18" s="1"/>
  <c r="N1717" i="18" a="1"/>
  <c r="N1717" i="18" s="1"/>
  <c r="N1718" i="18" a="1"/>
  <c r="N1718" i="18" s="1"/>
  <c r="N1719" i="18" a="1"/>
  <c r="N1719" i="18"/>
  <c r="N1720" i="18" a="1"/>
  <c r="N1720" i="18" s="1"/>
  <c r="N1721" i="18" a="1"/>
  <c r="N1721" i="18" s="1"/>
  <c r="N1722" i="18" a="1"/>
  <c r="N1722" i="18" s="1"/>
  <c r="N1723" i="18" a="1"/>
  <c r="N1723" i="18" s="1"/>
  <c r="N1724" i="18" a="1"/>
  <c r="N1724" i="18" s="1"/>
  <c r="N1725" i="18" a="1"/>
  <c r="N1725" i="18" s="1"/>
  <c r="N1726" i="18" a="1"/>
  <c r="N1726" i="18" s="1"/>
  <c r="N1727" i="18" a="1"/>
  <c r="N1727" i="18"/>
  <c r="N1728" i="18" a="1"/>
  <c r="N1728" i="18" s="1"/>
  <c r="N1729" i="18" a="1"/>
  <c r="N1729" i="18" s="1"/>
  <c r="N1730" i="18" a="1"/>
  <c r="N1730" i="18" s="1"/>
  <c r="N1731" i="18" a="1"/>
  <c r="N1731" i="18" s="1"/>
  <c r="N1732" i="18" a="1"/>
  <c r="N1732" i="18"/>
  <c r="N1733" i="18" a="1"/>
  <c r="N1733" i="18" s="1"/>
  <c r="N1734" i="18" a="1"/>
  <c r="N1734" i="18" s="1"/>
  <c r="N1735" i="18" a="1"/>
  <c r="N1735" i="18" s="1"/>
  <c r="N1736" i="18" a="1"/>
  <c r="N1736" i="18" s="1"/>
  <c r="N1737" i="18" a="1"/>
  <c r="N1737" i="18" s="1"/>
  <c r="N1738" i="18" a="1"/>
  <c r="N1738" i="18" s="1"/>
  <c r="N1739" i="18" a="1"/>
  <c r="N1739" i="18" s="1"/>
  <c r="N1740" i="18" a="1"/>
  <c r="N1740" i="18" s="1"/>
  <c r="N1741" i="18" a="1"/>
  <c r="N1741" i="18"/>
  <c r="N1742" i="18" a="1"/>
  <c r="N1742" i="18" s="1"/>
  <c r="N1743" i="18" a="1"/>
  <c r="N1743" i="18" s="1"/>
  <c r="N1744" i="18" a="1"/>
  <c r="N1744" i="18" s="1"/>
  <c r="N1745" i="18" a="1"/>
  <c r="N1745" i="18"/>
  <c r="N1746" i="18" a="1"/>
  <c r="N1746" i="18" s="1"/>
  <c r="N1747" i="18" a="1"/>
  <c r="N1747" i="18" s="1"/>
  <c r="N1748" i="18" a="1"/>
  <c r="N1748" i="18" s="1"/>
  <c r="N1749" i="18" a="1"/>
  <c r="N1749" i="18" s="1"/>
  <c r="N1750" i="18" a="1"/>
  <c r="N1750" i="18" s="1"/>
  <c r="N1751" i="18" a="1"/>
  <c r="N1751" i="18"/>
  <c r="N1752" i="18" a="1"/>
  <c r="N1752" i="18" s="1"/>
  <c r="N1753" i="18" a="1"/>
  <c r="N1753" i="18" s="1"/>
  <c r="N1754" i="18" a="1"/>
  <c r="N1754" i="18" s="1"/>
  <c r="N1755" i="18" a="1"/>
  <c r="N1755" i="18" s="1"/>
  <c r="N1756" i="18" a="1"/>
  <c r="N1756" i="18" s="1"/>
  <c r="N1757" i="18" a="1"/>
  <c r="N1757" i="18" s="1"/>
  <c r="N1758" i="18" a="1"/>
  <c r="N1758" i="18"/>
  <c r="N1759" i="18" a="1"/>
  <c r="N1759" i="18" s="1"/>
  <c r="N1760" i="18" a="1"/>
  <c r="N1760" i="18" s="1"/>
  <c r="N1761" i="18" a="1"/>
  <c r="N1761" i="18" s="1"/>
  <c r="N1762" i="18" a="1"/>
  <c r="N1762" i="18"/>
  <c r="N1763" i="18" a="1"/>
  <c r="N1763" i="18" s="1"/>
  <c r="N1764" i="18" a="1"/>
  <c r="N1764" i="18" s="1"/>
  <c r="N1765" i="18" a="1"/>
  <c r="N1765" i="18" s="1"/>
  <c r="N1766" i="18" a="1"/>
  <c r="N1766" i="18" s="1"/>
  <c r="N1767" i="18" a="1"/>
  <c r="N1767" i="18" s="1"/>
  <c r="N1768" i="18" a="1"/>
  <c r="N1768" i="18" s="1"/>
  <c r="N1769" i="18" a="1"/>
  <c r="N1769" i="18" s="1"/>
  <c r="N1770" i="18" a="1"/>
  <c r="N1770" i="18" s="1"/>
  <c r="N1771" i="18" a="1"/>
  <c r="N1771" i="18"/>
  <c r="N1772" i="18" a="1"/>
  <c r="N1772" i="18" s="1"/>
  <c r="N1773" i="18" a="1"/>
  <c r="N1773" i="18" s="1"/>
  <c r="N1774" i="18" a="1"/>
  <c r="N1774" i="18" s="1"/>
  <c r="N1775" i="18" a="1"/>
  <c r="N1775" i="18"/>
  <c r="N1776" i="18" a="1"/>
  <c r="N1776" i="18" s="1"/>
  <c r="N1777" i="18" a="1"/>
  <c r="N1777" i="18" s="1"/>
  <c r="N1778" i="18" a="1"/>
  <c r="N1778" i="18" s="1"/>
  <c r="N1779" i="18" a="1"/>
  <c r="N1779" i="18" s="1"/>
  <c r="N1780" i="18" a="1"/>
  <c r="N1780" i="18" s="1"/>
  <c r="N1781" i="18" a="1"/>
  <c r="N1781" i="18" s="1"/>
  <c r="N1782" i="18" a="1"/>
  <c r="N1782" i="18" s="1"/>
  <c r="N1783" i="18" a="1"/>
  <c r="N1783" i="18" s="1"/>
  <c r="N1784" i="18" a="1"/>
  <c r="N1784" i="18" s="1"/>
  <c r="N1785" i="18" a="1"/>
  <c r="N1785" i="18" s="1"/>
  <c r="N1786" i="18" a="1"/>
  <c r="N1786" i="18"/>
  <c r="N1787" i="18" a="1"/>
  <c r="N1787" i="18" s="1"/>
  <c r="N1788" i="18" a="1"/>
  <c r="N1788" i="18" s="1"/>
  <c r="N1789" i="18" a="1"/>
  <c r="N1789" i="18" s="1"/>
  <c r="N1790" i="18" a="1"/>
  <c r="N1790" i="18" s="1"/>
  <c r="N1791" i="18" a="1"/>
  <c r="N1791" i="18" s="1"/>
  <c r="N1792" i="18" a="1"/>
  <c r="N1792" i="18" s="1"/>
  <c r="N1793" i="18" a="1"/>
  <c r="N1793" i="18" s="1"/>
  <c r="N1794" i="18" a="1"/>
  <c r="N1794" i="18" s="1"/>
  <c r="N1795" i="18" a="1"/>
  <c r="N1795" i="18" s="1"/>
  <c r="N1796" i="18" a="1"/>
  <c r="N1796" i="18" s="1"/>
  <c r="N1797" i="18" a="1"/>
  <c r="N1797" i="18"/>
  <c r="N1798" i="18" a="1"/>
  <c r="N1798" i="18" s="1"/>
  <c r="N1799" i="18" a="1"/>
  <c r="N1799" i="18" s="1"/>
  <c r="N1800" i="18" a="1"/>
  <c r="N1800" i="18" s="1"/>
  <c r="N1801" i="18" a="1"/>
  <c r="N1801" i="18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/>
  <c r="O60" i="18" a="1"/>
  <c r="O60" i="18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/>
  <c r="O140" i="18" a="1"/>
  <c r="O140" i="18" s="1"/>
  <c r="O141" i="18" a="1"/>
  <c r="O141" i="18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/>
  <c r="O182" i="18" a="1"/>
  <c r="O182" i="18" s="1"/>
  <c r="O183" i="18" a="1"/>
  <c r="O183" i="18" s="1"/>
  <c r="O184" i="18" a="1"/>
  <c r="O184" i="18" s="1"/>
  <c r="O185" i="18" a="1"/>
  <c r="O185" i="18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/>
  <c r="O202" i="18" a="1"/>
  <c r="O202" i="18" s="1"/>
  <c r="O203" i="18" a="1"/>
  <c r="O203" i="18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/>
  <c r="O217" i="18" a="1"/>
  <c r="O217" i="18" s="1"/>
  <c r="O218" i="18" a="1"/>
  <c r="O218" i="18" s="1"/>
  <c r="O219" i="18" a="1"/>
  <c r="O219" i="18" s="1"/>
  <c r="O220" i="18" a="1"/>
  <c r="O220" i="18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/>
  <c r="O240" i="18" a="1"/>
  <c r="O240" i="18"/>
  <c r="O241" i="18" a="1"/>
  <c r="O241" i="18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/>
  <c r="O250" i="18" a="1"/>
  <c r="O250" i="18"/>
  <c r="O251" i="18" a="1"/>
  <c r="O251" i="18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/>
  <c r="O262" i="18" a="1"/>
  <c r="O262" i="18" s="1"/>
  <c r="O263" i="18" a="1"/>
  <c r="O263" i="18" s="1"/>
  <c r="O264" i="18" a="1"/>
  <c r="O264" i="18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/>
  <c r="O274" i="18" a="1"/>
  <c r="O274" i="18" s="1"/>
  <c r="O275" i="18" a="1"/>
  <c r="O275" i="18" s="1"/>
  <c r="O276" i="18" a="1"/>
  <c r="O276" i="18"/>
  <c r="O277" i="18" a="1"/>
  <c r="O277" i="18" s="1"/>
  <c r="O278" i="18" a="1"/>
  <c r="O278" i="18" s="1"/>
  <c r="O279" i="18" a="1"/>
  <c r="O279" i="18" s="1"/>
  <c r="O280" i="18" a="1"/>
  <c r="O280" i="18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/>
  <c r="O311" i="18" a="1"/>
  <c r="O311" i="18"/>
  <c r="O312" i="18" a="1"/>
  <c r="O312" i="18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/>
  <c r="O322" i="18" a="1"/>
  <c r="O322" i="18" s="1"/>
  <c r="O323" i="18" a="1"/>
  <c r="O323" i="18" s="1"/>
  <c r="O324" i="18" a="1"/>
  <c r="O324" i="18" s="1"/>
  <c r="O325" i="18" a="1"/>
  <c r="O325" i="18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/>
  <c r="O334" i="18" a="1"/>
  <c r="O334" i="18" s="1"/>
  <c r="O335" i="18" a="1"/>
  <c r="O335" i="18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/>
  <c r="O359" i="18" a="1"/>
  <c r="O359" i="18" s="1"/>
  <c r="O360" i="18" a="1"/>
  <c r="O360" i="18"/>
  <c r="O361" i="18" a="1"/>
  <c r="O361" i="18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/>
  <c r="O385" i="18" a="1"/>
  <c r="O385" i="18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/>
  <c r="O402" i="18" a="1"/>
  <c r="O402" i="18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/>
  <c r="O408" i="18" a="1"/>
  <c r="O408" i="18" s="1"/>
  <c r="O409" i="18" a="1"/>
  <c r="O409" i="18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/>
  <c r="O418" i="18" a="1"/>
  <c r="O418" i="18"/>
  <c r="O419" i="18" a="1"/>
  <c r="O419" i="18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/>
  <c r="O431" i="18" a="1"/>
  <c r="O431" i="18" s="1"/>
  <c r="O432" i="18" a="1"/>
  <c r="O432" i="18" s="1"/>
  <c r="O433" i="18" a="1"/>
  <c r="O433" i="18"/>
  <c r="O434" i="18" a="1"/>
  <c r="O434" i="18" s="1"/>
  <c r="O435" i="18" a="1"/>
  <c r="O435" i="18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/>
  <c r="O448" i="18" a="1"/>
  <c r="O448" i="18"/>
  <c r="O449" i="18" a="1"/>
  <c r="O449" i="18" s="1"/>
  <c r="O450" i="18" a="1"/>
  <c r="O450" i="18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/>
  <c r="O457" i="18" a="1"/>
  <c r="O457" i="18"/>
  <c r="O458" i="18" a="1"/>
  <c r="O458" i="18" s="1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 s="1"/>
  <c r="O465" i="18" a="1"/>
  <c r="O465" i="18" s="1"/>
  <c r="O466" i="18" a="1"/>
  <c r="O466" i="18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/>
  <c r="O474" i="18" a="1"/>
  <c r="O474" i="18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 s="1"/>
  <c r="O480" i="18" a="1"/>
  <c r="O480" i="18" s="1"/>
  <c r="O481" i="18" a="1"/>
  <c r="O481" i="18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 s="1"/>
  <c r="O487" i="18" a="1"/>
  <c r="O487" i="18" s="1"/>
  <c r="O488" i="18" a="1"/>
  <c r="O488" i="18" s="1"/>
  <c r="O489" i="18" a="1"/>
  <c r="O489" i="18"/>
  <c r="O490" i="18" a="1"/>
  <c r="O490" i="18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 s="1"/>
  <c r="O497" i="18" a="1"/>
  <c r="O497" i="18" s="1"/>
  <c r="O498" i="18" a="1"/>
  <c r="O498" i="18" s="1"/>
  <c r="O499" i="18" a="1"/>
  <c r="O499" i="18" s="1"/>
  <c r="O500" i="18" a="1"/>
  <c r="O500" i="18" s="1"/>
  <c r="O501" i="18" a="1"/>
  <c r="O501" i="18" s="1"/>
  <c r="O502" i="18" a="1"/>
  <c r="O502" i="18" s="1"/>
  <c r="O503" i="18" a="1"/>
  <c r="O503" i="18" s="1"/>
  <c r="O504" i="18" a="1"/>
  <c r="O504" i="18" s="1"/>
  <c r="O505" i="18" a="1"/>
  <c r="O505" i="18"/>
  <c r="O506" i="18" a="1"/>
  <c r="O506" i="18" s="1"/>
  <c r="O507" i="18" a="1"/>
  <c r="O507" i="18" s="1"/>
  <c r="O508" i="18" a="1"/>
  <c r="O508" i="18" s="1"/>
  <c r="O509" i="18" a="1"/>
  <c r="O509" i="18" s="1"/>
  <c r="O510" i="18" a="1"/>
  <c r="O510" i="18" s="1"/>
  <c r="O511" i="18" a="1"/>
  <c r="O511" i="18" s="1"/>
  <c r="O512" i="18" a="1"/>
  <c r="O512" i="18" s="1"/>
  <c r="O513" i="18" a="1"/>
  <c r="O513" i="18" s="1"/>
  <c r="O514" i="18" a="1"/>
  <c r="O514" i="18"/>
  <c r="O515" i="18" a="1"/>
  <c r="O515" i="18" s="1"/>
  <c r="O516" i="18" a="1"/>
  <c r="O516" i="18"/>
  <c r="O517" i="18" a="1"/>
  <c r="O517" i="18" s="1"/>
  <c r="O518" i="18" a="1"/>
  <c r="O518" i="18" s="1"/>
  <c r="O519" i="18" a="1"/>
  <c r="O519" i="18"/>
  <c r="O520" i="18" a="1"/>
  <c r="O520" i="18" s="1"/>
  <c r="O521" i="18" a="1"/>
  <c r="O521" i="18" s="1"/>
  <c r="O522" i="18" a="1"/>
  <c r="O522" i="18"/>
  <c r="O523" i="18" a="1"/>
  <c r="O523" i="18" s="1"/>
  <c r="O524" i="18" a="1"/>
  <c r="O524" i="18" s="1"/>
  <c r="O525" i="18" a="1"/>
  <c r="O525" i="18" s="1"/>
  <c r="O526" i="18" a="1"/>
  <c r="O526" i="18" s="1"/>
  <c r="O527" i="18" a="1"/>
  <c r="O527" i="18"/>
  <c r="O528" i="18" a="1"/>
  <c r="O528" i="18" s="1"/>
  <c r="O529" i="18" a="1"/>
  <c r="O529" i="18" s="1"/>
  <c r="O530" i="18" a="1"/>
  <c r="O530" i="18" s="1"/>
  <c r="O531" i="18" a="1"/>
  <c r="O531" i="18" s="1"/>
  <c r="O532" i="18" a="1"/>
  <c r="O532" i="18"/>
  <c r="O533" i="18" a="1"/>
  <c r="O533" i="18" s="1"/>
  <c r="O534" i="18" a="1"/>
  <c r="O534" i="18" s="1"/>
  <c r="O535" i="18" a="1"/>
  <c r="O535" i="18" s="1"/>
  <c r="O536" i="18" a="1"/>
  <c r="O536" i="18" s="1"/>
  <c r="O537" i="18" a="1"/>
  <c r="O537" i="18" s="1"/>
  <c r="O538" i="18" a="1"/>
  <c r="O538" i="18"/>
  <c r="O539" i="18" a="1"/>
  <c r="O539" i="18" s="1"/>
  <c r="O540" i="18" a="1"/>
  <c r="O540" i="18"/>
  <c r="O541" i="18" a="1"/>
  <c r="O541" i="18" s="1"/>
  <c r="O542" i="18" a="1"/>
  <c r="O542" i="18" s="1"/>
  <c r="O543" i="18" a="1"/>
  <c r="O543" i="18" s="1"/>
  <c r="O544" i="18" a="1"/>
  <c r="O544" i="18" s="1"/>
  <c r="O545" i="18" a="1"/>
  <c r="O545" i="18"/>
  <c r="O546" i="18" a="1"/>
  <c r="O546" i="18"/>
  <c r="O547" i="18" a="1"/>
  <c r="O547" i="18" s="1"/>
  <c r="O548" i="18" a="1"/>
  <c r="O548" i="18" s="1"/>
  <c r="O549" i="18" a="1"/>
  <c r="O549" i="18" s="1"/>
  <c r="O550" i="18" a="1"/>
  <c r="O550" i="18" s="1"/>
  <c r="O551" i="18" a="1"/>
  <c r="O551" i="18"/>
  <c r="O552" i="18" a="1"/>
  <c r="O552" i="18" s="1"/>
  <c r="O553" i="18" a="1"/>
  <c r="O553" i="18"/>
  <c r="O554" i="18" a="1"/>
  <c r="O554" i="18" s="1"/>
  <c r="O555" i="18" a="1"/>
  <c r="O555" i="18"/>
  <c r="O556" i="18" a="1"/>
  <c r="O556" i="18" s="1"/>
  <c r="O557" i="18" a="1"/>
  <c r="O557" i="18" s="1"/>
  <c r="O558" i="18" a="1"/>
  <c r="O558" i="18" s="1"/>
  <c r="O559" i="18" a="1"/>
  <c r="O559" i="18"/>
  <c r="O560" i="18" a="1"/>
  <c r="O560" i="18" s="1"/>
  <c r="O561" i="18" a="1"/>
  <c r="O561" i="18"/>
  <c r="O562" i="18" a="1"/>
  <c r="O562" i="18"/>
  <c r="O563" i="18" a="1"/>
  <c r="O563" i="18" s="1"/>
  <c r="O564" i="18" a="1"/>
  <c r="O564" i="18"/>
  <c r="O565" i="18" a="1"/>
  <c r="O565" i="18" s="1"/>
  <c r="O566" i="18" a="1"/>
  <c r="O566" i="18" s="1"/>
  <c r="O567" i="18" a="1"/>
  <c r="O567" i="18" s="1"/>
  <c r="O568" i="18" a="1"/>
  <c r="O568" i="18" s="1"/>
  <c r="O569" i="18" a="1"/>
  <c r="O569" i="18" s="1"/>
  <c r="O570" i="18" a="1"/>
  <c r="O570" i="18" s="1"/>
  <c r="O571" i="18" a="1"/>
  <c r="O571" i="18"/>
  <c r="O572" i="18" a="1"/>
  <c r="O572" i="18" s="1"/>
  <c r="O573" i="18" a="1"/>
  <c r="O573" i="18"/>
  <c r="O574" i="18" a="1"/>
  <c r="O574" i="18" s="1"/>
  <c r="O575" i="18" a="1"/>
  <c r="O575" i="18"/>
  <c r="O576" i="18" a="1"/>
  <c r="O576" i="18" s="1"/>
  <c r="O577" i="18" a="1"/>
  <c r="O577" i="18"/>
  <c r="O578" i="18" a="1"/>
  <c r="O578" i="18" s="1"/>
  <c r="O579" i="18" a="1"/>
  <c r="O579" i="18"/>
  <c r="O580" i="18" a="1"/>
  <c r="O580" i="18" s="1"/>
  <c r="O581" i="18" a="1"/>
  <c r="O581" i="18" s="1"/>
  <c r="O582" i="18" a="1"/>
  <c r="O582" i="18" s="1"/>
  <c r="O583" i="18" a="1"/>
  <c r="O583" i="18" s="1"/>
  <c r="O584" i="18" a="1"/>
  <c r="O584" i="18" s="1"/>
  <c r="O585" i="18" a="1"/>
  <c r="O585" i="18" s="1"/>
  <c r="O586" i="18" a="1"/>
  <c r="O586" i="18"/>
  <c r="O587" i="18" a="1"/>
  <c r="O587" i="18"/>
  <c r="O588" i="18" a="1"/>
  <c r="O588" i="18" s="1"/>
  <c r="O589" i="18" a="1"/>
  <c r="O589" i="18" s="1"/>
  <c r="O590" i="18" a="1"/>
  <c r="O590" i="18" s="1"/>
  <c r="O591" i="18" a="1"/>
  <c r="O591" i="18" s="1"/>
  <c r="O592" i="18" a="1"/>
  <c r="O592" i="18"/>
  <c r="O593" i="18" a="1"/>
  <c r="O593" i="18" s="1"/>
  <c r="O594" i="18" a="1"/>
  <c r="O594" i="18"/>
  <c r="O595" i="18" a="1"/>
  <c r="O595" i="18" s="1"/>
  <c r="O596" i="18" a="1"/>
  <c r="O596" i="18" s="1"/>
  <c r="O597" i="18" a="1"/>
  <c r="O597" i="18"/>
  <c r="O598" i="18" a="1"/>
  <c r="O598" i="18" s="1"/>
  <c r="O599" i="18" a="1"/>
  <c r="O599" i="18" s="1"/>
  <c r="O600" i="18" a="1"/>
  <c r="O600" i="18" s="1"/>
  <c r="O601" i="18" a="1"/>
  <c r="O601" i="18"/>
  <c r="O602" i="18" a="1"/>
  <c r="O602" i="18" s="1"/>
  <c r="O603" i="18" a="1"/>
  <c r="O603" i="18" s="1"/>
  <c r="O604" i="18" a="1"/>
  <c r="O604" i="18" s="1"/>
  <c r="O605" i="18" a="1"/>
  <c r="O605" i="18" s="1"/>
  <c r="O606" i="18" a="1"/>
  <c r="O606" i="18" s="1"/>
  <c r="O607" i="18" a="1"/>
  <c r="O607" i="18"/>
  <c r="O608" i="18" a="1"/>
  <c r="O608" i="18" s="1"/>
  <c r="O609" i="18" a="1"/>
  <c r="O609" i="18" s="1"/>
  <c r="O610" i="18" a="1"/>
  <c r="O610" i="18"/>
  <c r="O611" i="18" a="1"/>
  <c r="O611" i="18" s="1"/>
  <c r="O612" i="18" a="1"/>
  <c r="O612" i="18" s="1"/>
  <c r="O613" i="18" a="1"/>
  <c r="O613" i="18" s="1"/>
  <c r="O614" i="18" a="1"/>
  <c r="O614" i="18" s="1"/>
  <c r="O615" i="18" a="1"/>
  <c r="O615" i="18" s="1"/>
  <c r="O616" i="18" a="1"/>
  <c r="O616" i="18" s="1"/>
  <c r="O617" i="18" a="1"/>
  <c r="O617" i="18" s="1"/>
  <c r="O618" i="18" a="1"/>
  <c r="O618" i="18"/>
  <c r="O619" i="18" a="1"/>
  <c r="O619" i="18" s="1"/>
  <c r="O620" i="18" a="1"/>
  <c r="O620" i="18" s="1"/>
  <c r="O621" i="18" a="1"/>
  <c r="O621" i="18"/>
  <c r="O622" i="18" a="1"/>
  <c r="O622" i="18" s="1"/>
  <c r="O623" i="18" a="1"/>
  <c r="O623" i="18" s="1"/>
  <c r="O624" i="18" a="1"/>
  <c r="O624" i="18" s="1"/>
  <c r="O625" i="18" a="1"/>
  <c r="O625" i="18" s="1"/>
  <c r="O626" i="18" a="1"/>
  <c r="O626" i="18" s="1"/>
  <c r="O627" i="18" a="1"/>
  <c r="O627" i="18"/>
  <c r="O628" i="18" a="1"/>
  <c r="O628" i="18" s="1"/>
  <c r="O629" i="18" a="1"/>
  <c r="O629" i="18" s="1"/>
  <c r="O630" i="18" a="1"/>
  <c r="O630" i="18" s="1"/>
  <c r="O631" i="18" a="1"/>
  <c r="O631" i="18" s="1"/>
  <c r="O632" i="18" a="1"/>
  <c r="O632" i="18" s="1"/>
  <c r="O633" i="18" a="1"/>
  <c r="O633" i="18" s="1"/>
  <c r="O634" i="18" a="1"/>
  <c r="O634" i="18"/>
  <c r="O635" i="18" a="1"/>
  <c r="O635" i="18" s="1"/>
  <c r="O636" i="18" a="1"/>
  <c r="O636" i="18" s="1"/>
  <c r="O637" i="18" a="1"/>
  <c r="O637" i="18" s="1"/>
  <c r="O638" i="18" a="1"/>
  <c r="O638" i="18" s="1"/>
  <c r="O639" i="18" a="1"/>
  <c r="O639" i="18" s="1"/>
  <c r="O640" i="18" a="1"/>
  <c r="O640" i="18"/>
  <c r="O641" i="18" a="1"/>
  <c r="O641" i="18" s="1"/>
  <c r="O642" i="18" a="1"/>
  <c r="O642" i="18" s="1"/>
  <c r="O643" i="18" a="1"/>
  <c r="O643" i="18"/>
  <c r="O644" i="18" a="1"/>
  <c r="O644" i="18" s="1"/>
  <c r="O645" i="18" a="1"/>
  <c r="O645" i="18" s="1"/>
  <c r="O646" i="18" a="1"/>
  <c r="O646" i="18" s="1"/>
  <c r="O647" i="18" a="1"/>
  <c r="O647" i="18" s="1"/>
  <c r="O648" i="18" a="1"/>
  <c r="O648" i="18" s="1"/>
  <c r="O649" i="18" a="1"/>
  <c r="O649" i="18" s="1"/>
  <c r="O650" i="18" a="1"/>
  <c r="O650" i="18" s="1"/>
  <c r="O651" i="18" a="1"/>
  <c r="O651" i="18"/>
  <c r="O652" i="18" a="1"/>
  <c r="O652" i="18" s="1"/>
  <c r="O653" i="18" a="1"/>
  <c r="O653" i="18"/>
  <c r="O654" i="18" a="1"/>
  <c r="O654" i="18" s="1"/>
  <c r="O655" i="18" a="1"/>
  <c r="O655" i="18" s="1"/>
  <c r="O656" i="18" a="1"/>
  <c r="O656" i="18" s="1"/>
  <c r="O657" i="18" a="1"/>
  <c r="O657" i="18" s="1"/>
  <c r="O658" i="18" a="1"/>
  <c r="O658" i="18" s="1"/>
  <c r="O659" i="18" a="1"/>
  <c r="O659" i="18"/>
  <c r="O660" i="18" a="1"/>
  <c r="O660" i="18" s="1"/>
  <c r="O661" i="18" a="1"/>
  <c r="O661" i="18" s="1"/>
  <c r="O662" i="18" a="1"/>
  <c r="O662" i="18" s="1"/>
  <c r="O663" i="18" a="1"/>
  <c r="O663" i="18" s="1"/>
  <c r="O664" i="18" a="1"/>
  <c r="O664" i="18"/>
  <c r="O665" i="18" a="1"/>
  <c r="O665" i="18" s="1"/>
  <c r="O666" i="18" a="1"/>
  <c r="O666" i="18"/>
  <c r="O667" i="18" a="1"/>
  <c r="O667" i="18" s="1"/>
  <c r="O668" i="18" a="1"/>
  <c r="O668" i="18" s="1"/>
  <c r="O669" i="18" a="1"/>
  <c r="O669" i="18" s="1"/>
  <c r="O670" i="18" a="1"/>
  <c r="O670" i="18" s="1"/>
  <c r="O671" i="18" a="1"/>
  <c r="O671" i="18" s="1"/>
  <c r="O672" i="18" a="1"/>
  <c r="O672" i="18"/>
  <c r="O673" i="18" a="1"/>
  <c r="O673" i="18" s="1"/>
  <c r="O674" i="18" a="1"/>
  <c r="O674" i="18" s="1"/>
  <c r="O675" i="18" a="1"/>
  <c r="O675" i="18" s="1"/>
  <c r="O676" i="18" a="1"/>
  <c r="O676" i="18" s="1"/>
  <c r="O677" i="18" a="1"/>
  <c r="O677" i="18"/>
  <c r="O678" i="18" a="1"/>
  <c r="O678" i="18" s="1"/>
  <c r="O679" i="18" a="1"/>
  <c r="O679" i="18" s="1"/>
  <c r="O680" i="18" a="1"/>
  <c r="O680" i="18" s="1"/>
  <c r="O681" i="18" a="1"/>
  <c r="O681" i="18" s="1"/>
  <c r="O682" i="18" a="1"/>
  <c r="O682" i="18"/>
  <c r="O683" i="18" a="1"/>
  <c r="O683" i="18" s="1"/>
  <c r="O684" i="18" a="1"/>
  <c r="O684" i="18"/>
  <c r="O685" i="18" a="1"/>
  <c r="O685" i="18" s="1"/>
  <c r="O686" i="18" a="1"/>
  <c r="O686" i="18" s="1"/>
  <c r="O687" i="18" a="1"/>
  <c r="O687" i="18" s="1"/>
  <c r="O688" i="18" a="1"/>
  <c r="O688" i="18" s="1"/>
  <c r="O689" i="18" a="1"/>
  <c r="O689" i="18" s="1"/>
  <c r="O690" i="18" a="1"/>
  <c r="O690" i="18"/>
  <c r="O691" i="18" a="1"/>
  <c r="O691" i="18" s="1"/>
  <c r="O692" i="18" a="1"/>
  <c r="O692" i="18" s="1"/>
  <c r="O693" i="18" a="1"/>
  <c r="O693" i="18" s="1"/>
  <c r="O694" i="18" a="1"/>
  <c r="O694" i="18" s="1"/>
  <c r="O695" i="18" a="1"/>
  <c r="O695" i="18" s="1"/>
  <c r="O696" i="18" a="1"/>
  <c r="O696" i="18" s="1"/>
  <c r="O697" i="18" a="1"/>
  <c r="O697" i="18"/>
  <c r="O698" i="18" a="1"/>
  <c r="O698" i="18" s="1"/>
  <c r="O699" i="18" a="1"/>
  <c r="O699" i="18"/>
  <c r="O700" i="18" a="1"/>
  <c r="O700" i="18" s="1"/>
  <c r="O701" i="18" a="1"/>
  <c r="O701" i="18" s="1"/>
  <c r="O702" i="18" a="1"/>
  <c r="O702" i="18" s="1"/>
  <c r="O703" i="18" a="1"/>
  <c r="O703" i="18" s="1"/>
  <c r="O704" i="18" a="1"/>
  <c r="O704" i="18" s="1"/>
  <c r="O705" i="18" a="1"/>
  <c r="O705" i="18"/>
  <c r="O706" i="18" a="1"/>
  <c r="O706" i="18" s="1"/>
  <c r="O707" i="18" a="1"/>
  <c r="O707" i="18" s="1"/>
  <c r="O708" i="18" a="1"/>
  <c r="O708" i="18" s="1"/>
  <c r="O709" i="18" a="1"/>
  <c r="O709" i="18" s="1"/>
  <c r="O710" i="18" a="1"/>
  <c r="O710" i="18" s="1"/>
  <c r="O711" i="18" a="1"/>
  <c r="O711" i="18" s="1"/>
  <c r="O712" i="18" a="1"/>
  <c r="O712" i="18" s="1"/>
  <c r="O713" i="18" a="1"/>
  <c r="O713" i="18" s="1"/>
  <c r="O714" i="18" a="1"/>
  <c r="O714" i="18" s="1"/>
  <c r="O715" i="18" a="1"/>
  <c r="O715" i="18" s="1"/>
  <c r="O716" i="18" a="1"/>
  <c r="O716" i="18" s="1"/>
  <c r="O717" i="18" a="1"/>
  <c r="O717" i="18" s="1"/>
  <c r="O718" i="18" a="1"/>
  <c r="O718" i="18" s="1"/>
  <c r="O719" i="18" a="1"/>
  <c r="O719" i="18"/>
  <c r="O720" i="18" a="1"/>
  <c r="O720" i="18" s="1"/>
  <c r="O721" i="18" a="1"/>
  <c r="O721" i="18"/>
  <c r="O722" i="18" a="1"/>
  <c r="O722" i="18" s="1"/>
  <c r="O723" i="18" a="1"/>
  <c r="O723" i="18"/>
  <c r="O724" i="18" a="1"/>
  <c r="O724" i="18" s="1"/>
  <c r="O725" i="18" a="1"/>
  <c r="O725" i="18"/>
  <c r="O726" i="18" a="1"/>
  <c r="O726" i="18" s="1"/>
  <c r="O727" i="18" a="1"/>
  <c r="O727" i="18" s="1"/>
  <c r="O728" i="18" a="1"/>
  <c r="O728" i="18" s="1"/>
  <c r="O729" i="18" a="1"/>
  <c r="O729" i="18" s="1"/>
  <c r="O730" i="18" a="1"/>
  <c r="O730" i="18"/>
  <c r="O731" i="18" a="1"/>
  <c r="O731" i="18" s="1"/>
  <c r="O732" i="18" a="1"/>
  <c r="O732" i="18" s="1"/>
  <c r="O733" i="18" a="1"/>
  <c r="O733" i="18" s="1"/>
  <c r="O734" i="18" a="1"/>
  <c r="O734" i="18" s="1"/>
  <c r="O735" i="18" a="1"/>
  <c r="O735" i="18"/>
  <c r="O736" i="18" a="1"/>
  <c r="O736" i="18"/>
  <c r="O737" i="18" a="1"/>
  <c r="O737" i="18" s="1"/>
  <c r="O738" i="18" a="1"/>
  <c r="O738" i="18"/>
  <c r="O739" i="18" a="1"/>
  <c r="O739" i="18" s="1"/>
  <c r="O740" i="18" a="1"/>
  <c r="O740" i="18" s="1"/>
  <c r="O741" i="18" a="1"/>
  <c r="O741" i="18"/>
  <c r="O742" i="18" a="1"/>
  <c r="O742" i="18" s="1"/>
  <c r="O743" i="18" a="1"/>
  <c r="O743" i="18"/>
  <c r="O744" i="18" a="1"/>
  <c r="O744" i="18"/>
  <c r="O745" i="18" a="1"/>
  <c r="O745" i="18" s="1"/>
  <c r="O746" i="18" a="1"/>
  <c r="O746" i="18" s="1"/>
  <c r="O747" i="18" a="1"/>
  <c r="O747" i="18" s="1"/>
  <c r="O748" i="18" a="1"/>
  <c r="O748" i="18"/>
  <c r="O749" i="18" a="1"/>
  <c r="O749" i="18" s="1"/>
  <c r="O750" i="18" a="1"/>
  <c r="O750" i="18" s="1"/>
  <c r="O751" i="18" a="1"/>
  <c r="O751" i="18" s="1"/>
  <c r="O752" i="18" a="1"/>
  <c r="O752" i="18" s="1"/>
  <c r="O753" i="18" a="1"/>
  <c r="O753" i="18" s="1"/>
  <c r="O754" i="18" a="1"/>
  <c r="O754" i="18"/>
  <c r="O755" i="18" a="1"/>
  <c r="O755" i="18" s="1"/>
  <c r="O756" i="18" a="1"/>
  <c r="O756" i="18"/>
  <c r="O757" i="18" a="1"/>
  <c r="O757" i="18" s="1"/>
  <c r="O758" i="18" a="1"/>
  <c r="O758" i="18" s="1"/>
  <c r="O759" i="18" a="1"/>
  <c r="O759" i="18" s="1"/>
  <c r="O760" i="18" a="1"/>
  <c r="O760" i="18" s="1"/>
  <c r="O761" i="18" a="1"/>
  <c r="O761" i="18"/>
  <c r="O762" i="18" a="1"/>
  <c r="O762" i="18"/>
  <c r="O763" i="18" a="1"/>
  <c r="O763" i="18" s="1"/>
  <c r="O764" i="18" a="1"/>
  <c r="O764" i="18" s="1"/>
  <c r="O765" i="18" a="1"/>
  <c r="O765" i="18" s="1"/>
  <c r="O766" i="18" a="1"/>
  <c r="O766" i="18" s="1"/>
  <c r="O767" i="18" a="1"/>
  <c r="O767" i="18"/>
  <c r="O768" i="18" a="1"/>
  <c r="O768" i="18" s="1"/>
  <c r="O769" i="18" a="1"/>
  <c r="O769" i="18" s="1"/>
  <c r="O770" i="18" a="1"/>
  <c r="O770" i="18" s="1"/>
  <c r="O771" i="18" a="1"/>
  <c r="O771" i="18"/>
  <c r="O772" i="18" a="1"/>
  <c r="O772" i="18" s="1"/>
  <c r="O773" i="18" a="1"/>
  <c r="O773" i="18" s="1"/>
  <c r="O774" i="18" a="1"/>
  <c r="O774" i="18" s="1"/>
  <c r="O775" i="18" a="1"/>
  <c r="O775" i="18"/>
  <c r="O776" i="18" a="1"/>
  <c r="O776" i="18" s="1"/>
  <c r="O777" i="18" a="1"/>
  <c r="O777" i="18" s="1"/>
  <c r="O778" i="18" a="1"/>
  <c r="O778" i="18"/>
  <c r="O779" i="18" a="1"/>
  <c r="O779" i="18" s="1"/>
  <c r="O780" i="18" a="1"/>
  <c r="O780" i="18" s="1"/>
  <c r="O781" i="18" a="1"/>
  <c r="O781" i="18" s="1"/>
  <c r="O782" i="18" a="1"/>
  <c r="O782" i="18" s="1"/>
  <c r="O783" i="18" a="1"/>
  <c r="O783" i="18" s="1"/>
  <c r="O784" i="18" a="1"/>
  <c r="O784" i="18" s="1"/>
  <c r="O785" i="18" a="1"/>
  <c r="O785" i="18" s="1"/>
  <c r="O786" i="18" a="1"/>
  <c r="O786" i="18" s="1"/>
  <c r="O787" i="18" a="1"/>
  <c r="O787" i="18" s="1"/>
  <c r="O788" i="18" a="1"/>
  <c r="O788" i="18" s="1"/>
  <c r="O789" i="18" a="1"/>
  <c r="O789" i="18" s="1"/>
  <c r="O790" i="18" a="1"/>
  <c r="O790" i="18" s="1"/>
  <c r="O791" i="18" a="1"/>
  <c r="O791" i="18" s="1"/>
  <c r="O792" i="18" a="1"/>
  <c r="O792" i="18" s="1"/>
  <c r="O793" i="18" a="1"/>
  <c r="O793" i="18" s="1"/>
  <c r="O794" i="18" a="1"/>
  <c r="O794" i="18" s="1"/>
  <c r="O795" i="18" a="1"/>
  <c r="O795" i="18" s="1"/>
  <c r="O796" i="18" a="1"/>
  <c r="O796" i="18" s="1"/>
  <c r="O797" i="18" a="1"/>
  <c r="O797" i="18" s="1"/>
  <c r="O798" i="18" a="1"/>
  <c r="O798" i="18" s="1"/>
  <c r="O799" i="18" a="1"/>
  <c r="O799" i="18" s="1"/>
  <c r="O800" i="18" a="1"/>
  <c r="O800" i="18" s="1"/>
  <c r="O801" i="18" a="1"/>
  <c r="O801" i="18" s="1"/>
  <c r="O802" i="18" a="1"/>
  <c r="O802" i="18" s="1"/>
  <c r="O803" i="18" a="1"/>
  <c r="O803" i="18"/>
  <c r="O804" i="18" a="1"/>
  <c r="O804" i="18" s="1"/>
  <c r="O805" i="18" a="1"/>
  <c r="O805" i="18" s="1"/>
  <c r="O806" i="18" a="1"/>
  <c r="O806" i="18" s="1"/>
  <c r="O807" i="18" a="1"/>
  <c r="O807" i="18"/>
  <c r="O808" i="18" a="1"/>
  <c r="O808" i="18" s="1"/>
  <c r="O809" i="18" a="1"/>
  <c r="O809" i="18" s="1"/>
  <c r="O810" i="18" a="1"/>
  <c r="O810" i="18" s="1"/>
  <c r="O811" i="18" a="1"/>
  <c r="O811" i="18" s="1"/>
  <c r="O812" i="18" a="1"/>
  <c r="O812" i="18" s="1"/>
  <c r="O813" i="18" a="1"/>
  <c r="O813" i="18"/>
  <c r="O814" i="18" a="1"/>
  <c r="O814" i="18" s="1"/>
  <c r="O815" i="18" a="1"/>
  <c r="O815" i="18"/>
  <c r="O816" i="18" a="1"/>
  <c r="O816" i="18" s="1"/>
  <c r="O817" i="18" a="1"/>
  <c r="O817" i="18" s="1"/>
  <c r="O818" i="18" a="1"/>
  <c r="O818" i="18" s="1"/>
  <c r="O819" i="18" a="1"/>
  <c r="O819" i="18" s="1"/>
  <c r="O820" i="18" a="1"/>
  <c r="O820" i="18" s="1"/>
  <c r="O821" i="18" a="1"/>
  <c r="O821" i="18" s="1"/>
  <c r="O822" i="18" a="1"/>
  <c r="O822" i="18" s="1"/>
  <c r="O823" i="18" a="1"/>
  <c r="O823" i="18" s="1"/>
  <c r="O824" i="18" a="1"/>
  <c r="O824" i="18" s="1"/>
  <c r="O825" i="18" a="1"/>
  <c r="O825" i="18" s="1"/>
  <c r="O826" i="18" a="1"/>
  <c r="O826" i="18" s="1"/>
  <c r="O827" i="18" a="1"/>
  <c r="O827" i="18" s="1"/>
  <c r="O828" i="18" a="1"/>
  <c r="O828" i="18" s="1"/>
  <c r="O829" i="18" a="1"/>
  <c r="O829" i="18" s="1"/>
  <c r="O830" i="18" a="1"/>
  <c r="O830" i="18" s="1"/>
  <c r="O831" i="18" a="1"/>
  <c r="O831" i="18" s="1"/>
  <c r="O832" i="18" a="1"/>
  <c r="O832" i="18" s="1"/>
  <c r="O833" i="18" a="1"/>
  <c r="O833" i="18"/>
  <c r="O834" i="18" a="1"/>
  <c r="O834" i="18" s="1"/>
  <c r="O835" i="18" a="1"/>
  <c r="O835" i="18" s="1"/>
  <c r="O836" i="18" a="1"/>
  <c r="O836" i="18" s="1"/>
  <c r="O837" i="18" a="1"/>
  <c r="O837" i="18" s="1"/>
  <c r="O838" i="18" a="1"/>
  <c r="O838" i="18" s="1"/>
  <c r="O839" i="18" a="1"/>
  <c r="O839" i="18" s="1"/>
  <c r="O840" i="18" a="1"/>
  <c r="O840" i="18" s="1"/>
  <c r="O841" i="18" a="1"/>
  <c r="O841" i="18" s="1"/>
  <c r="O842" i="18" a="1"/>
  <c r="O842" i="18" s="1"/>
  <c r="O843" i="18" a="1"/>
  <c r="O843" i="18" s="1"/>
  <c r="O844" i="18" a="1"/>
  <c r="O844" i="18" s="1"/>
  <c r="O845" i="18" a="1"/>
  <c r="O845" i="18" s="1"/>
  <c r="O846" i="18" a="1"/>
  <c r="O846" i="18"/>
  <c r="O847" i="18" a="1"/>
  <c r="O847" i="18" s="1"/>
  <c r="O848" i="18" a="1"/>
  <c r="O848" i="18" s="1"/>
  <c r="O849" i="18" a="1"/>
  <c r="O849" i="18" s="1"/>
  <c r="O850" i="18" a="1"/>
  <c r="O850" i="18" s="1"/>
  <c r="O851" i="18" a="1"/>
  <c r="O851" i="18" s="1"/>
  <c r="O852" i="18" a="1"/>
  <c r="O852" i="18"/>
  <c r="O853" i="18" a="1"/>
  <c r="O853" i="18" s="1"/>
  <c r="O854" i="18" a="1"/>
  <c r="O854" i="18" s="1"/>
  <c r="O855" i="18" a="1"/>
  <c r="O855" i="18" s="1"/>
  <c r="O856" i="18" a="1"/>
  <c r="O856" i="18" s="1"/>
  <c r="O857" i="18" a="1"/>
  <c r="O857" i="18" s="1"/>
  <c r="O858" i="18" a="1"/>
  <c r="O858" i="18" s="1"/>
  <c r="O859" i="18" a="1"/>
  <c r="O859" i="18"/>
  <c r="O860" i="18" a="1"/>
  <c r="O860" i="18" s="1"/>
  <c r="O861" i="18" a="1"/>
  <c r="O861" i="18"/>
  <c r="O862" i="18" a="1"/>
  <c r="O862" i="18" s="1"/>
  <c r="O863" i="18" a="1"/>
  <c r="O863" i="18" s="1"/>
  <c r="O864" i="18" a="1"/>
  <c r="O864" i="18"/>
  <c r="O865" i="18" a="1"/>
  <c r="O865" i="18" s="1"/>
  <c r="O866" i="18" a="1"/>
  <c r="O866" i="18" s="1"/>
  <c r="O867" i="18" a="1"/>
  <c r="O867" i="18" s="1"/>
  <c r="O868" i="18" a="1"/>
  <c r="O868" i="18" s="1"/>
  <c r="O869" i="18" a="1"/>
  <c r="O869" i="18" s="1"/>
  <c r="O870" i="18" a="1"/>
  <c r="O870" i="18" s="1"/>
  <c r="O871" i="18" a="1"/>
  <c r="O871" i="18" s="1"/>
  <c r="O872" i="18" a="1"/>
  <c r="O872" i="18" s="1"/>
  <c r="O873" i="18" a="1"/>
  <c r="O873" i="18" s="1"/>
  <c r="O874" i="18" a="1"/>
  <c r="O874" i="18" s="1"/>
  <c r="O875" i="18" a="1"/>
  <c r="O875" i="18" s="1"/>
  <c r="O876" i="18" a="1"/>
  <c r="O876" i="18" s="1"/>
  <c r="O877" i="18" a="1"/>
  <c r="O877" i="18"/>
  <c r="O878" i="18" a="1"/>
  <c r="O878" i="18" s="1"/>
  <c r="O879" i="18" a="1"/>
  <c r="O879" i="18" s="1"/>
  <c r="O880" i="18" a="1"/>
  <c r="O880" i="18"/>
  <c r="O881" i="18" a="1"/>
  <c r="O881" i="18" s="1"/>
  <c r="O882" i="18" a="1"/>
  <c r="O882" i="18" s="1"/>
  <c r="O883" i="18" a="1"/>
  <c r="O883" i="18" s="1"/>
  <c r="O884" i="18" a="1"/>
  <c r="O884" i="18" s="1"/>
  <c r="O885" i="18" a="1"/>
  <c r="O885" i="18"/>
  <c r="O886" i="18" a="1"/>
  <c r="O886" i="18" s="1"/>
  <c r="O887" i="18" a="1"/>
  <c r="O887" i="18" s="1"/>
  <c r="O888" i="18" a="1"/>
  <c r="O888" i="18" s="1"/>
  <c r="O889" i="18" a="1"/>
  <c r="O889" i="18" s="1"/>
  <c r="O890" i="18" a="1"/>
  <c r="O890" i="18" s="1"/>
  <c r="O891" i="18" a="1"/>
  <c r="O891" i="18" s="1"/>
  <c r="O892" i="18" a="1"/>
  <c r="O892" i="18"/>
  <c r="O893" i="18" a="1"/>
  <c r="O893" i="18" s="1"/>
  <c r="O894" i="18" a="1"/>
  <c r="O894" i="18" s="1"/>
  <c r="O895" i="18" a="1"/>
  <c r="O895" i="18" s="1"/>
  <c r="O896" i="18" a="1"/>
  <c r="O896" i="18" s="1"/>
  <c r="O897" i="18" a="1"/>
  <c r="O897" i="18" s="1"/>
  <c r="O898" i="18" a="1"/>
  <c r="O898" i="18" s="1"/>
  <c r="O899" i="18" a="1"/>
  <c r="O899" i="18" s="1"/>
  <c r="O900" i="18" a="1"/>
  <c r="O900" i="18" s="1"/>
  <c r="O901" i="18" a="1"/>
  <c r="O901" i="18"/>
  <c r="O902" i="18" a="1"/>
  <c r="O902" i="18" s="1"/>
  <c r="O903" i="18" a="1"/>
  <c r="O903" i="18"/>
  <c r="O904" i="18" a="1"/>
  <c r="O904" i="18" s="1"/>
  <c r="O905" i="18" a="1"/>
  <c r="O905" i="18"/>
  <c r="O906" i="18" a="1"/>
  <c r="O906" i="18" s="1"/>
  <c r="O907" i="18" a="1"/>
  <c r="O907" i="18" s="1"/>
  <c r="O908" i="18" a="1"/>
  <c r="O908" i="18" s="1"/>
  <c r="O909" i="18" a="1"/>
  <c r="O909" i="18"/>
  <c r="O910" i="18" a="1"/>
  <c r="O910" i="18" s="1"/>
  <c r="O911" i="18" a="1"/>
  <c r="O911" i="18"/>
  <c r="O912" i="18" a="1"/>
  <c r="O912" i="18" s="1"/>
  <c r="O913" i="18" a="1"/>
  <c r="O913" i="18" s="1"/>
  <c r="O914" i="18" a="1"/>
  <c r="O914" i="18" s="1"/>
  <c r="O915" i="18" a="1"/>
  <c r="O915" i="18" s="1"/>
  <c r="O916" i="18" a="1"/>
  <c r="O916" i="18" s="1"/>
  <c r="O917" i="18" a="1"/>
  <c r="O917" i="18" s="1"/>
  <c r="O918" i="18" a="1"/>
  <c r="O918" i="18" s="1"/>
  <c r="O919" i="18" a="1"/>
  <c r="O919" i="18" s="1"/>
  <c r="O920" i="18" a="1"/>
  <c r="O920" i="18" s="1"/>
  <c r="O921" i="18" a="1"/>
  <c r="O921" i="18"/>
  <c r="O922" i="18" a="1"/>
  <c r="O922" i="18" s="1"/>
  <c r="O923" i="18" a="1"/>
  <c r="O923" i="18" s="1"/>
  <c r="O924" i="18" a="1"/>
  <c r="O924" i="18" s="1"/>
  <c r="O925" i="18" a="1"/>
  <c r="O925" i="18" s="1"/>
  <c r="O926" i="18" a="1"/>
  <c r="O926" i="18" s="1"/>
  <c r="O927" i="18" a="1"/>
  <c r="O927" i="18" s="1"/>
  <c r="O928" i="18" a="1"/>
  <c r="O928" i="18" s="1"/>
  <c r="O929" i="18" a="1"/>
  <c r="O929" i="18" s="1"/>
  <c r="O930" i="18" a="1"/>
  <c r="O930" i="18" s="1"/>
  <c r="O931" i="18" a="1"/>
  <c r="O931" i="18" s="1"/>
  <c r="O932" i="18" a="1"/>
  <c r="O932" i="18" s="1"/>
  <c r="O933" i="18" a="1"/>
  <c r="O933" i="18" s="1"/>
  <c r="O934" i="18" a="1"/>
  <c r="O934" i="18" s="1"/>
  <c r="O935" i="18" a="1"/>
  <c r="O935" i="18" s="1"/>
  <c r="O936" i="18" a="1"/>
  <c r="O936" i="18" s="1"/>
  <c r="O937" i="18" a="1"/>
  <c r="O937" i="18"/>
  <c r="O938" i="18" a="1"/>
  <c r="O938" i="18" s="1"/>
  <c r="O939" i="18" a="1"/>
  <c r="O939" i="18"/>
  <c r="O940" i="18" a="1"/>
  <c r="O940" i="18" s="1"/>
  <c r="O941" i="18" a="1"/>
  <c r="O941" i="18" s="1"/>
  <c r="O942" i="18" a="1"/>
  <c r="O942" i="18" s="1"/>
  <c r="O943" i="18" a="1"/>
  <c r="O943" i="18" s="1"/>
  <c r="O944" i="18" a="1"/>
  <c r="O944" i="18" s="1"/>
  <c r="O945" i="18" a="1"/>
  <c r="O945" i="18" s="1"/>
  <c r="O946" i="18" a="1"/>
  <c r="O946" i="18" s="1"/>
  <c r="O947" i="18" a="1"/>
  <c r="O947" i="18" s="1"/>
  <c r="O948" i="18" a="1"/>
  <c r="O948" i="18" s="1"/>
  <c r="O949" i="18" a="1"/>
  <c r="O949" i="18" s="1"/>
  <c r="O950" i="18" a="1"/>
  <c r="O950" i="18" s="1"/>
  <c r="O951" i="18" a="1"/>
  <c r="O951" i="18" s="1"/>
  <c r="O952" i="18" a="1"/>
  <c r="O952" i="18"/>
  <c r="O953" i="18" a="1"/>
  <c r="O953" i="18" s="1"/>
  <c r="O954" i="18" a="1"/>
  <c r="O954" i="18" s="1"/>
  <c r="O955" i="18" a="1"/>
  <c r="O955" i="18"/>
  <c r="O956" i="18" a="1"/>
  <c r="O956" i="18" s="1"/>
  <c r="O957" i="18" a="1"/>
  <c r="O957" i="18" s="1"/>
  <c r="O958" i="18" a="1"/>
  <c r="O958" i="18" s="1"/>
  <c r="O959" i="18" a="1"/>
  <c r="O959" i="18" s="1"/>
  <c r="O960" i="18" a="1"/>
  <c r="O960" i="18" s="1"/>
  <c r="O961" i="18" a="1"/>
  <c r="O961" i="18" s="1"/>
  <c r="O962" i="18" a="1"/>
  <c r="O962" i="18" s="1"/>
  <c r="O963" i="18" a="1"/>
  <c r="O963" i="18" s="1"/>
  <c r="O964" i="18" a="1"/>
  <c r="O964" i="18" s="1"/>
  <c r="O965" i="18" a="1"/>
  <c r="O965" i="18" s="1"/>
  <c r="O966" i="18" a="1"/>
  <c r="O966" i="18" s="1"/>
  <c r="O967" i="18" a="1"/>
  <c r="O967" i="18"/>
  <c r="O968" i="18" a="1"/>
  <c r="O968" i="18" s="1"/>
  <c r="O969" i="18" a="1"/>
  <c r="O969" i="18" s="1"/>
  <c r="O970" i="18" a="1"/>
  <c r="O970" i="18" s="1"/>
  <c r="O971" i="18" a="1"/>
  <c r="O971" i="18" s="1"/>
  <c r="O972" i="18" a="1"/>
  <c r="O972" i="18" s="1"/>
  <c r="O973" i="18" a="1"/>
  <c r="O973" i="18" s="1"/>
  <c r="O974" i="18" a="1"/>
  <c r="O974" i="18" s="1"/>
  <c r="O975" i="18" a="1"/>
  <c r="O975" i="18" s="1"/>
  <c r="O976" i="18" a="1"/>
  <c r="O976" i="18" s="1"/>
  <c r="O977" i="18" a="1"/>
  <c r="O977" i="18" s="1"/>
  <c r="O978" i="18" a="1"/>
  <c r="O978" i="18"/>
  <c r="O979" i="18" a="1"/>
  <c r="O979" i="18" s="1"/>
  <c r="O980" i="18" a="1"/>
  <c r="O980" i="18"/>
  <c r="O981" i="18" a="1"/>
  <c r="O981" i="18"/>
  <c r="O982" i="18" a="1"/>
  <c r="O982" i="18" s="1"/>
  <c r="O983" i="18" a="1"/>
  <c r="O983" i="18"/>
  <c r="O984" i="18" a="1"/>
  <c r="O984" i="18" s="1"/>
  <c r="O985" i="18" a="1"/>
  <c r="O985" i="18" s="1"/>
  <c r="O986" i="18" a="1"/>
  <c r="O986" i="18" s="1"/>
  <c r="O987" i="18" a="1"/>
  <c r="O987" i="18" s="1"/>
  <c r="O988" i="18" a="1"/>
  <c r="O988" i="18" s="1"/>
  <c r="O989" i="18" a="1"/>
  <c r="O989" i="18" s="1"/>
  <c r="O990" i="18" a="1"/>
  <c r="O990" i="18" s="1"/>
  <c r="O991" i="18" a="1"/>
  <c r="O991" i="18" s="1"/>
  <c r="O992" i="18" a="1"/>
  <c r="O992" i="18" s="1"/>
  <c r="O993" i="18" a="1"/>
  <c r="O993" i="18" s="1"/>
  <c r="O994" i="18" a="1"/>
  <c r="O994" i="18" s="1"/>
  <c r="O995" i="18" a="1"/>
  <c r="O995" i="18" s="1"/>
  <c r="O996" i="18" a="1"/>
  <c r="O996" i="18" s="1"/>
  <c r="O997" i="18" a="1"/>
  <c r="O997" i="18"/>
  <c r="O998" i="18" a="1"/>
  <c r="O998" i="18" s="1"/>
  <c r="O999" i="18" a="1"/>
  <c r="O999" i="18" s="1"/>
  <c r="O1000" i="18" a="1"/>
  <c r="O1000" i="18" s="1"/>
  <c r="O1001" i="18" a="1"/>
  <c r="O1001" i="18"/>
  <c r="O1002" i="18" a="1"/>
  <c r="O1002" i="18" s="1"/>
  <c r="O1003" i="18" a="1"/>
  <c r="O1003" i="18" s="1"/>
  <c r="O1004" i="18" a="1"/>
  <c r="O1004" i="18" s="1"/>
  <c r="O1005" i="18" a="1"/>
  <c r="O1005" i="18" s="1"/>
  <c r="O1006" i="18" a="1"/>
  <c r="O1006" i="18" s="1"/>
  <c r="O1007" i="18" a="1"/>
  <c r="O1007" i="18" s="1"/>
  <c r="O1008" i="18" a="1"/>
  <c r="O1008" i="18" s="1"/>
  <c r="O1009" i="18" a="1"/>
  <c r="O1009" i="18" s="1"/>
  <c r="O1010" i="18" a="1"/>
  <c r="O1010" i="18"/>
  <c r="O1011" i="18" a="1"/>
  <c r="O1011" i="18" s="1"/>
  <c r="O1012" i="18" a="1"/>
  <c r="O1012" i="18" s="1"/>
  <c r="O1013" i="18" a="1"/>
  <c r="O1013" i="18" s="1"/>
  <c r="O1014" i="18" a="1"/>
  <c r="O1014" i="18" s="1"/>
  <c r="O1015" i="18" a="1"/>
  <c r="O1015" i="18" s="1"/>
  <c r="O1016" i="18" a="1"/>
  <c r="O1016" i="18" s="1"/>
  <c r="O1017" i="18" a="1"/>
  <c r="O1017" i="18" s="1"/>
  <c r="O1018" i="18" a="1"/>
  <c r="O1018" i="18" s="1"/>
  <c r="O1019" i="18" a="1"/>
  <c r="O1019" i="18" s="1"/>
  <c r="O1020" i="18" a="1"/>
  <c r="O1020" i="18" s="1"/>
  <c r="O1021" i="18" a="1"/>
  <c r="O1021" i="18" s="1"/>
  <c r="O1022" i="18" a="1"/>
  <c r="O1022" i="18"/>
  <c r="O1023" i="18" a="1"/>
  <c r="O1023" i="18" s="1"/>
  <c r="O1024" i="18" a="1"/>
  <c r="O1024" i="18" s="1"/>
  <c r="O1025" i="18" a="1"/>
  <c r="O1025" i="18" s="1"/>
  <c r="O1026" i="18" a="1"/>
  <c r="O1026" i="18" s="1"/>
  <c r="O1027" i="18" a="1"/>
  <c r="O1027" i="18"/>
  <c r="O1028" i="18" a="1"/>
  <c r="O1028" i="18" s="1"/>
  <c r="O1029" i="18" a="1"/>
  <c r="O1029" i="18" s="1"/>
  <c r="O1030" i="18" a="1"/>
  <c r="O1030" i="18" s="1"/>
  <c r="O1031" i="18" a="1"/>
  <c r="O1031" i="18" s="1"/>
  <c r="O1032" i="18" a="1"/>
  <c r="O1032" i="18" s="1"/>
  <c r="O1033" i="18" a="1"/>
  <c r="O1033" i="18" s="1"/>
  <c r="O1034" i="18" a="1"/>
  <c r="O1034" i="18" s="1"/>
  <c r="O1035" i="18" a="1"/>
  <c r="O1035" i="18"/>
  <c r="O1036" i="18" a="1"/>
  <c r="O1036" i="18" s="1"/>
  <c r="O1037" i="18" a="1"/>
  <c r="O1037" i="18" s="1"/>
  <c r="O1038" i="18" a="1"/>
  <c r="O1038" i="18" s="1"/>
  <c r="O1039" i="18" a="1"/>
  <c r="O1039" i="18"/>
  <c r="O1040" i="18" a="1"/>
  <c r="O1040" i="18" s="1"/>
  <c r="O1041" i="18" a="1"/>
  <c r="O1041" i="18" s="1"/>
  <c r="O1042" i="18" a="1"/>
  <c r="O1042" i="18" s="1"/>
  <c r="O1043" i="18" a="1"/>
  <c r="O1043" i="18"/>
  <c r="O1044" i="18" a="1"/>
  <c r="O1044" i="18" s="1"/>
  <c r="O1045" i="18" a="1"/>
  <c r="O1045" i="18" s="1"/>
  <c r="O1046" i="18" a="1"/>
  <c r="O1046" i="18" s="1"/>
  <c r="O1047" i="18" a="1"/>
  <c r="O1047" i="18" s="1"/>
  <c r="O1048" i="18" a="1"/>
  <c r="O1048" i="18" s="1"/>
  <c r="O1049" i="18" a="1"/>
  <c r="O1049" i="18" s="1"/>
  <c r="O1050" i="18" a="1"/>
  <c r="O1050" i="18" s="1"/>
  <c r="O1051" i="18" a="1"/>
  <c r="O1051" i="18" s="1"/>
  <c r="O1052" i="18" a="1"/>
  <c r="O1052" i="18" s="1"/>
  <c r="O1053" i="18" a="1"/>
  <c r="O1053" i="18" s="1"/>
  <c r="O1054" i="18" a="1"/>
  <c r="O1054" i="18" s="1"/>
  <c r="O1055" i="18" a="1"/>
  <c r="O1055" i="18" s="1"/>
  <c r="O1056" i="18" a="1"/>
  <c r="O1056" i="18"/>
  <c r="O1057" i="18" a="1"/>
  <c r="O1057" i="18" s="1"/>
  <c r="O1058" i="18" a="1"/>
  <c r="O1058" i="18" s="1"/>
  <c r="O1059" i="18" a="1"/>
  <c r="O1059" i="18" s="1"/>
  <c r="O1060" i="18" a="1"/>
  <c r="O1060" i="18" s="1"/>
  <c r="O1061" i="18" a="1"/>
  <c r="O1061" i="18" s="1"/>
  <c r="O1062" i="18" a="1"/>
  <c r="O1062" i="18" s="1"/>
  <c r="O1063" i="18" a="1"/>
  <c r="O1063" i="18" s="1"/>
  <c r="O1064" i="18" a="1"/>
  <c r="O1064" i="18"/>
  <c r="O1065" i="18" a="1"/>
  <c r="O1065" i="18" s="1"/>
  <c r="O1066" i="18" a="1"/>
  <c r="O1066" i="18" s="1"/>
  <c r="O1067" i="18" a="1"/>
  <c r="O1067" i="18" s="1"/>
  <c r="O1068" i="18" a="1"/>
  <c r="O1068" i="18" s="1"/>
  <c r="O1069" i="18" a="1"/>
  <c r="O1069" i="18" s="1"/>
  <c r="O1070" i="18" a="1"/>
  <c r="O1070" i="18" s="1"/>
  <c r="O1071" i="18" a="1"/>
  <c r="O1071" i="18" s="1"/>
  <c r="O1072" i="18" a="1"/>
  <c r="O1072" i="18" s="1"/>
  <c r="O1073" i="18" a="1"/>
  <c r="O1073" i="18" s="1"/>
  <c r="O1074" i="18" a="1"/>
  <c r="O1074" i="18" s="1"/>
  <c r="O1075" i="18" a="1"/>
  <c r="O1075" i="18" s="1"/>
  <c r="O1076" i="18" a="1"/>
  <c r="O1076" i="18" s="1"/>
  <c r="O1077" i="18" a="1"/>
  <c r="O1077" i="18" s="1"/>
  <c r="O1078" i="18" a="1"/>
  <c r="O1078" i="18" s="1"/>
  <c r="O1079" i="18" a="1"/>
  <c r="O1079" i="18" s="1"/>
  <c r="O1080" i="18" a="1"/>
  <c r="O1080" i="18" s="1"/>
  <c r="O1081" i="18" a="1"/>
  <c r="O1081" i="18" s="1"/>
  <c r="O1082" i="18" a="1"/>
  <c r="O1082" i="18" s="1"/>
  <c r="O1083" i="18" a="1"/>
  <c r="O1083" i="18" s="1"/>
  <c r="O1084" i="18" a="1"/>
  <c r="O1084" i="18" s="1"/>
  <c r="O1085" i="18" a="1"/>
  <c r="O1085" i="18" s="1"/>
  <c r="O1086" i="18" a="1"/>
  <c r="O1086" i="18"/>
  <c r="O1087" i="18" a="1"/>
  <c r="O1087" i="18" s="1"/>
  <c r="O1088" i="18" a="1"/>
  <c r="O1088" i="18" s="1"/>
  <c r="O1089" i="18" a="1"/>
  <c r="O1089" i="18" s="1"/>
  <c r="O1090" i="18" a="1"/>
  <c r="O1090" i="18" s="1"/>
  <c r="O1091" i="18" a="1"/>
  <c r="O1091" i="18" s="1"/>
  <c r="O1092" i="18" a="1"/>
  <c r="O1092" i="18" s="1"/>
  <c r="O1093" i="18" a="1"/>
  <c r="O1093" i="18" s="1"/>
  <c r="O1094" i="18" a="1"/>
  <c r="O1094" i="18"/>
  <c r="O1095" i="18" a="1"/>
  <c r="O1095" i="18" s="1"/>
  <c r="O1096" i="18" a="1"/>
  <c r="O1096" i="18" s="1"/>
  <c r="O1097" i="18" a="1"/>
  <c r="O1097" i="18"/>
  <c r="O1098" i="18" a="1"/>
  <c r="O1098" i="18" s="1"/>
  <c r="O1099" i="18" a="1"/>
  <c r="O1099" i="18" s="1"/>
  <c r="O1100" i="18" a="1"/>
  <c r="O1100" i="18" s="1"/>
  <c r="O1101" i="18" a="1"/>
  <c r="O1101" i="18" s="1"/>
  <c r="O1102" i="18" a="1"/>
  <c r="O1102" i="18" s="1"/>
  <c r="O1103" i="18" a="1"/>
  <c r="O1103" i="18" s="1"/>
  <c r="O1104" i="18" a="1"/>
  <c r="O1104" i="18" s="1"/>
  <c r="O1105" i="18" a="1"/>
  <c r="O1105" i="18" s="1"/>
  <c r="O1106" i="18" a="1"/>
  <c r="O1106" i="18" s="1"/>
  <c r="O1107" i="18" a="1"/>
  <c r="O1107" i="18" s="1"/>
  <c r="O1108" i="18" a="1"/>
  <c r="O1108" i="18" s="1"/>
  <c r="O1109" i="18" a="1"/>
  <c r="O1109" i="18" s="1"/>
  <c r="O1110" i="18" a="1"/>
  <c r="O1110" i="18" s="1"/>
  <c r="O1111" i="18" a="1"/>
  <c r="O1111" i="18" s="1"/>
  <c r="O1112" i="18" a="1"/>
  <c r="O1112" i="18" s="1"/>
  <c r="O1113" i="18" a="1"/>
  <c r="O1113" i="18" s="1"/>
  <c r="O1114" i="18" a="1"/>
  <c r="O1114" i="18" s="1"/>
  <c r="O1115" i="18" a="1"/>
  <c r="O1115" i="18" s="1"/>
  <c r="O1116" i="18" a="1"/>
  <c r="O1116" i="18" s="1"/>
  <c r="O1117" i="18" a="1"/>
  <c r="O1117" i="18" s="1"/>
  <c r="O1118" i="18" a="1"/>
  <c r="O1118" i="18" s="1"/>
  <c r="O1119" i="18" a="1"/>
  <c r="O1119" i="18" s="1"/>
  <c r="O1120" i="18" a="1"/>
  <c r="O1120" i="18" s="1"/>
  <c r="O1121" i="18" a="1"/>
  <c r="O1121" i="18" s="1"/>
  <c r="O1122" i="18" a="1"/>
  <c r="O1122" i="18" s="1"/>
  <c r="O1123" i="18" a="1"/>
  <c r="O1123" i="18"/>
  <c r="O1124" i="18" a="1"/>
  <c r="O1124" i="18"/>
  <c r="O1125" i="18" a="1"/>
  <c r="O1125" i="18" s="1"/>
  <c r="O1126" i="18" a="1"/>
  <c r="O1126" i="18" s="1"/>
  <c r="O1127" i="18" a="1"/>
  <c r="O1127" i="18" s="1"/>
  <c r="O1128" i="18" a="1"/>
  <c r="O1128" i="18" s="1"/>
  <c r="O1129" i="18" a="1"/>
  <c r="O1129" i="18" s="1"/>
  <c r="O1130" i="18" a="1"/>
  <c r="O1130" i="18" s="1"/>
  <c r="O1131" i="18" a="1"/>
  <c r="O1131" i="18" s="1"/>
  <c r="O1132" i="18" a="1"/>
  <c r="O1132" i="18" s="1"/>
  <c r="O1133" i="18" a="1"/>
  <c r="O1133" i="18" s="1"/>
  <c r="O1134" i="18" a="1"/>
  <c r="O1134" i="18" s="1"/>
  <c r="O1135" i="18" a="1"/>
  <c r="O1135" i="18" s="1"/>
  <c r="O1136" i="18" a="1"/>
  <c r="O1136" i="18" s="1"/>
  <c r="O1137" i="18" a="1"/>
  <c r="O1137" i="18"/>
  <c r="O1138" i="18" a="1"/>
  <c r="O1138" i="18" s="1"/>
  <c r="O1139" i="18" a="1"/>
  <c r="O1139" i="18" s="1"/>
  <c r="O1140" i="18" a="1"/>
  <c r="O1140" i="18"/>
  <c r="O1141" i="18" a="1"/>
  <c r="O1141" i="18"/>
  <c r="O1142" i="18" a="1"/>
  <c r="O1142" i="18" s="1"/>
  <c r="O1143" i="18" a="1"/>
  <c r="O1143" i="18" s="1"/>
  <c r="O1144" i="18" a="1"/>
  <c r="O1144" i="18" s="1"/>
  <c r="O1145" i="18" a="1"/>
  <c r="O1145" i="18" s="1"/>
  <c r="O1146" i="18" a="1"/>
  <c r="O1146" i="18" s="1"/>
  <c r="O1147" i="18" a="1"/>
  <c r="O1147" i="18" s="1"/>
  <c r="O1148" i="18" a="1"/>
  <c r="O1148" i="18" s="1"/>
  <c r="O1149" i="18" a="1"/>
  <c r="O1149" i="18"/>
  <c r="O1150" i="18" a="1"/>
  <c r="O1150" i="18" s="1"/>
  <c r="O1151" i="18" a="1"/>
  <c r="O1151" i="18" s="1"/>
  <c r="O1152" i="18" a="1"/>
  <c r="O1152" i="18" s="1"/>
  <c r="O1153" i="18" a="1"/>
  <c r="O1153" i="18" s="1"/>
  <c r="O1154" i="18" a="1"/>
  <c r="O1154" i="18" s="1"/>
  <c r="O1155" i="18" a="1"/>
  <c r="O1155" i="18" s="1"/>
  <c r="O1156" i="18" a="1"/>
  <c r="O1156" i="18" s="1"/>
  <c r="O1157" i="18" a="1"/>
  <c r="O1157" i="18" s="1"/>
  <c r="O1158" i="18" a="1"/>
  <c r="O1158" i="18"/>
  <c r="O1159" i="18" a="1"/>
  <c r="O1159" i="18" s="1"/>
  <c r="O1160" i="18" a="1"/>
  <c r="O1160" i="18" s="1"/>
  <c r="O1161" i="18" a="1"/>
  <c r="O1161" i="18" s="1"/>
  <c r="O1162" i="18" a="1"/>
  <c r="O1162" i="18" s="1"/>
  <c r="O1163" i="18" a="1"/>
  <c r="O1163" i="18" s="1"/>
  <c r="O1164" i="18" a="1"/>
  <c r="O1164" i="18" s="1"/>
  <c r="O1165" i="18" a="1"/>
  <c r="O1165" i="18" s="1"/>
  <c r="O1166" i="18" a="1"/>
  <c r="O1166" i="18" s="1"/>
  <c r="O1167" i="18" a="1"/>
  <c r="O1167" i="18" s="1"/>
  <c r="O1168" i="18" a="1"/>
  <c r="O1168" i="18" s="1"/>
  <c r="O1169" i="18" a="1"/>
  <c r="O1169" i="18"/>
  <c r="O1170" i="18" a="1"/>
  <c r="O1170" i="18" s="1"/>
  <c r="O1171" i="18" a="1"/>
  <c r="O1171" i="18" s="1"/>
  <c r="O1172" i="18" a="1"/>
  <c r="O1172" i="18"/>
  <c r="O1173" i="18" a="1"/>
  <c r="O1173" i="18" s="1"/>
  <c r="O1174" i="18" a="1"/>
  <c r="O1174" i="18" s="1"/>
  <c r="O1175" i="18" a="1"/>
  <c r="O1175" i="18"/>
  <c r="O1176" i="18" a="1"/>
  <c r="O1176" i="18" s="1"/>
  <c r="O1177" i="18" a="1"/>
  <c r="O1177" i="18" s="1"/>
  <c r="O1178" i="18" a="1"/>
  <c r="O1178" i="18" s="1"/>
  <c r="O1179" i="18" a="1"/>
  <c r="O1179" i="18" s="1"/>
  <c r="O1180" i="18" a="1"/>
  <c r="O1180" i="18" s="1"/>
  <c r="O1181" i="18" a="1"/>
  <c r="O1181" i="18" s="1"/>
  <c r="O1182" i="18" a="1"/>
  <c r="O1182" i="18" s="1"/>
  <c r="O1183" i="18" a="1"/>
  <c r="O1183" i="18" s="1"/>
  <c r="O1184" i="18" a="1"/>
  <c r="O1184" i="18"/>
  <c r="O1185" i="18" a="1"/>
  <c r="O1185" i="18"/>
  <c r="O1186" i="18" a="1"/>
  <c r="O1186" i="18" s="1"/>
  <c r="O1187" i="18" a="1"/>
  <c r="O1187" i="18" s="1"/>
  <c r="O1188" i="18" a="1"/>
  <c r="O1188" i="18" s="1"/>
  <c r="O1189" i="18" a="1"/>
  <c r="O1189" i="18" s="1"/>
  <c r="O1190" i="18" a="1"/>
  <c r="O1190" i="18" s="1"/>
  <c r="O1191" i="18" a="1"/>
  <c r="O1191" i="18" s="1"/>
  <c r="O1192" i="18" a="1"/>
  <c r="O1192" i="18" s="1"/>
  <c r="O1193" i="18" a="1"/>
  <c r="O1193" i="18" s="1"/>
  <c r="O1194" i="18" a="1"/>
  <c r="O1194" i="18" s="1"/>
  <c r="O1195" i="18" a="1"/>
  <c r="O1195" i="18" s="1"/>
  <c r="O1196" i="18" a="1"/>
  <c r="O1196" i="18" s="1"/>
  <c r="O1197" i="18" a="1"/>
  <c r="O1197" i="18" s="1"/>
  <c r="O1198" i="18" a="1"/>
  <c r="O1198" i="18" s="1"/>
  <c r="O1199" i="18" a="1"/>
  <c r="O1199" i="18" s="1"/>
  <c r="O1200" i="18" a="1"/>
  <c r="O1200" i="18" s="1"/>
  <c r="O1201" i="18" a="1"/>
  <c r="O1201" i="18" s="1"/>
  <c r="O1202" i="18" a="1"/>
  <c r="O1202" i="18"/>
  <c r="O1203" i="18" a="1"/>
  <c r="O1203" i="18" s="1"/>
  <c r="O1204" i="18" a="1"/>
  <c r="O1204" i="18" s="1"/>
  <c r="O1205" i="18" a="1"/>
  <c r="O1205" i="18" s="1"/>
  <c r="O1206" i="18" a="1"/>
  <c r="O1206" i="18" s="1"/>
  <c r="O1207" i="18" a="1"/>
  <c r="O1207" i="18" s="1"/>
  <c r="O1208" i="18" a="1"/>
  <c r="O1208" i="18" s="1"/>
  <c r="O1209" i="18" a="1"/>
  <c r="O1209" i="18" s="1"/>
  <c r="O1210" i="18" a="1"/>
  <c r="O1210" i="18" s="1"/>
  <c r="O1211" i="18" a="1"/>
  <c r="O1211" i="18" s="1"/>
  <c r="O1212" i="18" a="1"/>
  <c r="O1212" i="18"/>
  <c r="O1213" i="18" a="1"/>
  <c r="O1213" i="18" s="1"/>
  <c r="O1214" i="18" a="1"/>
  <c r="O1214" i="18" s="1"/>
  <c r="O1215" i="18" a="1"/>
  <c r="O1215" i="18" s="1"/>
  <c r="O1216" i="18" a="1"/>
  <c r="O1216" i="18" s="1"/>
  <c r="O1217" i="18" a="1"/>
  <c r="O1217" i="18" s="1"/>
  <c r="O1218" i="18" a="1"/>
  <c r="O1218" i="18" s="1"/>
  <c r="O1219" i="18" a="1"/>
  <c r="O1219" i="18" s="1"/>
  <c r="O1220" i="18" a="1"/>
  <c r="O1220" i="18" s="1"/>
  <c r="O1221" i="18" a="1"/>
  <c r="O1221" i="18" s="1"/>
  <c r="O1222" i="18" a="1"/>
  <c r="O1222" i="18"/>
  <c r="O1223" i="18" a="1"/>
  <c r="O1223" i="18" s="1"/>
  <c r="O1224" i="18" a="1"/>
  <c r="O1224" i="18" s="1"/>
  <c r="O1225" i="18" a="1"/>
  <c r="O1225" i="18"/>
  <c r="O1226" i="18" a="1"/>
  <c r="O1226" i="18" s="1"/>
  <c r="O1227" i="18" a="1"/>
  <c r="O1227" i="18" s="1"/>
  <c r="O1228" i="18" a="1"/>
  <c r="O1228" i="18" s="1"/>
  <c r="O1229" i="18" a="1"/>
  <c r="O1229" i="18" s="1"/>
  <c r="O1230" i="18" a="1"/>
  <c r="O1230" i="18" s="1"/>
  <c r="O1231" i="18" a="1"/>
  <c r="O1231" i="18" s="1"/>
  <c r="O1232" i="18" a="1"/>
  <c r="O1232" i="18" s="1"/>
  <c r="O1233" i="18" a="1"/>
  <c r="O1233" i="18" s="1"/>
  <c r="O1234" i="18" a="1"/>
  <c r="O1234" i="18" s="1"/>
  <c r="O1235" i="18" a="1"/>
  <c r="O1235" i="18"/>
  <c r="O1236" i="18" a="1"/>
  <c r="O1236" i="18" s="1"/>
  <c r="O1237" i="18" a="1"/>
  <c r="O1237" i="18"/>
  <c r="O1238" i="18" a="1"/>
  <c r="O1238" i="18" s="1"/>
  <c r="O1239" i="18" a="1"/>
  <c r="O1239" i="18" s="1"/>
  <c r="O1240" i="18" a="1"/>
  <c r="O1240" i="18" s="1"/>
  <c r="O1241" i="18" a="1"/>
  <c r="O1241" i="18" s="1"/>
  <c r="O1242" i="18" a="1"/>
  <c r="O1242" i="18" s="1"/>
  <c r="O1243" i="18" a="1"/>
  <c r="O1243" i="18" s="1"/>
  <c r="O1244" i="18" a="1"/>
  <c r="O1244" i="18" s="1"/>
  <c r="O1245" i="18" a="1"/>
  <c r="O1245" i="18" s="1"/>
  <c r="O1246" i="18" a="1"/>
  <c r="O1246" i="18" s="1"/>
  <c r="O1247" i="18" a="1"/>
  <c r="O1247" i="18"/>
  <c r="O1248" i="18" a="1"/>
  <c r="O1248" i="18" s="1"/>
  <c r="O1249" i="18" a="1"/>
  <c r="O1249" i="18" s="1"/>
  <c r="O1250" i="18" a="1"/>
  <c r="O1250" i="18"/>
  <c r="O1251" i="18" a="1"/>
  <c r="O1251" i="18" s="1"/>
  <c r="O1252" i="18" a="1"/>
  <c r="O1252" i="18" s="1"/>
  <c r="O1253" i="18" a="1"/>
  <c r="O1253" i="18" s="1"/>
  <c r="O1254" i="18" a="1"/>
  <c r="O1254" i="18" s="1"/>
  <c r="O1255" i="18" a="1"/>
  <c r="O1255" i="18" s="1"/>
  <c r="O1256" i="18" a="1"/>
  <c r="O1256" i="18" s="1"/>
  <c r="O1257" i="18" a="1"/>
  <c r="O1257" i="18" s="1"/>
  <c r="O1258" i="18" a="1"/>
  <c r="O1258" i="18" s="1"/>
  <c r="O1259" i="18" a="1"/>
  <c r="O1259" i="18" s="1"/>
  <c r="O1260" i="18" a="1"/>
  <c r="O1260" i="18"/>
  <c r="O1261" i="18" a="1"/>
  <c r="O1261" i="18" s="1"/>
  <c r="O1262" i="18" a="1"/>
  <c r="O1262" i="18" s="1"/>
  <c r="O1263" i="18" a="1"/>
  <c r="O1263" i="18" s="1"/>
  <c r="O1264" i="18" a="1"/>
  <c r="O1264" i="18" s="1"/>
  <c r="O1265" i="18" a="1"/>
  <c r="O1265" i="18" s="1"/>
  <c r="O1266" i="18" a="1"/>
  <c r="O1266" i="18" s="1"/>
  <c r="O1267" i="18" a="1"/>
  <c r="O1267" i="18" s="1"/>
  <c r="O1268" i="18" a="1"/>
  <c r="O1268" i="18" s="1"/>
  <c r="O1269" i="18" a="1"/>
  <c r="O1269" i="18" s="1"/>
  <c r="O1270" i="18" a="1"/>
  <c r="O1270" i="18"/>
  <c r="O1271" i="18" a="1"/>
  <c r="O1271" i="18" s="1"/>
  <c r="O1272" i="18" a="1"/>
  <c r="O1272" i="18" s="1"/>
  <c r="O1273" i="18" a="1"/>
  <c r="O1273" i="18" s="1"/>
  <c r="O1274" i="18" a="1"/>
  <c r="O1274" i="18"/>
  <c r="O1275" i="18" a="1"/>
  <c r="O1275" i="18" s="1"/>
  <c r="O1276" i="18" a="1"/>
  <c r="O1276" i="18" s="1"/>
  <c r="O1277" i="18" a="1"/>
  <c r="O1277" i="18" s="1"/>
  <c r="O1278" i="18" a="1"/>
  <c r="O1278" i="18" s="1"/>
  <c r="O1279" i="18" a="1"/>
  <c r="O1279" i="18" s="1"/>
  <c r="O1280" i="18" a="1"/>
  <c r="O1280" i="18" s="1"/>
  <c r="O1281" i="18" a="1"/>
  <c r="O1281" i="18" s="1"/>
  <c r="O1282" i="18" a="1"/>
  <c r="O1282" i="18" s="1"/>
  <c r="O1283" i="18" a="1"/>
  <c r="O1283" i="18" s="1"/>
  <c r="O1284" i="18" a="1"/>
  <c r="O1284" i="18"/>
  <c r="O1285" i="18" a="1"/>
  <c r="O1285" i="18" s="1"/>
  <c r="O1286" i="18" a="1"/>
  <c r="O1286" i="18" s="1"/>
  <c r="O1287" i="18" a="1"/>
  <c r="O1287" i="18" s="1"/>
  <c r="O1288" i="18" a="1"/>
  <c r="O1288" i="18" s="1"/>
  <c r="O1289" i="18" a="1"/>
  <c r="O1289" i="18" s="1"/>
  <c r="O1290" i="18" a="1"/>
  <c r="O1290" i="18" s="1"/>
  <c r="O1291" i="18" a="1"/>
  <c r="O1291" i="18" s="1"/>
  <c r="O1292" i="18" a="1"/>
  <c r="O1292" i="18" s="1"/>
  <c r="O1293" i="18" a="1"/>
  <c r="O1293" i="18" s="1"/>
  <c r="O1294" i="18" a="1"/>
  <c r="O1294" i="18"/>
  <c r="O1295" i="18" a="1"/>
  <c r="O1295" i="18" s="1"/>
  <c r="O1296" i="18" a="1"/>
  <c r="O1296" i="18" s="1"/>
  <c r="O1297" i="18" a="1"/>
  <c r="O1297" i="18" s="1"/>
  <c r="O1298" i="18" a="1"/>
  <c r="O1298" i="18" s="1"/>
  <c r="O1299" i="18" a="1"/>
  <c r="O1299" i="18" s="1"/>
  <c r="O1300" i="18" a="1"/>
  <c r="O1300" i="18" s="1"/>
  <c r="O1301" i="18" a="1"/>
  <c r="O1301" i="18" s="1"/>
  <c r="O1302" i="18" a="1"/>
  <c r="O1302" i="18" s="1"/>
  <c r="O1303" i="18" a="1"/>
  <c r="O1303" i="18" s="1"/>
  <c r="O1304" i="18" a="1"/>
  <c r="O1304" i="18" s="1"/>
  <c r="O1305" i="18" a="1"/>
  <c r="O1305" i="18" s="1"/>
  <c r="O1306" i="18" a="1"/>
  <c r="O1306" i="18" s="1"/>
  <c r="O1307" i="18" a="1"/>
  <c r="O1307" i="18"/>
  <c r="O1308" i="18" a="1"/>
  <c r="O1308" i="18"/>
  <c r="O1309" i="18" a="1"/>
  <c r="O1309" i="18" s="1"/>
  <c r="O1310" i="18" a="1"/>
  <c r="O1310" i="18" s="1"/>
  <c r="O1311" i="18" a="1"/>
  <c r="O1311" i="18" s="1"/>
  <c r="O1312" i="18" a="1"/>
  <c r="O1312" i="18" s="1"/>
  <c r="O1313" i="18" a="1"/>
  <c r="O1313" i="18" s="1"/>
  <c r="O1314" i="18" a="1"/>
  <c r="O1314" i="18" s="1"/>
  <c r="O1315" i="18" a="1"/>
  <c r="O1315" i="18" s="1"/>
  <c r="O1316" i="18" a="1"/>
  <c r="O1316" i="18" s="1"/>
  <c r="O1317" i="18" a="1"/>
  <c r="O1317" i="18" s="1"/>
  <c r="O1318" i="18" a="1"/>
  <c r="O1318" i="18" s="1"/>
  <c r="O1319" i="18" a="1"/>
  <c r="O1319" i="18" s="1"/>
  <c r="O1320" i="18" a="1"/>
  <c r="O1320" i="18" s="1"/>
  <c r="O1321" i="18" a="1"/>
  <c r="O1321" i="18"/>
  <c r="O1322" i="18" a="1"/>
  <c r="O1322" i="18" s="1"/>
  <c r="O1323" i="18" a="1"/>
  <c r="O1323" i="18" s="1"/>
  <c r="O1324" i="18" a="1"/>
  <c r="O1324" i="18" s="1"/>
  <c r="O1325" i="18" a="1"/>
  <c r="O1325" i="18" s="1"/>
  <c r="O1326" i="18" a="1"/>
  <c r="O1326" i="18" s="1"/>
  <c r="O1327" i="18" a="1"/>
  <c r="O1327" i="18" s="1"/>
  <c r="O1328" i="18" a="1"/>
  <c r="O1328" i="18" s="1"/>
  <c r="O1329" i="18" a="1"/>
  <c r="O1329" i="18" s="1"/>
  <c r="O1330" i="18" a="1"/>
  <c r="O1330" i="18"/>
  <c r="O1331" i="18" a="1"/>
  <c r="O1331" i="18" s="1"/>
  <c r="O1332" i="18" a="1"/>
  <c r="O1332" i="18" s="1"/>
  <c r="O1333" i="18" a="1"/>
  <c r="O1333" i="18"/>
  <c r="O1334" i="18" a="1"/>
  <c r="O1334" i="18"/>
  <c r="O1335" i="18" a="1"/>
  <c r="O1335" i="18" s="1"/>
  <c r="O1336" i="18" a="1"/>
  <c r="O1336" i="18" s="1"/>
  <c r="O1337" i="18" a="1"/>
  <c r="O1337" i="18" s="1"/>
  <c r="O1338" i="18" a="1"/>
  <c r="O1338" i="18" s="1"/>
  <c r="O1339" i="18" a="1"/>
  <c r="O1339" i="18" s="1"/>
  <c r="O1340" i="18" a="1"/>
  <c r="O1340" i="18" s="1"/>
  <c r="O1341" i="18" a="1"/>
  <c r="O1341" i="18" s="1"/>
  <c r="O1342" i="18" a="1"/>
  <c r="O1342" i="18" s="1"/>
  <c r="O1343" i="18" a="1"/>
  <c r="O1343" i="18"/>
  <c r="O1344" i="18" a="1"/>
  <c r="O1344" i="18" s="1"/>
  <c r="O1345" i="18" a="1"/>
  <c r="O1345" i="18" s="1"/>
  <c r="O1346" i="18" a="1"/>
  <c r="O1346" i="18" s="1"/>
  <c r="O1347" i="18" a="1"/>
  <c r="O1347" i="18" s="1"/>
  <c r="O1348" i="18" a="1"/>
  <c r="O1348" i="18" s="1"/>
  <c r="O1349" i="18" a="1"/>
  <c r="O1349" i="18" s="1"/>
  <c r="O1350" i="18" a="1"/>
  <c r="O1350" i="18" s="1"/>
  <c r="O1351" i="18" a="1"/>
  <c r="O1351" i="18" s="1"/>
  <c r="O1352" i="18" a="1"/>
  <c r="O1352" i="18" s="1"/>
  <c r="O1353" i="18" a="1"/>
  <c r="O1353" i="18" s="1"/>
  <c r="O1354" i="18" a="1"/>
  <c r="O1354" i="18" s="1"/>
  <c r="O1355" i="18" a="1"/>
  <c r="O1355" i="18"/>
  <c r="O1356" i="18" a="1"/>
  <c r="O1356" i="18"/>
  <c r="O1357" i="18" a="1"/>
  <c r="O1357" i="18" s="1"/>
  <c r="O1358" i="18" a="1"/>
  <c r="O1358" i="18" s="1"/>
  <c r="O1359" i="18" a="1"/>
  <c r="O1359" i="18" s="1"/>
  <c r="O1360" i="18" a="1"/>
  <c r="O1360" i="18" s="1"/>
  <c r="O1361" i="18" a="1"/>
  <c r="O1361" i="18" s="1"/>
  <c r="O1362" i="18" a="1"/>
  <c r="O1362" i="18" s="1"/>
  <c r="O1363" i="18" a="1"/>
  <c r="O1363" i="18" s="1"/>
  <c r="O1364" i="18" a="1"/>
  <c r="O1364" i="18" s="1"/>
  <c r="O1365" i="18" a="1"/>
  <c r="O1365" i="18" s="1"/>
  <c r="O1366" i="18" a="1"/>
  <c r="O1366" i="18"/>
  <c r="O1367" i="18" a="1"/>
  <c r="O1367" i="18" s="1"/>
  <c r="O1368" i="18" a="1"/>
  <c r="O1368" i="18" s="1"/>
  <c r="O1369" i="18" a="1"/>
  <c r="O1369" i="18"/>
  <c r="O1370" i="18" a="1"/>
  <c r="O1370" i="18" s="1"/>
  <c r="O1371" i="18" a="1"/>
  <c r="O1371" i="18" s="1"/>
  <c r="O1372" i="18" a="1"/>
  <c r="O1372" i="18" s="1"/>
  <c r="O1373" i="18" a="1"/>
  <c r="O1373" i="18" s="1"/>
  <c r="O1374" i="18" a="1"/>
  <c r="O1374" i="18" s="1"/>
  <c r="O1375" i="18" a="1"/>
  <c r="O1375" i="18" s="1"/>
  <c r="O1376" i="18" a="1"/>
  <c r="O1376" i="18" s="1"/>
  <c r="O1377" i="18" a="1"/>
  <c r="O1377" i="18" s="1"/>
  <c r="O1378" i="18" a="1"/>
  <c r="O1378" i="18" s="1"/>
  <c r="O1379" i="18" a="1"/>
  <c r="O1379" i="18"/>
  <c r="O1380" i="18" a="1"/>
  <c r="O1380" i="18" s="1"/>
  <c r="O1381" i="18" a="1"/>
  <c r="O1381" i="18"/>
  <c r="O1382" i="18" a="1"/>
  <c r="O1382" i="18"/>
  <c r="O1383" i="18" a="1"/>
  <c r="O1383" i="18" s="1"/>
  <c r="O1384" i="18" a="1"/>
  <c r="O1384" i="18" s="1"/>
  <c r="O1385" i="18" a="1"/>
  <c r="O1385" i="18" s="1"/>
  <c r="O1386" i="18" a="1"/>
  <c r="O1386" i="18" s="1"/>
  <c r="O1387" i="18" a="1"/>
  <c r="O1387" i="18" s="1"/>
  <c r="O1388" i="18" a="1"/>
  <c r="O1388" i="18" s="1"/>
  <c r="O1389" i="18" a="1"/>
  <c r="O1389" i="18" s="1"/>
  <c r="O1390" i="18" a="1"/>
  <c r="O1390" i="18" s="1"/>
  <c r="O1391" i="18" a="1"/>
  <c r="O1391" i="18"/>
  <c r="O1392" i="18" a="1"/>
  <c r="O1392" i="18" s="1"/>
  <c r="O1393" i="18" a="1"/>
  <c r="O1393" i="18" s="1"/>
  <c r="O1394" i="18" a="1"/>
  <c r="O1394" i="18" s="1"/>
  <c r="O1395" i="18" a="1"/>
  <c r="O1395" i="18" s="1"/>
  <c r="O1396" i="18" a="1"/>
  <c r="O1396" i="18" s="1"/>
  <c r="O1397" i="18" a="1"/>
  <c r="O1397" i="18" s="1"/>
  <c r="O1398" i="18" a="1"/>
  <c r="O1398" i="18" s="1"/>
  <c r="O1399" i="18" a="1"/>
  <c r="O1399" i="18" s="1"/>
  <c r="O1400" i="18" a="1"/>
  <c r="O1400" i="18" s="1"/>
  <c r="O1401" i="18" a="1"/>
  <c r="O1401" i="18" s="1"/>
  <c r="O1402" i="18" a="1"/>
  <c r="O1402" i="18"/>
  <c r="O1403" i="18" a="1"/>
  <c r="O1403" i="18" s="1"/>
  <c r="O1404" i="18" a="1"/>
  <c r="O1404" i="18" s="1"/>
  <c r="O1405" i="18" a="1"/>
  <c r="O1405" i="18"/>
  <c r="O1406" i="18" a="1"/>
  <c r="O1406" i="18" s="1"/>
  <c r="O1407" i="18" a="1"/>
  <c r="O1407" i="18" s="1"/>
  <c r="O1408" i="18" a="1"/>
  <c r="O1408" i="18" s="1"/>
  <c r="O1409" i="18" a="1"/>
  <c r="O1409" i="18" s="1"/>
  <c r="O1410" i="18" a="1"/>
  <c r="O1410" i="18" s="1"/>
  <c r="O1411" i="18" a="1"/>
  <c r="O1411" i="18" s="1"/>
  <c r="O1412" i="18" a="1"/>
  <c r="O1412" i="18" s="1"/>
  <c r="O1413" i="18" a="1"/>
  <c r="O1413" i="18" s="1"/>
  <c r="O1414" i="18" a="1"/>
  <c r="O1414" i="18"/>
  <c r="O1415" i="18" a="1"/>
  <c r="O1415" i="18"/>
  <c r="O1416" i="18" a="1"/>
  <c r="O1416" i="18" s="1"/>
  <c r="O1417" i="18" a="1"/>
  <c r="O1417" i="18"/>
  <c r="O1418" i="18" a="1"/>
  <c r="O1418" i="18" s="1"/>
  <c r="O1419" i="18" a="1"/>
  <c r="O1419" i="18" s="1"/>
  <c r="O1420" i="18" a="1"/>
  <c r="O1420" i="18" s="1"/>
  <c r="O1421" i="18" a="1"/>
  <c r="O1421" i="18" s="1"/>
  <c r="O1422" i="18" a="1"/>
  <c r="O1422" i="18" s="1"/>
  <c r="O1423" i="18" a="1"/>
  <c r="O1423" i="18" s="1"/>
  <c r="O1424" i="18" a="1"/>
  <c r="O1424" i="18" s="1"/>
  <c r="O1425" i="18" a="1"/>
  <c r="O1425" i="18" s="1"/>
  <c r="O1426" i="18" a="1"/>
  <c r="O1426" i="18" s="1"/>
  <c r="O1427" i="18" a="1"/>
  <c r="O1427" i="18" s="1"/>
  <c r="O1428" i="18" a="1"/>
  <c r="O1428" i="18"/>
  <c r="O1429" i="18" a="1"/>
  <c r="O1429" i="18" s="1"/>
  <c r="O1430" i="18" a="1"/>
  <c r="O1430" i="18" s="1"/>
  <c r="O1431" i="18" a="1"/>
  <c r="O1431" i="18" s="1"/>
  <c r="O1432" i="18" a="1"/>
  <c r="O1432" i="18" s="1"/>
  <c r="O1433" i="18" a="1"/>
  <c r="O1433" i="18" s="1"/>
  <c r="O1434" i="18" a="1"/>
  <c r="O1434" i="18" s="1"/>
  <c r="O1435" i="18" a="1"/>
  <c r="O1435" i="18" s="1"/>
  <c r="O1436" i="18" a="1"/>
  <c r="O1436" i="18" s="1"/>
  <c r="O1437" i="18" a="1"/>
  <c r="O1437" i="18" s="1"/>
  <c r="O1438" i="18" a="1"/>
  <c r="O1438" i="18" s="1"/>
  <c r="O1439" i="18" a="1"/>
  <c r="O1439" i="18" s="1"/>
  <c r="O1440" i="18" a="1"/>
  <c r="O1440" i="18" s="1"/>
  <c r="O1441" i="18" a="1"/>
  <c r="O1441" i="18"/>
  <c r="O1442" i="18" a="1"/>
  <c r="O1442" i="18" s="1"/>
  <c r="O1443" i="18" a="1"/>
  <c r="O1443" i="18" s="1"/>
  <c r="O1444" i="18" a="1"/>
  <c r="O1444" i="18" s="1"/>
  <c r="O1445" i="18" a="1"/>
  <c r="O1445" i="18" s="1"/>
  <c r="O1446" i="18" a="1"/>
  <c r="O1446" i="18" s="1"/>
  <c r="O1447" i="18" a="1"/>
  <c r="O1447" i="18" s="1"/>
  <c r="O1448" i="18" a="1"/>
  <c r="O1448" i="18" s="1"/>
  <c r="O1449" i="18" a="1"/>
  <c r="O1449" i="18" s="1"/>
  <c r="O1450" i="18" a="1"/>
  <c r="O1450" i="18" s="1"/>
  <c r="O1451" i="18" a="1"/>
  <c r="O1451" i="18"/>
  <c r="O1452" i="18" a="1"/>
  <c r="O1452" i="18"/>
  <c r="O1453" i="18" a="1"/>
  <c r="O1453" i="18" s="1"/>
  <c r="O1454" i="18" a="1"/>
  <c r="O1454" i="18" s="1"/>
  <c r="O1455" i="18" a="1"/>
  <c r="O1455" i="18" s="1"/>
  <c r="O1456" i="18" a="1"/>
  <c r="O1456" i="18" s="1"/>
  <c r="O1457" i="18" a="1"/>
  <c r="O1457" i="18" s="1"/>
  <c r="O1458" i="18" a="1"/>
  <c r="O1458" i="18" s="1"/>
  <c r="O1459" i="18" a="1"/>
  <c r="O1459" i="18" s="1"/>
  <c r="O1460" i="18" a="1"/>
  <c r="O1460" i="18" s="1"/>
  <c r="O1461" i="18" a="1"/>
  <c r="O1461" i="18" s="1"/>
  <c r="O1462" i="18" a="1"/>
  <c r="O1462" i="18" s="1"/>
  <c r="O1463" i="18" a="1"/>
  <c r="O1463" i="18" s="1"/>
  <c r="O1464" i="18" a="1"/>
  <c r="O1464" i="18"/>
  <c r="O1465" i="18" a="1"/>
  <c r="O1465" i="18" s="1"/>
  <c r="O1466" i="18" a="1"/>
  <c r="O1466" i="18" s="1"/>
  <c r="O1467" i="18" a="1"/>
  <c r="O1467" i="18" s="1"/>
  <c r="O1468" i="18" a="1"/>
  <c r="O1468" i="18" s="1"/>
  <c r="O1469" i="18" a="1"/>
  <c r="O1469" i="18" s="1"/>
  <c r="O1470" i="18" a="1"/>
  <c r="O1470" i="18" s="1"/>
  <c r="O1471" i="18" a="1"/>
  <c r="O1471" i="18" s="1"/>
  <c r="O1472" i="18" a="1"/>
  <c r="O1472" i="18" s="1"/>
  <c r="O1473" i="18" a="1"/>
  <c r="O1473" i="18" s="1"/>
  <c r="O1474" i="18" a="1"/>
  <c r="O1474" i="18" s="1"/>
  <c r="O1475" i="18" a="1"/>
  <c r="O1475" i="18" s="1"/>
  <c r="O1476" i="18" a="1"/>
  <c r="O1476" i="18" s="1"/>
  <c r="O1477" i="18" a="1"/>
  <c r="O1477" i="18" s="1"/>
  <c r="O1478" i="18" a="1"/>
  <c r="O1478" i="18"/>
  <c r="O1479" i="18" a="1"/>
  <c r="O1479" i="18" s="1"/>
  <c r="O1480" i="18" a="1"/>
  <c r="O1480" i="18" s="1"/>
  <c r="O1481" i="18" a="1"/>
  <c r="O1481" i="18" s="1"/>
  <c r="O1482" i="18" a="1"/>
  <c r="O1482" i="18" s="1"/>
  <c r="O1483" i="18" a="1"/>
  <c r="O1483" i="18" s="1"/>
  <c r="O1484" i="18" a="1"/>
  <c r="O1484" i="18" s="1"/>
  <c r="O1485" i="18" a="1"/>
  <c r="O1485" i="18" s="1"/>
  <c r="O1486" i="18" a="1"/>
  <c r="O1486" i="18" s="1"/>
  <c r="O1487" i="18" a="1"/>
  <c r="O1487" i="18" s="1"/>
  <c r="O1488" i="18" a="1"/>
  <c r="O1488" i="18" s="1"/>
  <c r="O1489" i="18" a="1"/>
  <c r="O1489" i="18" s="1"/>
  <c r="O1490" i="18" a="1"/>
  <c r="O1490" i="18" s="1"/>
  <c r="O1491" i="18" a="1"/>
  <c r="O1491" i="18" s="1"/>
  <c r="O1492" i="18" a="1"/>
  <c r="O1492" i="18" s="1"/>
  <c r="O1493" i="18" a="1"/>
  <c r="O1493" i="18" s="1"/>
  <c r="O1494" i="18" a="1"/>
  <c r="O1494" i="18" s="1"/>
  <c r="O1495" i="18" a="1"/>
  <c r="O1495" i="18" s="1"/>
  <c r="O1496" i="18" a="1"/>
  <c r="O1496" i="18" s="1"/>
  <c r="O1497" i="18" a="1"/>
  <c r="O1497" i="18" s="1"/>
  <c r="O1498" i="18" a="1"/>
  <c r="O1498" i="18"/>
  <c r="O1499" i="18" a="1"/>
  <c r="O1499" i="18"/>
  <c r="O1500" i="18" a="1"/>
  <c r="O1500" i="18" s="1"/>
  <c r="O1501" i="18" a="1"/>
  <c r="O1501" i="18" s="1"/>
  <c r="O1502" i="18" a="1"/>
  <c r="O1502" i="18" s="1"/>
  <c r="O1503" i="18" a="1"/>
  <c r="O1503" i="18" s="1"/>
  <c r="O1504" i="18" a="1"/>
  <c r="O1504" i="18" s="1"/>
  <c r="O1505" i="18" a="1"/>
  <c r="O1505" i="18" s="1"/>
  <c r="O1506" i="18" a="1"/>
  <c r="O1506" i="18" s="1"/>
  <c r="O1507" i="18" a="1"/>
  <c r="O1507" i="18" s="1"/>
  <c r="O1508" i="18" a="1"/>
  <c r="O1508" i="18" s="1"/>
  <c r="O1509" i="18" a="1"/>
  <c r="O1509" i="18" s="1"/>
  <c r="O1510" i="18" a="1"/>
  <c r="O1510" i="18" s="1"/>
  <c r="O1511" i="18" a="1"/>
  <c r="O1511" i="18"/>
  <c r="O1512" i="18" a="1"/>
  <c r="O1512" i="18"/>
  <c r="O1513" i="18" a="1"/>
  <c r="O1513" i="18" s="1"/>
  <c r="O1514" i="18" a="1"/>
  <c r="O1514" i="18" s="1"/>
  <c r="O1515" i="18" a="1"/>
  <c r="O1515" i="18" s="1"/>
  <c r="O1516" i="18" a="1"/>
  <c r="O1516" i="18" s="1"/>
  <c r="O1517" i="18" a="1"/>
  <c r="O1517" i="18" s="1"/>
  <c r="O1518" i="18" a="1"/>
  <c r="O1518" i="18" s="1"/>
  <c r="O1519" i="18" a="1"/>
  <c r="O1519" i="18" s="1"/>
  <c r="O1520" i="18" a="1"/>
  <c r="O1520" i="18" s="1"/>
  <c r="O1521" i="18" a="1"/>
  <c r="O1521" i="18" s="1"/>
  <c r="O1522" i="18" a="1"/>
  <c r="O1522" i="18" s="1"/>
  <c r="O1523" i="18" a="1"/>
  <c r="O1523" i="18"/>
  <c r="O1524" i="18" a="1"/>
  <c r="O1524" i="18" s="1"/>
  <c r="O1525" i="18" a="1"/>
  <c r="O1525" i="18"/>
  <c r="O1526" i="18" a="1"/>
  <c r="O1526" i="18"/>
  <c r="O1527" i="18" a="1"/>
  <c r="O1527" i="18" s="1"/>
  <c r="O1528" i="18" a="1"/>
  <c r="O1528" i="18" s="1"/>
  <c r="O1529" i="18" a="1"/>
  <c r="O1529" i="18" s="1"/>
  <c r="O1530" i="18" a="1"/>
  <c r="O1530" i="18" s="1"/>
  <c r="O1531" i="18" a="1"/>
  <c r="O1531" i="18" s="1"/>
  <c r="O1532" i="18" a="1"/>
  <c r="O1532" i="18" s="1"/>
  <c r="O1533" i="18" a="1"/>
  <c r="O1533" i="18" s="1"/>
  <c r="O1534" i="18" a="1"/>
  <c r="O1534" i="18" s="1"/>
  <c r="O1535" i="18" a="1"/>
  <c r="O1535" i="18" s="1"/>
  <c r="O1536" i="18" a="1"/>
  <c r="O1536" i="18"/>
  <c r="O1537" i="18" a="1"/>
  <c r="O1537" i="18" s="1"/>
  <c r="O1538" i="18" a="1"/>
  <c r="O1538" i="18"/>
  <c r="O1539" i="18" a="1"/>
  <c r="O1539" i="18" s="1"/>
  <c r="O1540" i="18" a="1"/>
  <c r="O1540" i="18" s="1"/>
  <c r="O1541" i="18" a="1"/>
  <c r="O1541" i="18" s="1"/>
  <c r="O1542" i="18" a="1"/>
  <c r="O1542" i="18" s="1"/>
  <c r="O1543" i="18" a="1"/>
  <c r="O1543" i="18" s="1"/>
  <c r="O1544" i="18" a="1"/>
  <c r="O1544" i="18" s="1"/>
  <c r="O1545" i="18" a="1"/>
  <c r="O1545" i="18" s="1"/>
  <c r="O1546" i="18" a="1"/>
  <c r="O1546" i="18"/>
  <c r="O1547" i="18" a="1"/>
  <c r="O1547" i="18" s="1"/>
  <c r="O1548" i="18" a="1"/>
  <c r="O1548" i="18" s="1"/>
  <c r="O1549" i="18" a="1"/>
  <c r="O1549" i="18" s="1"/>
  <c r="O1550" i="18" a="1"/>
  <c r="O1550" i="18"/>
  <c r="O1551" i="18" a="1"/>
  <c r="O1551" i="18" s="1"/>
  <c r="O1552" i="18" a="1"/>
  <c r="O1552" i="18" s="1"/>
  <c r="O1553" i="18" a="1"/>
  <c r="O1553" i="18" s="1"/>
  <c r="O1554" i="18" a="1"/>
  <c r="O1554" i="18" s="1"/>
  <c r="O1555" i="18" a="1"/>
  <c r="O1555" i="18" s="1"/>
  <c r="O1556" i="18" a="1"/>
  <c r="O1556" i="18" s="1"/>
  <c r="O1557" i="18" a="1"/>
  <c r="O1557" i="18" s="1"/>
  <c r="O1558" i="18" a="1"/>
  <c r="O1558" i="18"/>
  <c r="O1559" i="18" a="1"/>
  <c r="O1559" i="18" s="1"/>
  <c r="O1560" i="18" a="1"/>
  <c r="O1560" i="18" s="1"/>
  <c r="O1561" i="18" a="1"/>
  <c r="O1561" i="18" s="1"/>
  <c r="O1562" i="18" a="1"/>
  <c r="O1562" i="18" s="1"/>
  <c r="O1563" i="18" a="1"/>
  <c r="O1563" i="18" s="1"/>
  <c r="O1564" i="18" a="1"/>
  <c r="O1564" i="18" s="1"/>
  <c r="O1565" i="18" a="1"/>
  <c r="O1565" i="18" s="1"/>
  <c r="O1566" i="18" a="1"/>
  <c r="O1566" i="18" s="1"/>
  <c r="O1567" i="18" a="1"/>
  <c r="O1567" i="18" s="1"/>
  <c r="O1568" i="18" a="1"/>
  <c r="O1568" i="18" s="1"/>
  <c r="O1569" i="18" a="1"/>
  <c r="O1569" i="18" s="1"/>
  <c r="O1570" i="18" a="1"/>
  <c r="O1570" i="18"/>
  <c r="O1571" i="18" a="1"/>
  <c r="O1571" i="18" s="1"/>
  <c r="O1572" i="18" a="1"/>
  <c r="O1572" i="18"/>
  <c r="O1573" i="18" a="1"/>
  <c r="O1573" i="18" s="1"/>
  <c r="O1574" i="18" a="1"/>
  <c r="O1574" i="18" s="1"/>
  <c r="O1575" i="18" a="1"/>
  <c r="O1575" i="18" s="1"/>
  <c r="O1576" i="18" a="1"/>
  <c r="O1576" i="18" s="1"/>
  <c r="O1577" i="18" a="1"/>
  <c r="O1577" i="18" s="1"/>
  <c r="O1578" i="18" a="1"/>
  <c r="O1578" i="18" s="1"/>
  <c r="O1579" i="18" a="1"/>
  <c r="O1579" i="18" s="1"/>
  <c r="O1580" i="18" a="1"/>
  <c r="O1580" i="18" s="1"/>
  <c r="O1581" i="18" a="1"/>
  <c r="O1581" i="18" s="1"/>
  <c r="O1582" i="18" a="1"/>
  <c r="O1582" i="18" s="1"/>
  <c r="O1583" i="18" a="1"/>
  <c r="O1583" i="18"/>
  <c r="O1584" i="18" a="1"/>
  <c r="O1584" i="18" s="1"/>
  <c r="O1585" i="18" a="1"/>
  <c r="O1585" i="18"/>
  <c r="O1586" i="18" a="1"/>
  <c r="O1586" i="18" s="1"/>
  <c r="O1587" i="18" a="1"/>
  <c r="O1587" i="18" s="1"/>
  <c r="O1588" i="18" a="1"/>
  <c r="O1588" i="18" s="1"/>
  <c r="O1589" i="18" a="1"/>
  <c r="O1589" i="18" s="1"/>
  <c r="O1590" i="18" a="1"/>
  <c r="O1590" i="18" s="1"/>
  <c r="O1591" i="18" a="1"/>
  <c r="O1591" i="18" s="1"/>
  <c r="O1592" i="18" a="1"/>
  <c r="O1592" i="18" s="1"/>
  <c r="O1593" i="18" a="1"/>
  <c r="O1593" i="18" s="1"/>
  <c r="O1594" i="18" a="1"/>
  <c r="O1594" i="18" s="1"/>
  <c r="O1595" i="18" a="1"/>
  <c r="O1595" i="18" s="1"/>
  <c r="O1596" i="18" a="1"/>
  <c r="O1596" i="18" s="1"/>
  <c r="O1597" i="18" a="1"/>
  <c r="O1597" i="18"/>
  <c r="O1598" i="18" a="1"/>
  <c r="O1598" i="18" s="1"/>
  <c r="O1599" i="18" a="1"/>
  <c r="O1599" i="18" s="1"/>
  <c r="O1600" i="18" a="1"/>
  <c r="O1600" i="18" s="1"/>
  <c r="O1601" i="18" a="1"/>
  <c r="O1601" i="18" s="1"/>
  <c r="O1602" i="18" a="1"/>
  <c r="O1602" i="18" s="1"/>
  <c r="O1603" i="18" a="1"/>
  <c r="O1603" i="18" s="1"/>
  <c r="O1604" i="18" a="1"/>
  <c r="O1604" i="18" s="1"/>
  <c r="O1605" i="18" a="1"/>
  <c r="O1605" i="18" s="1"/>
  <c r="O1606" i="18" a="1"/>
  <c r="O1606" i="18" s="1"/>
  <c r="O1607" i="18" a="1"/>
  <c r="O1607" i="18" s="1"/>
  <c r="O1608" i="18" a="1"/>
  <c r="O1608" i="18" s="1"/>
  <c r="O1609" i="18" a="1"/>
  <c r="O1609" i="18" s="1"/>
  <c r="O1610" i="18" a="1"/>
  <c r="O1610" i="18"/>
  <c r="O1611" i="18" a="1"/>
  <c r="O1611" i="18" s="1"/>
  <c r="O1612" i="18" a="1"/>
  <c r="O1612" i="18" s="1"/>
  <c r="O1613" i="18" a="1"/>
  <c r="O1613" i="18" s="1"/>
  <c r="O1614" i="18" a="1"/>
  <c r="O1614" i="18" s="1"/>
  <c r="O1615" i="18" a="1"/>
  <c r="O1615" i="18" s="1"/>
  <c r="O1616" i="18" a="1"/>
  <c r="O1616" i="18" s="1"/>
  <c r="O1617" i="18" a="1"/>
  <c r="O1617" i="18" s="1"/>
  <c r="O1618" i="18" a="1"/>
  <c r="O1618" i="18" s="1"/>
  <c r="O1619" i="18" a="1"/>
  <c r="O1619" i="18" s="1"/>
  <c r="O1620" i="18" a="1"/>
  <c r="O1620" i="18" s="1"/>
  <c r="O1621" i="18" a="1"/>
  <c r="O1621" i="18"/>
  <c r="O1622" i="18" a="1"/>
  <c r="O1622" i="18" s="1"/>
  <c r="O1623" i="18" a="1"/>
  <c r="O1623" i="18" s="1"/>
  <c r="O1624" i="18" a="1"/>
  <c r="O1624" i="18" s="1"/>
  <c r="O1625" i="18" a="1"/>
  <c r="O1625" i="18" s="1"/>
  <c r="O1626" i="18" a="1"/>
  <c r="O1626" i="18" s="1"/>
  <c r="O1627" i="18" a="1"/>
  <c r="O1627" i="18" s="1"/>
  <c r="O1628" i="18" a="1"/>
  <c r="O1628" i="18" s="1"/>
  <c r="O1629" i="18" a="1"/>
  <c r="O1629" i="18" s="1"/>
  <c r="O1630" i="18" a="1"/>
  <c r="O1630" i="18"/>
  <c r="O1631" i="18" a="1"/>
  <c r="O1631" i="18" s="1"/>
  <c r="O1632" i="18" a="1"/>
  <c r="O1632" i="18" s="1"/>
  <c r="O1633" i="18" a="1"/>
  <c r="O1633" i="18" s="1"/>
  <c r="O1634" i="18" a="1"/>
  <c r="O1634" i="18"/>
  <c r="O1635" i="18" a="1"/>
  <c r="O1635" i="18" s="1"/>
  <c r="O1636" i="18" a="1"/>
  <c r="O1636" i="18" s="1"/>
  <c r="O1637" i="18" a="1"/>
  <c r="O1637" i="18" s="1"/>
  <c r="O1638" i="18" a="1"/>
  <c r="O1638" i="18" s="1"/>
  <c r="O1639" i="18" a="1"/>
  <c r="O1639" i="18" s="1"/>
  <c r="O1640" i="18" a="1"/>
  <c r="O1640" i="18" s="1"/>
  <c r="O1641" i="18" a="1"/>
  <c r="O1641" i="18" s="1"/>
  <c r="O1642" i="18" a="1"/>
  <c r="O1642" i="18" s="1"/>
  <c r="O1643" i="18" a="1"/>
  <c r="O1643" i="18" s="1"/>
  <c r="O1644" i="18" a="1"/>
  <c r="O1644" i="18"/>
  <c r="O1645" i="18" a="1"/>
  <c r="O1645" i="18" s="1"/>
  <c r="O1646" i="18" a="1"/>
  <c r="O1646" i="18" s="1"/>
  <c r="O1647" i="18" a="1"/>
  <c r="O1647" i="18" s="1"/>
  <c r="O1648" i="18" a="1"/>
  <c r="O1648" i="18" s="1"/>
  <c r="O1649" i="18" a="1"/>
  <c r="O1649" i="18" s="1"/>
  <c r="O1650" i="18" a="1"/>
  <c r="O1650" i="18" s="1"/>
  <c r="O1651" i="18" a="1"/>
  <c r="O1651" i="18" s="1"/>
  <c r="O1652" i="18" a="1"/>
  <c r="O1652" i="18" s="1"/>
  <c r="O1653" i="18" a="1"/>
  <c r="O1653" i="18" s="1"/>
  <c r="O1654" i="18" a="1"/>
  <c r="O1654" i="18"/>
  <c r="O1655" i="18" a="1"/>
  <c r="O1655" i="18" s="1"/>
  <c r="O1656" i="18" a="1"/>
  <c r="O1656" i="18" s="1"/>
  <c r="O1657" i="18" a="1"/>
  <c r="O1657" i="18"/>
  <c r="O1658" i="18" a="1"/>
  <c r="O1658" i="18" s="1"/>
  <c r="O1659" i="18" a="1"/>
  <c r="O1659" i="18" s="1"/>
  <c r="O1660" i="18" a="1"/>
  <c r="O1660" i="18" s="1"/>
  <c r="O1661" i="18" a="1"/>
  <c r="O1661" i="18" s="1"/>
  <c r="O1662" i="18" a="1"/>
  <c r="O1662" i="18" s="1"/>
  <c r="O1663" i="18" a="1"/>
  <c r="O1663" i="18" s="1"/>
  <c r="O1664" i="18" a="1"/>
  <c r="O1664" i="18" s="1"/>
  <c r="O1665" i="18" a="1"/>
  <c r="O1665" i="18" s="1"/>
  <c r="O1666" i="18" a="1"/>
  <c r="O1666" i="18" s="1"/>
  <c r="O1667" i="18" a="1"/>
  <c r="O1667" i="18"/>
  <c r="O1668" i="18" a="1"/>
  <c r="O1668" i="18"/>
  <c r="O1669" i="18" a="1"/>
  <c r="O1669" i="18" s="1"/>
  <c r="O1670" i="18" a="1"/>
  <c r="O1670" i="18" s="1"/>
  <c r="O1671" i="18" a="1"/>
  <c r="O1671" i="18" s="1"/>
  <c r="O1672" i="18" a="1"/>
  <c r="O1672" i="18" s="1"/>
  <c r="O1673" i="18" a="1"/>
  <c r="O1673" i="18" s="1"/>
  <c r="O1674" i="18" a="1"/>
  <c r="O1674" i="18" s="1"/>
  <c r="O1675" i="18" a="1"/>
  <c r="O1675" i="18" s="1"/>
  <c r="O1676" i="18" a="1"/>
  <c r="O1676" i="18" s="1"/>
  <c r="O1677" i="18" a="1"/>
  <c r="O1677" i="18" s="1"/>
  <c r="O1678" i="18" a="1"/>
  <c r="O1678" i="18" s="1"/>
  <c r="O1679" i="18" a="1"/>
  <c r="O1679" i="18" s="1"/>
  <c r="O1680" i="18" a="1"/>
  <c r="O1680" i="18" s="1"/>
  <c r="O1681" i="18" a="1"/>
  <c r="O1681" i="18"/>
  <c r="O1682" i="18" a="1"/>
  <c r="O1682" i="18" s="1"/>
  <c r="O1683" i="18" a="1"/>
  <c r="O1683" i="18" s="1"/>
  <c r="O1684" i="18" a="1"/>
  <c r="O1684" i="18" s="1"/>
  <c r="O1685" i="18" a="1"/>
  <c r="O1685" i="18" s="1"/>
  <c r="O1686" i="18" a="1"/>
  <c r="O1686" i="18" s="1"/>
  <c r="O1687" i="18" a="1"/>
  <c r="O1687" i="18" s="1"/>
  <c r="O1688" i="18" a="1"/>
  <c r="O1688" i="18" s="1"/>
  <c r="O1689" i="18" a="1"/>
  <c r="O1689" i="18" s="1"/>
  <c r="O1690" i="18" a="1"/>
  <c r="O1690" i="18"/>
  <c r="O1691" i="18" a="1"/>
  <c r="O1691" i="18" s="1"/>
  <c r="O1692" i="18" a="1"/>
  <c r="O1692" i="18" s="1"/>
  <c r="O1693" i="18" a="1"/>
  <c r="O1693" i="18"/>
  <c r="O1694" i="18" a="1"/>
  <c r="O1694" i="18"/>
  <c r="O1695" i="18" a="1"/>
  <c r="O1695" i="18" s="1"/>
  <c r="O1696" i="18" a="1"/>
  <c r="O1696" i="18" s="1"/>
  <c r="O1697" i="18" a="1"/>
  <c r="O1697" i="18" s="1"/>
  <c r="O1698" i="18" a="1"/>
  <c r="O1698" i="18" s="1"/>
  <c r="O1699" i="18" a="1"/>
  <c r="O1699" i="18" s="1"/>
  <c r="O1700" i="18" a="1"/>
  <c r="O1700" i="18" s="1"/>
  <c r="O1701" i="18" a="1"/>
  <c r="O1701" i="18" s="1"/>
  <c r="O1702" i="18" a="1"/>
  <c r="O1702" i="18" s="1"/>
  <c r="O1703" i="18" a="1"/>
  <c r="O1703" i="18"/>
  <c r="O1704" i="18" a="1"/>
  <c r="O1704" i="18" s="1"/>
  <c r="O1705" i="18" a="1"/>
  <c r="O1705" i="18" s="1"/>
  <c r="O1706" i="18" a="1"/>
  <c r="O1706" i="18" s="1"/>
  <c r="O1707" i="18" a="1"/>
  <c r="O1707" i="18" s="1"/>
  <c r="O1708" i="18" a="1"/>
  <c r="O1708" i="18" s="1"/>
  <c r="O1709" i="18" a="1"/>
  <c r="O1709" i="18" s="1"/>
  <c r="O1710" i="18" a="1"/>
  <c r="O1710" i="18" s="1"/>
  <c r="O1711" i="18" a="1"/>
  <c r="O1711" i="18" s="1"/>
  <c r="O1712" i="18" a="1"/>
  <c r="O1712" i="18" s="1"/>
  <c r="O1713" i="18" a="1"/>
  <c r="O1713" i="18" s="1"/>
  <c r="O1714" i="18" a="1"/>
  <c r="O1714" i="18" s="1"/>
  <c r="O1715" i="18" a="1"/>
  <c r="O1715" i="18"/>
  <c r="O1716" i="18" a="1"/>
  <c r="O1716" i="18"/>
  <c r="O1717" i="18" a="1"/>
  <c r="O1717" i="18" s="1"/>
  <c r="O1718" i="18" a="1"/>
  <c r="O1718" i="18" s="1"/>
  <c r="O1719" i="18" a="1"/>
  <c r="O1719" i="18" s="1"/>
  <c r="O1720" i="18" a="1"/>
  <c r="O1720" i="18" s="1"/>
  <c r="O1721" i="18" a="1"/>
  <c r="O1721" i="18" s="1"/>
  <c r="O1722" i="18" a="1"/>
  <c r="O1722" i="18" s="1"/>
  <c r="O1723" i="18" a="1"/>
  <c r="O1723" i="18" s="1"/>
  <c r="O1724" i="18" a="1"/>
  <c r="O1724" i="18" s="1"/>
  <c r="O1725" i="18" a="1"/>
  <c r="O1725" i="18" s="1"/>
  <c r="O1726" i="18" a="1"/>
  <c r="O1726" i="18"/>
  <c r="O1727" i="18" a="1"/>
  <c r="O1727" i="18" s="1"/>
  <c r="O1728" i="18" a="1"/>
  <c r="O1728" i="18" s="1"/>
  <c r="O1729" i="18" a="1"/>
  <c r="O1729" i="18"/>
  <c r="O1730" i="18" a="1"/>
  <c r="O1730" i="18" s="1"/>
  <c r="O1731" i="18" a="1"/>
  <c r="O1731" i="18" s="1"/>
  <c r="O1732" i="18" a="1"/>
  <c r="O1732" i="18" s="1"/>
  <c r="O1733" i="18" a="1"/>
  <c r="O1733" i="18" s="1"/>
  <c r="O1734" i="18" a="1"/>
  <c r="O1734" i="18" s="1"/>
  <c r="O1735" i="18" a="1"/>
  <c r="O1735" i="18" s="1"/>
  <c r="O1736" i="18" a="1"/>
  <c r="O1736" i="18" s="1"/>
  <c r="O1737" i="18" a="1"/>
  <c r="O1737" i="18" s="1"/>
  <c r="O1738" i="18" a="1"/>
  <c r="O1738" i="18" s="1"/>
  <c r="O1739" i="18" a="1"/>
  <c r="O1739" i="18"/>
  <c r="O1740" i="18" a="1"/>
  <c r="O1740" i="18" s="1"/>
  <c r="O1741" i="18" a="1"/>
  <c r="O1741" i="18"/>
  <c r="O1742" i="18" a="1"/>
  <c r="O1742" i="18" s="1"/>
  <c r="O1743" i="18" a="1"/>
  <c r="O1743" i="18" s="1"/>
  <c r="O1744" i="18" a="1"/>
  <c r="O1744" i="18" s="1"/>
  <c r="O1745" i="18" a="1"/>
  <c r="O1745" i="18" s="1"/>
  <c r="O1746" i="18" a="1"/>
  <c r="O1746" i="18" s="1"/>
  <c r="O1747" i="18" a="1"/>
  <c r="O1747" i="18" s="1"/>
  <c r="O1748" i="18" a="1"/>
  <c r="O1748" i="18" s="1"/>
  <c r="O1749" i="18" a="1"/>
  <c r="O1749" i="18" s="1"/>
  <c r="O1750" i="18" a="1"/>
  <c r="O1750" i="18" s="1"/>
  <c r="O1751" i="18" a="1"/>
  <c r="O1751" i="18" s="1"/>
  <c r="O1752" i="18" a="1"/>
  <c r="O1752" i="18" s="1"/>
  <c r="O1753" i="18" a="1"/>
  <c r="O1753" i="18" s="1"/>
  <c r="O1754" i="18" a="1"/>
  <c r="O1754" i="18" s="1"/>
  <c r="O1755" i="18" a="1"/>
  <c r="O1755" i="18" s="1"/>
  <c r="O1756" i="18" a="1"/>
  <c r="O1756" i="18" s="1"/>
  <c r="O1757" i="18" a="1"/>
  <c r="O1757" i="18" s="1"/>
  <c r="O1758" i="18" a="1"/>
  <c r="O1758" i="18" s="1"/>
  <c r="O1759" i="18" a="1"/>
  <c r="O1759" i="18" s="1"/>
  <c r="O1760" i="18" a="1"/>
  <c r="O1760" i="18" s="1"/>
  <c r="O1761" i="18" a="1"/>
  <c r="O1761" i="18" s="1"/>
  <c r="O1762" i="18" a="1"/>
  <c r="O1762" i="18"/>
  <c r="O1763" i="18" a="1"/>
  <c r="O1763" i="18" s="1"/>
  <c r="O1764" i="18" a="1"/>
  <c r="O1764" i="18" s="1"/>
  <c r="O1765" i="18" a="1"/>
  <c r="O1765" i="18"/>
  <c r="O1766" i="18" a="1"/>
  <c r="O1766" i="18" s="1"/>
  <c r="O1767" i="18" a="1"/>
  <c r="O1767" i="18" s="1"/>
  <c r="O1768" i="18" a="1"/>
  <c r="O1768" i="18" s="1"/>
  <c r="O1769" i="18" a="1"/>
  <c r="O1769" i="18" s="1"/>
  <c r="O1770" i="18" a="1"/>
  <c r="O1770" i="18" s="1"/>
  <c r="O1771" i="18" a="1"/>
  <c r="O1771" i="18" s="1"/>
  <c r="O1772" i="18" a="1"/>
  <c r="O1772" i="18" s="1"/>
  <c r="O1773" i="18" a="1"/>
  <c r="O1773" i="18" s="1"/>
  <c r="O1774" i="18" a="1"/>
  <c r="O1774" i="18"/>
  <c r="O1775" i="18" a="1"/>
  <c r="O1775" i="18"/>
  <c r="O1776" i="18" a="1"/>
  <c r="O1776" i="18" s="1"/>
  <c r="O1777" i="18" a="1"/>
  <c r="O1777" i="18" s="1"/>
  <c r="O1778" i="18" a="1"/>
  <c r="O1778" i="18" s="1"/>
  <c r="O1779" i="18" a="1"/>
  <c r="O1779" i="18" s="1"/>
  <c r="O1780" i="18" a="1"/>
  <c r="O1780" i="18" s="1"/>
  <c r="O1781" i="18" a="1"/>
  <c r="O1781" i="18" s="1"/>
  <c r="O1782" i="18" a="1"/>
  <c r="O1782" i="18" s="1"/>
  <c r="O1783" i="18" a="1"/>
  <c r="O1783" i="18" s="1"/>
  <c r="O1784" i="18" a="1"/>
  <c r="O1784" i="18" s="1"/>
  <c r="O1785" i="18" a="1"/>
  <c r="O1785" i="18" s="1"/>
  <c r="O1786" i="18" a="1"/>
  <c r="O1786" i="18" s="1"/>
  <c r="O1787" i="18" a="1"/>
  <c r="O1787" i="18" s="1"/>
  <c r="O1788" i="18" a="1"/>
  <c r="O1788" i="18"/>
  <c r="O1789" i="18" a="1"/>
  <c r="O1789" i="18" s="1"/>
  <c r="O1790" i="18" a="1"/>
  <c r="O1790" i="18" s="1"/>
  <c r="O1791" i="18" a="1"/>
  <c r="O1791" i="18" s="1"/>
  <c r="O1792" i="18" a="1"/>
  <c r="O1792" i="18" s="1"/>
  <c r="O1793" i="18" a="1"/>
  <c r="O1793" i="18" s="1"/>
  <c r="O1794" i="18" a="1"/>
  <c r="O1794" i="18" s="1"/>
  <c r="O1795" i="18" a="1"/>
  <c r="O1795" i="18" s="1"/>
  <c r="O1796" i="18" a="1"/>
  <c r="O1796" i="18" s="1"/>
  <c r="O1797" i="18" a="1"/>
  <c r="O1797" i="18" s="1"/>
  <c r="O1798" i="18" a="1"/>
  <c r="O1798" i="18"/>
  <c r="O1799" i="18" a="1"/>
  <c r="O1799" i="18" s="1"/>
  <c r="O1800" i="18" a="1"/>
  <c r="O1800" i="18"/>
  <c r="O1801" i="18" a="1"/>
  <c r="O1801" i="18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/>
  <c r="P12" i="18" a="1"/>
  <c r="P12" i="18" s="1"/>
  <c r="P13" i="18" a="1"/>
  <c r="P13" i="18" s="1"/>
  <c r="P14" i="18" a="1"/>
  <c r="P14" i="18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/>
  <c r="P23" i="18" a="1"/>
  <c r="P23" i="18" s="1"/>
  <c r="P24" i="18" a="1"/>
  <c r="P24" i="18"/>
  <c r="P25" i="18" a="1"/>
  <c r="P25" i="18" s="1"/>
  <c r="P26" i="18" a="1"/>
  <c r="P26" i="18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/>
  <c r="P47" i="18" a="1"/>
  <c r="P47" i="18" s="1"/>
  <c r="P48" i="18" a="1"/>
  <c r="P48" i="18"/>
  <c r="P49" i="18" a="1"/>
  <c r="P49" i="18" s="1"/>
  <c r="P50" i="18" a="1"/>
  <c r="P50" i="18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/>
  <c r="P73" i="18" a="1"/>
  <c r="P73" i="18" s="1"/>
  <c r="P74" i="18" a="1"/>
  <c r="P74" i="18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/>
  <c r="P108" i="18" a="1"/>
  <c r="P108" i="18" s="1"/>
  <c r="P109" i="18" a="1"/>
  <c r="P109" i="18" s="1"/>
  <c r="P110" i="18" a="1"/>
  <c r="P110" i="18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/>
  <c r="P132" i="18" a="1"/>
  <c r="P132" i="18" s="1"/>
  <c r="P133" i="18" a="1"/>
  <c r="P133" i="18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/>
  <c r="P144" i="18" a="1"/>
  <c r="P144" i="18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/>
  <c r="P167" i="18" a="1"/>
  <c r="P167" i="18" s="1"/>
  <c r="P168" i="18" a="1"/>
  <c r="P168" i="18" s="1"/>
  <c r="P169" i="18" a="1"/>
  <c r="P169" i="18"/>
  <c r="P170" i="18" a="1"/>
  <c r="P170" i="18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/>
  <c r="P192" i="18" a="1"/>
  <c r="P192" i="18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/>
  <c r="P203" i="18" a="1"/>
  <c r="P203" i="18" s="1"/>
  <c r="P204" i="18" a="1"/>
  <c r="P204" i="18" s="1"/>
  <c r="P205" i="18" a="1"/>
  <c r="P205" i="18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/>
  <c r="P211" i="18" a="1"/>
  <c r="P211" i="18" s="1"/>
  <c r="P212" i="18" a="1"/>
  <c r="P212" i="18" s="1"/>
  <c r="P213" i="18" a="1"/>
  <c r="P213" i="18" s="1"/>
  <c r="P214" i="18" a="1"/>
  <c r="P214" i="18"/>
  <c r="P215" i="18" a="1"/>
  <c r="P215" i="18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/>
  <c r="P224" i="18" a="1"/>
  <c r="P224" i="18"/>
  <c r="P225" i="18" a="1"/>
  <c r="P225" i="18" s="1"/>
  <c r="P226" i="18" a="1"/>
  <c r="P226" i="18" s="1"/>
  <c r="P227" i="18" a="1"/>
  <c r="P227" i="18" s="1"/>
  <c r="P228" i="18" a="1"/>
  <c r="P228" i="18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/>
  <c r="P252" i="18" a="1"/>
  <c r="P252" i="18" s="1"/>
  <c r="P253" i="18" a="1"/>
  <c r="P253" i="18" s="1"/>
  <c r="P254" i="18" a="1"/>
  <c r="P254" i="18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 s="1"/>
  <c r="P266" i="18" a="1"/>
  <c r="P266" i="18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/>
  <c r="P272" i="18" a="1"/>
  <c r="P272" i="18" s="1"/>
  <c r="P273" i="18" a="1"/>
  <c r="P273" i="18" s="1"/>
  <c r="P274" i="18" a="1"/>
  <c r="P274" i="18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/>
  <c r="P300" i="18" a="1"/>
  <c r="P300" i="18" s="1"/>
  <c r="P301" i="18" a="1"/>
  <c r="P301" i="18" s="1"/>
  <c r="P302" i="18" a="1"/>
  <c r="P302" i="18" s="1"/>
  <c r="P303" i="18" a="1"/>
  <c r="P303" i="18"/>
  <c r="P304" i="18" a="1"/>
  <c r="P304" i="18" s="1"/>
  <c r="P305" i="18" a="1"/>
  <c r="P305" i="18" s="1"/>
  <c r="P306" i="18" a="1"/>
  <c r="P306" i="18" s="1"/>
  <c r="P307" i="18" a="1"/>
  <c r="P307" i="18"/>
  <c r="P308" i="18" a="1"/>
  <c r="P308" i="18" s="1"/>
  <c r="P309" i="18" a="1"/>
  <c r="P309" i="18"/>
  <c r="P310" i="18" a="1"/>
  <c r="P310" i="18" s="1"/>
  <c r="P311" i="18" a="1"/>
  <c r="P311" i="18"/>
  <c r="P312" i="18" a="1"/>
  <c r="P312" i="18" s="1"/>
  <c r="P313" i="18" a="1"/>
  <c r="P313" i="18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/>
  <c r="P321" i="18" a="1"/>
  <c r="P321" i="18" s="1"/>
  <c r="P322" i="18" a="1"/>
  <c r="P322" i="18" s="1"/>
  <c r="P323" i="18" a="1"/>
  <c r="P323" i="18"/>
  <c r="P324" i="18" a="1"/>
  <c r="P324" i="18" s="1"/>
  <c r="P325" i="18" a="1"/>
  <c r="P325" i="18"/>
  <c r="P326" i="18" a="1"/>
  <c r="P326" i="18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/>
  <c r="P337" i="18" a="1"/>
  <c r="P337" i="18" s="1"/>
  <c r="P338" i="18" a="1"/>
  <c r="P338" i="18"/>
  <c r="P339" i="18" a="1"/>
  <c r="P339" i="18"/>
  <c r="P340" i="18" a="1"/>
  <c r="P340" i="18" s="1"/>
  <c r="P341" i="18" a="1"/>
  <c r="P341" i="18"/>
  <c r="P342" i="18" a="1"/>
  <c r="P342" i="18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/>
  <c r="P351" i="18" a="1"/>
  <c r="P351" i="18"/>
  <c r="P352" i="18" a="1"/>
  <c r="P352" i="18" s="1"/>
  <c r="P353" i="18" a="1"/>
  <c r="P353" i="18" s="1"/>
  <c r="P354" i="18" a="1"/>
  <c r="P354" i="18"/>
  <c r="P355" i="18" a="1"/>
  <c r="P355" i="18"/>
  <c r="P356" i="18" a="1"/>
  <c r="P356" i="18" s="1"/>
  <c r="P357" i="18" a="1"/>
  <c r="P357" i="18" s="1"/>
  <c r="P358" i="18" a="1"/>
  <c r="P358" i="18" s="1"/>
  <c r="P359" i="18" a="1"/>
  <c r="P359" i="18"/>
  <c r="P360" i="18" a="1"/>
  <c r="P360" i="18" s="1"/>
  <c r="P361" i="18" a="1"/>
  <c r="P361" i="18" s="1"/>
  <c r="P362" i="18" a="1"/>
  <c r="P362" i="18" s="1"/>
  <c r="P363" i="18" a="1"/>
  <c r="P363" i="18"/>
  <c r="P364" i="18" a="1"/>
  <c r="P364" i="18" s="1"/>
  <c r="P365" i="18" a="1"/>
  <c r="P365" i="18" s="1"/>
  <c r="P366" i="18" a="1"/>
  <c r="P366" i="18"/>
  <c r="P367" i="18" a="1"/>
  <c r="P367" i="18"/>
  <c r="P368" i="18" a="1"/>
  <c r="P368" i="18" s="1"/>
  <c r="P369" i="18" a="1"/>
  <c r="P369" i="18" s="1"/>
  <c r="P370" i="18" a="1"/>
  <c r="P370" i="18" s="1"/>
  <c r="P371" i="18" a="1"/>
  <c r="P371" i="18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 s="1"/>
  <c r="P379" i="18" a="1"/>
  <c r="P379" i="18"/>
  <c r="P380" i="18" a="1"/>
  <c r="P380" i="18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/>
  <c r="P396" i="18" a="1"/>
  <c r="P396" i="18"/>
  <c r="P397" i="18" a="1"/>
  <c r="P397" i="18" s="1"/>
  <c r="P398" i="18" a="1"/>
  <c r="P398" i="18" s="1"/>
  <c r="P399" i="18" a="1"/>
  <c r="P399" i="18" s="1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 s="1"/>
  <c r="P435" i="18" a="1"/>
  <c r="P435" i="18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/>
  <c r="P441" i="18" a="1"/>
  <c r="P441" i="18" s="1"/>
  <c r="P442" i="18" a="1"/>
  <c r="P442" i="18" s="1"/>
  <c r="P443" i="18" a="1"/>
  <c r="P443" i="18"/>
  <c r="P444" i="18" a="1"/>
  <c r="P444" i="18"/>
  <c r="P445" i="18" a="1"/>
  <c r="P445" i="18" s="1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/>
  <c r="P453" i="18" a="1"/>
  <c r="P453" i="18" s="1"/>
  <c r="P454" i="18" a="1"/>
  <c r="P454" i="18" s="1"/>
  <c r="P455" i="18" a="1"/>
  <c r="P455" i="18" s="1"/>
  <c r="P456" i="18" a="1"/>
  <c r="P456" i="18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P463" i="18" a="1"/>
  <c r="P463" i="18" s="1"/>
  <c r="P464" i="18" a="1"/>
  <c r="P464" i="18" s="1"/>
  <c r="P465" i="18" a="1"/>
  <c r="P465" i="18"/>
  <c r="P466" i="18" a="1"/>
  <c r="P466" i="18" s="1"/>
  <c r="P467" i="18" a="1"/>
  <c r="P467" i="18" s="1"/>
  <c r="P468" i="18" a="1"/>
  <c r="P468" i="18"/>
  <c r="P469" i="18" a="1"/>
  <c r="P469" i="18" s="1"/>
  <c r="P470" i="18" a="1"/>
  <c r="P470" i="18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/>
  <c r="P478" i="18" a="1"/>
  <c r="P478" i="18" s="1"/>
  <c r="P479" i="18" a="1"/>
  <c r="P479" i="18" s="1"/>
  <c r="P480" i="18" a="1"/>
  <c r="P480" i="18" s="1"/>
  <c r="P481" i="18" a="1"/>
  <c r="P481" i="18"/>
  <c r="P482" i="18" a="1"/>
  <c r="P482" i="18" s="1"/>
  <c r="P483" i="18" a="1"/>
  <c r="P483" i="18"/>
  <c r="P484" i="18" a="1"/>
  <c r="P484" i="18" s="1"/>
  <c r="P485" i="18" a="1"/>
  <c r="P485" i="18" s="1"/>
  <c r="P486" i="18" a="1"/>
  <c r="P486" i="18"/>
  <c r="P487" i="18" a="1"/>
  <c r="P487" i="18" s="1"/>
  <c r="P488" i="18" a="1"/>
  <c r="P488" i="18" s="1"/>
  <c r="P489" i="18" a="1"/>
  <c r="P489" i="18" s="1"/>
  <c r="P490" i="18" a="1"/>
  <c r="P490" i="18" s="1"/>
  <c r="P491" i="18" a="1"/>
  <c r="P491" i="18" s="1"/>
  <c r="P492" i="18" a="1"/>
  <c r="P492" i="18" s="1"/>
  <c r="P493" i="18" a="1"/>
  <c r="P493" i="18"/>
  <c r="P494" i="18" a="1"/>
  <c r="P494" i="18" s="1"/>
  <c r="P495" i="18" a="1"/>
  <c r="P495" i="18"/>
  <c r="P496" i="18" a="1"/>
  <c r="P496" i="18" s="1"/>
  <c r="P497" i="18" a="1"/>
  <c r="P497" i="18"/>
  <c r="P498" i="18" a="1"/>
  <c r="P498" i="18" s="1"/>
  <c r="P499" i="18" a="1"/>
  <c r="P499" i="18"/>
  <c r="P500" i="18" a="1"/>
  <c r="P500" i="18" s="1"/>
  <c r="P501" i="18" a="1"/>
  <c r="P501" i="18" s="1"/>
  <c r="P502" i="18" a="1"/>
  <c r="P502" i="18" s="1"/>
  <c r="P503" i="18" a="1"/>
  <c r="P503" i="18"/>
  <c r="P504" i="18" a="1"/>
  <c r="P504" i="18" s="1"/>
  <c r="P505" i="18" a="1"/>
  <c r="P505" i="18" s="1"/>
  <c r="P506" i="18" a="1"/>
  <c r="P506" i="18" s="1"/>
  <c r="P507" i="18" a="1"/>
  <c r="P507" i="18" s="1"/>
  <c r="P508" i="18" a="1"/>
  <c r="P508" i="18" s="1"/>
  <c r="P509" i="18" a="1"/>
  <c r="P509" i="18" s="1"/>
  <c r="P510" i="18" a="1"/>
  <c r="P510" i="18" s="1"/>
  <c r="P511" i="18" a="1"/>
  <c r="P511" i="18"/>
  <c r="P512" i="18" a="1"/>
  <c r="P512" i="18"/>
  <c r="P513" i="18" a="1"/>
  <c r="P513" i="18" s="1"/>
  <c r="P514" i="18" a="1"/>
  <c r="P514" i="18" s="1"/>
  <c r="P515" i="18" a="1"/>
  <c r="P515" i="18" s="1"/>
  <c r="P516" i="18" a="1"/>
  <c r="P516" i="18"/>
  <c r="P517" i="18" a="1"/>
  <c r="P517" i="18" s="1"/>
  <c r="P518" i="18" a="1"/>
  <c r="P518" i="18" s="1"/>
  <c r="P519" i="18" a="1"/>
  <c r="P519" i="18"/>
  <c r="P520" i="18" a="1"/>
  <c r="P520" i="18" s="1"/>
  <c r="P521" i="18" a="1"/>
  <c r="P521" i="18" s="1"/>
  <c r="P522" i="18" a="1"/>
  <c r="P522" i="18" s="1"/>
  <c r="P523" i="18" a="1"/>
  <c r="P523" i="18" s="1"/>
  <c r="P524" i="18" a="1"/>
  <c r="P524" i="18"/>
  <c r="P525" i="18" a="1"/>
  <c r="P525" i="18"/>
  <c r="P526" i="18" a="1"/>
  <c r="P526" i="18" s="1"/>
  <c r="P527" i="18" a="1"/>
  <c r="P527" i="18"/>
  <c r="P528" i="18" a="1"/>
  <c r="P528" i="18"/>
  <c r="P529" i="18" a="1"/>
  <c r="P529" i="18" s="1"/>
  <c r="P530" i="18" a="1"/>
  <c r="P530" i="18" s="1"/>
  <c r="P531" i="18" a="1"/>
  <c r="P531" i="18" s="1"/>
  <c r="P532" i="18" a="1"/>
  <c r="P532" i="18" s="1"/>
  <c r="P533" i="18" a="1"/>
  <c r="P533" i="18" s="1"/>
  <c r="P534" i="18" a="1"/>
  <c r="P534" i="18" s="1"/>
  <c r="P535" i="18" a="1"/>
  <c r="P535" i="18" s="1"/>
  <c r="P536" i="18" a="1"/>
  <c r="P536" i="18"/>
  <c r="P537" i="18" a="1"/>
  <c r="P537" i="18"/>
  <c r="P538" i="18" a="1"/>
  <c r="P538" i="18" s="1"/>
  <c r="P539" i="18" a="1"/>
  <c r="P539" i="18" s="1"/>
  <c r="P540" i="18" a="1"/>
  <c r="P540" i="18"/>
  <c r="P541" i="18" a="1"/>
  <c r="P541" i="18"/>
  <c r="P542" i="18" a="1"/>
  <c r="P542" i="18" s="1"/>
  <c r="P543" i="18" a="1"/>
  <c r="P543" i="18" s="1"/>
  <c r="P544" i="18" a="1"/>
  <c r="P544" i="18" s="1"/>
  <c r="P545" i="18" a="1"/>
  <c r="P545" i="18"/>
  <c r="P546" i="18" a="1"/>
  <c r="P546" i="18" s="1"/>
  <c r="P547" i="18" a="1"/>
  <c r="P547" i="18" s="1"/>
  <c r="P548" i="18" a="1"/>
  <c r="P548" i="18" s="1"/>
  <c r="P549" i="18" a="1"/>
  <c r="P549" i="18"/>
  <c r="P550" i="18" a="1"/>
  <c r="P550" i="18" s="1"/>
  <c r="P551" i="18" a="1"/>
  <c r="P551" i="18" s="1"/>
  <c r="P552" i="18" a="1"/>
  <c r="P552" i="18"/>
  <c r="P553" i="18" a="1"/>
  <c r="P553" i="18"/>
  <c r="P554" i="18" a="1"/>
  <c r="P554" i="18" s="1"/>
  <c r="P555" i="18" a="1"/>
  <c r="P555" i="18" s="1"/>
  <c r="P556" i="18" a="1"/>
  <c r="P556" i="18" s="1"/>
  <c r="P557" i="18" a="1"/>
  <c r="P557" i="18"/>
  <c r="P558" i="18" a="1"/>
  <c r="P558" i="18" s="1"/>
  <c r="P559" i="18" a="1"/>
  <c r="P559" i="18" s="1"/>
  <c r="P560" i="18" a="1"/>
  <c r="P560" i="18" s="1"/>
  <c r="P561" i="18" a="1"/>
  <c r="P561" i="18" s="1"/>
  <c r="P562" i="18" a="1"/>
  <c r="P562" i="18" s="1"/>
  <c r="P563" i="18" a="1"/>
  <c r="P563" i="18" s="1"/>
  <c r="P564" i="18" a="1"/>
  <c r="P564" i="18" s="1"/>
  <c r="P565" i="18" a="1"/>
  <c r="P565" i="18"/>
  <c r="P566" i="18" a="1"/>
  <c r="P566" i="18"/>
  <c r="P567" i="18" a="1"/>
  <c r="P567" i="18" s="1"/>
  <c r="P568" i="18" a="1"/>
  <c r="P568" i="18" s="1"/>
  <c r="P569" i="18" a="1"/>
  <c r="P569" i="18"/>
  <c r="P570" i="18" a="1"/>
  <c r="P570" i="18" s="1"/>
  <c r="P571" i="18" a="1"/>
  <c r="P571" i="18" s="1"/>
  <c r="P572" i="18" a="1"/>
  <c r="P572" i="18" s="1"/>
  <c r="P573" i="18" a="1"/>
  <c r="P573" i="18" s="1"/>
  <c r="P574" i="18" a="1"/>
  <c r="P574" i="18" s="1"/>
  <c r="P575" i="18" a="1"/>
  <c r="P575" i="18" s="1"/>
  <c r="P576" i="18" a="1"/>
  <c r="P576" i="18" s="1"/>
  <c r="P577" i="18" a="1"/>
  <c r="P577" i="18" s="1"/>
  <c r="P578" i="18" a="1"/>
  <c r="P578" i="18"/>
  <c r="P579" i="18" a="1"/>
  <c r="P579" i="18" s="1"/>
  <c r="P580" i="18" a="1"/>
  <c r="P580" i="18" s="1"/>
  <c r="P581" i="18" a="1"/>
  <c r="P581" i="18" s="1"/>
  <c r="P582" i="18" a="1"/>
  <c r="P582" i="18"/>
  <c r="P583" i="18" a="1"/>
  <c r="P583" i="18" s="1"/>
  <c r="P584" i="18" a="1"/>
  <c r="P584" i="18" s="1"/>
  <c r="P585" i="18" a="1"/>
  <c r="P585" i="18" s="1"/>
  <c r="P586" i="18" a="1"/>
  <c r="P586" i="18" s="1"/>
  <c r="P587" i="18" a="1"/>
  <c r="P587" i="18" s="1"/>
  <c r="P588" i="18" a="1"/>
  <c r="P588" i="18"/>
  <c r="P589" i="18" a="1"/>
  <c r="P589" i="18" s="1"/>
  <c r="P590" i="18" a="1"/>
  <c r="P590" i="18" s="1"/>
  <c r="P591" i="18" a="1"/>
  <c r="P591" i="18" s="1"/>
  <c r="P592" i="18" a="1"/>
  <c r="P592" i="18" s="1"/>
  <c r="P593" i="18" a="1"/>
  <c r="P593" i="18" s="1"/>
  <c r="P594" i="18" a="1"/>
  <c r="P594" i="18" s="1"/>
  <c r="P595" i="18" a="1"/>
  <c r="P595" i="18" s="1"/>
  <c r="P596" i="18" a="1"/>
  <c r="P596" i="18" s="1"/>
  <c r="P597" i="18" a="1"/>
  <c r="P597" i="18"/>
  <c r="P598" i="18" a="1"/>
  <c r="P598" i="18" s="1"/>
  <c r="P599" i="18" a="1"/>
  <c r="P599" i="18" s="1"/>
  <c r="P600" i="18" a="1"/>
  <c r="P600" i="18" s="1"/>
  <c r="P601" i="18" a="1"/>
  <c r="P601" i="18"/>
  <c r="P602" i="18" a="1"/>
  <c r="P602" i="18" s="1"/>
  <c r="P603" i="18" a="1"/>
  <c r="P603" i="18" s="1"/>
  <c r="P604" i="18" a="1"/>
  <c r="P604" i="18" s="1"/>
  <c r="P605" i="18" a="1"/>
  <c r="P605" i="18" s="1"/>
  <c r="P606" i="18" a="1"/>
  <c r="P606" i="18" s="1"/>
  <c r="P607" i="18" a="1"/>
  <c r="P607" i="18" s="1"/>
  <c r="P608" i="18" a="1"/>
  <c r="P608" i="18" s="1"/>
  <c r="P609" i="18" a="1"/>
  <c r="P609" i="18" s="1"/>
  <c r="P610" i="18" a="1"/>
  <c r="P610" i="18" s="1"/>
  <c r="P611" i="18" a="1"/>
  <c r="P611" i="18" s="1"/>
  <c r="P612" i="18" a="1"/>
  <c r="P612" i="18" s="1"/>
  <c r="P613" i="18" a="1"/>
  <c r="P613" i="18"/>
  <c r="P614" i="18" a="1"/>
  <c r="P614" i="18" s="1"/>
  <c r="P615" i="18" a="1"/>
  <c r="P615" i="18" s="1"/>
  <c r="P616" i="18" a="1"/>
  <c r="P616" i="18" s="1"/>
  <c r="P617" i="18" a="1"/>
  <c r="P617" i="18"/>
  <c r="P618" i="18" a="1"/>
  <c r="P618" i="18" s="1"/>
  <c r="P619" i="18" a="1"/>
  <c r="P619" i="18" s="1"/>
  <c r="P620" i="18" a="1"/>
  <c r="P620" i="18" s="1"/>
  <c r="P621" i="18" a="1"/>
  <c r="P621" i="18"/>
  <c r="P622" i="18" a="1"/>
  <c r="P622" i="18" s="1"/>
  <c r="P623" i="18" a="1"/>
  <c r="P623" i="18" s="1"/>
  <c r="P624" i="18" a="1"/>
  <c r="P624" i="18" s="1"/>
  <c r="P625" i="18" a="1"/>
  <c r="P625" i="18" s="1"/>
  <c r="P626" i="18" a="1"/>
  <c r="P626" i="18"/>
  <c r="P627" i="18" a="1"/>
  <c r="P627" i="18" s="1"/>
  <c r="P628" i="18" a="1"/>
  <c r="P628" i="18" s="1"/>
  <c r="P629" i="18" a="1"/>
  <c r="P629" i="18"/>
  <c r="P630" i="18" a="1"/>
  <c r="P630" i="18" s="1"/>
  <c r="P631" i="18" a="1"/>
  <c r="P631" i="18" s="1"/>
  <c r="P632" i="18" a="1"/>
  <c r="P632" i="18" s="1"/>
  <c r="P633" i="18" a="1"/>
  <c r="P633" i="18" s="1"/>
  <c r="P634" i="18" a="1"/>
  <c r="P634" i="18" s="1"/>
  <c r="P635" i="18" a="1"/>
  <c r="P635" i="18" s="1"/>
  <c r="P636" i="18" a="1"/>
  <c r="P636" i="18" s="1"/>
  <c r="P637" i="18" a="1"/>
  <c r="P637" i="18" s="1"/>
  <c r="P638" i="18" a="1"/>
  <c r="P638" i="18"/>
  <c r="P639" i="18" a="1"/>
  <c r="P639" i="18" s="1"/>
  <c r="P640" i="18" a="1"/>
  <c r="P640" i="18" s="1"/>
  <c r="P641" i="18" a="1"/>
  <c r="P641" i="18" s="1"/>
  <c r="P642" i="18" a="1"/>
  <c r="P642" i="18"/>
  <c r="P643" i="18" a="1"/>
  <c r="P643" i="18" s="1"/>
  <c r="P644" i="18" a="1"/>
  <c r="P644" i="18" s="1"/>
  <c r="P645" i="18" a="1"/>
  <c r="P645" i="18" s="1"/>
  <c r="P646" i="18" a="1"/>
  <c r="P646" i="18" s="1"/>
  <c r="P647" i="18" a="1"/>
  <c r="P647" i="18" s="1"/>
  <c r="P648" i="18" a="1"/>
  <c r="P648" i="18" s="1"/>
  <c r="P649" i="18" a="1"/>
  <c r="P649" i="18" s="1"/>
  <c r="P650" i="18" a="1"/>
  <c r="P650" i="18"/>
  <c r="P651" i="18" a="1"/>
  <c r="P651" i="18" s="1"/>
  <c r="P652" i="18" a="1"/>
  <c r="P652" i="18" s="1"/>
  <c r="P653" i="18" a="1"/>
  <c r="P653" i="18" s="1"/>
  <c r="P654" i="18" a="1"/>
  <c r="P654" i="18"/>
  <c r="P655" i="18" a="1"/>
  <c r="P655" i="18" s="1"/>
  <c r="P656" i="18" a="1"/>
  <c r="P656" i="18"/>
  <c r="P657" i="18" a="1"/>
  <c r="P657" i="18" s="1"/>
  <c r="P658" i="18" a="1"/>
  <c r="P658" i="18" s="1"/>
  <c r="P659" i="18" a="1"/>
  <c r="P659" i="18" s="1"/>
  <c r="P660" i="18" a="1"/>
  <c r="P660" i="18" s="1"/>
  <c r="P661" i="18" a="1"/>
  <c r="P661" i="18" s="1"/>
  <c r="P662" i="18" a="1"/>
  <c r="P662" i="18" s="1"/>
  <c r="P663" i="18" a="1"/>
  <c r="P663" i="18" s="1"/>
  <c r="P664" i="18" a="1"/>
  <c r="P664" i="18" s="1"/>
  <c r="P665" i="18" a="1"/>
  <c r="P665" i="18" s="1"/>
  <c r="P666" i="18" a="1"/>
  <c r="P666" i="18" s="1"/>
  <c r="P667" i="18" a="1"/>
  <c r="P667" i="18"/>
  <c r="P668" i="18" a="1"/>
  <c r="P668" i="18" s="1"/>
  <c r="P669" i="18" a="1"/>
  <c r="P669" i="18"/>
  <c r="P670" i="18" a="1"/>
  <c r="P670" i="18" s="1"/>
  <c r="P671" i="18" a="1"/>
  <c r="P671" i="18" s="1"/>
  <c r="P672" i="18" a="1"/>
  <c r="P672" i="18"/>
  <c r="P673" i="18" a="1"/>
  <c r="P673" i="18"/>
  <c r="P674" i="18" a="1"/>
  <c r="P674" i="18" s="1"/>
  <c r="P675" i="18" a="1"/>
  <c r="P675" i="18" s="1"/>
  <c r="P676" i="18" a="1"/>
  <c r="P676" i="18" s="1"/>
  <c r="P677" i="18" a="1"/>
  <c r="P677" i="18" s="1"/>
  <c r="P678" i="18" a="1"/>
  <c r="P678" i="18" s="1"/>
  <c r="P679" i="18" a="1"/>
  <c r="P679" i="18" s="1"/>
  <c r="P680" i="18" a="1"/>
  <c r="P680" i="18" s="1"/>
  <c r="P681" i="18" a="1"/>
  <c r="P681" i="18"/>
  <c r="P682" i="18" a="1"/>
  <c r="P682" i="18" s="1"/>
  <c r="P683" i="18" a="1"/>
  <c r="P683" i="18"/>
  <c r="P684" i="18" a="1"/>
  <c r="P684" i="18" s="1"/>
  <c r="P685" i="18" a="1"/>
  <c r="P685" i="18"/>
  <c r="P686" i="18" a="1"/>
  <c r="P686" i="18"/>
  <c r="P687" i="18" a="1"/>
  <c r="P687" i="18" s="1"/>
  <c r="P688" i="18" a="1"/>
  <c r="P688" i="18" s="1"/>
  <c r="P689" i="18" a="1"/>
  <c r="P689" i="18" s="1"/>
  <c r="P690" i="18" a="1"/>
  <c r="P690" i="18" s="1"/>
  <c r="P691" i="18" a="1"/>
  <c r="P691" i="18" s="1"/>
  <c r="P692" i="18" a="1"/>
  <c r="P692" i="18" s="1"/>
  <c r="P693" i="18" a="1"/>
  <c r="P693" i="18" s="1"/>
  <c r="P694" i="18" a="1"/>
  <c r="P694" i="18" s="1"/>
  <c r="P695" i="18" a="1"/>
  <c r="P695" i="18" s="1"/>
  <c r="P696" i="18" a="1"/>
  <c r="P696" i="18" s="1"/>
  <c r="P697" i="18" a="1"/>
  <c r="P697" i="18"/>
  <c r="P698" i="18" a="1"/>
  <c r="P698" i="18"/>
  <c r="P699" i="18" a="1"/>
  <c r="P699" i="18" s="1"/>
  <c r="P700" i="18" a="1"/>
  <c r="P700" i="18" s="1"/>
  <c r="P701" i="18" a="1"/>
  <c r="P701" i="18"/>
  <c r="P702" i="18" a="1"/>
  <c r="P702" i="18"/>
  <c r="P703" i="18" a="1"/>
  <c r="P703" i="18" s="1"/>
  <c r="P704" i="18" a="1"/>
  <c r="P704" i="18" s="1"/>
  <c r="P705" i="18" a="1"/>
  <c r="P705" i="18" s="1"/>
  <c r="P706" i="18" a="1"/>
  <c r="P706" i="18" s="1"/>
  <c r="P707" i="18" a="1"/>
  <c r="P707" i="18" s="1"/>
  <c r="P708" i="18" a="1"/>
  <c r="P708" i="18" s="1"/>
  <c r="P709" i="18" a="1"/>
  <c r="P709" i="18" s="1"/>
  <c r="P710" i="18" a="1"/>
  <c r="P710" i="18"/>
  <c r="P711" i="18" a="1"/>
  <c r="P711" i="18"/>
  <c r="P712" i="18" a="1"/>
  <c r="P712" i="18" s="1"/>
  <c r="P713" i="18" a="1"/>
  <c r="P713" i="18"/>
  <c r="P714" i="18" a="1"/>
  <c r="P714" i="18"/>
  <c r="P715" i="18" a="1"/>
  <c r="P715" i="18" s="1"/>
  <c r="P716" i="18" a="1"/>
  <c r="P716" i="18" s="1"/>
  <c r="P717" i="18" a="1"/>
  <c r="P717" i="18" s="1"/>
  <c r="P718" i="18" a="1"/>
  <c r="P718" i="18" s="1"/>
  <c r="P719" i="18" a="1"/>
  <c r="P719" i="18"/>
  <c r="P720" i="18" a="1"/>
  <c r="P720" i="18" s="1"/>
  <c r="P721" i="18" a="1"/>
  <c r="P721" i="18" s="1"/>
  <c r="P722" i="18" a="1"/>
  <c r="P722" i="18" s="1"/>
  <c r="P723" i="18" a="1"/>
  <c r="P723" i="18"/>
  <c r="P724" i="18" a="1"/>
  <c r="P724" i="18" s="1"/>
  <c r="P725" i="18" a="1"/>
  <c r="P725" i="18" s="1"/>
  <c r="P726" i="18" a="1"/>
  <c r="P726" i="18"/>
  <c r="P727" i="18" a="1"/>
  <c r="P727" i="18"/>
  <c r="P728" i="18" a="1"/>
  <c r="P728" i="18" s="1"/>
  <c r="P729" i="18" a="1"/>
  <c r="P729" i="18" s="1"/>
  <c r="P730" i="18" a="1"/>
  <c r="P730" i="18" s="1"/>
  <c r="P731" i="18" a="1"/>
  <c r="P731" i="18"/>
  <c r="P732" i="18" a="1"/>
  <c r="P732" i="18" s="1"/>
  <c r="P733" i="18" a="1"/>
  <c r="P733" i="18" s="1"/>
  <c r="P734" i="18" a="1"/>
  <c r="P734" i="18" s="1"/>
  <c r="P735" i="18" a="1"/>
  <c r="P735" i="18"/>
  <c r="P736" i="18" a="1"/>
  <c r="P736" i="18" s="1"/>
  <c r="P737" i="18" a="1"/>
  <c r="P737" i="18" s="1"/>
  <c r="P738" i="18" a="1"/>
  <c r="P738" i="18" s="1"/>
  <c r="P739" i="18" a="1"/>
  <c r="P739" i="18"/>
  <c r="P740" i="18" a="1"/>
  <c r="P740" i="18" s="1"/>
  <c r="P741" i="18" a="1"/>
  <c r="P741" i="18" s="1"/>
  <c r="P742" i="18" a="1"/>
  <c r="P742" i="18" s="1"/>
  <c r="P743" i="18" a="1"/>
  <c r="P743" i="18"/>
  <c r="P744" i="18" a="1"/>
  <c r="P744" i="18" s="1"/>
  <c r="P745" i="18" a="1"/>
  <c r="P745" i="18" s="1"/>
  <c r="P746" i="18" a="1"/>
  <c r="P746" i="18" s="1"/>
  <c r="P747" i="18" a="1"/>
  <c r="P747" i="18" s="1"/>
  <c r="P748" i="18" a="1"/>
  <c r="P748" i="18" s="1"/>
  <c r="P749" i="18" a="1"/>
  <c r="P749" i="18" s="1"/>
  <c r="P750" i="18" a="1"/>
  <c r="P750" i="18" s="1"/>
  <c r="P751" i="18" a="1"/>
  <c r="P751" i="18" s="1"/>
  <c r="P752" i="18" a="1"/>
  <c r="P752" i="18"/>
  <c r="P753" i="18" a="1"/>
  <c r="P753" i="18" s="1"/>
  <c r="P754" i="18" a="1"/>
  <c r="P754" i="18" s="1"/>
  <c r="P755" i="18" a="1"/>
  <c r="P755" i="18"/>
  <c r="P756" i="18" a="1"/>
  <c r="P756" i="18" s="1"/>
  <c r="P757" i="18" a="1"/>
  <c r="P757" i="18" s="1"/>
  <c r="P758" i="18" a="1"/>
  <c r="P758" i="18"/>
  <c r="P759" i="18" a="1"/>
  <c r="P759" i="18" s="1"/>
  <c r="P760" i="18" a="1"/>
  <c r="P760" i="18" s="1"/>
  <c r="P761" i="18" a="1"/>
  <c r="P761" i="18"/>
  <c r="P762" i="18" a="1"/>
  <c r="P762" i="18" s="1"/>
  <c r="P763" i="18" a="1"/>
  <c r="P763" i="18" s="1"/>
  <c r="P764" i="18" a="1"/>
  <c r="P764" i="18" s="1"/>
  <c r="P765" i="18" a="1"/>
  <c r="P765" i="18" s="1"/>
  <c r="P766" i="18" a="1"/>
  <c r="P766" i="18" s="1"/>
  <c r="P767" i="18" a="1"/>
  <c r="P767" i="18" s="1"/>
  <c r="P768" i="18" a="1"/>
  <c r="P768" i="18"/>
  <c r="P769" i="18" a="1"/>
  <c r="P769" i="18" s="1"/>
  <c r="P770" i="18" a="1"/>
  <c r="P770" i="18" s="1"/>
  <c r="P771" i="18" a="1"/>
  <c r="P771" i="18"/>
  <c r="P772" i="18" a="1"/>
  <c r="P772" i="18" s="1"/>
  <c r="P773" i="18" a="1"/>
  <c r="P773" i="18" s="1"/>
  <c r="P774" i="18" a="1"/>
  <c r="P774" i="18"/>
  <c r="P775" i="18" a="1"/>
  <c r="P775" i="18" s="1"/>
  <c r="P776" i="18" a="1"/>
  <c r="P776" i="18" s="1"/>
  <c r="P777" i="18" a="1"/>
  <c r="P777" i="18" s="1"/>
  <c r="P778" i="18" a="1"/>
  <c r="P778" i="18" s="1"/>
  <c r="P779" i="18" a="1"/>
  <c r="P779" i="18" s="1"/>
  <c r="P780" i="18" a="1"/>
  <c r="P780" i="18" s="1"/>
  <c r="P781" i="18" a="1"/>
  <c r="P781" i="18" s="1"/>
  <c r="P782" i="18" a="1"/>
  <c r="P782" i="18" s="1"/>
  <c r="P783" i="18" a="1"/>
  <c r="P783" i="18"/>
  <c r="P784" i="18" a="1"/>
  <c r="P784" i="18" s="1"/>
  <c r="P785" i="18" a="1"/>
  <c r="P785" i="18" s="1"/>
  <c r="P786" i="18" a="1"/>
  <c r="P786" i="18" s="1"/>
  <c r="P787" i="18" a="1"/>
  <c r="P787" i="18"/>
  <c r="P788" i="18" a="1"/>
  <c r="P788" i="18" s="1"/>
  <c r="P789" i="18" a="1"/>
  <c r="P789" i="18" s="1"/>
  <c r="P790" i="18" a="1"/>
  <c r="P790" i="18" s="1"/>
  <c r="P791" i="18" a="1"/>
  <c r="P791" i="18"/>
  <c r="P792" i="18" a="1"/>
  <c r="P792" i="18" s="1"/>
  <c r="P793" i="18" a="1"/>
  <c r="P793" i="18" s="1"/>
  <c r="P794" i="18" a="1"/>
  <c r="P794" i="18"/>
  <c r="P795" i="18" a="1"/>
  <c r="P795" i="18"/>
  <c r="P796" i="18" a="1"/>
  <c r="P796" i="18" s="1"/>
  <c r="P797" i="18" a="1"/>
  <c r="P797" i="18" s="1"/>
  <c r="P798" i="18" a="1"/>
  <c r="P798" i="18" s="1"/>
  <c r="P799" i="18" a="1"/>
  <c r="P799" i="18"/>
  <c r="P800" i="18" a="1"/>
  <c r="P800" i="18" s="1"/>
  <c r="P801" i="18" a="1"/>
  <c r="P801" i="18" s="1"/>
  <c r="P802" i="18" a="1"/>
  <c r="P802" i="18" s="1"/>
  <c r="P803" i="18" a="1"/>
  <c r="P803" i="18"/>
  <c r="P804" i="18" a="1"/>
  <c r="P804" i="18" s="1"/>
  <c r="P805" i="18" a="1"/>
  <c r="P805" i="18" s="1"/>
  <c r="P806" i="18" a="1"/>
  <c r="P806" i="18" s="1"/>
  <c r="P807" i="18" a="1"/>
  <c r="P807" i="18"/>
  <c r="P808" i="18" a="1"/>
  <c r="P808" i="18" s="1"/>
  <c r="P809" i="18" a="1"/>
  <c r="P809" i="18" s="1"/>
  <c r="P810" i="18" a="1"/>
  <c r="P810" i="18" s="1"/>
  <c r="P811" i="18" a="1"/>
  <c r="P811" i="18" s="1"/>
  <c r="P812" i="18" a="1"/>
  <c r="P812" i="18"/>
  <c r="P813" i="18" a="1"/>
  <c r="P813" i="18" s="1"/>
  <c r="P814" i="18" a="1"/>
  <c r="P814" i="18" s="1"/>
  <c r="P815" i="18" a="1"/>
  <c r="P815" i="18"/>
  <c r="P816" i="18" a="1"/>
  <c r="P816" i="18" s="1"/>
  <c r="P817" i="18" a="1"/>
  <c r="P817" i="18"/>
  <c r="P818" i="18" a="1"/>
  <c r="P818" i="18" s="1"/>
  <c r="P819" i="18" a="1"/>
  <c r="P819" i="18" s="1"/>
  <c r="P820" i="18" a="1"/>
  <c r="P820" i="18" s="1"/>
  <c r="P821" i="18" a="1"/>
  <c r="P821" i="18" s="1"/>
  <c r="P822" i="18" a="1"/>
  <c r="P822" i="18" s="1"/>
  <c r="P823" i="18" a="1"/>
  <c r="P823" i="18" s="1"/>
  <c r="P824" i="18" a="1"/>
  <c r="P824" i="18"/>
  <c r="P825" i="18" a="1"/>
  <c r="P825" i="18" s="1"/>
  <c r="P826" i="18" a="1"/>
  <c r="P826" i="18" s="1"/>
  <c r="P827" i="18" a="1"/>
  <c r="P827" i="18" s="1"/>
  <c r="P828" i="18" a="1"/>
  <c r="P828" i="18"/>
  <c r="P829" i="18" a="1"/>
  <c r="P829" i="18" s="1"/>
  <c r="P830" i="18" a="1"/>
  <c r="P830" i="18"/>
  <c r="P831" i="18" a="1"/>
  <c r="P831" i="18" s="1"/>
  <c r="P832" i="18" a="1"/>
  <c r="P832" i="18" s="1"/>
  <c r="P833" i="18" a="1"/>
  <c r="P833" i="18" s="1"/>
  <c r="P834" i="18" a="1"/>
  <c r="P834" i="18" s="1"/>
  <c r="P835" i="18" a="1"/>
  <c r="P835" i="18" s="1"/>
  <c r="P836" i="18" a="1"/>
  <c r="P836" i="18" s="1"/>
  <c r="P837" i="18" a="1"/>
  <c r="P837" i="18" s="1"/>
  <c r="P838" i="18" a="1"/>
  <c r="P838" i="18" s="1"/>
  <c r="P839" i="18" a="1"/>
  <c r="P839" i="18" s="1"/>
  <c r="P840" i="18" a="1"/>
  <c r="P840" i="18"/>
  <c r="P841" i="18" a="1"/>
  <c r="P841" i="18" s="1"/>
  <c r="P842" i="18" a="1"/>
  <c r="P842" i="18"/>
  <c r="P843" i="18" a="1"/>
  <c r="P843" i="18"/>
  <c r="P844" i="18" a="1"/>
  <c r="P844" i="18" s="1"/>
  <c r="P845" i="18" a="1"/>
  <c r="P845" i="18" s="1"/>
  <c r="P846" i="18" a="1"/>
  <c r="P846" i="18"/>
  <c r="P847" i="18" a="1"/>
  <c r="P847" i="18" s="1"/>
  <c r="P848" i="18" a="1"/>
  <c r="P848" i="18" s="1"/>
  <c r="P849" i="18" a="1"/>
  <c r="P849" i="18" s="1"/>
  <c r="P850" i="18" a="1"/>
  <c r="P850" i="18" s="1"/>
  <c r="P851" i="18" a="1"/>
  <c r="P851" i="18" s="1"/>
  <c r="P852" i="18" a="1"/>
  <c r="P852" i="18" s="1"/>
  <c r="P853" i="18" a="1"/>
  <c r="P853" i="18"/>
  <c r="P854" i="18" a="1"/>
  <c r="P854" i="18" s="1"/>
  <c r="P855" i="18" a="1"/>
  <c r="P855" i="18"/>
  <c r="P856" i="18" a="1"/>
  <c r="P856" i="18" s="1"/>
  <c r="P857" i="18" a="1"/>
  <c r="P857" i="18" s="1"/>
  <c r="P858" i="18" a="1"/>
  <c r="P858" i="18"/>
  <c r="P859" i="18" a="1"/>
  <c r="P859" i="18"/>
  <c r="P860" i="18" a="1"/>
  <c r="P860" i="18" s="1"/>
  <c r="P861" i="18" a="1"/>
  <c r="P861" i="18" s="1"/>
  <c r="P862" i="18" a="1"/>
  <c r="P862" i="18" s="1"/>
  <c r="P863" i="18" a="1"/>
  <c r="P863" i="18"/>
  <c r="P864" i="18" a="1"/>
  <c r="P864" i="18" s="1"/>
  <c r="P865" i="18" a="1"/>
  <c r="P865" i="18" s="1"/>
  <c r="P866" i="18" a="1"/>
  <c r="P866" i="18" s="1"/>
  <c r="P867" i="18" a="1"/>
  <c r="P867" i="18" s="1"/>
  <c r="P868" i="18" a="1"/>
  <c r="P868" i="18" s="1"/>
  <c r="P869" i="18" a="1"/>
  <c r="P869" i="18" s="1"/>
  <c r="P870" i="18" a="1"/>
  <c r="P870" i="18" s="1"/>
  <c r="P871" i="18" a="1"/>
  <c r="P871" i="18"/>
  <c r="P872" i="18" a="1"/>
  <c r="P872" i="18"/>
  <c r="P873" i="18" a="1"/>
  <c r="P873" i="18" s="1"/>
  <c r="P874" i="18" a="1"/>
  <c r="P874" i="18" s="1"/>
  <c r="P875" i="18" a="1"/>
  <c r="P875" i="18" s="1"/>
  <c r="P876" i="18" a="1"/>
  <c r="P876" i="18"/>
  <c r="P877" i="18" a="1"/>
  <c r="P877" i="18" s="1"/>
  <c r="P878" i="18" a="1"/>
  <c r="P878" i="18" s="1"/>
  <c r="P879" i="18" a="1"/>
  <c r="P879" i="18"/>
  <c r="P880" i="18" a="1"/>
  <c r="P880" i="18" s="1"/>
  <c r="P881" i="18" a="1"/>
  <c r="P881" i="18" s="1"/>
  <c r="P882" i="18" a="1"/>
  <c r="P882" i="18" s="1"/>
  <c r="P883" i="18" a="1"/>
  <c r="P883" i="18"/>
  <c r="P884" i="18" a="1"/>
  <c r="P884" i="18"/>
  <c r="P885" i="18" a="1"/>
  <c r="P885" i="18" s="1"/>
  <c r="P886" i="18" a="1"/>
  <c r="P886" i="18" s="1"/>
  <c r="P887" i="18" a="1"/>
  <c r="P887" i="18"/>
  <c r="P888" i="18" a="1"/>
  <c r="P888" i="18"/>
  <c r="P889" i="18" a="1"/>
  <c r="P889" i="18" s="1"/>
  <c r="P890" i="18" a="1"/>
  <c r="P890" i="18" s="1"/>
  <c r="P891" i="18" a="1"/>
  <c r="P891" i="18" s="1"/>
  <c r="P892" i="18" a="1"/>
  <c r="P892" i="18" s="1"/>
  <c r="P893" i="18" a="1"/>
  <c r="P893" i="18" s="1"/>
  <c r="P894" i="18" a="1"/>
  <c r="P894" i="18" s="1"/>
  <c r="P895" i="18" a="1"/>
  <c r="P895" i="18" s="1"/>
  <c r="P896" i="18" a="1"/>
  <c r="P896" i="18"/>
  <c r="P897" i="18" a="1"/>
  <c r="P897" i="18"/>
  <c r="P898" i="18" a="1"/>
  <c r="P898" i="18" s="1"/>
  <c r="P899" i="18" a="1"/>
  <c r="P899" i="18"/>
  <c r="P900" i="18" a="1"/>
  <c r="P900" i="18"/>
  <c r="P901" i="18" a="1"/>
  <c r="P901" i="18" s="1"/>
  <c r="P902" i="18" a="1"/>
  <c r="P902" i="18" s="1"/>
  <c r="P903" i="18" a="1"/>
  <c r="P903" i="18" s="1"/>
  <c r="P904" i="18" a="1"/>
  <c r="P904" i="18" s="1"/>
  <c r="P905" i="18" a="1"/>
  <c r="P905" i="18" s="1"/>
  <c r="P906" i="18" a="1"/>
  <c r="P906" i="18" s="1"/>
  <c r="P907" i="18" a="1"/>
  <c r="P907" i="18" s="1"/>
  <c r="P908" i="18" a="1"/>
  <c r="P908" i="18" s="1"/>
  <c r="P909" i="18" a="1"/>
  <c r="P909" i="18"/>
  <c r="P910" i="18" a="1"/>
  <c r="P910" i="18" s="1"/>
  <c r="P911" i="18" a="1"/>
  <c r="P911" i="18" s="1"/>
  <c r="P912" i="18" a="1"/>
  <c r="P912" i="18"/>
  <c r="P913" i="18" a="1"/>
  <c r="P913" i="18"/>
  <c r="P914" i="18" a="1"/>
  <c r="P914" i="18" s="1"/>
  <c r="P915" i="18" a="1"/>
  <c r="P915" i="18" s="1"/>
  <c r="P916" i="18" a="1"/>
  <c r="P916" i="18" s="1"/>
  <c r="P917" i="18" a="1"/>
  <c r="P917" i="18" s="1"/>
  <c r="P918" i="18" a="1"/>
  <c r="P918" i="18" s="1"/>
  <c r="P919" i="18" a="1"/>
  <c r="P919" i="18" s="1"/>
  <c r="P920" i="18" a="1"/>
  <c r="P920" i="18" s="1"/>
  <c r="P921" i="18" a="1"/>
  <c r="P921" i="18" s="1"/>
  <c r="P922" i="18" a="1"/>
  <c r="P922" i="18" s="1"/>
  <c r="P923" i="18" a="1"/>
  <c r="P923" i="18" s="1"/>
  <c r="P924" i="18" a="1"/>
  <c r="P924" i="18" s="1"/>
  <c r="P925" i="18" a="1"/>
  <c r="P925" i="18"/>
  <c r="P926" i="18" a="1"/>
  <c r="P926" i="18" s="1"/>
  <c r="P927" i="18" a="1"/>
  <c r="P927" i="18" s="1"/>
  <c r="P928" i="18" a="1"/>
  <c r="P928" i="18" s="1"/>
  <c r="P929" i="18" a="1"/>
  <c r="P929" i="18"/>
  <c r="P930" i="18" a="1"/>
  <c r="P930" i="18" s="1"/>
  <c r="P931" i="18" a="1"/>
  <c r="P931" i="18" s="1"/>
  <c r="P932" i="18" a="1"/>
  <c r="P932" i="18" s="1"/>
  <c r="P933" i="18" a="1"/>
  <c r="P933" i="18" s="1"/>
  <c r="P934" i="18" a="1"/>
  <c r="P934" i="18" s="1"/>
  <c r="P935" i="18" a="1"/>
  <c r="P935" i="18" s="1"/>
  <c r="P936" i="18" a="1"/>
  <c r="P936" i="18" s="1"/>
  <c r="P937" i="18" a="1"/>
  <c r="P937" i="18" s="1"/>
  <c r="P938" i="18" a="1"/>
  <c r="P938" i="18" s="1"/>
  <c r="P939" i="18" a="1"/>
  <c r="P939" i="18"/>
  <c r="P940" i="18" a="1"/>
  <c r="P940" i="18" s="1"/>
  <c r="P941" i="18" a="1"/>
  <c r="P941" i="18" s="1"/>
  <c r="P942" i="18" a="1"/>
  <c r="P942" i="18" s="1"/>
  <c r="P943" i="18" a="1"/>
  <c r="P943" i="18" s="1"/>
  <c r="P944" i="18" a="1"/>
  <c r="P944" i="18"/>
  <c r="P945" i="18" a="1"/>
  <c r="P945" i="18" s="1"/>
  <c r="P946" i="18" a="1"/>
  <c r="P946" i="18" s="1"/>
  <c r="P947" i="18" a="1"/>
  <c r="P947" i="18"/>
  <c r="P948" i="18" a="1"/>
  <c r="P948" i="18"/>
  <c r="P949" i="18" a="1"/>
  <c r="P949" i="18" s="1"/>
  <c r="P950" i="18" a="1"/>
  <c r="P950" i="18" s="1"/>
  <c r="P951" i="18" a="1"/>
  <c r="P951" i="18" s="1"/>
  <c r="P952" i="18" a="1"/>
  <c r="P952" i="18" s="1"/>
  <c r="P953" i="18" a="1"/>
  <c r="P953" i="18" s="1"/>
  <c r="P954" i="18" a="1"/>
  <c r="P954" i="18" s="1"/>
  <c r="P955" i="18" a="1"/>
  <c r="P955" i="18" s="1"/>
  <c r="P956" i="18" a="1"/>
  <c r="P956" i="18" s="1"/>
  <c r="P957" i="18" a="1"/>
  <c r="P957" i="18"/>
  <c r="P958" i="18" a="1"/>
  <c r="P958" i="18" s="1"/>
  <c r="P959" i="18" a="1"/>
  <c r="P959" i="18" s="1"/>
  <c r="P960" i="18" a="1"/>
  <c r="P960" i="18"/>
  <c r="P961" i="18" a="1"/>
  <c r="P961" i="18" s="1"/>
  <c r="P962" i="18" a="1"/>
  <c r="P962" i="18" s="1"/>
  <c r="P963" i="18" a="1"/>
  <c r="P963" i="18" s="1"/>
  <c r="P964" i="18" a="1"/>
  <c r="P964" i="18" s="1"/>
  <c r="P965" i="18" a="1"/>
  <c r="P965" i="18" s="1"/>
  <c r="P966" i="18" a="1"/>
  <c r="P966" i="18" s="1"/>
  <c r="P967" i="18" a="1"/>
  <c r="P967" i="18" s="1"/>
  <c r="P968" i="18" a="1"/>
  <c r="P968" i="18" s="1"/>
  <c r="P969" i="18" a="1"/>
  <c r="P969" i="18"/>
  <c r="P970" i="18" a="1"/>
  <c r="P970" i="18" s="1"/>
  <c r="P971" i="18" a="1"/>
  <c r="P971" i="18" s="1"/>
  <c r="P972" i="18" a="1"/>
  <c r="P972" i="18" s="1"/>
  <c r="P973" i="18" a="1"/>
  <c r="P973" i="18"/>
  <c r="P974" i="18" a="1"/>
  <c r="P974" i="18" s="1"/>
  <c r="P975" i="18" a="1"/>
  <c r="P975" i="18" s="1"/>
  <c r="P976" i="18" a="1"/>
  <c r="P976" i="18" s="1"/>
  <c r="P977" i="18" a="1"/>
  <c r="P977" i="18"/>
  <c r="P978" i="18" a="1"/>
  <c r="P978" i="18" s="1"/>
  <c r="P979" i="18" a="1"/>
  <c r="P979" i="18" s="1"/>
  <c r="P980" i="18" a="1"/>
  <c r="P980" i="18" s="1"/>
  <c r="P981" i="18" a="1"/>
  <c r="P981" i="18"/>
  <c r="P982" i="18" a="1"/>
  <c r="P982" i="18" s="1"/>
  <c r="P983" i="18" a="1"/>
  <c r="P983" i="18" s="1"/>
  <c r="P984" i="18" a="1"/>
  <c r="P984" i="18" s="1"/>
  <c r="P985" i="18" a="1"/>
  <c r="P985" i="18"/>
  <c r="P986" i="18" a="1"/>
  <c r="P986" i="18" s="1"/>
  <c r="P987" i="18" a="1"/>
  <c r="P987" i="18"/>
  <c r="P988" i="18" a="1"/>
  <c r="P988" i="18" s="1"/>
  <c r="P989" i="18" a="1"/>
  <c r="P989" i="18"/>
  <c r="P990" i="18" a="1"/>
  <c r="P990" i="18" s="1"/>
  <c r="P991" i="18" a="1"/>
  <c r="P991" i="18" s="1"/>
  <c r="P992" i="18" a="1"/>
  <c r="P992" i="18" s="1"/>
  <c r="P993" i="18" a="1"/>
  <c r="P993" i="18" s="1"/>
  <c r="P994" i="18" a="1"/>
  <c r="P994" i="18" s="1"/>
  <c r="P995" i="18" a="1"/>
  <c r="P995" i="18" s="1"/>
  <c r="P996" i="18" a="1"/>
  <c r="P996" i="18" s="1"/>
  <c r="P997" i="18" a="1"/>
  <c r="P997" i="18" s="1"/>
  <c r="P998" i="18" a="1"/>
  <c r="P998" i="18"/>
  <c r="P999" i="18" a="1"/>
  <c r="P999" i="18" s="1"/>
  <c r="P1000" i="18" a="1"/>
  <c r="P1000" i="18" s="1"/>
  <c r="P1001" i="18" a="1"/>
  <c r="P1001" i="18"/>
  <c r="P1002" i="18" a="1"/>
  <c r="P1002" i="18" s="1"/>
  <c r="P1003" i="18" a="1"/>
  <c r="P1003" i="18"/>
  <c r="P1004" i="18" a="1"/>
  <c r="P1004" i="18" s="1"/>
  <c r="P1005" i="18" a="1"/>
  <c r="P1005" i="18" s="1"/>
  <c r="P1006" i="18" a="1"/>
  <c r="P1006" i="18" s="1"/>
  <c r="P1007" i="18" a="1"/>
  <c r="P1007" i="18" s="1"/>
  <c r="P1008" i="18" a="1"/>
  <c r="P1008" i="18" s="1"/>
  <c r="P1009" i="18" a="1"/>
  <c r="P1009" i="18" s="1"/>
  <c r="P1010" i="18" a="1"/>
  <c r="P1010" i="18"/>
  <c r="P1011" i="18" a="1"/>
  <c r="P1011" i="18" s="1"/>
  <c r="P1012" i="18" a="1"/>
  <c r="P1012" i="18" s="1"/>
  <c r="P1013" i="18" a="1"/>
  <c r="P1013" i="18" s="1"/>
  <c r="P1014" i="18" a="1"/>
  <c r="P1014" i="18"/>
  <c r="P1015" i="18" a="1"/>
  <c r="P1015" i="18" s="1"/>
  <c r="P1016" i="18" a="1"/>
  <c r="P1016" i="18"/>
  <c r="P1017" i="18" a="1"/>
  <c r="P1017" i="18" s="1"/>
  <c r="P1018" i="18" a="1"/>
  <c r="P1018" i="18" s="1"/>
  <c r="P1019" i="18" a="1"/>
  <c r="P1019" i="18" s="1"/>
  <c r="P1020" i="18" a="1"/>
  <c r="P1020" i="18" s="1"/>
  <c r="P1021" i="18" a="1"/>
  <c r="P1021" i="18" s="1"/>
  <c r="P1022" i="18" a="1"/>
  <c r="P1022" i="18" s="1"/>
  <c r="P1023" i="18" a="1"/>
  <c r="P1023" i="18" s="1"/>
  <c r="P1024" i="18" a="1"/>
  <c r="P1024" i="18" s="1"/>
  <c r="P1025" i="18" a="1"/>
  <c r="P1025" i="18" s="1"/>
  <c r="P1026" i="18" a="1"/>
  <c r="P1026" i="18" s="1"/>
  <c r="P1027" i="18" a="1"/>
  <c r="P1027" i="18" s="1"/>
  <c r="P1028" i="18" a="1"/>
  <c r="P1028" i="18"/>
  <c r="P1029" i="18" a="1"/>
  <c r="P1029" i="18"/>
  <c r="P1030" i="18" a="1"/>
  <c r="P1030" i="18" s="1"/>
  <c r="P1031" i="18" a="1"/>
  <c r="P1031" i="18" s="1"/>
  <c r="P1032" i="18" a="1"/>
  <c r="P1032" i="18"/>
  <c r="P1033" i="18" a="1"/>
  <c r="P1033" i="18"/>
  <c r="P1034" i="18" a="1"/>
  <c r="P1034" i="18" s="1"/>
  <c r="P1035" i="18" a="1"/>
  <c r="P1035" i="18" s="1"/>
  <c r="P1036" i="18" a="1"/>
  <c r="P1036" i="18" s="1"/>
  <c r="P1037" i="18" a="1"/>
  <c r="P1037" i="18" s="1"/>
  <c r="P1038" i="18" a="1"/>
  <c r="P1038" i="18" s="1"/>
  <c r="P1039" i="18" a="1"/>
  <c r="P1039" i="18" s="1"/>
  <c r="P1040" i="18" a="1"/>
  <c r="P1040" i="18" s="1"/>
  <c r="P1041" i="18" a="1"/>
  <c r="P1041" i="18"/>
  <c r="P1042" i="18" a="1"/>
  <c r="P1042" i="18" s="1"/>
  <c r="P1043" i="18" a="1"/>
  <c r="P1043" i="18" s="1"/>
  <c r="P1044" i="18" a="1"/>
  <c r="P1044" i="18"/>
  <c r="P1045" i="18" a="1"/>
  <c r="P1045" i="18"/>
  <c r="P1046" i="18" a="1"/>
  <c r="P1046" i="18" s="1"/>
  <c r="P1047" i="18" a="1"/>
  <c r="P1047" i="18" s="1"/>
  <c r="P1048" i="18" a="1"/>
  <c r="P1048" i="18" s="1"/>
  <c r="P1049" i="18" a="1"/>
  <c r="P1049" i="18"/>
  <c r="P1050" i="18" a="1"/>
  <c r="P1050" i="18" s="1"/>
  <c r="P1051" i="18" a="1"/>
  <c r="P1051" i="18" s="1"/>
  <c r="P1052" i="18" a="1"/>
  <c r="P1052" i="18" s="1"/>
  <c r="P1053" i="18" a="1"/>
  <c r="P1053" i="18" s="1"/>
  <c r="P1054" i="18" a="1"/>
  <c r="P1054" i="18" s="1"/>
  <c r="P1055" i="18" a="1"/>
  <c r="P1055" i="18" s="1"/>
  <c r="P1056" i="18" a="1"/>
  <c r="P1056" i="18" s="1"/>
  <c r="P1057" i="18" a="1"/>
  <c r="P1057" i="18"/>
  <c r="P1058" i="18" a="1"/>
  <c r="P1058" i="18"/>
  <c r="P1059" i="18" a="1"/>
  <c r="P1059" i="18" s="1"/>
  <c r="P1060" i="18" a="1"/>
  <c r="P1060" i="18" s="1"/>
  <c r="P1061" i="18" a="1"/>
  <c r="P1061" i="18"/>
  <c r="P1062" i="18" a="1"/>
  <c r="P1062" i="18" s="1"/>
  <c r="P1063" i="18" a="1"/>
  <c r="P1063" i="18" s="1"/>
  <c r="P1064" i="18" a="1"/>
  <c r="P1064" i="18" s="1"/>
  <c r="P1065" i="18" a="1"/>
  <c r="P1065" i="18" s="1"/>
  <c r="P1066" i="18" a="1"/>
  <c r="P1066" i="18" s="1"/>
  <c r="P1067" i="18" a="1"/>
  <c r="P1067" i="18" s="1"/>
  <c r="P1068" i="18" a="1"/>
  <c r="P1068" i="18" s="1"/>
  <c r="P1069" i="18" a="1"/>
  <c r="P1069" i="18"/>
  <c r="P1070" i="18" a="1"/>
  <c r="P1070" i="18"/>
  <c r="P1071" i="18" a="1"/>
  <c r="P1071" i="18" s="1"/>
  <c r="P1072" i="18" a="1"/>
  <c r="P1072" i="18" s="1"/>
  <c r="P1073" i="18" a="1"/>
  <c r="P1073" i="18"/>
  <c r="P1074" i="18" a="1"/>
  <c r="P1074" i="18"/>
  <c r="P1075" i="18" a="1"/>
  <c r="P1075" i="18" s="1"/>
  <c r="P1076" i="18" a="1"/>
  <c r="P1076" i="18" s="1"/>
  <c r="P1077" i="18" a="1"/>
  <c r="P1077" i="18" s="1"/>
  <c r="P1078" i="18" a="1"/>
  <c r="P1078" i="18" s="1"/>
  <c r="P1079" i="18" a="1"/>
  <c r="P1079" i="18" s="1"/>
  <c r="P1080" i="18" a="1"/>
  <c r="P1080" i="18" s="1"/>
  <c r="P1081" i="18" a="1"/>
  <c r="P1081" i="18" s="1"/>
  <c r="P1082" i="18" a="1"/>
  <c r="P1082" i="18"/>
  <c r="P1083" i="18" a="1"/>
  <c r="P1083" i="18" s="1"/>
  <c r="P1084" i="18" a="1"/>
  <c r="P1084" i="18" s="1"/>
  <c r="P1085" i="18" a="1"/>
  <c r="P1085" i="18" s="1"/>
  <c r="P1086" i="18" a="1"/>
  <c r="P1086" i="18"/>
  <c r="P1087" i="18" a="1"/>
  <c r="P1087" i="18" s="1"/>
  <c r="P1088" i="18" a="1"/>
  <c r="P1088" i="18" s="1"/>
  <c r="P1089" i="18" a="1"/>
  <c r="P1089" i="18" s="1"/>
  <c r="P1090" i="18" a="1"/>
  <c r="P1090" i="18" s="1"/>
  <c r="P1091" i="18" a="1"/>
  <c r="P1091" i="18" s="1"/>
  <c r="P1092" i="18" a="1"/>
  <c r="P1092" i="18"/>
  <c r="P1093" i="18" a="1"/>
  <c r="P1093" i="18" s="1"/>
  <c r="P1094" i="18" a="1"/>
  <c r="P1094" i="18" s="1"/>
  <c r="P1095" i="18" a="1"/>
  <c r="P1095" i="18" s="1"/>
  <c r="P1096" i="18" a="1"/>
  <c r="P1096" i="18" s="1"/>
  <c r="P1097" i="18" a="1"/>
  <c r="P1097" i="18" s="1"/>
  <c r="P1098" i="18" a="1"/>
  <c r="P1098" i="18" s="1"/>
  <c r="P1099" i="18" a="1"/>
  <c r="P1099" i="18"/>
  <c r="P1100" i="18" a="1"/>
  <c r="P1100" i="18" s="1"/>
  <c r="P1101" i="18" a="1"/>
  <c r="P1101" i="18" s="1"/>
  <c r="P1102" i="18" a="1"/>
  <c r="P1102" i="18" s="1"/>
  <c r="P1103" i="18" a="1"/>
  <c r="P1103" i="18" s="1"/>
  <c r="P1104" i="18" a="1"/>
  <c r="P1104" i="18" s="1"/>
  <c r="P1105" i="18" a="1"/>
  <c r="P1105" i="18"/>
  <c r="P1106" i="18" a="1"/>
  <c r="P1106" i="18" s="1"/>
  <c r="P1107" i="18" a="1"/>
  <c r="P1107" i="18" s="1"/>
  <c r="P1108" i="18" a="1"/>
  <c r="P1108" i="18" s="1"/>
  <c r="P1109" i="18" a="1"/>
  <c r="P1109" i="18" s="1"/>
  <c r="P1110" i="18" a="1"/>
  <c r="P1110" i="18" s="1"/>
  <c r="P1111" i="18" a="1"/>
  <c r="P1111" i="18" s="1"/>
  <c r="P1112" i="18" a="1"/>
  <c r="P1112" i="18" s="1"/>
  <c r="P1113" i="18" a="1"/>
  <c r="P1113" i="18" s="1"/>
  <c r="P1114" i="18" a="1"/>
  <c r="P1114" i="18" s="1"/>
  <c r="P1115" i="18" a="1"/>
  <c r="P1115" i="18"/>
  <c r="P1116" i="18" a="1"/>
  <c r="P1116" i="18" s="1"/>
  <c r="P1117" i="18" a="1"/>
  <c r="P1117" i="18" s="1"/>
  <c r="P1118" i="18" a="1"/>
  <c r="P1118" i="18"/>
  <c r="P1119" i="18" a="1"/>
  <c r="P1119" i="18" s="1"/>
  <c r="P1120" i="18" a="1"/>
  <c r="P1120" i="18" s="1"/>
  <c r="P1121" i="18" a="1"/>
  <c r="P1121" i="18"/>
  <c r="P1122" i="18" a="1"/>
  <c r="P1122" i="18" s="1"/>
  <c r="P1123" i="18" a="1"/>
  <c r="P1123" i="18" s="1"/>
  <c r="P1124" i="18" a="1"/>
  <c r="P1124" i="18" s="1"/>
  <c r="P1125" i="18" a="1"/>
  <c r="P1125" i="18"/>
  <c r="P1126" i="18" a="1"/>
  <c r="P1126" i="18" s="1"/>
  <c r="P1127" i="18" a="1"/>
  <c r="P1127" i="18" s="1"/>
  <c r="P1128" i="18" a="1"/>
  <c r="P1128" i="18" s="1"/>
  <c r="P1129" i="18" a="1"/>
  <c r="P1129" i="18" s="1"/>
  <c r="P1130" i="18" a="1"/>
  <c r="P1130" i="18"/>
  <c r="P1131" i="18" a="1"/>
  <c r="P1131" i="18" s="1"/>
  <c r="P1132" i="18" a="1"/>
  <c r="P1132" i="18" s="1"/>
  <c r="P1133" i="18" a="1"/>
  <c r="P1133" i="18" s="1"/>
  <c r="P1134" i="18" a="1"/>
  <c r="P1134" i="18"/>
  <c r="P1135" i="18" a="1"/>
  <c r="P1135" i="18" s="1"/>
  <c r="P1136" i="18" a="1"/>
  <c r="P1136" i="18" s="1"/>
  <c r="P1137" i="18" a="1"/>
  <c r="P1137" i="18" s="1"/>
  <c r="P1138" i="18" a="1"/>
  <c r="P1138" i="18" s="1"/>
  <c r="P1139" i="18" a="1"/>
  <c r="P1139" i="18" s="1"/>
  <c r="P1140" i="18" a="1"/>
  <c r="P1140" i="18" s="1"/>
  <c r="P1141" i="18" a="1"/>
  <c r="P1141" i="18" s="1"/>
  <c r="P1142" i="18" a="1"/>
  <c r="P1142" i="18" s="1"/>
  <c r="P1143" i="18" a="1"/>
  <c r="P1143" i="18"/>
  <c r="P1144" i="18" a="1"/>
  <c r="P1144" i="18" s="1"/>
  <c r="P1145" i="18" a="1"/>
  <c r="P1145" i="18" s="1"/>
  <c r="P1146" i="18" a="1"/>
  <c r="P1146" i="18"/>
  <c r="P1147" i="18" a="1"/>
  <c r="P1147" i="18" s="1"/>
  <c r="P1148" i="18" a="1"/>
  <c r="P1148" i="18" s="1"/>
  <c r="P1149" i="18" a="1"/>
  <c r="P1149" i="18" s="1"/>
  <c r="P1150" i="18" a="1"/>
  <c r="P1150" i="18" s="1"/>
  <c r="P1151" i="18" a="1"/>
  <c r="P1151" i="18"/>
  <c r="P1152" i="18" a="1"/>
  <c r="P1152" i="18" s="1"/>
  <c r="P1153" i="18" a="1"/>
  <c r="P1153" i="18" s="1"/>
  <c r="P1154" i="18" a="1"/>
  <c r="P1154" i="18"/>
  <c r="P1155" i="18" a="1"/>
  <c r="P1155" i="18"/>
  <c r="P1156" i="18" a="1"/>
  <c r="P1156" i="18" s="1"/>
  <c r="P1157" i="18" a="1"/>
  <c r="P1157" i="18" s="1"/>
  <c r="P1158" i="18" a="1"/>
  <c r="P1158" i="18" s="1"/>
  <c r="P1159" i="18" a="1"/>
  <c r="P1159" i="18"/>
  <c r="P1160" i="18" a="1"/>
  <c r="P1160" i="18" s="1"/>
  <c r="P1161" i="18" a="1"/>
  <c r="P1161" i="18" s="1"/>
  <c r="P1162" i="18" a="1"/>
  <c r="P1162" i="18" s="1"/>
  <c r="P1163" i="18" a="1"/>
  <c r="P1163" i="18"/>
  <c r="P1164" i="18" a="1"/>
  <c r="P1164" i="18" s="1"/>
  <c r="P1165" i="18" a="1"/>
  <c r="P1165" i="18" s="1"/>
  <c r="P1166" i="18" a="1"/>
  <c r="P1166" i="18" s="1"/>
  <c r="P1167" i="18" a="1"/>
  <c r="P1167" i="18"/>
  <c r="P1168" i="18" a="1"/>
  <c r="P1168" i="18" s="1"/>
  <c r="P1169" i="18" a="1"/>
  <c r="P1169" i="18" s="1"/>
  <c r="P1170" i="18" a="1"/>
  <c r="P1170" i="18" s="1"/>
  <c r="P1171" i="18" a="1"/>
  <c r="P1171" i="18"/>
  <c r="P1172" i="18" a="1"/>
  <c r="P1172" i="18" s="1"/>
  <c r="P1173" i="18" a="1"/>
  <c r="P1173" i="18"/>
  <c r="P1174" i="18" a="1"/>
  <c r="P1174" i="18" s="1"/>
  <c r="P1175" i="18" a="1"/>
  <c r="P1175" i="18"/>
  <c r="P1176" i="18" a="1"/>
  <c r="P1176" i="18" s="1"/>
  <c r="P1177" i="18" a="1"/>
  <c r="P1177" i="18"/>
  <c r="P1178" i="18" a="1"/>
  <c r="P1178" i="18" s="1"/>
  <c r="P1179" i="18" a="1"/>
  <c r="P1179" i="18" s="1"/>
  <c r="P1180" i="18" a="1"/>
  <c r="P1180" i="18" s="1"/>
  <c r="P1181" i="18" a="1"/>
  <c r="P1181" i="18" s="1"/>
  <c r="P1182" i="18" a="1"/>
  <c r="P1182" i="18" s="1"/>
  <c r="P1183" i="18" a="1"/>
  <c r="P1183" i="18" s="1"/>
  <c r="P1184" i="18" a="1"/>
  <c r="P1184" i="18"/>
  <c r="P1185" i="18" a="1"/>
  <c r="P1185" i="18" s="1"/>
  <c r="P1186" i="18" a="1"/>
  <c r="P1186" i="18" s="1"/>
  <c r="P1187" i="18" a="1"/>
  <c r="P1187" i="18"/>
  <c r="P1188" i="18" a="1"/>
  <c r="P1188" i="18" s="1"/>
  <c r="P1189" i="18" a="1"/>
  <c r="P1189" i="18"/>
  <c r="P1190" i="18" a="1"/>
  <c r="P1190" i="18"/>
  <c r="P1191" i="18" a="1"/>
  <c r="P1191" i="18" s="1"/>
  <c r="P1192" i="18" a="1"/>
  <c r="P1192" i="18" s="1"/>
  <c r="P1193" i="18" a="1"/>
  <c r="P1193" i="18" s="1"/>
  <c r="P1194" i="18" a="1"/>
  <c r="P1194" i="18" s="1"/>
  <c r="P1195" i="18" a="1"/>
  <c r="P1195" i="18" s="1"/>
  <c r="P1196" i="18" a="1"/>
  <c r="P1196" i="18" s="1"/>
  <c r="P1197" i="18" a="1"/>
  <c r="P1197" i="18" s="1"/>
  <c r="P1198" i="18" a="1"/>
  <c r="P1198" i="18" s="1"/>
  <c r="P1199" i="18" a="1"/>
  <c r="P1199" i="18" s="1"/>
  <c r="P1200" i="18" a="1"/>
  <c r="P1200" i="18"/>
  <c r="P1201" i="18" a="1"/>
  <c r="P1201" i="18" s="1"/>
  <c r="P1202" i="18" a="1"/>
  <c r="P1202" i="18"/>
  <c r="P1203" i="18" a="1"/>
  <c r="P1203" i="18"/>
  <c r="P1204" i="18" a="1"/>
  <c r="P1204" i="18" s="1"/>
  <c r="P1205" i="18" a="1"/>
  <c r="P1205" i="18"/>
  <c r="P1206" i="18" a="1"/>
  <c r="P1206" i="18"/>
  <c r="P1207" i="18" a="1"/>
  <c r="P1207" i="18" s="1"/>
  <c r="P1208" i="18" a="1"/>
  <c r="P1208" i="18" s="1"/>
  <c r="P1209" i="18" a="1"/>
  <c r="P1209" i="18" s="1"/>
  <c r="P1210" i="18" a="1"/>
  <c r="P1210" i="18" s="1"/>
  <c r="P1211" i="18" a="1"/>
  <c r="P1211" i="18" s="1"/>
  <c r="P1212" i="18" a="1"/>
  <c r="P1212" i="18" s="1"/>
  <c r="P1213" i="18" a="1"/>
  <c r="P1213" i="18" s="1"/>
  <c r="P1214" i="18" a="1"/>
  <c r="P1214" i="18"/>
  <c r="P1215" i="18" a="1"/>
  <c r="P1215" i="18"/>
  <c r="P1216" i="18" a="1"/>
  <c r="P1216" i="18" s="1"/>
  <c r="P1217" i="18" a="1"/>
  <c r="P1217" i="18" s="1"/>
  <c r="P1218" i="18" a="1"/>
  <c r="P1218" i="18"/>
  <c r="P1219" i="18" a="1"/>
  <c r="P1219" i="18"/>
  <c r="P1220" i="18" a="1"/>
  <c r="P1220" i="18" s="1"/>
  <c r="P1221" i="18" a="1"/>
  <c r="P1221" i="18" s="1"/>
  <c r="P1222" i="18" a="1"/>
  <c r="P1222" i="18" s="1"/>
  <c r="P1223" i="18" a="1"/>
  <c r="P1223" i="18"/>
  <c r="P1224" i="18" a="1"/>
  <c r="P1224" i="18" s="1"/>
  <c r="P1225" i="18" a="1"/>
  <c r="P1225" i="18" s="1"/>
  <c r="P1226" i="18" a="1"/>
  <c r="P1226" i="18" s="1"/>
  <c r="P1227" i="18" a="1"/>
  <c r="P1227" i="18"/>
  <c r="P1228" i="18" a="1"/>
  <c r="P1228" i="18" s="1"/>
  <c r="P1229" i="18" a="1"/>
  <c r="P1229" i="18" s="1"/>
  <c r="P1230" i="18" a="1"/>
  <c r="P1230" i="18"/>
  <c r="P1231" i="18" a="1"/>
  <c r="P1231" i="18"/>
  <c r="P1232" i="18" a="1"/>
  <c r="P1232" i="18"/>
  <c r="P1233" i="18" a="1"/>
  <c r="P1233" i="18" s="1"/>
  <c r="P1234" i="18" a="1"/>
  <c r="P1234" i="18" s="1"/>
  <c r="P1235" i="18" a="1"/>
  <c r="P1235" i="18"/>
  <c r="P1236" i="18" a="1"/>
  <c r="P1236" i="18"/>
  <c r="P1237" i="18" a="1"/>
  <c r="P1237" i="18" s="1"/>
  <c r="P1238" i="18" a="1"/>
  <c r="P1238" i="18" s="1"/>
  <c r="P1239" i="18" a="1"/>
  <c r="P1239" i="18"/>
  <c r="P1240" i="18" a="1"/>
  <c r="P1240" i="18" s="1"/>
  <c r="P1241" i="18" a="1"/>
  <c r="P1241" i="18" s="1"/>
  <c r="P1242" i="18" a="1"/>
  <c r="P1242" i="18" s="1"/>
  <c r="P1243" i="18" a="1"/>
  <c r="P1243" i="18"/>
  <c r="P1244" i="18" a="1"/>
  <c r="P1244" i="18"/>
  <c r="P1245" i="18" a="1"/>
  <c r="P1245" i="18" s="1"/>
  <c r="P1246" i="18" a="1"/>
  <c r="P1246" i="18" s="1"/>
  <c r="P1247" i="18" a="1"/>
  <c r="P1247" i="18"/>
  <c r="P1248" i="18" a="1"/>
  <c r="P1248" i="18" s="1"/>
  <c r="P1249" i="18" a="1"/>
  <c r="P1249" i="18" s="1"/>
  <c r="P1250" i="18" a="1"/>
  <c r="P1250" i="18" s="1"/>
  <c r="P1251" i="18" a="1"/>
  <c r="P1251" i="18" s="1"/>
  <c r="P1252" i="18" a="1"/>
  <c r="P1252" i="18" s="1"/>
  <c r="P1253" i="18" a="1"/>
  <c r="P1253" i="18" s="1"/>
  <c r="P1254" i="18" a="1"/>
  <c r="P1254" i="18" s="1"/>
  <c r="P1255" i="18" a="1"/>
  <c r="P1255" i="18" s="1"/>
  <c r="P1256" i="18" a="1"/>
  <c r="P1256" i="18"/>
  <c r="P1257" i="18" a="1"/>
  <c r="P1257" i="18"/>
  <c r="P1258" i="18" a="1"/>
  <c r="P1258" i="18" s="1"/>
  <c r="P1259" i="18" a="1"/>
  <c r="P1259" i="18"/>
  <c r="P1260" i="18" a="1"/>
  <c r="P1260" i="18" s="1"/>
  <c r="P1261" i="18" a="1"/>
  <c r="P1261" i="18" s="1"/>
  <c r="P1262" i="18" a="1"/>
  <c r="P1262" i="18" s="1"/>
  <c r="P1263" i="18" a="1"/>
  <c r="P1263" i="18" s="1"/>
  <c r="P1264" i="18" a="1"/>
  <c r="P1264" i="18" s="1"/>
  <c r="P1265" i="18" a="1"/>
  <c r="P1265" i="18"/>
  <c r="P1266" i="18" a="1"/>
  <c r="P1266" i="18" s="1"/>
  <c r="P1267" i="18" a="1"/>
  <c r="P1267" i="18" s="1"/>
  <c r="P1268" i="18" a="1"/>
  <c r="P1268" i="18" s="1"/>
  <c r="P1269" i="18" a="1"/>
  <c r="P1269" i="18" s="1"/>
  <c r="P1270" i="18" a="1"/>
  <c r="P1270" i="18" s="1"/>
  <c r="P1271" i="18" a="1"/>
  <c r="P1271" i="18" s="1"/>
  <c r="P1272" i="18" a="1"/>
  <c r="P1272" i="18"/>
  <c r="P1273" i="18" a="1"/>
  <c r="P1273" i="18" s="1"/>
  <c r="P1274" i="18" a="1"/>
  <c r="P1274" i="18" s="1"/>
  <c r="P1275" i="18" a="1"/>
  <c r="P1275" i="18"/>
  <c r="P1276" i="18" a="1"/>
  <c r="P1276" i="18" s="1"/>
  <c r="P1277" i="18" a="1"/>
  <c r="P1277" i="18" s="1"/>
  <c r="P1278" i="18" a="1"/>
  <c r="P1278" i="18" s="1"/>
  <c r="P1279" i="18" a="1"/>
  <c r="P1279" i="18"/>
  <c r="P1280" i="18" a="1"/>
  <c r="P1280" i="18" s="1"/>
  <c r="P1281" i="18" a="1"/>
  <c r="P1281" i="18" s="1"/>
  <c r="P1282" i="18" a="1"/>
  <c r="P1282" i="18" s="1"/>
  <c r="P1283" i="18" a="1"/>
  <c r="P1283" i="18" s="1"/>
  <c r="P1284" i="18" a="1"/>
  <c r="P1284" i="18" s="1"/>
  <c r="P1285" i="18" a="1"/>
  <c r="P1285" i="18" s="1"/>
  <c r="P1286" i="18" a="1"/>
  <c r="P1286" i="18" s="1"/>
  <c r="P1287" i="18" a="1"/>
  <c r="P1287" i="18"/>
  <c r="P1288" i="18" a="1"/>
  <c r="P1288" i="18" s="1"/>
  <c r="P1289" i="18" a="1"/>
  <c r="P1289" i="18"/>
  <c r="P1290" i="18" a="1"/>
  <c r="P1290" i="18"/>
  <c r="P1291" i="18" a="1"/>
  <c r="P1291" i="18"/>
  <c r="P1292" i="18" a="1"/>
  <c r="P1292" i="18" s="1"/>
  <c r="P1293" i="18" a="1"/>
  <c r="P1293" i="18" s="1"/>
  <c r="P1294" i="18" a="1"/>
  <c r="P1294" i="18" s="1"/>
  <c r="P1295" i="18" a="1"/>
  <c r="P1295" i="18"/>
  <c r="P1296" i="18" a="1"/>
  <c r="P1296" i="18" s="1"/>
  <c r="P1297" i="18" a="1"/>
  <c r="P1297" i="18"/>
  <c r="P1298" i="18" a="1"/>
  <c r="P1298" i="18" s="1"/>
  <c r="P1299" i="18" a="1"/>
  <c r="P1299" i="18" s="1"/>
  <c r="P1300" i="18" a="1"/>
  <c r="P1300" i="18" s="1"/>
  <c r="P1301" i="18" a="1"/>
  <c r="P1301" i="18" s="1"/>
  <c r="P1302" i="18" a="1"/>
  <c r="P1302" i="18" s="1"/>
  <c r="R1302" i="18" s="1"/>
  <c r="P1303" i="18" a="1"/>
  <c r="P1303" i="18" s="1"/>
  <c r="P1304" i="18" a="1"/>
  <c r="P1304" i="18" s="1"/>
  <c r="P1305" i="18" a="1"/>
  <c r="P1305" i="18" s="1"/>
  <c r="P1306" i="18" a="1"/>
  <c r="P1306" i="18" s="1"/>
  <c r="P1307" i="18" a="1"/>
  <c r="P1307" i="18"/>
  <c r="P1308" i="18" a="1"/>
  <c r="P1308" i="18"/>
  <c r="P1309" i="18" a="1"/>
  <c r="P1309" i="18" s="1"/>
  <c r="P1310" i="18" a="1"/>
  <c r="P1310" i="18"/>
  <c r="P1311" i="18" a="1"/>
  <c r="P1311" i="18"/>
  <c r="P1312" i="18" a="1"/>
  <c r="P1312" i="18" s="1"/>
  <c r="P1313" i="18" a="1"/>
  <c r="P1313" i="18" s="1"/>
  <c r="P1314" i="18" a="1"/>
  <c r="P1314" i="18" s="1"/>
  <c r="P1315" i="18" a="1"/>
  <c r="P1315" i="18" s="1"/>
  <c r="P1316" i="18" a="1"/>
  <c r="P1316" i="18"/>
  <c r="P1317" i="18" a="1"/>
  <c r="P1317" i="18" s="1"/>
  <c r="P1318" i="18" a="1"/>
  <c r="P1318" i="18" s="1"/>
  <c r="P1319" i="18" a="1"/>
  <c r="P1319" i="18" s="1"/>
  <c r="P1320" i="18" a="1"/>
  <c r="P1320" i="18" s="1"/>
  <c r="P1321" i="18" a="1"/>
  <c r="P1321" i="18"/>
  <c r="P1322" i="18" a="1"/>
  <c r="P1322" i="18" s="1"/>
  <c r="P1323" i="18" a="1"/>
  <c r="P1323" i="18" s="1"/>
  <c r="P1324" i="18" a="1"/>
  <c r="P1324" i="18" s="1"/>
  <c r="P1325" i="18" a="1"/>
  <c r="P1325" i="18"/>
  <c r="P1326" i="18" a="1"/>
  <c r="P1326" i="18" s="1"/>
  <c r="P1327" i="18" a="1"/>
  <c r="P1327" i="18" s="1"/>
  <c r="P1328" i="18" a="1"/>
  <c r="P1328" i="18"/>
  <c r="P1329" i="18" a="1"/>
  <c r="P1329" i="18"/>
  <c r="P1330" i="18" a="1"/>
  <c r="P1330" i="18" s="1"/>
  <c r="P1331" i="18" a="1"/>
  <c r="P1331" i="18" s="1"/>
  <c r="P1332" i="18" a="1"/>
  <c r="P1332" i="18" s="1"/>
  <c r="P1333" i="18" a="1"/>
  <c r="P1333" i="18"/>
  <c r="P1334" i="18" a="1"/>
  <c r="P1334" i="18"/>
  <c r="P1335" i="18" a="1"/>
  <c r="P1335" i="18" s="1"/>
  <c r="P1336" i="18" a="1"/>
  <c r="P1336" i="18" s="1"/>
  <c r="P1337" i="18" a="1"/>
  <c r="P1337" i="18"/>
  <c r="P1338" i="18" a="1"/>
  <c r="P1338" i="18"/>
  <c r="P1339" i="18" a="1"/>
  <c r="P1339" i="18" s="1"/>
  <c r="P1340" i="18" a="1"/>
  <c r="P1340" i="18" s="1"/>
  <c r="P1341" i="18" a="1"/>
  <c r="P1341" i="18"/>
  <c r="P1342" i="18" a="1"/>
  <c r="P1342" i="18" s="1"/>
  <c r="P1343" i="18" a="1"/>
  <c r="P1343" i="18" s="1"/>
  <c r="P1344" i="18" a="1"/>
  <c r="P1344" i="18" s="1"/>
  <c r="P1345" i="18" a="1"/>
  <c r="P1345" i="18" s="1"/>
  <c r="P1346" i="18" a="1"/>
  <c r="P1346" i="18" s="1"/>
  <c r="P1347" i="18" a="1"/>
  <c r="P1347" i="18" s="1"/>
  <c r="P1348" i="18" a="1"/>
  <c r="P1348" i="18" s="1"/>
  <c r="P1349" i="18" a="1"/>
  <c r="P1349" i="18" s="1"/>
  <c r="P1350" i="18" a="1"/>
  <c r="P1350" i="18" s="1"/>
  <c r="P1351" i="18" a="1"/>
  <c r="P1351" i="18" s="1"/>
  <c r="P1352" i="18" a="1"/>
  <c r="P1352" i="18" s="1"/>
  <c r="P1353" i="18" a="1"/>
  <c r="P1353" i="18" s="1"/>
  <c r="P1354" i="18" a="1"/>
  <c r="P1354" i="18" s="1"/>
  <c r="P1355" i="18" a="1"/>
  <c r="P1355" i="18" s="1"/>
  <c r="P1356" i="18" a="1"/>
  <c r="P1356" i="18" s="1"/>
  <c r="P1357" i="18" a="1"/>
  <c r="P1357" i="18"/>
  <c r="P1358" i="18" a="1"/>
  <c r="P1358" i="18"/>
  <c r="P1359" i="18" a="1"/>
  <c r="P1359" i="18" s="1"/>
  <c r="P1360" i="18" a="1"/>
  <c r="P1360" i="18" s="1"/>
  <c r="P1361" i="18" a="1"/>
  <c r="P1361" i="18"/>
  <c r="P1362" i="18" a="1"/>
  <c r="P1362" i="18"/>
  <c r="P1363" i="18" a="1"/>
  <c r="P1363" i="18" s="1"/>
  <c r="P1364" i="18" a="1"/>
  <c r="P1364" i="18" s="1"/>
  <c r="P1365" i="18" a="1"/>
  <c r="P1365" i="18" s="1"/>
  <c r="P1366" i="18" a="1"/>
  <c r="P1366" i="18" s="1"/>
  <c r="P1367" i="18" a="1"/>
  <c r="P1367" i="18"/>
  <c r="P1368" i="18" a="1"/>
  <c r="P1368" i="18" s="1"/>
  <c r="P1369" i="18" a="1"/>
  <c r="P1369" i="18" s="1"/>
  <c r="P1370" i="18" a="1"/>
  <c r="P1370" i="18" s="1"/>
  <c r="P1371" i="18" a="1"/>
  <c r="P1371" i="18" s="1"/>
  <c r="P1372" i="18" a="1"/>
  <c r="P1372" i="18" s="1"/>
  <c r="P1373" i="18" a="1"/>
  <c r="P1373" i="18" s="1"/>
  <c r="P1374" i="18" a="1"/>
  <c r="P1374" i="18"/>
  <c r="P1375" i="18" a="1"/>
  <c r="P1375" i="18" s="1"/>
  <c r="P1376" i="18" a="1"/>
  <c r="P1376" i="18"/>
  <c r="P1377" i="18" a="1"/>
  <c r="P1377" i="18" s="1"/>
  <c r="P1378" i="18" a="1"/>
  <c r="P1378" i="18" s="1"/>
  <c r="P1379" i="18" a="1"/>
  <c r="P1379" i="18"/>
  <c r="P1380" i="18" a="1"/>
  <c r="P1380" i="18"/>
  <c r="P1381" i="18" a="1"/>
  <c r="P1381" i="18" s="1"/>
  <c r="P1382" i="18" a="1"/>
  <c r="P1382" i="18"/>
  <c r="P1383" i="18" a="1"/>
  <c r="P1383" i="18"/>
  <c r="P1384" i="18" a="1"/>
  <c r="P1384" i="18" s="1"/>
  <c r="P1385" i="18" a="1"/>
  <c r="P1385" i="18" s="1"/>
  <c r="P1386" i="18" a="1"/>
  <c r="P1386" i="18" s="1"/>
  <c r="P1387" i="18" a="1"/>
  <c r="P1387" i="18"/>
  <c r="P1388" i="18" a="1"/>
  <c r="P1388" i="18"/>
  <c r="P1389" i="18" a="1"/>
  <c r="P1389" i="18" s="1"/>
  <c r="P1390" i="18" a="1"/>
  <c r="P1390" i="18" s="1"/>
  <c r="P1391" i="18" a="1"/>
  <c r="P1391" i="18"/>
  <c r="P1392" i="18" a="1"/>
  <c r="P1392" i="18"/>
  <c r="P1393" i="18" a="1"/>
  <c r="P1393" i="18"/>
  <c r="P1394" i="18" a="1"/>
  <c r="P1394" i="18" s="1"/>
  <c r="P1395" i="18" a="1"/>
  <c r="P1395" i="18" s="1"/>
  <c r="P1396" i="18" a="1"/>
  <c r="P1396" i="18" s="1"/>
  <c r="P1397" i="18" a="1"/>
  <c r="P1397" i="18"/>
  <c r="P1398" i="18" a="1"/>
  <c r="P1398" i="18" s="1"/>
  <c r="P1399" i="18" a="1"/>
  <c r="P1399" i="18" s="1"/>
  <c r="P1400" i="18" a="1"/>
  <c r="P1400" i="18"/>
  <c r="P1401" i="18" a="1"/>
  <c r="P1401" i="18" s="1"/>
  <c r="P1402" i="18" a="1"/>
  <c r="P1402" i="18" s="1"/>
  <c r="P1403" i="18" a="1"/>
  <c r="P1403" i="18" s="1"/>
  <c r="P1404" i="18" a="1"/>
  <c r="P1404" i="18"/>
  <c r="P1405" i="18" a="1"/>
  <c r="P1405" i="18"/>
  <c r="P1406" i="18" a="1"/>
  <c r="P1406" i="18" s="1"/>
  <c r="P1407" i="18" a="1"/>
  <c r="P1407" i="18"/>
  <c r="P1408" i="18" a="1"/>
  <c r="P1408" i="18" s="1"/>
  <c r="P1409" i="18" a="1"/>
  <c r="P1409" i="18" s="1"/>
  <c r="P1410" i="18" a="1"/>
  <c r="P1410" i="18" s="1"/>
  <c r="P1411" i="18" a="1"/>
  <c r="P1411" i="18" s="1"/>
  <c r="P1412" i="18" a="1"/>
  <c r="P1412" i="18" s="1"/>
  <c r="P1413" i="18" a="1"/>
  <c r="P1413" i="18" s="1"/>
  <c r="P1414" i="18" a="1"/>
  <c r="P1414" i="18" s="1"/>
  <c r="P1415" i="18" a="1"/>
  <c r="P1415" i="18" s="1"/>
  <c r="P1416" i="18" a="1"/>
  <c r="P1416" i="18" s="1"/>
  <c r="P1417" i="18" a="1"/>
  <c r="P1417" i="18" s="1"/>
  <c r="P1418" i="18" a="1"/>
  <c r="P1418" i="18" s="1"/>
  <c r="P1419" i="18" a="1"/>
  <c r="P1419" i="18" s="1"/>
  <c r="P1420" i="18" a="1"/>
  <c r="P1420" i="18" s="1"/>
  <c r="P1421" i="18" a="1"/>
  <c r="P1421" i="18" s="1"/>
  <c r="P1422" i="18" a="1"/>
  <c r="P1422" i="18"/>
  <c r="P1423" i="18" a="1"/>
  <c r="P1423" i="18"/>
  <c r="P1424" i="18" a="1"/>
  <c r="P1424" i="18" s="1"/>
  <c r="P1425" i="18" a="1"/>
  <c r="P1425" i="18" s="1"/>
  <c r="P1426" i="18" a="1"/>
  <c r="P1426" i="18" s="1"/>
  <c r="P1427" i="18" a="1"/>
  <c r="P1427" i="18" s="1"/>
  <c r="P1428" i="18" a="1"/>
  <c r="P1428" i="18" s="1"/>
  <c r="P1429" i="18" a="1"/>
  <c r="P1429" i="18" s="1"/>
  <c r="P1430" i="18" a="1"/>
  <c r="P1430" i="18" s="1"/>
  <c r="P1431" i="18" a="1"/>
  <c r="P1431" i="18"/>
  <c r="P1432" i="18" a="1"/>
  <c r="P1432" i="18" s="1"/>
  <c r="P1433" i="18" a="1"/>
  <c r="P1433" i="18"/>
  <c r="P1434" i="18" a="1"/>
  <c r="P1434" i="18" s="1"/>
  <c r="P1435" i="18" a="1"/>
  <c r="P1435" i="18" s="1"/>
  <c r="P1436" i="18" a="1"/>
  <c r="P1436" i="18"/>
  <c r="P1437" i="18" a="1"/>
  <c r="P1437" i="18" s="1"/>
  <c r="P1438" i="18" a="1"/>
  <c r="P1438" i="18" s="1"/>
  <c r="P1439" i="18" a="1"/>
  <c r="P1439" i="18"/>
  <c r="P1440" i="18" a="1"/>
  <c r="P1440" i="18" s="1"/>
  <c r="P1441" i="18" a="1"/>
  <c r="P1441" i="18" s="1"/>
  <c r="P1442" i="18" a="1"/>
  <c r="P1442" i="18" s="1"/>
  <c r="P1443" i="18" a="1"/>
  <c r="P1443" i="18" s="1"/>
  <c r="P1444" i="18" a="1"/>
  <c r="P1444" i="18" s="1"/>
  <c r="P1445" i="18" a="1"/>
  <c r="P1445" i="18" s="1"/>
  <c r="P1446" i="18" a="1"/>
  <c r="P1446" i="18" s="1"/>
  <c r="P1447" i="18" a="1"/>
  <c r="P1447" i="18" s="1"/>
  <c r="P1448" i="18" a="1"/>
  <c r="P1448" i="18" s="1"/>
  <c r="P1449" i="18" a="1"/>
  <c r="P1449" i="18" s="1"/>
  <c r="P1450" i="18" a="1"/>
  <c r="P1450" i="18" s="1"/>
  <c r="P1451" i="18" a="1"/>
  <c r="P1451" i="18" s="1"/>
  <c r="P1452" i="18" a="1"/>
  <c r="P1452" i="18"/>
  <c r="P1453" i="18" a="1"/>
  <c r="P1453" i="18" s="1"/>
  <c r="P1454" i="18" a="1"/>
  <c r="P1454" i="18"/>
  <c r="P1455" i="18" a="1"/>
  <c r="P1455" i="18" s="1"/>
  <c r="P1456" i="18" a="1"/>
  <c r="P1456" i="18" s="1"/>
  <c r="P1457" i="18" a="1"/>
  <c r="P1457" i="18" s="1"/>
  <c r="P1458" i="18" a="1"/>
  <c r="P1458" i="18" s="1"/>
  <c r="P1459" i="18" a="1"/>
  <c r="P1459" i="18"/>
  <c r="P1460" i="18" a="1"/>
  <c r="P1460" i="18" s="1"/>
  <c r="P1461" i="18" a="1"/>
  <c r="P1461" i="18" s="1"/>
  <c r="P1462" i="18" a="1"/>
  <c r="P1462" i="18" s="1"/>
  <c r="P1463" i="18" a="1"/>
  <c r="P1463" i="18"/>
  <c r="P1464" i="18" a="1"/>
  <c r="P1464" i="18" s="1"/>
  <c r="P1465" i="18" a="1"/>
  <c r="P1465" i="18" s="1"/>
  <c r="P1466" i="18" a="1"/>
  <c r="P1466" i="18"/>
  <c r="P1467" i="18" a="1"/>
  <c r="P1467" i="18"/>
  <c r="P1468" i="18" a="1"/>
  <c r="P1468" i="18" s="1"/>
  <c r="P1469" i="18" a="1"/>
  <c r="P1469" i="18" s="1"/>
  <c r="P1470" i="18" a="1"/>
  <c r="P1470" i="18" s="1"/>
  <c r="P1471" i="18" a="1"/>
  <c r="P1471" i="18" s="1"/>
  <c r="P1472" i="18" a="1"/>
  <c r="P1472" i="18"/>
  <c r="P1473" i="18" a="1"/>
  <c r="P1473" i="18" s="1"/>
  <c r="P1474" i="18" a="1"/>
  <c r="P1474" i="18" s="1"/>
  <c r="P1475" i="18" a="1"/>
  <c r="P1475" i="18"/>
  <c r="P1476" i="18" a="1"/>
  <c r="P1476" i="18" s="1"/>
  <c r="P1477" i="18" a="1"/>
  <c r="P1477" i="18"/>
  <c r="P1478" i="18" a="1"/>
  <c r="P1478" i="18" s="1"/>
  <c r="P1479" i="18" a="1"/>
  <c r="P1479" i="18"/>
  <c r="P1480" i="18" a="1"/>
  <c r="P1480" i="18" s="1"/>
  <c r="P1481" i="18" a="1"/>
  <c r="P1481" i="18" s="1"/>
  <c r="P1482" i="18" a="1"/>
  <c r="P1482" i="18" s="1"/>
  <c r="P1483" i="18" a="1"/>
  <c r="P1483" i="18" s="1"/>
  <c r="P1484" i="18" a="1"/>
  <c r="P1484" i="18" s="1"/>
  <c r="P1485" i="18" a="1"/>
  <c r="P1485" i="18" s="1"/>
  <c r="P1486" i="18" a="1"/>
  <c r="P1486" i="18" s="1"/>
  <c r="P1487" i="18" a="1"/>
  <c r="P1487" i="18" s="1"/>
  <c r="P1488" i="18" a="1"/>
  <c r="P1488" i="18"/>
  <c r="P1489" i="18" a="1"/>
  <c r="P1489" i="18"/>
  <c r="P1490" i="18" a="1"/>
  <c r="P1490" i="18" s="1"/>
  <c r="P1491" i="18" a="1"/>
  <c r="P1491" i="18" s="1"/>
  <c r="P1492" i="18" a="1"/>
  <c r="P1492" i="18" s="1"/>
  <c r="P1493" i="18" a="1"/>
  <c r="P1493" i="18" s="1"/>
  <c r="P1494" i="18" a="1"/>
  <c r="P1494" i="18"/>
  <c r="P1495" i="18" a="1"/>
  <c r="P1495" i="18" s="1"/>
  <c r="P1496" i="18" a="1"/>
  <c r="P1496" i="18" s="1"/>
  <c r="P1497" i="18" a="1"/>
  <c r="P1497" i="18" s="1"/>
  <c r="P1498" i="18" a="1"/>
  <c r="P1498" i="18" s="1"/>
  <c r="P1499" i="18" a="1"/>
  <c r="P1499" i="18"/>
  <c r="P1500" i="18" a="1"/>
  <c r="P1500" i="18"/>
  <c r="P1501" i="18" a="1"/>
  <c r="P1501" i="18" s="1"/>
  <c r="P1502" i="18" a="1"/>
  <c r="P1502" i="18"/>
  <c r="P1503" i="18" a="1"/>
  <c r="P1503" i="18" s="1"/>
  <c r="P1504" i="18" a="1"/>
  <c r="P1504" i="18" s="1"/>
  <c r="P1505" i="18" a="1"/>
  <c r="P1505" i="18" s="1"/>
  <c r="P1506" i="18" a="1"/>
  <c r="P1506" i="18" s="1"/>
  <c r="P1507" i="18" a="1"/>
  <c r="P1507" i="18"/>
  <c r="P1508" i="18" a="1"/>
  <c r="P1508" i="18" s="1"/>
  <c r="P1509" i="18" a="1"/>
  <c r="P1509" i="18" s="1"/>
  <c r="P1510" i="18" a="1"/>
  <c r="P1510" i="18" s="1"/>
  <c r="P1511" i="18" a="1"/>
  <c r="P1511" i="18" s="1"/>
  <c r="P1512" i="18" a="1"/>
  <c r="P1512" i="18" s="1"/>
  <c r="P1513" i="18" a="1"/>
  <c r="P1513" i="18" s="1"/>
  <c r="P1514" i="18" a="1"/>
  <c r="P1514" i="18" s="1"/>
  <c r="P1515" i="18" a="1"/>
  <c r="P1515" i="18" s="1"/>
  <c r="P1516" i="18" a="1"/>
  <c r="P1516" i="18" s="1"/>
  <c r="P1517" i="18" a="1"/>
  <c r="P1517" i="18" s="1"/>
  <c r="P1518" i="18" a="1"/>
  <c r="P1518" i="18" s="1"/>
  <c r="P1519" i="18" a="1"/>
  <c r="P1519" i="18" s="1"/>
  <c r="P1520" i="18" a="1"/>
  <c r="P1520" i="18"/>
  <c r="P1521" i="18" a="1"/>
  <c r="P1521" i="18" s="1"/>
  <c r="P1522" i="18" a="1"/>
  <c r="P1522" i="18" s="1"/>
  <c r="P1523" i="18" a="1"/>
  <c r="P1523" i="18"/>
  <c r="P1524" i="18" a="1"/>
  <c r="P1524" i="18" s="1"/>
  <c r="P1525" i="18" a="1"/>
  <c r="P1525" i="18" s="1"/>
  <c r="P1526" i="18" a="1"/>
  <c r="P1526" i="18" s="1"/>
  <c r="P1527" i="18" a="1"/>
  <c r="P1527" i="18" s="1"/>
  <c r="P1528" i="18" a="1"/>
  <c r="P1528" i="18" s="1"/>
  <c r="P1529" i="18" a="1"/>
  <c r="P1529" i="18" s="1"/>
  <c r="P1530" i="18" a="1"/>
  <c r="P1530" i="18" s="1"/>
  <c r="P1531" i="18" a="1"/>
  <c r="P1531" i="18" s="1"/>
  <c r="P1532" i="18" a="1"/>
  <c r="P1532" i="18" s="1"/>
  <c r="P1533" i="18" a="1"/>
  <c r="P1533" i="18"/>
  <c r="P1534" i="18" a="1"/>
  <c r="P1534" i="18" s="1"/>
  <c r="P1535" i="18" a="1"/>
  <c r="P1535" i="18" s="1"/>
  <c r="P1536" i="18" a="1"/>
  <c r="P1536" i="18"/>
  <c r="P1537" i="18" a="1"/>
  <c r="P1537" i="18" s="1"/>
  <c r="P1538" i="18" a="1"/>
  <c r="P1538" i="18" s="1"/>
  <c r="P1539" i="18" a="1"/>
  <c r="P1539" i="18"/>
  <c r="P1540" i="18" a="1"/>
  <c r="P1540" i="18" s="1"/>
  <c r="P1541" i="18" a="1"/>
  <c r="P1541" i="18" s="1"/>
  <c r="P1542" i="18" a="1"/>
  <c r="P1542" i="18" s="1"/>
  <c r="P1543" i="18" a="1"/>
  <c r="P1543" i="18" s="1"/>
  <c r="P1544" i="18" a="1"/>
  <c r="P1544" i="18" s="1"/>
  <c r="P1545" i="18" a="1"/>
  <c r="P1545" i="18" s="1"/>
  <c r="P1546" i="18" a="1"/>
  <c r="P1546" i="18" s="1"/>
  <c r="P1547" i="18" a="1"/>
  <c r="P1547" i="18" s="1"/>
  <c r="P1548" i="18" a="1"/>
  <c r="P1548" i="18" s="1"/>
  <c r="P1549" i="18" a="1"/>
  <c r="P1549" i="18"/>
  <c r="P1550" i="18" a="1"/>
  <c r="P1550" i="18" s="1"/>
  <c r="P1551" i="18" a="1"/>
  <c r="P1551" i="18"/>
  <c r="P1552" i="18" a="1"/>
  <c r="P1552" i="18" s="1"/>
  <c r="P1553" i="18" a="1"/>
  <c r="P1553" i="18"/>
  <c r="P1554" i="18" a="1"/>
  <c r="P1554" i="18" s="1"/>
  <c r="P1555" i="18" a="1"/>
  <c r="P1555" i="18" s="1"/>
  <c r="P1556" i="18" a="1"/>
  <c r="P1556" i="18" s="1"/>
  <c r="P1557" i="18" a="1"/>
  <c r="P1557" i="18"/>
  <c r="P1558" i="18" a="1"/>
  <c r="P1558" i="18" s="1"/>
  <c r="P1559" i="18" a="1"/>
  <c r="P1559" i="18" s="1"/>
  <c r="R1559" i="18" s="1"/>
  <c r="P1560" i="18" a="1"/>
  <c r="P1560" i="18" s="1"/>
  <c r="P1561" i="18" a="1"/>
  <c r="P1561" i="18" s="1"/>
  <c r="P1562" i="18" a="1"/>
  <c r="P1562" i="18" s="1"/>
  <c r="P1563" i="18" a="1"/>
  <c r="P1563" i="18" s="1"/>
  <c r="P1564" i="18" a="1"/>
  <c r="P1564" i="18" s="1"/>
  <c r="P1565" i="18" a="1"/>
  <c r="P1565" i="18" s="1"/>
  <c r="P1566" i="18" a="1"/>
  <c r="P1566" i="18"/>
  <c r="P1567" i="18" a="1"/>
  <c r="P1567" i="18" s="1"/>
  <c r="P1568" i="18" a="1"/>
  <c r="P1568" i="18" s="1"/>
  <c r="P1569" i="18" a="1"/>
  <c r="P1569" i="18" s="1"/>
  <c r="P1570" i="18" a="1"/>
  <c r="P1570" i="18" s="1"/>
  <c r="P1571" i="18" a="1"/>
  <c r="P1571" i="18"/>
  <c r="P1572" i="18" a="1"/>
  <c r="P1572" i="18" s="1"/>
  <c r="P1573" i="18" a="1"/>
  <c r="P1573" i="18"/>
  <c r="P1574" i="18" a="1"/>
  <c r="P1574" i="18" s="1"/>
  <c r="P1575" i="18" a="1"/>
  <c r="P1575" i="18"/>
  <c r="P1576" i="18" a="1"/>
  <c r="P1576" i="18" s="1"/>
  <c r="P1577" i="18" a="1"/>
  <c r="P1577" i="18" s="1"/>
  <c r="P1578" i="18" a="1"/>
  <c r="P1578" i="18" s="1"/>
  <c r="P1579" i="18" a="1"/>
  <c r="P1579" i="18" s="1"/>
  <c r="R1579" i="18" s="1"/>
  <c r="P1580" i="18" a="1"/>
  <c r="P1580" i="18" s="1"/>
  <c r="P1581" i="18" a="1"/>
  <c r="P1581" i="18" s="1"/>
  <c r="P1582" i="18" a="1"/>
  <c r="P1582" i="18" s="1"/>
  <c r="P1583" i="18" a="1"/>
  <c r="P1583" i="18" s="1"/>
  <c r="P1584" i="18" a="1"/>
  <c r="P1584" i="18"/>
  <c r="P1585" i="18" a="1"/>
  <c r="P1585" i="18"/>
  <c r="P1586" i="18" a="1"/>
  <c r="P1586" i="18"/>
  <c r="P1587" i="18" a="1"/>
  <c r="P1587" i="18" s="1"/>
  <c r="P1588" i="18" a="1"/>
  <c r="P1588" i="18" s="1"/>
  <c r="P1589" i="18" a="1"/>
  <c r="P1589" i="18" s="1"/>
  <c r="P1590" i="18" a="1"/>
  <c r="P1590" i="18" s="1"/>
  <c r="P1591" i="18" a="1"/>
  <c r="P1591" i="18" s="1"/>
  <c r="P1592" i="18" a="1"/>
  <c r="P1592" i="18" s="1"/>
  <c r="P1593" i="18" a="1"/>
  <c r="P1593" i="18" s="1"/>
  <c r="P1594" i="18" a="1"/>
  <c r="P1594" i="18" s="1"/>
  <c r="P1595" i="18" a="1"/>
  <c r="P1595" i="18" s="1"/>
  <c r="P1596" i="18" a="1"/>
  <c r="P1596" i="18" s="1"/>
  <c r="P1597" i="18" a="1"/>
  <c r="P1597" i="18"/>
  <c r="P1598" i="18" a="1"/>
  <c r="P1598" i="18" s="1"/>
  <c r="P1599" i="18" a="1"/>
  <c r="P1599" i="18"/>
  <c r="P1600" i="18" a="1"/>
  <c r="P1600" i="18" s="1"/>
  <c r="P1601" i="18" a="1"/>
  <c r="P1601" i="18" s="1"/>
  <c r="P1602" i="18" a="1"/>
  <c r="P1602" i="18" s="1"/>
  <c r="P1603" i="18" a="1"/>
  <c r="P1603" i="18" s="1"/>
  <c r="P1604" i="18" a="1"/>
  <c r="P1604" i="18" s="1"/>
  <c r="P1605" i="18" a="1"/>
  <c r="P1605" i="18"/>
  <c r="P1606" i="18" a="1"/>
  <c r="P1606" i="18" s="1"/>
  <c r="P1607" i="18" a="1"/>
  <c r="P1607" i="18" s="1"/>
  <c r="P1608" i="18" a="1"/>
  <c r="P1608" i="18" s="1"/>
  <c r="P1609" i="18" a="1"/>
  <c r="P1609" i="18" s="1"/>
  <c r="P1610" i="18" a="1"/>
  <c r="P1610" i="18"/>
  <c r="P1611" i="18" a="1"/>
  <c r="P1611" i="18" s="1"/>
  <c r="P1612" i="18" a="1"/>
  <c r="P1612" i="18" s="1"/>
  <c r="P1613" i="18" a="1"/>
  <c r="P1613" i="18" s="1"/>
  <c r="P1614" i="18" a="1"/>
  <c r="P1614" i="18" s="1"/>
  <c r="P1615" i="18" a="1"/>
  <c r="P1615" i="18" s="1"/>
  <c r="P1616" i="18" a="1"/>
  <c r="P1616" i="18"/>
  <c r="P1617" i="18" a="1"/>
  <c r="P1617" i="18" s="1"/>
  <c r="P1618" i="18" a="1"/>
  <c r="P1618" i="18" s="1"/>
  <c r="P1619" i="18" a="1"/>
  <c r="P1619" i="18"/>
  <c r="P1620" i="18" a="1"/>
  <c r="P1620" i="18" s="1"/>
  <c r="P1621" i="18" a="1"/>
  <c r="P1621" i="18"/>
  <c r="P1622" i="18" a="1"/>
  <c r="P1622" i="18" s="1"/>
  <c r="P1623" i="18" a="1"/>
  <c r="P1623" i="18" s="1"/>
  <c r="P1624" i="18" a="1"/>
  <c r="P1624" i="18" s="1"/>
  <c r="P1625" i="18" a="1"/>
  <c r="P1625" i="18"/>
  <c r="P1626" i="18" a="1"/>
  <c r="P1626" i="18" s="1"/>
  <c r="P1627" i="18" a="1"/>
  <c r="P1627" i="18" s="1"/>
  <c r="P1628" i="18" a="1"/>
  <c r="P1628" i="18" s="1"/>
  <c r="P1629" i="18" a="1"/>
  <c r="P1629" i="18" s="1"/>
  <c r="P1630" i="18" a="1"/>
  <c r="P1630" i="18" s="1"/>
  <c r="P1631" i="18" a="1"/>
  <c r="P1631" i="18"/>
  <c r="P1632" i="18" a="1"/>
  <c r="P1632" i="18" s="1"/>
  <c r="P1633" i="18" a="1"/>
  <c r="P1633" i="18" s="1"/>
  <c r="P1634" i="18" a="1"/>
  <c r="P1634" i="18"/>
  <c r="P1635" i="18" a="1"/>
  <c r="P1635" i="18" s="1"/>
  <c r="P1636" i="18" a="1"/>
  <c r="P1636" i="18" s="1"/>
  <c r="P1637" i="18" a="1"/>
  <c r="P1637" i="18" s="1"/>
  <c r="P1638" i="18" a="1"/>
  <c r="P1638" i="18"/>
  <c r="P1639" i="18" a="1"/>
  <c r="P1639" i="18" s="1"/>
  <c r="P1640" i="18" a="1"/>
  <c r="P1640" i="18" s="1"/>
  <c r="P1641" i="18" a="1"/>
  <c r="P1641" i="18" s="1"/>
  <c r="P1642" i="18" a="1"/>
  <c r="P1642" i="18" s="1"/>
  <c r="P1643" i="18" a="1"/>
  <c r="P1643" i="18"/>
  <c r="P1644" i="18" a="1"/>
  <c r="P1644" i="18"/>
  <c r="P1645" i="18" a="1"/>
  <c r="P1645" i="18" s="1"/>
  <c r="P1646" i="18" a="1"/>
  <c r="P1646" i="18"/>
  <c r="P1647" i="18" a="1"/>
  <c r="P1647" i="18" s="1"/>
  <c r="P1648" i="18" a="1"/>
  <c r="P1648" i="18" s="1"/>
  <c r="P1649" i="18" a="1"/>
  <c r="P1649" i="18" s="1"/>
  <c r="P1650" i="18" a="1"/>
  <c r="P1650" i="18" s="1"/>
  <c r="P1651" i="18" a="1"/>
  <c r="P1651" i="18"/>
  <c r="P1652" i="18" a="1"/>
  <c r="P1652" i="18" s="1"/>
  <c r="P1653" i="18" a="1"/>
  <c r="P1653" i="18" s="1"/>
  <c r="P1654" i="18" a="1"/>
  <c r="P1654" i="18" s="1"/>
  <c r="P1655" i="18" a="1"/>
  <c r="P1655" i="18" s="1"/>
  <c r="P1656" i="18" a="1"/>
  <c r="P1656" i="18"/>
  <c r="P1657" i="18" a="1"/>
  <c r="P1657" i="18" s="1"/>
  <c r="P1658" i="18" a="1"/>
  <c r="P1658" i="18" s="1"/>
  <c r="P1659" i="18" a="1"/>
  <c r="P1659" i="18" s="1"/>
  <c r="P1660" i="18" a="1"/>
  <c r="P1660" i="18" s="1"/>
  <c r="P1661" i="18" a="1"/>
  <c r="P1661" i="18" s="1"/>
  <c r="P1662" i="18" a="1"/>
  <c r="P1662" i="18" s="1"/>
  <c r="P1663" i="18" a="1"/>
  <c r="P1663" i="18" s="1"/>
  <c r="P1664" i="18" a="1"/>
  <c r="P1664" i="18"/>
  <c r="P1665" i="18" a="1"/>
  <c r="P1665" i="18" s="1"/>
  <c r="P1666" i="18" a="1"/>
  <c r="P1666" i="18" s="1"/>
  <c r="P1667" i="18" a="1"/>
  <c r="P1667" i="18" s="1"/>
  <c r="R1667" i="18" s="1"/>
  <c r="P1668" i="18" a="1"/>
  <c r="P1668" i="18" s="1"/>
  <c r="P1669" i="18" a="1"/>
  <c r="P1669" i="18"/>
  <c r="P1670" i="18" a="1"/>
  <c r="P1670" i="18" s="1"/>
  <c r="P1671" i="18" a="1"/>
  <c r="P1671" i="18"/>
  <c r="P1672" i="18" a="1"/>
  <c r="P1672" i="18" s="1"/>
  <c r="P1673" i="18" a="1"/>
  <c r="P1673" i="18" s="1"/>
  <c r="P1674" i="18" a="1"/>
  <c r="P1674" i="18" s="1"/>
  <c r="P1675" i="18" a="1"/>
  <c r="P1675" i="18" s="1"/>
  <c r="P1676" i="18" a="1"/>
  <c r="P1676" i="18" s="1"/>
  <c r="P1677" i="18" a="1"/>
  <c r="P1677" i="18" s="1"/>
  <c r="R1677" i="18" s="1"/>
  <c r="P1678" i="18" a="1"/>
  <c r="P1678" i="18" s="1"/>
  <c r="P1679" i="18" a="1"/>
  <c r="P1679" i="18" s="1"/>
  <c r="P1680" i="18" a="1"/>
  <c r="P1680" i="18" s="1"/>
  <c r="P1681" i="18" a="1"/>
  <c r="P1681" i="18" s="1"/>
  <c r="P1682" i="18" a="1"/>
  <c r="P1682" i="18" s="1"/>
  <c r="P1683" i="18" a="1"/>
  <c r="P1683" i="18" s="1"/>
  <c r="P1684" i="18" a="1"/>
  <c r="P1684" i="18" s="1"/>
  <c r="P1685" i="18" a="1"/>
  <c r="P1685" i="18" s="1"/>
  <c r="P1686" i="18" a="1"/>
  <c r="P1686" i="18" s="1"/>
  <c r="P1687" i="18" a="1"/>
  <c r="P1687" i="18" s="1"/>
  <c r="P1688" i="18" a="1"/>
  <c r="P1688" i="18" s="1"/>
  <c r="P1689" i="18" a="1"/>
  <c r="P1689" i="18" s="1"/>
  <c r="P1690" i="18" a="1"/>
  <c r="P1690" i="18" s="1"/>
  <c r="P1691" i="18" a="1"/>
  <c r="P1691" i="18" s="1"/>
  <c r="P1692" i="18" a="1"/>
  <c r="P1692" i="18"/>
  <c r="P1693" i="18" a="1"/>
  <c r="P1693" i="18"/>
  <c r="P1694" i="18" a="1"/>
  <c r="P1694" i="18" s="1"/>
  <c r="P1695" i="18" a="1"/>
  <c r="P1695" i="18"/>
  <c r="P1696" i="18" a="1"/>
  <c r="P1696" i="18" s="1"/>
  <c r="P1697" i="18" a="1"/>
  <c r="P1697" i="18" s="1"/>
  <c r="P1698" i="18" a="1"/>
  <c r="P1698" i="18" s="1"/>
  <c r="P1699" i="18" a="1"/>
  <c r="P1699" i="18" s="1"/>
  <c r="P1700" i="18" a="1"/>
  <c r="P1700" i="18" s="1"/>
  <c r="P1701" i="18" a="1"/>
  <c r="P1701" i="18" s="1"/>
  <c r="P1702" i="18" a="1"/>
  <c r="P1702" i="18" s="1"/>
  <c r="P1703" i="18" a="1"/>
  <c r="P1703" i="18" s="1"/>
  <c r="P1704" i="18" a="1"/>
  <c r="P1704" i="18"/>
  <c r="P1705" i="18" a="1"/>
  <c r="P1705" i="18"/>
  <c r="P1706" i="18" a="1"/>
  <c r="P1706" i="18"/>
  <c r="P1707" i="18" a="1"/>
  <c r="P1707" i="18" s="1"/>
  <c r="P1708" i="18" a="1"/>
  <c r="P1708" i="18" s="1"/>
  <c r="P1709" i="18" a="1"/>
  <c r="P1709" i="18" s="1"/>
  <c r="P1710" i="18" a="1"/>
  <c r="P1710" i="18"/>
  <c r="P1711" i="18" a="1"/>
  <c r="P1711" i="18" s="1"/>
  <c r="P1712" i="18" a="1"/>
  <c r="P1712" i="18" s="1"/>
  <c r="P1713" i="18" a="1"/>
  <c r="P1713" i="18" s="1"/>
  <c r="P1714" i="18" a="1"/>
  <c r="P1714" i="18" s="1"/>
  <c r="P1715" i="18" a="1"/>
  <c r="P1715" i="18" s="1"/>
  <c r="P1716" i="18" a="1"/>
  <c r="P1716" i="18" s="1"/>
  <c r="P1717" i="18" a="1"/>
  <c r="P1717" i="18"/>
  <c r="P1718" i="18" a="1"/>
  <c r="P1718" i="18"/>
  <c r="P1719" i="18" a="1"/>
  <c r="P1719" i="18"/>
  <c r="P1720" i="18" a="1"/>
  <c r="P1720" i="18" s="1"/>
  <c r="P1721" i="18" a="1"/>
  <c r="P1721" i="18" s="1"/>
  <c r="P1722" i="18" a="1"/>
  <c r="P1722" i="18" s="1"/>
  <c r="P1723" i="18" a="1"/>
  <c r="P1723" i="18"/>
  <c r="P1724" i="18" a="1"/>
  <c r="P1724" i="18" s="1"/>
  <c r="P1725" i="18" a="1"/>
  <c r="P1725" i="18" s="1"/>
  <c r="P1726" i="18" a="1"/>
  <c r="P1726" i="18" s="1"/>
  <c r="P1727" i="18" a="1"/>
  <c r="P1727" i="18" s="1"/>
  <c r="P1728" i="18" a="1"/>
  <c r="P1728" i="18"/>
  <c r="P1729" i="18" a="1"/>
  <c r="P1729" i="18" s="1"/>
  <c r="P1730" i="18" a="1"/>
  <c r="P1730" i="18" s="1"/>
  <c r="P1731" i="18" a="1"/>
  <c r="P1731" i="18" s="1"/>
  <c r="P1732" i="18" a="1"/>
  <c r="P1732" i="18" s="1"/>
  <c r="P1733" i="18" a="1"/>
  <c r="P1733" i="18" s="1"/>
  <c r="P1734" i="18" a="1"/>
  <c r="P1734" i="18" s="1"/>
  <c r="P1735" i="18" a="1"/>
  <c r="P1735" i="18" s="1"/>
  <c r="P1736" i="18" a="1"/>
  <c r="P1736" i="18"/>
  <c r="P1737" i="18" a="1"/>
  <c r="P1737" i="18" s="1"/>
  <c r="P1738" i="18" a="1"/>
  <c r="P1738" i="18" s="1"/>
  <c r="P1739" i="18" a="1"/>
  <c r="P1739" i="18" s="1"/>
  <c r="P1740" i="18" a="1"/>
  <c r="P1740" i="18" s="1"/>
  <c r="P1741" i="18" a="1"/>
  <c r="P1741" i="18"/>
  <c r="P1742" i="18" a="1"/>
  <c r="P1742" i="18" s="1"/>
  <c r="P1743" i="18" a="1"/>
  <c r="P1743" i="18" s="1"/>
  <c r="P1744" i="18" a="1"/>
  <c r="P1744" i="18" s="1"/>
  <c r="P1745" i="18" a="1"/>
  <c r="P1745" i="18" s="1"/>
  <c r="P1746" i="18" a="1"/>
  <c r="P1746" i="18" s="1"/>
  <c r="P1747" i="18" a="1"/>
  <c r="P1747" i="18" s="1"/>
  <c r="P1748" i="18" a="1"/>
  <c r="P1748" i="18" s="1"/>
  <c r="P1749" i="18" a="1"/>
  <c r="P1749" i="18"/>
  <c r="P1750" i="18" a="1"/>
  <c r="P1750" i="18" s="1"/>
  <c r="P1751" i="18" a="1"/>
  <c r="P1751" i="18" s="1"/>
  <c r="P1752" i="18" a="1"/>
  <c r="P1752" i="18"/>
  <c r="P1753" i="18" a="1"/>
  <c r="P1753" i="18" s="1"/>
  <c r="P1754" i="18" a="1"/>
  <c r="P1754" i="18"/>
  <c r="P1755" i="18" a="1"/>
  <c r="P1755" i="18" s="1"/>
  <c r="P1756" i="18" a="1"/>
  <c r="P1756" i="18" s="1"/>
  <c r="P1757" i="18" a="1"/>
  <c r="P1757" i="18" s="1"/>
  <c r="P1758" i="18" a="1"/>
  <c r="P1758" i="18" s="1"/>
  <c r="P1759" i="18" a="1"/>
  <c r="P1759" i="18" s="1"/>
  <c r="P1760" i="18" a="1"/>
  <c r="P1760" i="18" s="1"/>
  <c r="P1761" i="18" a="1"/>
  <c r="P1761" i="18" s="1"/>
  <c r="P1762" i="18" a="1"/>
  <c r="P1762" i="18" s="1"/>
  <c r="P1763" i="18" a="1"/>
  <c r="P1763" i="18"/>
  <c r="P1764" i="18" a="1"/>
  <c r="P1764" i="18"/>
  <c r="P1765" i="18" a="1"/>
  <c r="P1765" i="18" s="1"/>
  <c r="P1766" i="18" a="1"/>
  <c r="P1766" i="18" s="1"/>
  <c r="P1767" i="18" a="1"/>
  <c r="P1767" i="18"/>
  <c r="P1768" i="18" a="1"/>
  <c r="P1768" i="18" s="1"/>
  <c r="P1769" i="18" a="1"/>
  <c r="P1769" i="18"/>
  <c r="P1770" i="18" a="1"/>
  <c r="P1770" i="18"/>
  <c r="P1771" i="18" a="1"/>
  <c r="P1771" i="18" s="1"/>
  <c r="P1772" i="18" a="1"/>
  <c r="P1772" i="18" s="1"/>
  <c r="P1773" i="18" a="1"/>
  <c r="P1773" i="18" s="1"/>
  <c r="P1774" i="18" a="1"/>
  <c r="P1774" i="18" s="1"/>
  <c r="P1775" i="18" a="1"/>
  <c r="P1775" i="18" s="1"/>
  <c r="P1776" i="18" a="1"/>
  <c r="P1776" i="18" s="1"/>
  <c r="P1777" i="18" a="1"/>
  <c r="P1777" i="18" s="1"/>
  <c r="P1778" i="18" a="1"/>
  <c r="P1778" i="18"/>
  <c r="P1779" i="18" a="1"/>
  <c r="P1779" i="18" s="1"/>
  <c r="P1780" i="18" a="1"/>
  <c r="P1780" i="18" s="1"/>
  <c r="P1781" i="18" a="1"/>
  <c r="P1781" i="18" s="1"/>
  <c r="P1782" i="18" a="1"/>
  <c r="P1782" i="18"/>
  <c r="P1783" i="18" a="1"/>
  <c r="P1783" i="18" s="1"/>
  <c r="P1784" i="18" a="1"/>
  <c r="P1784" i="18" s="1"/>
  <c r="P1785" i="18" a="1"/>
  <c r="P1785" i="18" s="1"/>
  <c r="R1785" i="18" s="1"/>
  <c r="P1786" i="18" a="1"/>
  <c r="P1786" i="18" s="1"/>
  <c r="P1787" i="18" a="1"/>
  <c r="P1787" i="18" s="1"/>
  <c r="P1788" i="18" a="1"/>
  <c r="P1788" i="18" s="1"/>
  <c r="P1789" i="18" a="1"/>
  <c r="P1789" i="18" s="1"/>
  <c r="P1790" i="18" a="1"/>
  <c r="P1790" i="18" s="1"/>
  <c r="P1791" i="18" a="1"/>
  <c r="P1791" i="18"/>
  <c r="P1792" i="18" a="1"/>
  <c r="P1792" i="18" s="1"/>
  <c r="P1793" i="18" a="1"/>
  <c r="P1793" i="18" s="1"/>
  <c r="P1794" i="18" a="1"/>
  <c r="P1794" i="18" s="1"/>
  <c r="P1795" i="18" a="1"/>
  <c r="P1795" i="18" s="1"/>
  <c r="P1796" i="18" a="1"/>
  <c r="P1796" i="18" s="1"/>
  <c r="P1797" i="18" a="1"/>
  <c r="P1797" i="18" s="1"/>
  <c r="P1798" i="18" a="1"/>
  <c r="P1798" i="18" s="1"/>
  <c r="P1799" i="18" a="1"/>
  <c r="P1799" i="18" s="1"/>
  <c r="P1800" i="18" a="1"/>
  <c r="P1800" i="18"/>
  <c r="P1801" i="18" a="1"/>
  <c r="P1801" i="18" s="1"/>
  <c r="Q2" i="18" a="1"/>
  <c r="Q2" i="18" s="1"/>
  <c r="R2" i="18" s="1"/>
  <c r="Q3" i="18" a="1"/>
  <c r="Q3" i="18" s="1"/>
  <c r="Q4" i="18" a="1"/>
  <c r="Q4" i="18" s="1"/>
  <c r="Q5" i="18" a="1"/>
  <c r="Q5" i="18" s="1"/>
  <c r="R5" i="18" s="1"/>
  <c r="Q6" i="18" a="1"/>
  <c r="Q6" i="18" s="1"/>
  <c r="Q7" i="18" a="1"/>
  <c r="Q7" i="18" s="1"/>
  <c r="Q8" i="18" a="1"/>
  <c r="Q8" i="18" s="1"/>
  <c r="R8" i="18" s="1"/>
  <c r="Q9" i="18" a="1"/>
  <c r="Q9" i="18" s="1"/>
  <c r="R9" i="18" s="1"/>
  <c r="Q10" i="18" a="1"/>
  <c r="Q10" i="18" s="1"/>
  <c r="Q11" i="18" a="1"/>
  <c r="Q11" i="18" s="1"/>
  <c r="R11" i="18" s="1"/>
  <c r="Q12" i="18" a="1"/>
  <c r="Q12" i="18" s="1"/>
  <c r="R12" i="18" s="1"/>
  <c r="Q13" i="18" a="1"/>
  <c r="Q13" i="18"/>
  <c r="R13" i="18" s="1"/>
  <c r="Q14" i="18" a="1"/>
  <c r="Q14" i="18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R20" i="18" s="1"/>
  <c r="Q21" i="18" a="1"/>
  <c r="Q21" i="18" s="1"/>
  <c r="Q22" i="18" a="1"/>
  <c r="Q22" i="18" s="1"/>
  <c r="R22" i="18" s="1"/>
  <c r="Q23" i="18" a="1"/>
  <c r="Q23" i="18" s="1"/>
  <c r="Q24" i="18" a="1"/>
  <c r="Q24" i="18" s="1"/>
  <c r="Q25" i="18" a="1"/>
  <c r="Q25" i="18" s="1"/>
  <c r="Q26" i="18" a="1"/>
  <c r="Q26" i="18"/>
  <c r="R26" i="18" s="1"/>
  <c r="Q27" i="18" a="1"/>
  <c r="Q27" i="18" s="1"/>
  <c r="R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R32" i="18" s="1"/>
  <c r="Q33" i="18" a="1"/>
  <c r="Q33" i="18" s="1"/>
  <c r="Q34" i="18" a="1"/>
  <c r="Q34" i="18" s="1"/>
  <c r="R34" i="18" s="1"/>
  <c r="Q35" i="18" a="1"/>
  <c r="Q35" i="18" s="1"/>
  <c r="R35" i="18" s="1"/>
  <c r="Q36" i="18" a="1"/>
  <c r="Q36" i="18" s="1"/>
  <c r="Q37" i="18" a="1"/>
  <c r="Q37" i="18" s="1"/>
  <c r="Q38" i="18" a="1"/>
  <c r="Q38" i="18"/>
  <c r="Q39" i="18" a="1"/>
  <c r="Q39" i="18"/>
  <c r="Q40" i="18" a="1"/>
  <c r="Q40" i="18" s="1"/>
  <c r="Q41" i="18" a="1"/>
  <c r="Q41" i="18" s="1"/>
  <c r="Q42" i="18" a="1"/>
  <c r="Q42" i="18"/>
  <c r="R42" i="18" s="1"/>
  <c r="Q43" i="18" a="1"/>
  <c r="Q43" i="18" s="1"/>
  <c r="R43" i="18" s="1"/>
  <c r="Q44" i="18" a="1"/>
  <c r="Q44" i="18" s="1"/>
  <c r="R44" i="18" s="1"/>
  <c r="Q45" i="18" a="1"/>
  <c r="Q45" i="18" s="1"/>
  <c r="Q46" i="18" a="1"/>
  <c r="Q46" i="18" s="1"/>
  <c r="Q47" i="18" a="1"/>
  <c r="Q47" i="18" s="1"/>
  <c r="R47" i="18" s="1"/>
  <c r="Q48" i="18" a="1"/>
  <c r="Q48" i="18" s="1"/>
  <c r="R48" i="18" s="1"/>
  <c r="Q49" i="18" a="1"/>
  <c r="Q49" i="18" s="1"/>
  <c r="R49" i="18" s="1"/>
  <c r="Q50" i="18" a="1"/>
  <c r="Q50" i="18" s="1"/>
  <c r="Q51" i="18" a="1"/>
  <c r="Q51" i="18" s="1"/>
  <c r="Q52" i="18" a="1"/>
  <c r="Q52" i="18" s="1"/>
  <c r="R52" i="18" s="1"/>
  <c r="Q53" i="18" a="1"/>
  <c r="Q53" i="18" s="1"/>
  <c r="Q54" i="18" a="1"/>
  <c r="Q54" i="18" s="1"/>
  <c r="Q55" i="18" a="1"/>
  <c r="Q55" i="18" s="1"/>
  <c r="R55" i="18" s="1"/>
  <c r="Q56" i="18" a="1"/>
  <c r="Q56" i="18"/>
  <c r="R56" i="18" s="1"/>
  <c r="Q57" i="18" a="1"/>
  <c r="Q57" i="18" s="1"/>
  <c r="R57" i="18" s="1"/>
  <c r="Q58" i="18" a="1"/>
  <c r="Q58" i="18" s="1"/>
  <c r="Q59" i="18" a="1"/>
  <c r="Q59" i="18" s="1"/>
  <c r="Q60" i="18" a="1"/>
  <c r="Q60" i="18"/>
  <c r="Q61" i="18" a="1"/>
  <c r="Q61" i="18" s="1"/>
  <c r="R61" i="18" s="1"/>
  <c r="Q62" i="18" a="1"/>
  <c r="Q62" i="18" s="1"/>
  <c r="Q63" i="18" a="1"/>
  <c r="Q63" i="18" s="1"/>
  <c r="R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R68" i="18" s="1"/>
  <c r="Q69" i="18" a="1"/>
  <c r="Q69" i="18"/>
  <c r="Q70" i="18" a="1"/>
  <c r="Q70" i="18" s="1"/>
  <c r="R70" i="18" s="1"/>
  <c r="Q71" i="18" a="1"/>
  <c r="Q71" i="18" s="1"/>
  <c r="R71" i="18" s="1"/>
  <c r="Q72" i="18" a="1"/>
  <c r="Q72" i="18"/>
  <c r="R72" i="18" s="1"/>
  <c r="Q73" i="18" a="1"/>
  <c r="Q73" i="18" s="1"/>
  <c r="R73" i="18" s="1"/>
  <c r="Q74" i="18" a="1"/>
  <c r="Q74" i="18"/>
  <c r="R74" i="18" s="1"/>
  <c r="Q75" i="18" a="1"/>
  <c r="Q75" i="18" s="1"/>
  <c r="Q76" i="18" a="1"/>
  <c r="Q76" i="18" s="1"/>
  <c r="Q77" i="18" a="1"/>
  <c r="Q77" i="18"/>
  <c r="Q78" i="18" a="1"/>
  <c r="Q78" i="18" s="1"/>
  <c r="R78" i="18" s="1"/>
  <c r="Q79" i="18" a="1"/>
  <c r="Q79" i="18" s="1"/>
  <c r="Q80" i="18" a="1"/>
  <c r="Q80" i="18" s="1"/>
  <c r="R80" i="18" s="1"/>
  <c r="Q81" i="18" a="1"/>
  <c r="Q81" i="18" s="1"/>
  <c r="Q82" i="18" a="1"/>
  <c r="Q82" i="18" s="1"/>
  <c r="Q83" i="18" a="1"/>
  <c r="Q83" i="18" s="1"/>
  <c r="Q84" i="18" a="1"/>
  <c r="Q84" i="18"/>
  <c r="Q85" i="18" a="1"/>
  <c r="Q85" i="18"/>
  <c r="Q86" i="18" a="1"/>
  <c r="Q86" i="18"/>
  <c r="R86" i="18" s="1"/>
  <c r="Q87" i="18" a="1"/>
  <c r="Q87" i="18" s="1"/>
  <c r="R87" i="18" s="1"/>
  <c r="Q88" i="18" a="1"/>
  <c r="Q88" i="18" s="1"/>
  <c r="Q89" i="18" a="1"/>
  <c r="Q89" i="18" s="1"/>
  <c r="R89" i="18" s="1"/>
  <c r="Q90" i="18" a="1"/>
  <c r="Q90" i="18"/>
  <c r="Q91" i="18" a="1"/>
  <c r="Q91" i="18" s="1"/>
  <c r="Q92" i="18" a="1"/>
  <c r="Q92" i="18" s="1"/>
  <c r="R92" i="18" s="1"/>
  <c r="Q93" i="18" a="1"/>
  <c r="Q93" i="18" s="1"/>
  <c r="R93" i="18" s="1"/>
  <c r="Q94" i="18" a="1"/>
  <c r="Q94" i="18" s="1"/>
  <c r="Q95" i="18" a="1"/>
  <c r="Q95" i="18"/>
  <c r="R95" i="18" s="1"/>
  <c r="Q96" i="18" a="1"/>
  <c r="Q96" i="18" s="1"/>
  <c r="Q97" i="18" a="1"/>
  <c r="Q97" i="18" s="1"/>
  <c r="Q98" i="18" a="1"/>
  <c r="Q98" i="18" s="1"/>
  <c r="R98" i="18" s="1"/>
  <c r="Q99" i="18" a="1"/>
  <c r="Q99" i="18"/>
  <c r="Q100" i="18" a="1"/>
  <c r="Q100" i="18" s="1"/>
  <c r="R100" i="18" s="1"/>
  <c r="Q101" i="18" a="1"/>
  <c r="Q101" i="18" s="1"/>
  <c r="Q102" i="18" a="1"/>
  <c r="Q102" i="18" s="1"/>
  <c r="R102" i="18" s="1"/>
  <c r="Q103" i="18" a="1"/>
  <c r="Q103" i="18" s="1"/>
  <c r="Q104" i="18" a="1"/>
  <c r="Q104" i="18" s="1"/>
  <c r="R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/>
  <c r="Q112" i="18" a="1"/>
  <c r="Q112" i="18" s="1"/>
  <c r="Q113" i="18" a="1"/>
  <c r="Q113" i="18"/>
  <c r="R113" i="18" s="1"/>
  <c r="Q114" i="18" a="1"/>
  <c r="Q114" i="18" s="1"/>
  <c r="R114" i="18" s="1"/>
  <c r="Q115" i="18" a="1"/>
  <c r="Q115" i="18" s="1"/>
  <c r="Q116" i="18" a="1"/>
  <c r="Q116" i="18" s="1"/>
  <c r="R116" i="18" s="1"/>
  <c r="Q117" i="18" a="1"/>
  <c r="Q117" i="18" s="1"/>
  <c r="R117" i="18" s="1"/>
  <c r="Q118" i="18" a="1"/>
  <c r="Q118" i="18" s="1"/>
  <c r="Q119" i="18" a="1"/>
  <c r="Q119" i="18" s="1"/>
  <c r="Q120" i="18" a="1"/>
  <c r="Q120" i="18"/>
  <c r="Q121" i="18" a="1"/>
  <c r="Q121" i="18" s="1"/>
  <c r="Q122" i="18" a="1"/>
  <c r="Q122" i="18" s="1"/>
  <c r="Q123" i="18" a="1"/>
  <c r="Q123" i="18"/>
  <c r="R123" i="18" s="1"/>
  <c r="Q124" i="18" a="1"/>
  <c r="Q124" i="18" s="1"/>
  <c r="Q125" i="18" a="1"/>
  <c r="Q125" i="18" s="1"/>
  <c r="Q126" i="18" a="1"/>
  <c r="Q126" i="18" s="1"/>
  <c r="R126" i="18" s="1"/>
  <c r="Q127" i="18" a="1"/>
  <c r="Q127" i="18" s="1"/>
  <c r="Q128" i="18" a="1"/>
  <c r="Q128" i="18" s="1"/>
  <c r="R128" i="18" s="1"/>
  <c r="Q129" i="18" a="1"/>
  <c r="Q129" i="18" s="1"/>
  <c r="Q130" i="18" a="1"/>
  <c r="Q130" i="18" s="1"/>
  <c r="Q131" i="18" a="1"/>
  <c r="Q131" i="18" s="1"/>
  <c r="R131" i="18" s="1"/>
  <c r="Q132" i="18" a="1"/>
  <c r="Q132" i="18"/>
  <c r="R132" i="18" s="1"/>
  <c r="Q133" i="18" a="1"/>
  <c r="Q133" i="18" s="1"/>
  <c r="R133" i="18" s="1"/>
  <c r="Q134" i="18" a="1"/>
  <c r="Q134" i="18" s="1"/>
  <c r="Q135" i="18" a="1"/>
  <c r="Q135" i="18"/>
  <c r="Q136" i="18" a="1"/>
  <c r="Q136" i="18" s="1"/>
  <c r="Q137" i="18" a="1"/>
  <c r="Q137" i="18" s="1"/>
  <c r="Q138" i="18" a="1"/>
  <c r="Q138" i="18" s="1"/>
  <c r="Q139" i="18" a="1"/>
  <c r="Q139" i="18" s="1"/>
  <c r="R139" i="18" s="1"/>
  <c r="Q140" i="18" a="1"/>
  <c r="Q140" i="18" s="1"/>
  <c r="R140" i="18" s="1"/>
  <c r="Q141" i="18" a="1"/>
  <c r="Q141" i="18" s="1"/>
  <c r="R141" i="18" s="1"/>
  <c r="Q142" i="18" a="1"/>
  <c r="Q142" i="18" s="1"/>
  <c r="Q143" i="18" a="1"/>
  <c r="Q143" i="18" s="1"/>
  <c r="R143" i="18" s="1"/>
  <c r="Q144" i="18" a="1"/>
  <c r="Q144" i="18"/>
  <c r="Q145" i="18" a="1"/>
  <c r="Q145" i="18"/>
  <c r="Q146" i="18" a="1"/>
  <c r="Q146" i="18"/>
  <c r="R146" i="18" s="1"/>
  <c r="Q147" i="18" a="1"/>
  <c r="Q147" i="18" s="1"/>
  <c r="Q148" i="18" a="1"/>
  <c r="Q148" i="18" s="1"/>
  <c r="Q149" i="18" a="1"/>
  <c r="Q149" i="18"/>
  <c r="Q150" i="18" a="1"/>
  <c r="Q150" i="18" s="1"/>
  <c r="R150" i="18" s="1"/>
  <c r="Q151" i="18" a="1"/>
  <c r="Q151" i="18" s="1"/>
  <c r="Q152" i="18" a="1"/>
  <c r="Q152" i="18"/>
  <c r="R152" i="18" s="1"/>
  <c r="Q153" i="18" a="1"/>
  <c r="Q153" i="18" s="1"/>
  <c r="R153" i="18" s="1"/>
  <c r="Q154" i="18" a="1"/>
  <c r="Q154" i="18" s="1"/>
  <c r="Q155" i="18" a="1"/>
  <c r="Q155" i="18" s="1"/>
  <c r="Q156" i="18" a="1"/>
  <c r="Q156" i="18" s="1"/>
  <c r="Q157" i="18" a="1"/>
  <c r="Q157" i="18" s="1"/>
  <c r="R157" i="18" s="1"/>
  <c r="Q158" i="18" a="1"/>
  <c r="Q158" i="18"/>
  <c r="Q159" i="18" a="1"/>
  <c r="Q159" i="18" s="1"/>
  <c r="R159" i="18" s="1"/>
  <c r="Q160" i="18" a="1"/>
  <c r="Q160" i="18" s="1"/>
  <c r="Q161" i="18" a="1"/>
  <c r="Q161" i="18" s="1"/>
  <c r="Q162" i="18" a="1"/>
  <c r="Q162" i="18"/>
  <c r="Q163" i="18" a="1"/>
  <c r="Q163" i="18" s="1"/>
  <c r="Q164" i="18" a="1"/>
  <c r="Q164" i="18" s="1"/>
  <c r="R164" i="18" s="1"/>
  <c r="Q165" i="18" a="1"/>
  <c r="Q165" i="18" s="1"/>
  <c r="Q166" i="18" a="1"/>
  <c r="Q166" i="18" s="1"/>
  <c r="Q167" i="18" a="1"/>
  <c r="Q167" i="18"/>
  <c r="R167" i="18" s="1"/>
  <c r="Q168" i="18" a="1"/>
  <c r="Q168" i="18" s="1"/>
  <c r="R168" i="18" s="1"/>
  <c r="Q169" i="18" a="1"/>
  <c r="Q169" i="18" s="1"/>
  <c r="Q170" i="18" a="1"/>
  <c r="Q170" i="18"/>
  <c r="Q171" i="18" a="1"/>
  <c r="Q171" i="18"/>
  <c r="Q172" i="18" a="1"/>
  <c r="Q172" i="18" s="1"/>
  <c r="Q173" i="18" a="1"/>
  <c r="Q173" i="18"/>
  <c r="Q174" i="18" a="1"/>
  <c r="Q174" i="18" s="1"/>
  <c r="R174" i="18" s="1"/>
  <c r="Q175" i="18" a="1"/>
  <c r="Q175" i="18"/>
  <c r="R175" i="18" s="1"/>
  <c r="Q176" i="18" a="1"/>
  <c r="Q176" i="18" s="1"/>
  <c r="R176" i="18" s="1"/>
  <c r="Q177" i="18" a="1"/>
  <c r="Q177" i="18" s="1"/>
  <c r="Q178" i="18" a="1"/>
  <c r="Q178" i="18" s="1"/>
  <c r="Q179" i="18" a="1"/>
  <c r="Q179" i="18" s="1"/>
  <c r="R179" i="18" s="1"/>
  <c r="Q180" i="18" a="1"/>
  <c r="Q180" i="18" s="1"/>
  <c r="Q181" i="18" a="1"/>
  <c r="Q181" i="18"/>
  <c r="Q182" i="18" a="1"/>
  <c r="Q182" i="18" s="1"/>
  <c r="Q183" i="18" a="1"/>
  <c r="Q183" i="18" s="1"/>
  <c r="R183" i="18" s="1"/>
  <c r="Q184" i="18" a="1"/>
  <c r="Q184" i="18" s="1"/>
  <c r="Q185" i="18" a="1"/>
  <c r="Q185" i="18" s="1"/>
  <c r="Q186" i="18" a="1"/>
  <c r="Q186" i="18" s="1"/>
  <c r="Q187" i="18" a="1"/>
  <c r="Q187" i="18" s="1"/>
  <c r="Q188" i="18" a="1"/>
  <c r="Q188" i="18" s="1"/>
  <c r="R188" i="18" s="1"/>
  <c r="Q189" i="18" a="1"/>
  <c r="Q189" i="18" s="1"/>
  <c r="Q190" i="18" a="1"/>
  <c r="Q190" i="18" s="1"/>
  <c r="Q191" i="18" a="1"/>
  <c r="Q191" i="18"/>
  <c r="Q192" i="18" a="1"/>
  <c r="Q192" i="18"/>
  <c r="R192" i="18" s="1"/>
  <c r="Q193" i="18" a="1"/>
  <c r="Q193" i="18" s="1"/>
  <c r="Q194" i="18" a="1"/>
  <c r="Q194" i="18"/>
  <c r="Q195" i="18" a="1"/>
  <c r="Q195" i="18"/>
  <c r="Q196" i="18" a="1"/>
  <c r="Q196" i="18" s="1"/>
  <c r="Q197" i="18" a="1"/>
  <c r="Q197" i="18" s="1"/>
  <c r="Q198" i="18" a="1"/>
  <c r="Q198" i="18"/>
  <c r="Q199" i="18" a="1"/>
  <c r="Q199" i="18" s="1"/>
  <c r="Q200" i="18" a="1"/>
  <c r="Q200" i="18" s="1"/>
  <c r="R200" i="18" s="1"/>
  <c r="Q201" i="18" a="1"/>
  <c r="Q201" i="18" s="1"/>
  <c r="R201" i="18" s="1"/>
  <c r="Q202" i="18" a="1"/>
  <c r="Q202" i="18" s="1"/>
  <c r="Q203" i="18" a="1"/>
  <c r="Q203" i="18" s="1"/>
  <c r="Q204" i="18" a="1"/>
  <c r="Q204" i="18" s="1"/>
  <c r="R204" i="18" s="1"/>
  <c r="Q205" i="18" a="1"/>
  <c r="Q205" i="18"/>
  <c r="R205" i="18" s="1"/>
  <c r="Q206" i="18" a="1"/>
  <c r="Q206" i="18" s="1"/>
  <c r="Q207" i="18" a="1"/>
  <c r="Q207" i="18"/>
  <c r="Q208" i="18" a="1"/>
  <c r="Q208" i="18" s="1"/>
  <c r="Q209" i="18" a="1"/>
  <c r="Q209" i="18" s="1"/>
  <c r="Q210" i="18" a="1"/>
  <c r="Q210" i="18" s="1"/>
  <c r="Q211" i="18" a="1"/>
  <c r="Q211" i="18" s="1"/>
  <c r="R211" i="18" s="1"/>
  <c r="Q212" i="18" a="1"/>
  <c r="Q212" i="18" s="1"/>
  <c r="R212" i="18" s="1"/>
  <c r="Q213" i="18" a="1"/>
  <c r="Q213" i="18" s="1"/>
  <c r="R213" i="18" s="1"/>
  <c r="Q214" i="18" a="1"/>
  <c r="Q214" i="18" s="1"/>
  <c r="Q215" i="18" a="1"/>
  <c r="Q215" i="18"/>
  <c r="Q216" i="18" a="1"/>
  <c r="Q216" i="18"/>
  <c r="Q217" i="18" a="1"/>
  <c r="Q217" i="18" s="1"/>
  <c r="R217" i="18" s="1"/>
  <c r="Q218" i="18" a="1"/>
  <c r="Q218" i="18" s="1"/>
  <c r="R218" i="18" s="1"/>
  <c r="Q219" i="18" a="1"/>
  <c r="Q219" i="18" s="1"/>
  <c r="Q220" i="18" a="1"/>
  <c r="Q220" i="18" s="1"/>
  <c r="R220" i="18" s="1"/>
  <c r="Q221" i="18" a="1"/>
  <c r="Q221" i="18" s="1"/>
  <c r="R221" i="18" s="1"/>
  <c r="Q222" i="18" a="1"/>
  <c r="Q222" i="18" s="1"/>
  <c r="Q223" i="18" a="1"/>
  <c r="Q223" i="18" s="1"/>
  <c r="Q224" i="18" a="1"/>
  <c r="Q224" i="18" s="1"/>
  <c r="R224" i="18" s="1"/>
  <c r="Q225" i="18" a="1"/>
  <c r="Q225" i="18" s="1"/>
  <c r="R225" i="18" s="1"/>
  <c r="Q226" i="18" a="1"/>
  <c r="Q226" i="18" s="1"/>
  <c r="Q227" i="18" a="1"/>
  <c r="Q227" i="18" s="1"/>
  <c r="Q228" i="18" a="1"/>
  <c r="Q228" i="18" s="1"/>
  <c r="Q229" i="18" a="1"/>
  <c r="Q229" i="18"/>
  <c r="Q230" i="18" a="1"/>
  <c r="Q230" i="18"/>
  <c r="R230" i="18" s="1"/>
  <c r="Q231" i="18" a="1"/>
  <c r="Q231" i="18" s="1"/>
  <c r="R231" i="18" s="1"/>
  <c r="Q232" i="18" a="1"/>
  <c r="Q232" i="18" s="1"/>
  <c r="Q233" i="18" a="1"/>
  <c r="Q233" i="18" s="1"/>
  <c r="R233" i="18" s="1"/>
  <c r="Q234" i="18" a="1"/>
  <c r="Q234" i="18" s="1"/>
  <c r="R234" i="18" s="1"/>
  <c r="Q235" i="18" a="1"/>
  <c r="Q235" i="18" s="1"/>
  <c r="Q236" i="18" a="1"/>
  <c r="Q236" i="18" s="1"/>
  <c r="R236" i="18" s="1"/>
  <c r="Q237" i="18" a="1"/>
  <c r="Q237" i="18" s="1"/>
  <c r="Q238" i="18" a="1"/>
  <c r="Q238" i="18" s="1"/>
  <c r="Q239" i="18" a="1"/>
  <c r="Q239" i="18" s="1"/>
  <c r="Q240" i="18" a="1"/>
  <c r="Q240" i="18"/>
  <c r="R240" i="18" s="1"/>
  <c r="Q241" i="18" a="1"/>
  <c r="Q241" i="18" s="1"/>
  <c r="Q242" i="18" a="1"/>
  <c r="Q242" i="18" s="1"/>
  <c r="Q243" i="18" a="1"/>
  <c r="Q243" i="18" s="1"/>
  <c r="R243" i="18" s="1"/>
  <c r="Q244" i="18" a="1"/>
  <c r="Q244" i="18" s="1"/>
  <c r="Q245" i="18" a="1"/>
  <c r="Q245" i="18" s="1"/>
  <c r="R245" i="18" s="1"/>
  <c r="Q246" i="18" a="1"/>
  <c r="Q246" i="18" s="1"/>
  <c r="Q247" i="18" a="1"/>
  <c r="Q247" i="18" s="1"/>
  <c r="Q248" i="18" a="1"/>
  <c r="Q248" i="18" s="1"/>
  <c r="R248" i="18" s="1"/>
  <c r="Q249" i="18" a="1"/>
  <c r="Q249" i="18" s="1"/>
  <c r="R249" i="18" s="1"/>
  <c r="Q250" i="18" a="1"/>
  <c r="Q250" i="18" s="1"/>
  <c r="Q251" i="18" a="1"/>
  <c r="Q251" i="18" s="1"/>
  <c r="Q252" i="18" a="1"/>
  <c r="Q252" i="18"/>
  <c r="Q253" i="18" a="1"/>
  <c r="Q253" i="18" s="1"/>
  <c r="Q254" i="18" a="1"/>
  <c r="Q254" i="18" s="1"/>
  <c r="Q255" i="18" a="1"/>
  <c r="Q255" i="18" s="1"/>
  <c r="R255" i="18" s="1"/>
  <c r="Q256" i="18" a="1"/>
  <c r="Q256" i="18" s="1"/>
  <c r="Q257" i="18" a="1"/>
  <c r="Q257" i="18" s="1"/>
  <c r="Q258" i="18" a="1"/>
  <c r="Q258" i="18" s="1"/>
  <c r="Q259" i="18" a="1"/>
  <c r="Q259" i="18" s="1"/>
  <c r="Q260" i="18" a="1"/>
  <c r="Q260" i="18" s="1"/>
  <c r="R260" i="18" s="1"/>
  <c r="Q261" i="18" a="1"/>
  <c r="Q261" i="18" s="1"/>
  <c r="Q262" i="18" a="1"/>
  <c r="Q262" i="18" s="1"/>
  <c r="Q263" i="18" a="1"/>
  <c r="Q263" i="18"/>
  <c r="Q264" i="18" a="1"/>
  <c r="Q264" i="18" s="1"/>
  <c r="Q265" i="18" a="1"/>
  <c r="Q265" i="18" s="1"/>
  <c r="Q266" i="18" a="1"/>
  <c r="Q266" i="18" s="1"/>
  <c r="Q267" i="18" a="1"/>
  <c r="Q267" i="18" s="1"/>
  <c r="Q268" i="18" a="1"/>
  <c r="Q268" i="18" s="1"/>
  <c r="Q269" i="18" a="1"/>
  <c r="Q269" i="18"/>
  <c r="Q270" i="18" a="1"/>
  <c r="Q270" i="18" s="1"/>
  <c r="R270" i="18" s="1"/>
  <c r="Q271" i="18" a="1"/>
  <c r="Q271" i="18" s="1"/>
  <c r="Q272" i="18" a="1"/>
  <c r="Q272" i="18"/>
  <c r="R272" i="18" s="1"/>
  <c r="Q273" i="18" a="1"/>
  <c r="Q273" i="18" s="1"/>
  <c r="R273" i="18" s="1"/>
  <c r="Q274" i="18" a="1"/>
  <c r="Q274" i="18" s="1"/>
  <c r="Q275" i="18" a="1"/>
  <c r="Q275" i="18" s="1"/>
  <c r="Q276" i="18" a="1"/>
  <c r="Q276" i="18" s="1"/>
  <c r="Q277" i="18" a="1"/>
  <c r="Q277" i="18" s="1"/>
  <c r="R277" i="18" s="1"/>
  <c r="Q278" i="18" a="1"/>
  <c r="Q278" i="18" s="1"/>
  <c r="Q279" i="18" a="1"/>
  <c r="Q279" i="18" s="1"/>
  <c r="R279" i="18" s="1"/>
  <c r="Q280" i="18" a="1"/>
  <c r="Q280" i="18" s="1"/>
  <c r="R280" i="18" s="1"/>
  <c r="Q281" i="18" a="1"/>
  <c r="Q281" i="18" s="1"/>
  <c r="R281" i="18" s="1"/>
  <c r="Q282" i="18" a="1"/>
  <c r="Q282" i="18" s="1"/>
  <c r="Q283" i="18" a="1"/>
  <c r="Q283" i="18" s="1"/>
  <c r="Q284" i="18" a="1"/>
  <c r="Q284" i="18" s="1"/>
  <c r="R284" i="18" s="1"/>
  <c r="Q285" i="18" a="1"/>
  <c r="Q285" i="18" s="1"/>
  <c r="R285" i="18" s="1"/>
  <c r="Q286" i="18" a="1"/>
  <c r="Q286" i="18" s="1"/>
  <c r="Q287" i="18" a="1"/>
  <c r="Q287" i="18"/>
  <c r="R287" i="18" s="1"/>
  <c r="Q288" i="18" a="1"/>
  <c r="Q288" i="18" s="1"/>
  <c r="Q289" i="18" a="1"/>
  <c r="Q289" i="18" s="1"/>
  <c r="R289" i="18" s="1"/>
  <c r="Q290" i="18" a="1"/>
  <c r="Q290" i="18" s="1"/>
  <c r="R290" i="18" s="1"/>
  <c r="Q291" i="18" a="1"/>
  <c r="Q291" i="18" s="1"/>
  <c r="Q292" i="18" a="1"/>
  <c r="Q292" i="18" s="1"/>
  <c r="Q293" i="18" a="1"/>
  <c r="Q293" i="18"/>
  <c r="Q294" i="18" a="1"/>
  <c r="Q294" i="18" s="1"/>
  <c r="Q295" i="18" a="1"/>
  <c r="Q295" i="18" s="1"/>
  <c r="R295" i="18" s="1"/>
  <c r="Q296" i="18" a="1"/>
  <c r="Q296" i="18" s="1"/>
  <c r="R296" i="18" s="1"/>
  <c r="Q297" i="18" a="1"/>
  <c r="Q297" i="18" s="1"/>
  <c r="R297" i="18" s="1"/>
  <c r="Q298" i="18" a="1"/>
  <c r="Q298" i="18" s="1"/>
  <c r="R298" i="18" s="1"/>
  <c r="Q299" i="18" a="1"/>
  <c r="Q299" i="18" s="1"/>
  <c r="Q300" i="18" a="1"/>
  <c r="Q300" i="18" s="1"/>
  <c r="Q301" i="18" a="1"/>
  <c r="Q301" i="18"/>
  <c r="Q302" i="18" a="1"/>
  <c r="Q302" i="18" s="1"/>
  <c r="Q303" i="18" a="1"/>
  <c r="Q303" i="18" s="1"/>
  <c r="R303" i="18" s="1"/>
  <c r="Q304" i="18" a="1"/>
  <c r="Q304" i="18"/>
  <c r="Q305" i="18" a="1"/>
  <c r="Q305" i="18" s="1"/>
  <c r="R305" i="18" s="1"/>
  <c r="Q306" i="18" a="1"/>
  <c r="Q306" i="18" s="1"/>
  <c r="Q307" i="18" a="1"/>
  <c r="Q307" i="18" s="1"/>
  <c r="Q308" i="18" a="1"/>
  <c r="Q308" i="18" s="1"/>
  <c r="R308" i="18" s="1"/>
  <c r="Q309" i="18" a="1"/>
  <c r="Q309" i="18" s="1"/>
  <c r="Q310" i="18" a="1"/>
  <c r="Q310" i="18"/>
  <c r="Q311" i="18" a="1"/>
  <c r="Q311" i="18" s="1"/>
  <c r="R311" i="18" s="1"/>
  <c r="Q312" i="18" a="1"/>
  <c r="Q312" i="18" s="1"/>
  <c r="Q313" i="18" a="1"/>
  <c r="Q313" i="18"/>
  <c r="R313" i="18" s="1"/>
  <c r="Q314" i="18" a="1"/>
  <c r="Q314" i="18" s="1"/>
  <c r="Q315" i="18" a="1"/>
  <c r="Q315" i="18" s="1"/>
  <c r="Q316" i="18" a="1"/>
  <c r="Q316" i="18" s="1"/>
  <c r="Q317" i="18" a="1"/>
  <c r="Q317" i="18" s="1"/>
  <c r="Q318" i="18" a="1"/>
  <c r="Q318" i="18" s="1"/>
  <c r="Q319" i="18" a="1"/>
  <c r="Q319" i="18"/>
  <c r="Q320" i="18" a="1"/>
  <c r="Q320" i="18" s="1"/>
  <c r="R320" i="18" s="1"/>
  <c r="Q321" i="18" a="1"/>
  <c r="Q321" i="18" s="1"/>
  <c r="R321" i="18" s="1"/>
  <c r="Q322" i="18" a="1"/>
  <c r="Q322" i="18" s="1"/>
  <c r="Q323" i="18" a="1"/>
  <c r="Q323" i="18" s="1"/>
  <c r="R323" i="18" s="1"/>
  <c r="Q324" i="18" a="1"/>
  <c r="Q324" i="18" s="1"/>
  <c r="Q325" i="18" a="1"/>
  <c r="Q325" i="18" s="1"/>
  <c r="Q326" i="18" a="1"/>
  <c r="Q326" i="18" s="1"/>
  <c r="R326" i="18" s="1"/>
  <c r="Q327" i="18" a="1"/>
  <c r="Q327" i="18"/>
  <c r="Q328" i="18" a="1"/>
  <c r="Q328" i="18"/>
  <c r="Q329" i="18" a="1"/>
  <c r="Q329" i="18" s="1"/>
  <c r="Q330" i="18" a="1"/>
  <c r="Q330" i="18" s="1"/>
  <c r="Q331" i="18" a="1"/>
  <c r="Q331" i="18" s="1"/>
  <c r="Q332" i="18" a="1"/>
  <c r="Q332" i="18" s="1"/>
  <c r="R332" i="18" s="1"/>
  <c r="Q333" i="18" a="1"/>
  <c r="Q333" i="18" s="1"/>
  <c r="Q334" i="18" a="1"/>
  <c r="Q334" i="18" s="1"/>
  <c r="R334" i="18" s="1"/>
  <c r="Q335" i="18" a="1"/>
  <c r="Q335" i="18"/>
  <c r="Q336" i="18" a="1"/>
  <c r="Q336" i="18" s="1"/>
  <c r="Q337" i="18" a="1"/>
  <c r="Q337" i="18" s="1"/>
  <c r="Q338" i="18" a="1"/>
  <c r="Q338" i="18" s="1"/>
  <c r="Q339" i="18" a="1"/>
  <c r="Q339" i="18" s="1"/>
  <c r="R339" i="18" s="1"/>
  <c r="Q340" i="18" a="1"/>
  <c r="Q340" i="18"/>
  <c r="R340" i="18" s="1"/>
  <c r="Q341" i="18" a="1"/>
  <c r="Q341" i="18" s="1"/>
  <c r="R341" i="18" s="1"/>
  <c r="Q342" i="18" a="1"/>
  <c r="Q342" i="18" s="1"/>
  <c r="Q343" i="18" a="1"/>
  <c r="Q343" i="18" s="1"/>
  <c r="Q344" i="18" a="1"/>
  <c r="Q344" i="18"/>
  <c r="R344" i="18" s="1"/>
  <c r="Q345" i="18" a="1"/>
  <c r="Q345" i="18"/>
  <c r="Q346" i="18" a="1"/>
  <c r="Q346" i="18"/>
  <c r="Q347" i="18" a="1"/>
  <c r="Q347" i="18"/>
  <c r="R347" i="18" s="1"/>
  <c r="Q348" i="18" a="1"/>
  <c r="Q348" i="18" s="1"/>
  <c r="Q349" i="18" a="1"/>
  <c r="Q349" i="18"/>
  <c r="Q350" i="18" a="1"/>
  <c r="Q350" i="18" s="1"/>
  <c r="Q351" i="18" a="1"/>
  <c r="Q351" i="18" s="1"/>
  <c r="Q352" i="18" a="1"/>
  <c r="Q352" i="18" s="1"/>
  <c r="R352" i="18" s="1"/>
  <c r="Q353" i="18" a="1"/>
  <c r="Q353" i="18" s="1"/>
  <c r="Q354" i="18" a="1"/>
  <c r="Q354" i="18" s="1"/>
  <c r="Q355" i="18" a="1"/>
  <c r="Q355" i="18" s="1"/>
  <c r="Q356" i="18" a="1"/>
  <c r="Q356" i="18" s="1"/>
  <c r="R356" i="18" s="1"/>
  <c r="Q357" i="18" a="1"/>
  <c r="Q357" i="18" s="1"/>
  <c r="R357" i="18" s="1"/>
  <c r="Q358" i="18" a="1"/>
  <c r="Q358" i="18"/>
  <c r="Q359" i="18" a="1"/>
  <c r="Q359" i="18" s="1"/>
  <c r="Q360" i="18" a="1"/>
  <c r="Q360" i="18" s="1"/>
  <c r="Q361" i="18" a="1"/>
  <c r="Q361" i="18" s="1"/>
  <c r="Q362" i="18" a="1"/>
  <c r="Q362" i="18" s="1"/>
  <c r="Q363" i="18" a="1"/>
  <c r="Q363" i="18" s="1"/>
  <c r="Q364" i="18" a="1"/>
  <c r="Q364" i="18"/>
  <c r="Q365" i="18" a="1"/>
  <c r="Q365" i="18" s="1"/>
  <c r="R365" i="18" s="1"/>
  <c r="Q366" i="18" a="1"/>
  <c r="Q366" i="18" s="1"/>
  <c r="Q367" i="18" a="1"/>
  <c r="Q367" i="18" s="1"/>
  <c r="R367" i="18" s="1"/>
  <c r="Q368" i="18" a="1"/>
  <c r="Q368" i="18" s="1"/>
  <c r="R368" i="18" s="1"/>
  <c r="Q369" i="18" a="1"/>
  <c r="Q369" i="18" s="1"/>
  <c r="R369" i="18" s="1"/>
  <c r="Q370" i="18" a="1"/>
  <c r="Q370" i="18" s="1"/>
  <c r="Q371" i="18" a="1"/>
  <c r="Q371" i="18" s="1"/>
  <c r="Q372" i="18" a="1"/>
  <c r="Q372" i="18" s="1"/>
  <c r="Q373" i="18" a="1"/>
  <c r="Q373" i="18"/>
  <c r="Q374" i="18" a="1"/>
  <c r="Q374" i="18" s="1"/>
  <c r="R374" i="18" s="1"/>
  <c r="Q375" i="18" a="1"/>
  <c r="Q375" i="18"/>
  <c r="Q376" i="18" a="1"/>
  <c r="Q376" i="18" s="1"/>
  <c r="R376" i="18" s="1"/>
  <c r="Q377" i="18" a="1"/>
  <c r="Q377" i="18"/>
  <c r="Q378" i="18" a="1"/>
  <c r="Q378" i="18" s="1"/>
  <c r="Q379" i="18" a="1"/>
  <c r="Q379" i="18" s="1"/>
  <c r="Q380" i="18" a="1"/>
  <c r="Q380" i="18" s="1"/>
  <c r="R380" i="18" s="1"/>
  <c r="Q381" i="18" a="1"/>
  <c r="Q381" i="18" s="1"/>
  <c r="Q382" i="18" a="1"/>
  <c r="Q382" i="18" s="1"/>
  <c r="R382" i="18" s="1"/>
  <c r="Q383" i="18" a="1"/>
  <c r="Q383" i="18"/>
  <c r="Q384" i="18" a="1"/>
  <c r="Q384" i="18" s="1"/>
  <c r="Q385" i="18" a="1"/>
  <c r="Q385" i="18" s="1"/>
  <c r="R385" i="18" s="1"/>
  <c r="Q386" i="18" a="1"/>
  <c r="Q386" i="18"/>
  <c r="Q387" i="18" a="1"/>
  <c r="Q387" i="18" s="1"/>
  <c r="R387" i="18" s="1"/>
  <c r="Q388" i="18" a="1"/>
  <c r="Q388" i="18" s="1"/>
  <c r="Q389" i="18" a="1"/>
  <c r="Q389" i="18"/>
  <c r="R389" i="18" s="1"/>
  <c r="Q390" i="18" a="1"/>
  <c r="Q390" i="18" s="1"/>
  <c r="Q391" i="18" a="1"/>
  <c r="Q391" i="18" s="1"/>
  <c r="R391" i="18" s="1"/>
  <c r="Q392" i="18" a="1"/>
  <c r="Q392" i="18" s="1"/>
  <c r="R392" i="18" s="1"/>
  <c r="Q393" i="18" a="1"/>
  <c r="Q393" i="18"/>
  <c r="Q394" i="18" a="1"/>
  <c r="Q394" i="18"/>
  <c r="Q395" i="18" a="1"/>
  <c r="Q395" i="18"/>
  <c r="Q396" i="18" a="1"/>
  <c r="Q396" i="18" s="1"/>
  <c r="Q397" i="18" a="1"/>
  <c r="Q397" i="18" s="1"/>
  <c r="R397" i="18" s="1"/>
  <c r="Q398" i="18" a="1"/>
  <c r="Q398" i="18" s="1"/>
  <c r="R398" i="18" s="1"/>
  <c r="Q399" i="18" a="1"/>
  <c r="Q399" i="18" s="1"/>
  <c r="R399" i="18" s="1"/>
  <c r="Q400" i="18" a="1"/>
  <c r="Q400" i="18" s="1"/>
  <c r="R400" i="18" s="1"/>
  <c r="Q401" i="18" a="1"/>
  <c r="Q401" i="18" s="1"/>
  <c r="Q402" i="18" a="1"/>
  <c r="Q402" i="18" s="1"/>
  <c r="Q403" i="18" a="1"/>
  <c r="Q403" i="18" s="1"/>
  <c r="Q404" i="18" a="1"/>
  <c r="Q404" i="18" s="1"/>
  <c r="R404" i="18" s="1"/>
  <c r="Q405" i="18" a="1"/>
  <c r="Q405" i="18" s="1"/>
  <c r="Q406" i="18" a="1"/>
  <c r="Q406" i="18"/>
  <c r="R406" i="18" s="1"/>
  <c r="Q407" i="18" a="1"/>
  <c r="Q407" i="18" s="1"/>
  <c r="R407" i="18" s="1"/>
  <c r="Q408" i="18" a="1"/>
  <c r="Q408" i="18" s="1"/>
  <c r="Q409" i="18" a="1"/>
  <c r="Q409" i="18" s="1"/>
  <c r="Q410" i="18" a="1"/>
  <c r="Q410" i="18"/>
  <c r="Q411" i="18" a="1"/>
  <c r="Q411" i="18" s="1"/>
  <c r="R411" i="18" s="1"/>
  <c r="Q412" i="18" a="1"/>
  <c r="Q412" i="18" s="1"/>
  <c r="R412" i="18" s="1"/>
  <c r="Q413" i="18" a="1"/>
  <c r="Q413" i="18"/>
  <c r="Q414" i="18" a="1"/>
  <c r="Q414" i="18" s="1"/>
  <c r="R414" i="18" s="1"/>
  <c r="Q415" i="18" a="1"/>
  <c r="Q415" i="18" s="1"/>
  <c r="R415" i="18" s="1"/>
  <c r="Q416" i="18" a="1"/>
  <c r="Q416" i="18"/>
  <c r="R416" i="18" s="1"/>
  <c r="Q417" i="18" a="1"/>
  <c r="Q417" i="18"/>
  <c r="Q418" i="18" a="1"/>
  <c r="Q418" i="18" s="1"/>
  <c r="Q419" i="18" a="1"/>
  <c r="Q419" i="18"/>
  <c r="Q420" i="18" a="1"/>
  <c r="Q420" i="18" s="1"/>
  <c r="Q421" i="18" a="1"/>
  <c r="Q421" i="18"/>
  <c r="Q422" i="18" a="1"/>
  <c r="Q422" i="18" s="1"/>
  <c r="R422" i="18" s="1"/>
  <c r="Q423" i="18" a="1"/>
  <c r="Q423" i="18" s="1"/>
  <c r="R423" i="18" s="1"/>
  <c r="Q424" i="18" a="1"/>
  <c r="Q424" i="18"/>
  <c r="Q425" i="18" a="1"/>
  <c r="Q425" i="18" s="1"/>
  <c r="Q426" i="18" a="1"/>
  <c r="Q426" i="18" s="1"/>
  <c r="Q427" i="18" a="1"/>
  <c r="Q427" i="18" s="1"/>
  <c r="Q428" i="18" a="1"/>
  <c r="Q428" i="18" s="1"/>
  <c r="R428" i="18" s="1"/>
  <c r="Q429" i="18" a="1"/>
  <c r="Q429" i="18"/>
  <c r="Q430" i="18" a="1"/>
  <c r="Q430" i="18" s="1"/>
  <c r="R430" i="18" s="1"/>
  <c r="Q431" i="18" a="1"/>
  <c r="Q431" i="18"/>
  <c r="Q432" i="18" a="1"/>
  <c r="Q432" i="18" s="1"/>
  <c r="Q433" i="18" a="1"/>
  <c r="Q433" i="18" s="1"/>
  <c r="R433" i="18" s="1"/>
  <c r="Q434" i="18" a="1"/>
  <c r="Q434" i="18" s="1"/>
  <c r="Q435" i="18" a="1"/>
  <c r="Q435" i="18" s="1"/>
  <c r="Q436" i="18" a="1"/>
  <c r="Q436" i="18" s="1"/>
  <c r="R436" i="18" s="1"/>
  <c r="Q437" i="18" a="1"/>
  <c r="Q437" i="18"/>
  <c r="R437" i="18" s="1"/>
  <c r="Q438" i="18" a="1"/>
  <c r="Q438" i="18" s="1"/>
  <c r="Q439" i="18" a="1"/>
  <c r="Q439" i="18" s="1"/>
  <c r="R439" i="18" s="1"/>
  <c r="Q440" i="18" a="1"/>
  <c r="Q440" i="18" s="1"/>
  <c r="R440" i="18" s="1"/>
  <c r="Q441" i="18" a="1"/>
  <c r="Q441" i="18" s="1"/>
  <c r="R441" i="18" s="1"/>
  <c r="Q442" i="18" a="1"/>
  <c r="Q442" i="18"/>
  <c r="Q443" i="18" a="1"/>
  <c r="Q443" i="18"/>
  <c r="Q444" i="18" a="1"/>
  <c r="Q444" i="18" s="1"/>
  <c r="Q445" i="18" a="1"/>
  <c r="Q445" i="18"/>
  <c r="Q446" i="18" a="1"/>
  <c r="Q446" i="18" s="1"/>
  <c r="R446" i="18" s="1"/>
  <c r="Q447" i="18" a="1"/>
  <c r="Q447" i="18" s="1"/>
  <c r="Q448" i="18" a="1"/>
  <c r="Q448" i="18" s="1"/>
  <c r="Q449" i="18" a="1"/>
  <c r="Q449" i="18" s="1"/>
  <c r="Q450" i="18" a="1"/>
  <c r="Q450" i="18" s="1"/>
  <c r="Q451" i="18" a="1"/>
  <c r="Q451" i="18" s="1"/>
  <c r="Q452" i="18" a="1"/>
  <c r="Q452" i="18" s="1"/>
  <c r="R452" i="18" s="1"/>
  <c r="Q453" i="18" a="1"/>
  <c r="Q453" i="18" s="1"/>
  <c r="Q454" i="18" a="1"/>
  <c r="Q454" i="18" s="1"/>
  <c r="R454" i="18" s="1"/>
  <c r="Q455" i="18" a="1"/>
  <c r="Q455" i="18"/>
  <c r="R455" i="18" s="1"/>
  <c r="Q456" i="18" a="1"/>
  <c r="Q456" i="18" s="1"/>
  <c r="Q457" i="18" a="1"/>
  <c r="Q457" i="18" s="1"/>
  <c r="R457" i="18" s="1"/>
  <c r="Q458" i="18" a="1"/>
  <c r="Q458" i="18"/>
  <c r="Q459" i="18" a="1"/>
  <c r="Q459" i="18"/>
  <c r="Q460" i="18" a="1"/>
  <c r="Q460" i="18"/>
  <c r="Q461" i="18" a="1"/>
  <c r="Q461" i="18" s="1"/>
  <c r="R461" i="18" s="1"/>
  <c r="Q462" i="18" a="1"/>
  <c r="Q462" i="18" s="1"/>
  <c r="Q463" i="18" a="1"/>
  <c r="Q463" i="18" s="1"/>
  <c r="R463" i="18" s="1"/>
  <c r="Q464" i="18" a="1"/>
  <c r="Q464" i="18" s="1"/>
  <c r="R464" i="18" s="1"/>
  <c r="Q465" i="18" a="1"/>
  <c r="Q465" i="18" s="1"/>
  <c r="R465" i="18" s="1"/>
  <c r="Q466" i="18" a="1"/>
  <c r="Q466" i="18" s="1"/>
  <c r="Q467" i="18" a="1"/>
  <c r="Q467" i="18"/>
  <c r="Q468" i="18" a="1"/>
  <c r="Q468" i="18" s="1"/>
  <c r="Q469" i="18" a="1"/>
  <c r="Q469" i="18" s="1"/>
  <c r="R469" i="18" s="1"/>
  <c r="Q470" i="18" a="1"/>
  <c r="Q470" i="18" s="1"/>
  <c r="Q471" i="18" a="1"/>
  <c r="Q471" i="18"/>
  <c r="Q472" i="18" a="1"/>
  <c r="Q472" i="18"/>
  <c r="Q473" i="18" a="1"/>
  <c r="Q473" i="18"/>
  <c r="Q474" i="18" a="1"/>
  <c r="Q474" i="18" s="1"/>
  <c r="Q475" i="18" a="1"/>
  <c r="Q475" i="18"/>
  <c r="Q476" i="18" a="1"/>
  <c r="Q476" i="18" s="1"/>
  <c r="R476" i="18" s="1"/>
  <c r="Q477" i="18" a="1"/>
  <c r="Q477" i="18" s="1"/>
  <c r="Q478" i="18" a="1"/>
  <c r="Q478" i="18"/>
  <c r="Q479" i="18" a="1"/>
  <c r="Q479" i="18" s="1"/>
  <c r="Q480" i="18" a="1"/>
  <c r="Q480" i="18" s="1"/>
  <c r="Q481" i="18" a="1"/>
  <c r="Q481" i="18" s="1"/>
  <c r="Q482" i="18" a="1"/>
  <c r="Q482" i="18"/>
  <c r="Q483" i="18" a="1"/>
  <c r="Q483" i="18" s="1"/>
  <c r="R483" i="18" s="1"/>
  <c r="Q484" i="18" a="1"/>
  <c r="Q484" i="18"/>
  <c r="Q485" i="18" a="1"/>
  <c r="Q485" i="18" s="1"/>
  <c r="Q486" i="18" a="1"/>
  <c r="Q486" i="18" s="1"/>
  <c r="Q487" i="18" a="1"/>
  <c r="Q487" i="18" s="1"/>
  <c r="R487" i="18" s="1"/>
  <c r="Q488" i="18" a="1"/>
  <c r="Q488" i="18"/>
  <c r="R488" i="18" s="1"/>
  <c r="Q489" i="18" a="1"/>
  <c r="Q489" i="18" s="1"/>
  <c r="R489" i="18" s="1"/>
  <c r="Q490" i="18" a="1"/>
  <c r="Q490" i="18"/>
  <c r="Q491" i="18" a="1"/>
  <c r="Q491" i="18" s="1"/>
  <c r="R491" i="18" s="1"/>
  <c r="Q492" i="18" a="1"/>
  <c r="Q492" i="18" s="1"/>
  <c r="Q493" i="18" a="1"/>
  <c r="Q493" i="18"/>
  <c r="Q494" i="18" a="1"/>
  <c r="Q494" i="18" s="1"/>
  <c r="Q495" i="18" a="1"/>
  <c r="Q495" i="18" s="1"/>
  <c r="R495" i="18" s="1"/>
  <c r="Q496" i="18" a="1"/>
  <c r="Q496" i="18"/>
  <c r="Q497" i="18" a="1"/>
  <c r="Q497" i="18" s="1"/>
  <c r="R497" i="18" s="1"/>
  <c r="Q498" i="18" a="1"/>
  <c r="Q498" i="18" s="1"/>
  <c r="Q499" i="18" a="1"/>
  <c r="Q499" i="18" s="1"/>
  <c r="Q500" i="18" a="1"/>
  <c r="Q500" i="18" s="1"/>
  <c r="R500" i="18" s="1"/>
  <c r="Q501" i="18" a="1"/>
  <c r="Q501" i="18" s="1"/>
  <c r="Q502" i="18" a="1"/>
  <c r="Q502" i="18"/>
  <c r="Q503" i="18" a="1"/>
  <c r="Q503" i="18" s="1"/>
  <c r="R503" i="18" s="1"/>
  <c r="Q504" i="18" a="1"/>
  <c r="Q504" i="18" s="1"/>
  <c r="Q505" i="18" a="1"/>
  <c r="Q505" i="18" s="1"/>
  <c r="R505" i="18" s="1"/>
  <c r="Q506" i="18" a="1"/>
  <c r="Q506" i="18"/>
  <c r="Q507" i="18" a="1"/>
  <c r="Q507" i="18" s="1"/>
  <c r="Q508" i="18" a="1"/>
  <c r="Q508" i="18" s="1"/>
  <c r="Q509" i="18" a="1"/>
  <c r="Q509" i="18" s="1"/>
  <c r="Q510" i="18" a="1"/>
  <c r="Q510" i="18" s="1"/>
  <c r="Q511" i="18" a="1"/>
  <c r="Q511" i="18" s="1"/>
  <c r="R511" i="18" s="1"/>
  <c r="Q512" i="18" a="1"/>
  <c r="Q512" i="18" s="1"/>
  <c r="R512" i="18" s="1"/>
  <c r="Q513" i="18" a="1"/>
  <c r="Q513" i="18" s="1"/>
  <c r="R513" i="18" s="1"/>
  <c r="Q514" i="18" a="1"/>
  <c r="Q514" i="18" s="1"/>
  <c r="R514" i="18" s="1"/>
  <c r="Q515" i="18" a="1"/>
  <c r="Q515" i="18"/>
  <c r="Q516" i="18" a="1"/>
  <c r="Q516" i="18" s="1"/>
  <c r="Q517" i="18" a="1"/>
  <c r="Q517" i="18"/>
  <c r="Q518" i="18" a="1"/>
  <c r="Q518" i="18" s="1"/>
  <c r="R518" i="18" s="1"/>
  <c r="Q519" i="18" a="1"/>
  <c r="Q519" i="18" s="1"/>
  <c r="R519" i="18" s="1"/>
  <c r="Q520" i="18" a="1"/>
  <c r="Q520" i="18" s="1"/>
  <c r="Q521" i="18" a="1"/>
  <c r="Q521" i="18"/>
  <c r="R521" i="18" s="1"/>
  <c r="Q522" i="18" a="1"/>
  <c r="Q522" i="18" s="1"/>
  <c r="Q523" i="18" a="1"/>
  <c r="Q523" i="18" s="1"/>
  <c r="Q524" i="18" a="1"/>
  <c r="Q524" i="18" s="1"/>
  <c r="R524" i="18" s="1"/>
  <c r="Q525" i="18" a="1"/>
  <c r="Q525" i="18" s="1"/>
  <c r="Q526" i="18" a="1"/>
  <c r="Q526" i="18"/>
  <c r="Q527" i="18" a="1"/>
  <c r="Q527" i="18"/>
  <c r="Q528" i="18" a="1"/>
  <c r="Q528" i="18" s="1"/>
  <c r="Q529" i="18" a="1"/>
  <c r="Q529" i="18"/>
  <c r="Q530" i="18" a="1"/>
  <c r="Q530" i="18" s="1"/>
  <c r="R530" i="18" s="1"/>
  <c r="Q531" i="18" a="1"/>
  <c r="Q531" i="18" s="1"/>
  <c r="Q532" i="18" a="1"/>
  <c r="Q532" i="18" s="1"/>
  <c r="R532" i="18" s="1"/>
  <c r="Q533" i="18" a="1"/>
  <c r="Q533" i="18"/>
  <c r="Q534" i="18" a="1"/>
  <c r="Q534" i="18" s="1"/>
  <c r="Q535" i="18" a="1"/>
  <c r="Q535" i="18" s="1"/>
  <c r="R535" i="18" s="1"/>
  <c r="Q536" i="18" a="1"/>
  <c r="Q536" i="18" s="1"/>
  <c r="R536" i="18" s="1"/>
  <c r="Q537" i="18" a="1"/>
  <c r="Q537" i="18"/>
  <c r="Q538" i="18" a="1"/>
  <c r="Q538" i="18" s="1"/>
  <c r="R538" i="18" s="1"/>
  <c r="Q539" i="18" a="1"/>
  <c r="Q539" i="18"/>
  <c r="Q540" i="18" a="1"/>
  <c r="Q540" i="18" s="1"/>
  <c r="Q541" i="18" a="1"/>
  <c r="Q541" i="18" s="1"/>
  <c r="R541" i="18" s="1"/>
  <c r="Q542" i="18" a="1"/>
  <c r="Q542" i="18" s="1"/>
  <c r="R542" i="18" s="1"/>
  <c r="Q543" i="18" a="1"/>
  <c r="Q543" i="18"/>
  <c r="Q544" i="18" a="1"/>
  <c r="Q544" i="18" s="1"/>
  <c r="Q545" i="18" a="1"/>
  <c r="Q545" i="18"/>
  <c r="Q546" i="18" a="1"/>
  <c r="Q546" i="18" s="1"/>
  <c r="R546" i="18" s="1"/>
  <c r="Q547" i="18" a="1"/>
  <c r="Q547" i="18"/>
  <c r="Q548" i="18" a="1"/>
  <c r="Q548" i="18" s="1"/>
  <c r="R548" i="18" s="1"/>
  <c r="Q549" i="18" a="1"/>
  <c r="Q549" i="18" s="1"/>
  <c r="Q550" i="18" a="1"/>
  <c r="Q550" i="18"/>
  <c r="Q551" i="18" a="1"/>
  <c r="Q551" i="18"/>
  <c r="Q552" i="18" a="1"/>
  <c r="Q552" i="18" s="1"/>
  <c r="Q553" i="18" a="1"/>
  <c r="Q553" i="18" s="1"/>
  <c r="Q554" i="18" a="1"/>
  <c r="Q554" i="18"/>
  <c r="R554" i="18" s="1"/>
  <c r="Q555" i="18" a="1"/>
  <c r="Q555" i="18" s="1"/>
  <c r="R555" i="18" s="1"/>
  <c r="Q556" i="18" a="1"/>
  <c r="Q556" i="18"/>
  <c r="Q557" i="18" a="1"/>
  <c r="Q557" i="18"/>
  <c r="Q558" i="18" a="1"/>
  <c r="Q558" i="18" s="1"/>
  <c r="Q559" i="18" a="1"/>
  <c r="Q559" i="18"/>
  <c r="Q560" i="18" a="1"/>
  <c r="Q560" i="18"/>
  <c r="R560" i="18" s="1"/>
  <c r="Q561" i="18" a="1"/>
  <c r="Q561" i="18"/>
  <c r="R561" i="18" s="1"/>
  <c r="Q562" i="18" a="1"/>
  <c r="Q562" i="18"/>
  <c r="Q563" i="18" a="1"/>
  <c r="Q563" i="18" s="1"/>
  <c r="R563" i="18" s="1"/>
  <c r="Q564" i="18" a="1"/>
  <c r="Q564" i="18" s="1"/>
  <c r="Q565" i="18" a="1"/>
  <c r="Q565" i="18" s="1"/>
  <c r="R565" i="18" s="1"/>
  <c r="Q566" i="18" a="1"/>
  <c r="Q566" i="18" s="1"/>
  <c r="Q567" i="18" a="1"/>
  <c r="Q567" i="18" s="1"/>
  <c r="R567" i="18" s="1"/>
  <c r="Q568" i="18" a="1"/>
  <c r="Q568" i="18"/>
  <c r="Q569" i="18" a="1"/>
  <c r="Q569" i="18" s="1"/>
  <c r="R569" i="18" s="1"/>
  <c r="Q570" i="18" a="1"/>
  <c r="Q570" i="18" s="1"/>
  <c r="Q571" i="18" a="1"/>
  <c r="Q571" i="18" s="1"/>
  <c r="Q572" i="18" a="1"/>
  <c r="Q572" i="18" s="1"/>
  <c r="R572" i="18" s="1"/>
  <c r="Q573" i="18" a="1"/>
  <c r="Q573" i="18"/>
  <c r="Q574" i="18" a="1"/>
  <c r="Q574" i="18"/>
  <c r="Q575" i="18" a="1"/>
  <c r="Q575" i="18"/>
  <c r="Q576" i="18" a="1"/>
  <c r="Q576" i="18" s="1"/>
  <c r="Q577" i="18" a="1"/>
  <c r="Q577" i="18" s="1"/>
  <c r="R577" i="18" s="1"/>
  <c r="Q578" i="18" a="1"/>
  <c r="Q578" i="18" s="1"/>
  <c r="R578" i="18" s="1"/>
  <c r="Q579" i="18" a="1"/>
  <c r="Q579" i="18" s="1"/>
  <c r="Q580" i="18" a="1"/>
  <c r="Q580" i="18"/>
  <c r="Q581" i="18" a="1"/>
  <c r="Q581" i="18" s="1"/>
  <c r="R581" i="18" s="1"/>
  <c r="Q582" i="18" a="1"/>
  <c r="Q582" i="18" s="1"/>
  <c r="Q583" i="18" a="1"/>
  <c r="Q583" i="18" s="1"/>
  <c r="R583" i="18" s="1"/>
  <c r="Q584" i="18" a="1"/>
  <c r="Q584" i="18" s="1"/>
  <c r="R584" i="18" s="1"/>
  <c r="Q585" i="18" a="1"/>
  <c r="Q585" i="18" s="1"/>
  <c r="Q586" i="18" a="1"/>
  <c r="Q586" i="18" s="1"/>
  <c r="Q587" i="18" a="1"/>
  <c r="Q587" i="18"/>
  <c r="Q588" i="18" a="1"/>
  <c r="Q588" i="18" s="1"/>
  <c r="Q589" i="18" a="1"/>
  <c r="Q589" i="18"/>
  <c r="Q590" i="18" a="1"/>
  <c r="Q590" i="18" s="1"/>
  <c r="R590" i="18" s="1"/>
  <c r="Q591" i="18" a="1"/>
  <c r="Q591" i="18" s="1"/>
  <c r="Q592" i="18" a="1"/>
  <c r="Q592" i="18" s="1"/>
  <c r="Q593" i="18" a="1"/>
  <c r="Q593" i="18"/>
  <c r="Q594" i="18" a="1"/>
  <c r="Q594" i="18" s="1"/>
  <c r="R594" i="18" s="1"/>
  <c r="Q595" i="18" a="1"/>
  <c r="Q595" i="18" s="1"/>
  <c r="Q596" i="18" a="1"/>
  <c r="Q596" i="18" s="1"/>
  <c r="R596" i="18" s="1"/>
  <c r="Q597" i="18" a="1"/>
  <c r="Q597" i="18" s="1"/>
  <c r="Q598" i="18" a="1"/>
  <c r="Q598" i="18"/>
  <c r="Q599" i="18" a="1"/>
  <c r="Q599" i="18" s="1"/>
  <c r="R599" i="18" s="1"/>
  <c r="Q600" i="18" a="1"/>
  <c r="Q600" i="18" s="1"/>
  <c r="Q601" i="18" a="1"/>
  <c r="Q601" i="18" s="1"/>
  <c r="R601" i="18" s="1"/>
  <c r="Q602" i="18" a="1"/>
  <c r="Q602" i="18"/>
  <c r="Q603" i="18" a="1"/>
  <c r="Q603" i="18" s="1"/>
  <c r="R603" i="18" s="1"/>
  <c r="Q604" i="18" a="1"/>
  <c r="Q604" i="18" s="1"/>
  <c r="R604" i="18" s="1"/>
  <c r="Q605" i="18" a="1"/>
  <c r="Q605" i="18" s="1"/>
  <c r="R605" i="18" s="1"/>
  <c r="Q606" i="18" a="1"/>
  <c r="Q606" i="18" s="1"/>
  <c r="Q607" i="18" a="1"/>
  <c r="Q607" i="18" s="1"/>
  <c r="R607" i="18" s="1"/>
  <c r="Q608" i="18" a="1"/>
  <c r="Q608" i="18" s="1"/>
  <c r="R608" i="18" s="1"/>
  <c r="Q609" i="18" a="1"/>
  <c r="Q609" i="18" s="1"/>
  <c r="R609" i="18" s="1"/>
  <c r="Q610" i="18" a="1"/>
  <c r="Q610" i="18"/>
  <c r="Q611" i="18" a="1"/>
  <c r="Q611" i="18" s="1"/>
  <c r="R611" i="18" s="1"/>
  <c r="Q612" i="18" a="1"/>
  <c r="Q612" i="18" s="1"/>
  <c r="Q613" i="18" a="1"/>
  <c r="Q613" i="18" s="1"/>
  <c r="R613" i="18" s="1"/>
  <c r="Q614" i="18" a="1"/>
  <c r="Q614" i="18"/>
  <c r="Q615" i="18" a="1"/>
  <c r="Q615" i="18" s="1"/>
  <c r="Q616" i="18" a="1"/>
  <c r="Q616" i="18"/>
  <c r="Q617" i="18" a="1"/>
  <c r="Q617" i="18"/>
  <c r="Q618" i="18" a="1"/>
  <c r="Q618" i="18" s="1"/>
  <c r="R618" i="18" s="1"/>
  <c r="Q619" i="18" a="1"/>
  <c r="Q619" i="18" s="1"/>
  <c r="R619" i="18" s="1"/>
  <c r="Q620" i="18" a="1"/>
  <c r="Q620" i="18" s="1"/>
  <c r="R620" i="18" s="1"/>
  <c r="Q621" i="18" a="1"/>
  <c r="Q621" i="18" s="1"/>
  <c r="Q622" i="18" a="1"/>
  <c r="Q622" i="18" s="1"/>
  <c r="Q623" i="18" a="1"/>
  <c r="Q623" i="18"/>
  <c r="Q624" i="18" a="1"/>
  <c r="Q624" i="18" s="1"/>
  <c r="Q625" i="18" a="1"/>
  <c r="Q625" i="18" s="1"/>
  <c r="Q626" i="18" a="1"/>
  <c r="Q626" i="18" s="1"/>
  <c r="R626" i="18" s="1"/>
  <c r="Q627" i="18" a="1"/>
  <c r="Q627" i="18" s="1"/>
  <c r="R627" i="18" s="1"/>
  <c r="Q628" i="18" a="1"/>
  <c r="Q628" i="18"/>
  <c r="Q629" i="18" a="1"/>
  <c r="Q629" i="18"/>
  <c r="Q630" i="18" a="1"/>
  <c r="Q630" i="18" s="1"/>
  <c r="Q631" i="18" a="1"/>
  <c r="Q631" i="18" s="1"/>
  <c r="R631" i="18" s="1"/>
  <c r="Q632" i="18" a="1"/>
  <c r="Q632" i="18" s="1"/>
  <c r="R632" i="18" s="1"/>
  <c r="Q633" i="18" a="1"/>
  <c r="Q633" i="18" s="1"/>
  <c r="R633" i="18" s="1"/>
  <c r="Q634" i="18" a="1"/>
  <c r="Q634" i="18"/>
  <c r="Q635" i="18" a="1"/>
  <c r="Q635" i="18" s="1"/>
  <c r="R635" i="18" s="1"/>
  <c r="Q636" i="18" a="1"/>
  <c r="Q636" i="18" s="1"/>
  <c r="Q637" i="18" a="1"/>
  <c r="Q637" i="18"/>
  <c r="Q638" i="18" a="1"/>
  <c r="Q638" i="18" s="1"/>
  <c r="Q639" i="18" a="1"/>
  <c r="Q639" i="18" s="1"/>
  <c r="R639" i="18" s="1"/>
  <c r="Q640" i="18" a="1"/>
  <c r="Q640" i="18" s="1"/>
  <c r="R640" i="18" s="1"/>
  <c r="Q641" i="18" a="1"/>
  <c r="Q641" i="18"/>
  <c r="Q642" i="18" a="1"/>
  <c r="Q642" i="18" s="1"/>
  <c r="R642" i="18" s="1"/>
  <c r="Q643" i="18" a="1"/>
  <c r="Q643" i="18" s="1"/>
  <c r="Q644" i="18" a="1"/>
  <c r="Q644" i="18" s="1"/>
  <c r="R644" i="18" s="1"/>
  <c r="Q645" i="18" a="1"/>
  <c r="Q645" i="18" s="1"/>
  <c r="R645" i="18" s="1"/>
  <c r="Q646" i="18" a="1"/>
  <c r="Q646" i="18" s="1"/>
  <c r="Q647" i="18" a="1"/>
  <c r="Q647" i="18"/>
  <c r="Q648" i="18" a="1"/>
  <c r="Q648" i="18" s="1"/>
  <c r="Q649" i="18" a="1"/>
  <c r="Q649" i="18" s="1"/>
  <c r="R649" i="18" s="1"/>
  <c r="Q650" i="18" a="1"/>
  <c r="Q650" i="18"/>
  <c r="R650" i="18" s="1"/>
  <c r="Q651" i="18" a="1"/>
  <c r="Q651" i="18" s="1"/>
  <c r="Q652" i="18" a="1"/>
  <c r="Q652" i="18"/>
  <c r="Q653" i="18" a="1"/>
  <c r="Q653" i="18" s="1"/>
  <c r="Q654" i="18" a="1"/>
  <c r="Q654" i="18" s="1"/>
  <c r="Q655" i="18" a="1"/>
  <c r="Q655" i="18" s="1"/>
  <c r="R655" i="18" s="1"/>
  <c r="Q656" i="18" a="1"/>
  <c r="Q656" i="18" s="1"/>
  <c r="R656" i="18" s="1"/>
  <c r="Q657" i="18" a="1"/>
  <c r="Q657" i="18" s="1"/>
  <c r="R657" i="18" s="1"/>
  <c r="Q658" i="18" a="1"/>
  <c r="Q658" i="18"/>
  <c r="Q659" i="18" a="1"/>
  <c r="Q659" i="18" s="1"/>
  <c r="R659" i="18" s="1"/>
  <c r="Q660" i="18" a="1"/>
  <c r="Q660" i="18" s="1"/>
  <c r="Q661" i="18" a="1"/>
  <c r="Q661" i="18" s="1"/>
  <c r="Q662" i="18" a="1"/>
  <c r="Q662" i="18"/>
  <c r="Q663" i="18" a="1"/>
  <c r="Q663" i="18" s="1"/>
  <c r="R663" i="18" s="1"/>
  <c r="Q664" i="18" a="1"/>
  <c r="Q664" i="18" s="1"/>
  <c r="R664" i="18" s="1"/>
  <c r="Q665" i="18" a="1"/>
  <c r="Q665" i="18"/>
  <c r="Q666" i="18" a="1"/>
  <c r="Q666" i="18" s="1"/>
  <c r="R666" i="18" s="1"/>
  <c r="Q667" i="18" a="1"/>
  <c r="Q667" i="18" s="1"/>
  <c r="Q668" i="18" a="1"/>
  <c r="Q668" i="18" s="1"/>
  <c r="R668" i="18" s="1"/>
  <c r="Q669" i="18" a="1"/>
  <c r="Q669" i="18" s="1"/>
  <c r="Q670" i="18" a="1"/>
  <c r="Q670" i="18"/>
  <c r="Q671" i="18" a="1"/>
  <c r="Q671" i="18" s="1"/>
  <c r="Q672" i="18" a="1"/>
  <c r="Q672" i="18" s="1"/>
  <c r="Q673" i="18" a="1"/>
  <c r="Q673" i="18" s="1"/>
  <c r="R673" i="18" s="1"/>
  <c r="Q674" i="18" a="1"/>
  <c r="Q674" i="18"/>
  <c r="Q675" i="18" a="1"/>
  <c r="Q675" i="18" s="1"/>
  <c r="R675" i="18" s="1"/>
  <c r="Q676" i="18" a="1"/>
  <c r="Q676" i="18" s="1"/>
  <c r="Q677" i="18" a="1"/>
  <c r="Q677" i="18" s="1"/>
  <c r="Q678" i="18" a="1"/>
  <c r="Q678" i="18" s="1"/>
  <c r="Q679" i="18" a="1"/>
  <c r="Q679" i="18" s="1"/>
  <c r="R679" i="18" s="1"/>
  <c r="Q680" i="18" a="1"/>
  <c r="Q680" i="18" s="1"/>
  <c r="R680" i="18" s="1"/>
  <c r="Q681" i="18" a="1"/>
  <c r="Q681" i="18"/>
  <c r="Q682" i="18" a="1"/>
  <c r="Q682" i="18" s="1"/>
  <c r="R682" i="18" s="1"/>
  <c r="Q683" i="18" a="1"/>
  <c r="Q683" i="18"/>
  <c r="R683" i="18" s="1"/>
  <c r="Q684" i="18" a="1"/>
  <c r="Q684" i="18" s="1"/>
  <c r="Q685" i="18" a="1"/>
  <c r="Q685" i="18" s="1"/>
  <c r="R685" i="18" s="1"/>
  <c r="Q686" i="18" a="1"/>
  <c r="Q686" i="18" s="1"/>
  <c r="R686" i="18" s="1"/>
  <c r="Q687" i="18" a="1"/>
  <c r="Q687" i="18"/>
  <c r="Q688" i="18" a="1"/>
  <c r="Q688" i="18" s="1"/>
  <c r="R688" i="18" s="1"/>
  <c r="Q689" i="18" a="1"/>
  <c r="Q689" i="18" s="1"/>
  <c r="Q690" i="18" a="1"/>
  <c r="Q690" i="18" s="1"/>
  <c r="Q691" i="18" a="1"/>
  <c r="Q691" i="18"/>
  <c r="R691" i="18" s="1"/>
  <c r="Q692" i="18" a="1"/>
  <c r="Q692" i="18" s="1"/>
  <c r="R692" i="18" s="1"/>
  <c r="Q693" i="18" a="1"/>
  <c r="Q693" i="18" s="1"/>
  <c r="Q694" i="18" a="1"/>
  <c r="Q694" i="18"/>
  <c r="Q695" i="18" a="1"/>
  <c r="Q695" i="18" s="1"/>
  <c r="R695" i="18" s="1"/>
  <c r="Q696" i="18" a="1"/>
  <c r="Q696" i="18" s="1"/>
  <c r="Q697" i="18" a="1"/>
  <c r="Q697" i="18" s="1"/>
  <c r="Q698" i="18" a="1"/>
  <c r="Q698" i="18"/>
  <c r="Q699" i="18" a="1"/>
  <c r="Q699" i="18" s="1"/>
  <c r="R699" i="18" s="1"/>
  <c r="Q700" i="18" a="1"/>
  <c r="Q700" i="18" s="1"/>
  <c r="Q701" i="18" a="1"/>
  <c r="Q701" i="18"/>
  <c r="Q702" i="18" a="1"/>
  <c r="Q702" i="18" s="1"/>
  <c r="Q703" i="18" a="1"/>
  <c r="Q703" i="18" s="1"/>
  <c r="R703" i="18" s="1"/>
  <c r="Q704" i="18" a="1"/>
  <c r="Q704" i="18"/>
  <c r="R704" i="18" s="1"/>
  <c r="Q705" i="18" a="1"/>
  <c r="Q705" i="18" s="1"/>
  <c r="Q706" i="18" a="1"/>
  <c r="Q706" i="18"/>
  <c r="R706" i="18" s="1"/>
  <c r="Q707" i="18" a="1"/>
  <c r="Q707" i="18" s="1"/>
  <c r="R707" i="18" s="1"/>
  <c r="Q708" i="18" a="1"/>
  <c r="Q708" i="18" s="1"/>
  <c r="Q709" i="18" a="1"/>
  <c r="Q709" i="18"/>
  <c r="Q710" i="18" a="1"/>
  <c r="Q710" i="18" s="1"/>
  <c r="Q711" i="18" a="1"/>
  <c r="Q711" i="18"/>
  <c r="Q712" i="18" a="1"/>
  <c r="Q712" i="18" s="1"/>
  <c r="R712" i="18" s="1"/>
  <c r="Q713" i="18" a="1"/>
  <c r="Q713" i="18"/>
  <c r="R713" i="18" s="1"/>
  <c r="Q714" i="18" a="1"/>
  <c r="Q714" i="18" s="1"/>
  <c r="Q715" i="18" a="1"/>
  <c r="Q715" i="18" s="1"/>
  <c r="Q716" i="18" a="1"/>
  <c r="Q716" i="18"/>
  <c r="R716" i="18" s="1"/>
  <c r="Q717" i="18" a="1"/>
  <c r="Q717" i="18"/>
  <c r="Q718" i="18" a="1"/>
  <c r="Q718" i="18"/>
  <c r="Q719" i="18" a="1"/>
  <c r="Q719" i="18" s="1"/>
  <c r="R719" i="18" s="1"/>
  <c r="Q720" i="18" a="1"/>
  <c r="Q720" i="18" s="1"/>
  <c r="Q721" i="18" a="1"/>
  <c r="Q721" i="18" s="1"/>
  <c r="R721" i="18" s="1"/>
  <c r="Q722" i="18" a="1"/>
  <c r="Q722" i="18" s="1"/>
  <c r="Q723" i="18" a="1"/>
  <c r="Q723" i="18" s="1"/>
  <c r="Q724" i="18" a="1"/>
  <c r="Q724" i="18"/>
  <c r="Q725" i="18" a="1"/>
  <c r="Q725" i="18" s="1"/>
  <c r="R725" i="18" s="1"/>
  <c r="Q726" i="18" a="1"/>
  <c r="Q726" i="18" s="1"/>
  <c r="Q727" i="18" a="1"/>
  <c r="Q727" i="18" s="1"/>
  <c r="R727" i="18" s="1"/>
  <c r="Q728" i="18" a="1"/>
  <c r="Q728" i="18" s="1"/>
  <c r="R728" i="18" s="1"/>
  <c r="Q729" i="18" a="1"/>
  <c r="Q729" i="18"/>
  <c r="R729" i="18" s="1"/>
  <c r="Q730" i="18" a="1"/>
  <c r="Q730" i="18" s="1"/>
  <c r="Q731" i="18" a="1"/>
  <c r="Q731" i="18"/>
  <c r="Q732" i="18" a="1"/>
  <c r="Q732" i="18" s="1"/>
  <c r="Q733" i="18" a="1"/>
  <c r="Q733" i="18" s="1"/>
  <c r="R733" i="18" s="1"/>
  <c r="Q734" i="18" a="1"/>
  <c r="Q734" i="18" s="1"/>
  <c r="R734" i="18" s="1"/>
  <c r="Q735" i="18" a="1"/>
  <c r="Q735" i="18" s="1"/>
  <c r="R735" i="18" s="1"/>
  <c r="Q736" i="18" a="1"/>
  <c r="Q736" i="18"/>
  <c r="R736" i="18" s="1"/>
  <c r="Q737" i="18" a="1"/>
  <c r="Q737" i="18" s="1"/>
  <c r="Q738" i="18" a="1"/>
  <c r="Q738" i="18" s="1"/>
  <c r="Q739" i="18" a="1"/>
  <c r="Q739" i="18" s="1"/>
  <c r="Q740" i="18" a="1"/>
  <c r="Q740" i="18"/>
  <c r="R740" i="18" s="1"/>
  <c r="Q741" i="18" a="1"/>
  <c r="Q741" i="18" s="1"/>
  <c r="Q742" i="18" a="1"/>
  <c r="Q742" i="18" s="1"/>
  <c r="R742" i="18" s="1"/>
  <c r="Q743" i="18" a="1"/>
  <c r="Q743" i="18"/>
  <c r="Q744" i="18" a="1"/>
  <c r="Q744" i="18" s="1"/>
  <c r="Q745" i="18" a="1"/>
  <c r="Q745" i="18" s="1"/>
  <c r="R745" i="18" s="1"/>
  <c r="Q746" i="18" a="1"/>
  <c r="Q746" i="18" s="1"/>
  <c r="Q747" i="18" a="1"/>
  <c r="Q747" i="18"/>
  <c r="Q748" i="18" a="1"/>
  <c r="Q748" i="18"/>
  <c r="Q749" i="18" a="1"/>
  <c r="Q749" i="18"/>
  <c r="Q750" i="18" a="1"/>
  <c r="Q750" i="18" s="1"/>
  <c r="Q751" i="18" a="1"/>
  <c r="Q751" i="18"/>
  <c r="Q752" i="18" a="1"/>
  <c r="Q752" i="18" s="1"/>
  <c r="R752" i="18" s="1"/>
  <c r="Q753" i="18" a="1"/>
  <c r="Q753" i="18" s="1"/>
  <c r="R753" i="18" s="1"/>
  <c r="Q754" i="18" a="1"/>
  <c r="Q754" i="18"/>
  <c r="Q755" i="18" a="1"/>
  <c r="Q755" i="18"/>
  <c r="Q756" i="18" a="1"/>
  <c r="Q756" i="18" s="1"/>
  <c r="Q757" i="18" a="1"/>
  <c r="Q757" i="18"/>
  <c r="Q758" i="18" a="1"/>
  <c r="Q758" i="18" s="1"/>
  <c r="R758" i="18" s="1"/>
  <c r="Q759" i="18" a="1"/>
  <c r="Q759" i="18"/>
  <c r="Q760" i="18" a="1"/>
  <c r="Q760" i="18" s="1"/>
  <c r="Q761" i="18" a="1"/>
  <c r="Q761" i="18" s="1"/>
  <c r="Q762" i="18" a="1"/>
  <c r="Q762" i="18" s="1"/>
  <c r="Q763" i="18" a="1"/>
  <c r="Q763" i="18"/>
  <c r="Q764" i="18" a="1"/>
  <c r="Q764" i="18" s="1"/>
  <c r="R764" i="18" s="1"/>
  <c r="Q765" i="18" a="1"/>
  <c r="Q765" i="18" s="1"/>
  <c r="Q766" i="18" a="1"/>
  <c r="Q766" i="18" s="1"/>
  <c r="R766" i="18" s="1"/>
  <c r="Q767" i="18" a="1"/>
  <c r="Q767" i="18"/>
  <c r="Q768" i="18" a="1"/>
  <c r="Q768" i="18" s="1"/>
  <c r="Q769" i="18" a="1"/>
  <c r="Q769" i="18" s="1"/>
  <c r="Q770" i="18" a="1"/>
  <c r="Q770" i="18"/>
  <c r="Q771" i="18" a="1"/>
  <c r="Q771" i="18"/>
  <c r="Q772" i="18" a="1"/>
  <c r="Q772" i="18" s="1"/>
  <c r="Q773" i="18" a="1"/>
  <c r="Q773" i="18" s="1"/>
  <c r="R773" i="18" s="1"/>
  <c r="Q774" i="18" a="1"/>
  <c r="Q774" i="18" s="1"/>
  <c r="Q775" i="18" a="1"/>
  <c r="Q775" i="18" s="1"/>
  <c r="Q776" i="18" a="1"/>
  <c r="Q776" i="18" s="1"/>
  <c r="R776" i="18" s="1"/>
  <c r="Q777" i="18" a="1"/>
  <c r="Q777" i="18" s="1"/>
  <c r="R777" i="18" s="1"/>
  <c r="Q778" i="18" a="1"/>
  <c r="Q778" i="18" s="1"/>
  <c r="R778" i="18" s="1"/>
  <c r="Q779" i="18" a="1"/>
  <c r="Q779" i="18"/>
  <c r="Q780" i="18" a="1"/>
  <c r="Q780" i="18" s="1"/>
  <c r="Q781" i="18" a="1"/>
  <c r="Q781" i="18" s="1"/>
  <c r="Q782" i="18" a="1"/>
  <c r="Q782" i="18" s="1"/>
  <c r="Q783" i="18" a="1"/>
  <c r="Q783" i="18" s="1"/>
  <c r="R783" i="18" s="1"/>
  <c r="Q784" i="18" a="1"/>
  <c r="Q784" i="18" s="1"/>
  <c r="R784" i="18" s="1"/>
  <c r="Q785" i="18" a="1"/>
  <c r="Q785" i="18"/>
  <c r="Q786" i="18" a="1"/>
  <c r="Q786" i="18" s="1"/>
  <c r="Q787" i="18" a="1"/>
  <c r="Q787" i="18" s="1"/>
  <c r="Q788" i="18" a="1"/>
  <c r="Q788" i="18" s="1"/>
  <c r="R788" i="18" s="1"/>
  <c r="Q789" i="18" a="1"/>
  <c r="Q789" i="18"/>
  <c r="Q790" i="18" a="1"/>
  <c r="Q790" i="18" s="1"/>
  <c r="R790" i="18" s="1"/>
  <c r="Q791" i="18" a="1"/>
  <c r="Q791" i="18"/>
  <c r="Q792" i="18" a="1"/>
  <c r="Q792" i="18" s="1"/>
  <c r="Q793" i="18" a="1"/>
  <c r="Q793" i="18"/>
  <c r="Q794" i="18" a="1"/>
  <c r="Q794" i="18"/>
  <c r="Q795" i="18" a="1"/>
  <c r="Q795" i="18" s="1"/>
  <c r="Q796" i="18" a="1"/>
  <c r="Q796" i="18"/>
  <c r="Q797" i="18" a="1"/>
  <c r="Q797" i="18" s="1"/>
  <c r="R797" i="18" s="1"/>
  <c r="Q798" i="18" a="1"/>
  <c r="Q798" i="18" s="1"/>
  <c r="Q799" i="18" a="1"/>
  <c r="Q799" i="18" s="1"/>
  <c r="Q800" i="18" a="1"/>
  <c r="Q800" i="18" s="1"/>
  <c r="R800" i="18" s="1"/>
  <c r="Q801" i="18" a="1"/>
  <c r="Q801" i="18" s="1"/>
  <c r="R801" i="18" s="1"/>
  <c r="Q802" i="18" a="1"/>
  <c r="Q802" i="18"/>
  <c r="Q803" i="18" a="1"/>
  <c r="Q803" i="18" s="1"/>
  <c r="R803" i="18" s="1"/>
  <c r="Q804" i="18" a="1"/>
  <c r="Q804" i="18" s="1"/>
  <c r="Q805" i="18" a="1"/>
  <c r="Q805" i="18" s="1"/>
  <c r="Q806" i="18" a="1"/>
  <c r="Q806" i="18"/>
  <c r="R806" i="18" s="1"/>
  <c r="Q807" i="18" a="1"/>
  <c r="Q807" i="18" s="1"/>
  <c r="Q808" i="18" a="1"/>
  <c r="Q808" i="18"/>
  <c r="Q809" i="18" a="1"/>
  <c r="Q809" i="18"/>
  <c r="Q810" i="18" a="1"/>
  <c r="Q810" i="18" s="1"/>
  <c r="Q811" i="18" a="1"/>
  <c r="Q811" i="18" s="1"/>
  <c r="Q812" i="18" a="1"/>
  <c r="Q812" i="18" s="1"/>
  <c r="R812" i="18" s="1"/>
  <c r="Q813" i="18" a="1"/>
  <c r="Q813" i="18" s="1"/>
  <c r="Q814" i="18" a="1"/>
  <c r="Q814" i="18"/>
  <c r="Q815" i="18" a="1"/>
  <c r="Q815" i="18"/>
  <c r="Q816" i="18" a="1"/>
  <c r="Q816" i="18" s="1"/>
  <c r="Q817" i="18" a="1"/>
  <c r="Q817" i="18"/>
  <c r="Q818" i="18" a="1"/>
  <c r="Q818" i="18" s="1"/>
  <c r="Q819" i="18" a="1"/>
  <c r="Q819" i="18" s="1"/>
  <c r="R819" i="18" s="1"/>
  <c r="Q820" i="18" a="1"/>
  <c r="Q820" i="18"/>
  <c r="Q821" i="18" a="1"/>
  <c r="Q821" i="18" s="1"/>
  <c r="Q822" i="18" a="1"/>
  <c r="Q822" i="18" s="1"/>
  <c r="Q823" i="18" a="1"/>
  <c r="Q823" i="18" s="1"/>
  <c r="R823" i="18" s="1"/>
  <c r="Q824" i="18" a="1"/>
  <c r="Q824" i="18" s="1"/>
  <c r="R824" i="18" s="1"/>
  <c r="Q825" i="18" a="1"/>
  <c r="Q825" i="18"/>
  <c r="Q826" i="18" a="1"/>
  <c r="Q826" i="18" s="1"/>
  <c r="R826" i="18" s="1"/>
  <c r="Q827" i="18" a="1"/>
  <c r="Q827" i="18" s="1"/>
  <c r="Q828" i="18" a="1"/>
  <c r="Q828" i="18" s="1"/>
  <c r="Q829" i="18" a="1"/>
  <c r="Q829" i="18" s="1"/>
  <c r="R829" i="18" s="1"/>
  <c r="Q830" i="18" a="1"/>
  <c r="Q830" i="18" s="1"/>
  <c r="R830" i="18" s="1"/>
  <c r="Q831" i="18" a="1"/>
  <c r="Q831" i="18"/>
  <c r="Q832" i="18" a="1"/>
  <c r="Q832" i="18"/>
  <c r="Q833" i="18" a="1"/>
  <c r="Q833" i="18"/>
  <c r="Q834" i="18" a="1"/>
  <c r="Q834" i="18" s="1"/>
  <c r="Q835" i="18" a="1"/>
  <c r="Q835" i="18" s="1"/>
  <c r="Q836" i="18" a="1"/>
  <c r="Q836" i="18" s="1"/>
  <c r="R836" i="18" s="1"/>
  <c r="Q837" i="18" a="1"/>
  <c r="Q837" i="18" s="1"/>
  <c r="Q838" i="18" a="1"/>
  <c r="Q838" i="18"/>
  <c r="Q839" i="18" a="1"/>
  <c r="Q839" i="18"/>
  <c r="Q840" i="18" a="1"/>
  <c r="Q840" i="18" s="1"/>
  <c r="Q841" i="18" a="1"/>
  <c r="Q841" i="18" s="1"/>
  <c r="Q842" i="18" a="1"/>
  <c r="Q842" i="18" s="1"/>
  <c r="R842" i="18" s="1"/>
  <c r="Q843" i="18" a="1"/>
  <c r="Q843" i="18" s="1"/>
  <c r="R843" i="18" s="1"/>
  <c r="Q844" i="18" a="1"/>
  <c r="Q844" i="18" s="1"/>
  <c r="Q845" i="18" a="1"/>
  <c r="Q845" i="18"/>
  <c r="Q846" i="18" a="1"/>
  <c r="Q846" i="18" s="1"/>
  <c r="Q847" i="18" a="1"/>
  <c r="Q847" i="18"/>
  <c r="Q848" i="18" a="1"/>
  <c r="Q848" i="18"/>
  <c r="R848" i="18" s="1"/>
  <c r="Q849" i="18" a="1"/>
  <c r="Q849" i="18"/>
  <c r="Q850" i="18" a="1"/>
  <c r="Q850" i="18"/>
  <c r="Q851" i="18" a="1"/>
  <c r="Q851" i="18"/>
  <c r="Q852" i="18" a="1"/>
  <c r="Q852" i="18" s="1"/>
  <c r="Q853" i="18" a="1"/>
  <c r="Q853" i="18" s="1"/>
  <c r="Q854" i="18" a="1"/>
  <c r="Q854" i="18" s="1"/>
  <c r="Q855" i="18" a="1"/>
  <c r="Q855" i="18"/>
  <c r="Q856" i="18" a="1"/>
  <c r="Q856" i="18"/>
  <c r="Q857" i="18" a="1"/>
  <c r="Q857" i="18"/>
  <c r="Q858" i="18" a="1"/>
  <c r="Q858" i="18" s="1"/>
  <c r="Q859" i="18" a="1"/>
  <c r="Q859" i="18" s="1"/>
  <c r="Q860" i="18" a="1"/>
  <c r="Q860" i="18" s="1"/>
  <c r="R860" i="18" s="1"/>
  <c r="Q861" i="18" a="1"/>
  <c r="Q861" i="18"/>
  <c r="Q862" i="18" a="1"/>
  <c r="Q862" i="18"/>
  <c r="Q863" i="18" a="1"/>
  <c r="Q863" i="18"/>
  <c r="Q864" i="18" a="1"/>
  <c r="Q864" i="18" s="1"/>
  <c r="Q865" i="18" a="1"/>
  <c r="Q865" i="18" s="1"/>
  <c r="R865" i="18" s="1"/>
  <c r="Q866" i="18" a="1"/>
  <c r="Q866" i="18"/>
  <c r="Q867" i="18" a="1"/>
  <c r="Q867" i="18" s="1"/>
  <c r="Q868" i="18" a="1"/>
  <c r="Q868" i="18" s="1"/>
  <c r="Q869" i="18" a="1"/>
  <c r="Q869" i="18" s="1"/>
  <c r="Q870" i="18" a="1"/>
  <c r="Q870" i="18" s="1"/>
  <c r="Q871" i="18" a="1"/>
  <c r="Q871" i="18" s="1"/>
  <c r="R871" i="18" s="1"/>
  <c r="Q872" i="18" a="1"/>
  <c r="Q872" i="18" s="1"/>
  <c r="R872" i="18" s="1"/>
  <c r="Q873" i="18" a="1"/>
  <c r="Q873" i="18" s="1"/>
  <c r="R873" i="18" s="1"/>
  <c r="Q874" i="18" a="1"/>
  <c r="Q874" i="18"/>
  <c r="Q875" i="18" a="1"/>
  <c r="Q875" i="18"/>
  <c r="Q876" i="18" a="1"/>
  <c r="Q876" i="18" s="1"/>
  <c r="Q877" i="18" a="1"/>
  <c r="Q877" i="18" s="1"/>
  <c r="Q878" i="18" a="1"/>
  <c r="Q878" i="18" s="1"/>
  <c r="R878" i="18" s="1"/>
  <c r="Q879" i="18" a="1"/>
  <c r="Q879" i="18" s="1"/>
  <c r="Q880" i="18" a="1"/>
  <c r="Q880" i="18"/>
  <c r="Q881" i="18" a="1"/>
  <c r="Q881" i="18"/>
  <c r="Q882" i="18" a="1"/>
  <c r="Q882" i="18" s="1"/>
  <c r="Q883" i="18" a="1"/>
  <c r="Q883" i="18" s="1"/>
  <c r="Q884" i="18" a="1"/>
  <c r="Q884" i="18" s="1"/>
  <c r="R884" i="18" s="1"/>
  <c r="Q885" i="18" a="1"/>
  <c r="Q885" i="18" s="1"/>
  <c r="Q886" i="18" a="1"/>
  <c r="Q886" i="18"/>
  <c r="Q887" i="18" a="1"/>
  <c r="Q887" i="18" s="1"/>
  <c r="R887" i="18" s="1"/>
  <c r="Q888" i="18" a="1"/>
  <c r="Q888" i="18" s="1"/>
  <c r="Q889" i="18" a="1"/>
  <c r="Q889" i="18" s="1"/>
  <c r="R889" i="18" s="1"/>
  <c r="Q890" i="18" a="1"/>
  <c r="Q890" i="18"/>
  <c r="Q891" i="18" a="1"/>
  <c r="Q891" i="18" s="1"/>
  <c r="R891" i="18" s="1"/>
  <c r="Q892" i="18" a="1"/>
  <c r="Q892" i="18"/>
  <c r="Q893" i="18" a="1"/>
  <c r="Q893" i="18" s="1"/>
  <c r="Q894" i="18" a="1"/>
  <c r="Q894" i="18" s="1"/>
  <c r="Q895" i="18" a="1"/>
  <c r="Q895" i="18"/>
  <c r="R895" i="18" s="1"/>
  <c r="Q896" i="18" a="1"/>
  <c r="Q896" i="18" s="1"/>
  <c r="R896" i="18" s="1"/>
  <c r="Q897" i="18" a="1"/>
  <c r="Q897" i="18" s="1"/>
  <c r="Q898" i="18" a="1"/>
  <c r="Q898" i="18"/>
  <c r="Q899" i="18" a="1"/>
  <c r="Q899" i="18"/>
  <c r="Q900" i="18" a="1"/>
  <c r="Q900" i="18" s="1"/>
  <c r="Q901" i="18" a="1"/>
  <c r="Q901" i="18" s="1"/>
  <c r="Q902" i="18" a="1"/>
  <c r="Q902" i="18" s="1"/>
  <c r="R902" i="18" s="1"/>
  <c r="Q903" i="18" a="1"/>
  <c r="Q903" i="18"/>
  <c r="Q904" i="18" a="1"/>
  <c r="Q904" i="18" s="1"/>
  <c r="Q905" i="18" a="1"/>
  <c r="Q905" i="18"/>
  <c r="Q906" i="18" a="1"/>
  <c r="Q906" i="18" s="1"/>
  <c r="Q907" i="18" a="1"/>
  <c r="Q907" i="18"/>
  <c r="Q908" i="18" a="1"/>
  <c r="Q908" i="18" s="1"/>
  <c r="R908" i="18" s="1"/>
  <c r="Q909" i="18" a="1"/>
  <c r="Q909" i="18" s="1"/>
  <c r="Q910" i="18" a="1"/>
  <c r="Q910" i="18" s="1"/>
  <c r="Q911" i="18" a="1"/>
  <c r="Q911" i="18" s="1"/>
  <c r="Q912" i="18" a="1"/>
  <c r="Q912" i="18" s="1"/>
  <c r="Q913" i="18" a="1"/>
  <c r="Q913" i="18" s="1"/>
  <c r="Q914" i="18" a="1"/>
  <c r="Q914" i="18" s="1"/>
  <c r="R914" i="18" s="1"/>
  <c r="Q915" i="18" a="1"/>
  <c r="Q915" i="18" s="1"/>
  <c r="Q916" i="18" a="1"/>
  <c r="Q916" i="18"/>
  <c r="Q917" i="18" a="1"/>
  <c r="Q917" i="18"/>
  <c r="Q918" i="18" a="1"/>
  <c r="Q918" i="18" s="1"/>
  <c r="Q919" i="18" a="1"/>
  <c r="Q919" i="18" s="1"/>
  <c r="R919" i="18" s="1"/>
  <c r="Q920" i="18" a="1"/>
  <c r="Q920" i="18"/>
  <c r="R920" i="18" s="1"/>
  <c r="Q921" i="18" a="1"/>
  <c r="Q921" i="18" s="1"/>
  <c r="R921" i="18" s="1"/>
  <c r="Q922" i="18" a="1"/>
  <c r="Q922" i="18"/>
  <c r="Q923" i="18" a="1"/>
  <c r="Q923" i="18"/>
  <c r="Q924" i="18" a="1"/>
  <c r="Q924" i="18" s="1"/>
  <c r="Q925" i="18" a="1"/>
  <c r="Q925" i="18"/>
  <c r="Q926" i="18" a="1"/>
  <c r="Q926" i="18" s="1"/>
  <c r="Q927" i="18" a="1"/>
  <c r="Q927" i="18" s="1"/>
  <c r="R927" i="18" s="1"/>
  <c r="Q928" i="18" a="1"/>
  <c r="Q928" i="18"/>
  <c r="R928" i="18" s="1"/>
  <c r="Q929" i="18" a="1"/>
  <c r="Q929" i="18" s="1"/>
  <c r="Q930" i="18" a="1"/>
  <c r="Q930" i="18" s="1"/>
  <c r="Q931" i="18" a="1"/>
  <c r="Q931" i="18" s="1"/>
  <c r="Q932" i="18" a="1"/>
  <c r="Q932" i="18" s="1"/>
  <c r="R932" i="18" s="1"/>
  <c r="Q933" i="18" a="1"/>
  <c r="Q933" i="18" s="1"/>
  <c r="Q934" i="18" a="1"/>
  <c r="Q934" i="18"/>
  <c r="Q935" i="18" a="1"/>
  <c r="Q935" i="18" s="1"/>
  <c r="Q936" i="18" a="1"/>
  <c r="Q936" i="18" s="1"/>
  <c r="Q937" i="18" a="1"/>
  <c r="Q937" i="18"/>
  <c r="Q938" i="18" a="1"/>
  <c r="Q938" i="18" s="1"/>
  <c r="Q939" i="18" a="1"/>
  <c r="Q939" i="18" s="1"/>
  <c r="Q940" i="18" a="1"/>
  <c r="Q940" i="18"/>
  <c r="Q941" i="18" a="1"/>
  <c r="Q941" i="18"/>
  <c r="Q942" i="18" a="1"/>
  <c r="Q942" i="18" s="1"/>
  <c r="Q943" i="18" a="1"/>
  <c r="Q943" i="18"/>
  <c r="Q944" i="18" a="1"/>
  <c r="Q944" i="18" s="1"/>
  <c r="R944" i="18" s="1"/>
  <c r="Q945" i="18" a="1"/>
  <c r="Q945" i="18" s="1"/>
  <c r="R945" i="18" s="1"/>
  <c r="Q946" i="18" a="1"/>
  <c r="Q946" i="18" s="1"/>
  <c r="Q947" i="18" a="1"/>
  <c r="Q947" i="18" s="1"/>
  <c r="R947" i="18" s="1"/>
  <c r="Q948" i="18" a="1"/>
  <c r="Q948" i="18" s="1"/>
  <c r="Q949" i="18" a="1"/>
  <c r="Q949" i="18"/>
  <c r="Q950" i="18" a="1"/>
  <c r="Q950" i="18" s="1"/>
  <c r="Q951" i="18" a="1"/>
  <c r="Q951" i="18" s="1"/>
  <c r="Q952" i="18" a="1"/>
  <c r="Q952" i="18"/>
  <c r="R952" i="18" s="1"/>
  <c r="Q953" i="18" a="1"/>
  <c r="Q953" i="18" s="1"/>
  <c r="R953" i="18" s="1"/>
  <c r="Q954" i="18" a="1"/>
  <c r="Q954" i="18" s="1"/>
  <c r="Q955" i="18" a="1"/>
  <c r="Q955" i="18" s="1"/>
  <c r="R955" i="18" s="1"/>
  <c r="Q956" i="18" a="1"/>
  <c r="Q956" i="18" s="1"/>
  <c r="R956" i="18" s="1"/>
  <c r="Q957" i="18" a="1"/>
  <c r="Q957" i="18" s="1"/>
  <c r="Q958" i="18" a="1"/>
  <c r="Q958" i="18" s="1"/>
  <c r="Q959" i="18" a="1"/>
  <c r="Q959" i="18" s="1"/>
  <c r="R959" i="18" s="1"/>
  <c r="Q960" i="18" a="1"/>
  <c r="Q960" i="18" s="1"/>
  <c r="Q961" i="18" a="1"/>
  <c r="Q961" i="18" s="1"/>
  <c r="R961" i="18" s="1"/>
  <c r="Q962" i="18" a="1"/>
  <c r="Q962" i="18" s="1"/>
  <c r="R962" i="18" s="1"/>
  <c r="Q963" i="18" a="1"/>
  <c r="Q963" i="18" s="1"/>
  <c r="R963" i="18" s="1"/>
  <c r="Q964" i="18" a="1"/>
  <c r="Q964" i="18"/>
  <c r="Q965" i="18" a="1"/>
  <c r="Q965" i="18"/>
  <c r="Q966" i="18" a="1"/>
  <c r="Q966" i="18" s="1"/>
  <c r="Q967" i="18" a="1"/>
  <c r="Q967" i="18"/>
  <c r="Q968" i="18" a="1"/>
  <c r="Q968" i="18" s="1"/>
  <c r="R968" i="18" s="1"/>
  <c r="Q969" i="18" a="1"/>
  <c r="Q969" i="18" s="1"/>
  <c r="R969" i="18" s="1"/>
  <c r="Q970" i="18" a="1"/>
  <c r="Q970" i="18" s="1"/>
  <c r="Q971" i="18" a="1"/>
  <c r="Q971" i="18"/>
  <c r="Q972" i="18" a="1"/>
  <c r="Q972" i="18" s="1"/>
  <c r="Q973" i="18" a="1"/>
  <c r="Q973" i="18" s="1"/>
  <c r="R973" i="18" s="1"/>
  <c r="Q974" i="18" a="1"/>
  <c r="Q974" i="18" s="1"/>
  <c r="R974" i="18" s="1"/>
  <c r="Q975" i="18" a="1"/>
  <c r="Q975" i="18" s="1"/>
  <c r="Q976" i="18" a="1"/>
  <c r="Q976" i="18" s="1"/>
  <c r="Q977" i="18" a="1"/>
  <c r="Q977" i="18"/>
  <c r="Q978" i="18" a="1"/>
  <c r="Q978" i="18" s="1"/>
  <c r="R978" i="18" s="1"/>
  <c r="Q979" i="18" a="1"/>
  <c r="Q979" i="18" s="1"/>
  <c r="R979" i="18" s="1"/>
  <c r="Q980" i="18" a="1"/>
  <c r="Q980" i="18" s="1"/>
  <c r="R980" i="18" s="1"/>
  <c r="Q981" i="18" a="1"/>
  <c r="Q981" i="18" s="1"/>
  <c r="Q982" i="18" a="1"/>
  <c r="Q982" i="18"/>
  <c r="Q983" i="18" a="1"/>
  <c r="Q983" i="18" s="1"/>
  <c r="Q984" i="18" a="1"/>
  <c r="Q984" i="18" s="1"/>
  <c r="Q985" i="18" a="1"/>
  <c r="Q985" i="18" s="1"/>
  <c r="Q986" i="18" a="1"/>
  <c r="Q986" i="18" s="1"/>
  <c r="R986" i="18" s="1"/>
  <c r="Q987" i="18" a="1"/>
  <c r="Q987" i="18"/>
  <c r="Q988" i="18" a="1"/>
  <c r="Q988" i="18" s="1"/>
  <c r="Q989" i="18" a="1"/>
  <c r="Q989" i="18"/>
  <c r="Q990" i="18" a="1"/>
  <c r="Q990" i="18" s="1"/>
  <c r="Q991" i="18" a="1"/>
  <c r="Q991" i="18" s="1"/>
  <c r="Q992" i="18" a="1"/>
  <c r="Q992" i="18"/>
  <c r="R992" i="18" s="1"/>
  <c r="Q993" i="18" a="1"/>
  <c r="Q993" i="18" s="1"/>
  <c r="R993" i="18" s="1"/>
  <c r="Q994" i="18" a="1"/>
  <c r="Q994" i="18" s="1"/>
  <c r="R994" i="18" s="1"/>
  <c r="Q995" i="18" a="1"/>
  <c r="Q995" i="18" s="1"/>
  <c r="Q996" i="18" a="1"/>
  <c r="Q996" i="18" s="1"/>
  <c r="Q997" i="18" a="1"/>
  <c r="Q997" i="18"/>
  <c r="Q998" i="18" a="1"/>
  <c r="Q998" i="18" s="1"/>
  <c r="Q999" i="18" a="1"/>
  <c r="Q999" i="18" s="1"/>
  <c r="R999" i="18" s="1"/>
  <c r="Q1000" i="18" a="1"/>
  <c r="Q1000" i="18" s="1"/>
  <c r="Q1001" i="18" a="1"/>
  <c r="Q1001" i="18"/>
  <c r="R1001" i="18" s="1"/>
  <c r="Q1002" i="18" a="1"/>
  <c r="Q1002" i="18" s="1"/>
  <c r="Q1003" i="18" a="1"/>
  <c r="Q1003" i="18" s="1"/>
  <c r="Q1004" i="18" a="1"/>
  <c r="Q1004" i="18" s="1"/>
  <c r="R1004" i="18" s="1"/>
  <c r="Q1005" i="18" a="1"/>
  <c r="Q1005" i="18"/>
  <c r="Q1006" i="18" a="1"/>
  <c r="Q1006" i="18" s="1"/>
  <c r="Q1007" i="18" a="1"/>
  <c r="Q1007" i="18" s="1"/>
  <c r="Q1008" i="18" a="1"/>
  <c r="Q1008" i="18" s="1"/>
  <c r="Q1009" i="18" a="1"/>
  <c r="Q1009" i="18"/>
  <c r="Q1010" i="18" a="1"/>
  <c r="Q1010" i="18" s="1"/>
  <c r="Q1011" i="18" a="1"/>
  <c r="Q1011" i="18" s="1"/>
  <c r="Q1012" i="18" a="1"/>
  <c r="Q1012" i="18"/>
  <c r="Q1013" i="18" a="1"/>
  <c r="Q1013" i="18" s="1"/>
  <c r="Q1014" i="18" a="1"/>
  <c r="Q1014" i="18" s="1"/>
  <c r="Q1015" i="18" a="1"/>
  <c r="Q1015" i="18" s="1"/>
  <c r="Q1016" i="18" a="1"/>
  <c r="Q1016" i="18" s="1"/>
  <c r="R1016" i="18" s="1"/>
  <c r="Q1017" i="18" a="1"/>
  <c r="Q1017" i="18" s="1"/>
  <c r="Q1018" i="18" a="1"/>
  <c r="Q1018" i="18" s="1"/>
  <c r="Q1019" i="18" a="1"/>
  <c r="Q1019" i="18" s="1"/>
  <c r="Q1020" i="18" a="1"/>
  <c r="Q1020" i="18" s="1"/>
  <c r="Q1021" i="18" a="1"/>
  <c r="Q1021" i="18"/>
  <c r="Q1022" i="18" a="1"/>
  <c r="Q1022" i="18"/>
  <c r="Q1023" i="18" a="1"/>
  <c r="Q1023" i="18" s="1"/>
  <c r="Q1024" i="18" a="1"/>
  <c r="Q1024" i="18"/>
  <c r="R1024" i="18" s="1"/>
  <c r="Q1025" i="18" a="1"/>
  <c r="Q1025" i="18" s="1"/>
  <c r="Q1026" i="18" a="1"/>
  <c r="Q1026" i="18" s="1"/>
  <c r="Q1027" i="18" a="1"/>
  <c r="Q1027" i="18" s="1"/>
  <c r="Q1028" i="18" a="1"/>
  <c r="Q1028" i="18" s="1"/>
  <c r="R1028" i="18" s="1"/>
  <c r="Q1029" i="18" a="1"/>
  <c r="Q1029" i="18" s="1"/>
  <c r="Q1030" i="18" a="1"/>
  <c r="Q1030" i="18"/>
  <c r="Q1031" i="18" a="1"/>
  <c r="Q1031" i="18" s="1"/>
  <c r="Q1032" i="18" a="1"/>
  <c r="Q1032" i="18" s="1"/>
  <c r="Q1033" i="18" a="1"/>
  <c r="Q1033" i="18" s="1"/>
  <c r="Q1034" i="18" a="1"/>
  <c r="Q1034" i="18" s="1"/>
  <c r="R1034" i="18" s="1"/>
  <c r="Q1035" i="18" a="1"/>
  <c r="Q1035" i="18" s="1"/>
  <c r="R1035" i="18" s="1"/>
  <c r="Q1036" i="18" a="1"/>
  <c r="Q1036" i="18"/>
  <c r="Q1037" i="18" a="1"/>
  <c r="Q1037" i="18" s="1"/>
  <c r="Q1038" i="18" a="1"/>
  <c r="Q1038" i="18" s="1"/>
  <c r="Q1039" i="18" a="1"/>
  <c r="Q1039" i="18" s="1"/>
  <c r="Q1040" i="18" a="1"/>
  <c r="Q1040" i="18"/>
  <c r="R1040" i="18" s="1"/>
  <c r="Q1041" i="18" a="1"/>
  <c r="Q1041" i="18" s="1"/>
  <c r="Q1042" i="18" a="1"/>
  <c r="Q1042" i="18"/>
  <c r="Q1043" i="18" a="1"/>
  <c r="Q1043" i="18"/>
  <c r="Q1044" i="18" a="1"/>
  <c r="Q1044" i="18" s="1"/>
  <c r="Q1045" i="18" a="1"/>
  <c r="Q1045" i="18" s="1"/>
  <c r="R1045" i="18" s="1"/>
  <c r="Q1046" i="18" a="1"/>
  <c r="Q1046" i="18" s="1"/>
  <c r="Q1047" i="18" a="1"/>
  <c r="Q1047" i="18" s="1"/>
  <c r="R1047" i="18" s="1"/>
  <c r="Q1048" i="18" a="1"/>
  <c r="Q1048" i="18" s="1"/>
  <c r="Q1049" i="18" a="1"/>
  <c r="Q1049" i="18" s="1"/>
  <c r="Q1050" i="18" a="1"/>
  <c r="Q1050" i="18" s="1"/>
  <c r="Q1051" i="18" a="1"/>
  <c r="Q1051" i="18"/>
  <c r="Q1052" i="18" a="1"/>
  <c r="Q1052" i="18" s="1"/>
  <c r="R1052" i="18" s="1"/>
  <c r="Q1053" i="18" a="1"/>
  <c r="Q1053" i="18" s="1"/>
  <c r="Q1054" i="18" a="1"/>
  <c r="Q1054" i="18"/>
  <c r="Q1055" i="18" a="1"/>
  <c r="Q1055" i="18" s="1"/>
  <c r="R1055" i="18" s="1"/>
  <c r="Q1056" i="18" a="1"/>
  <c r="Q1056" i="18" s="1"/>
  <c r="Q1057" i="18" a="1"/>
  <c r="Q1057" i="18" s="1"/>
  <c r="Q1058" i="18" a="1"/>
  <c r="Q1058" i="18" s="1"/>
  <c r="R1058" i="18" s="1"/>
  <c r="Q1059" i="18" a="1"/>
  <c r="Q1059" i="18"/>
  <c r="Q1060" i="18" a="1"/>
  <c r="Q1060" i="18"/>
  <c r="Q1061" i="18" a="1"/>
  <c r="Q1061" i="18" s="1"/>
  <c r="Q1062" i="18" a="1"/>
  <c r="Q1062" i="18" s="1"/>
  <c r="Q1063" i="18" a="1"/>
  <c r="Q1063" i="18" s="1"/>
  <c r="R1063" i="18" s="1"/>
  <c r="Q1064" i="18" a="1"/>
  <c r="Q1064" i="18" s="1"/>
  <c r="R1064" i="18" s="1"/>
  <c r="Q1065" i="18" a="1"/>
  <c r="Q1065" i="18" s="1"/>
  <c r="R1065" i="18" s="1"/>
  <c r="Q1066" i="18" a="1"/>
  <c r="Q1066" i="18"/>
  <c r="Q1067" i="18" a="1"/>
  <c r="Q1067" i="18"/>
  <c r="Q1068" i="18" a="1"/>
  <c r="Q1068" i="18" s="1"/>
  <c r="Q1069" i="18" a="1"/>
  <c r="Q1069" i="18" s="1"/>
  <c r="Q1070" i="18" a="1"/>
  <c r="Q1070" i="18" s="1"/>
  <c r="Q1071" i="18" a="1"/>
  <c r="Q1071" i="18" s="1"/>
  <c r="R1071" i="18" s="1"/>
  <c r="Q1072" i="18" a="1"/>
  <c r="Q1072" i="18" s="1"/>
  <c r="Q1073" i="18" a="1"/>
  <c r="Q1073" i="18" s="1"/>
  <c r="Q1074" i="18" a="1"/>
  <c r="Q1074" i="18" s="1"/>
  <c r="Q1075" i="18" a="1"/>
  <c r="Q1075" i="18" s="1"/>
  <c r="Q1076" i="18" a="1"/>
  <c r="Q1076" i="18" s="1"/>
  <c r="R1076" i="18" s="1"/>
  <c r="Q1077" i="18" a="1"/>
  <c r="Q1077" i="18" s="1"/>
  <c r="Q1078" i="18" a="1"/>
  <c r="Q1078" i="18" s="1"/>
  <c r="Q1079" i="18" a="1"/>
  <c r="Q1079" i="18"/>
  <c r="Q1080" i="18" a="1"/>
  <c r="Q1080" i="18" s="1"/>
  <c r="Q1081" i="18" a="1"/>
  <c r="Q1081" i="18" s="1"/>
  <c r="Q1082" i="18" a="1"/>
  <c r="Q1082" i="18"/>
  <c r="Q1083" i="18" a="1"/>
  <c r="Q1083" i="18" s="1"/>
  <c r="Q1084" i="18" a="1"/>
  <c r="Q1084" i="18" s="1"/>
  <c r="Q1085" i="18" a="1"/>
  <c r="Q1085" i="18" s="1"/>
  <c r="R1085" i="18" s="1"/>
  <c r="Q1086" i="18" a="1"/>
  <c r="Q1086" i="18" s="1"/>
  <c r="Q1087" i="18" a="1"/>
  <c r="Q1087" i="18" s="1"/>
  <c r="Q1088" i="18" a="1"/>
  <c r="Q1088" i="18" s="1"/>
  <c r="R1088" i="18" s="1"/>
  <c r="Q1089" i="18" a="1"/>
  <c r="Q1089" i="18" s="1"/>
  <c r="R1089" i="18" s="1"/>
  <c r="Q1090" i="18" a="1"/>
  <c r="Q1090" i="18" s="1"/>
  <c r="Q1091" i="18" a="1"/>
  <c r="Q1091" i="18" s="1"/>
  <c r="Q1092" i="18" a="1"/>
  <c r="Q1092" i="18" s="1"/>
  <c r="Q1093" i="18" a="1"/>
  <c r="Q1093" i="18" s="1"/>
  <c r="Q1094" i="18" a="1"/>
  <c r="Q1094" i="18"/>
  <c r="Q1095" i="18" a="1"/>
  <c r="Q1095" i="18" s="1"/>
  <c r="Q1096" i="18" a="1"/>
  <c r="Q1096" i="18"/>
  <c r="Q1097" i="18" a="1"/>
  <c r="Q1097" i="18" s="1"/>
  <c r="Q1098" i="18" a="1"/>
  <c r="Q1098" i="18" s="1"/>
  <c r="Q1099" i="18" a="1"/>
  <c r="Q1099" i="18" s="1"/>
  <c r="R1099" i="18" s="1"/>
  <c r="Q1100" i="18" a="1"/>
  <c r="Q1100" i="18" s="1"/>
  <c r="R1100" i="18" s="1"/>
  <c r="Q1101" i="18" a="1"/>
  <c r="Q1101" i="18" s="1"/>
  <c r="Q1102" i="18" a="1"/>
  <c r="Q1102" i="18" s="1"/>
  <c r="Q1103" i="18" a="1"/>
  <c r="Q1103" i="18" s="1"/>
  <c r="Q1104" i="18" a="1"/>
  <c r="Q1104" i="18" s="1"/>
  <c r="Q1105" i="18" a="1"/>
  <c r="Q1105" i="18" s="1"/>
  <c r="R1105" i="18" s="1"/>
  <c r="Q1106" i="18" a="1"/>
  <c r="Q1106" i="18" s="1"/>
  <c r="Q1107" i="18" a="1"/>
  <c r="Q1107" i="18" s="1"/>
  <c r="R1107" i="18" s="1"/>
  <c r="Q1108" i="18" a="1"/>
  <c r="Q1108" i="18" s="1"/>
  <c r="Q1109" i="18" a="1"/>
  <c r="Q1109" i="18"/>
  <c r="Q1110" i="18" a="1"/>
  <c r="Q1110" i="18" s="1"/>
  <c r="Q1111" i="18" a="1"/>
  <c r="Q1111" i="18"/>
  <c r="Q1112" i="18" a="1"/>
  <c r="Q1112" i="18"/>
  <c r="R1112" i="18" s="1"/>
  <c r="Q1113" i="18" a="1"/>
  <c r="Q1113" i="18" s="1"/>
  <c r="R1113" i="18" s="1"/>
  <c r="Q1114" i="18" a="1"/>
  <c r="Q1114" i="18"/>
  <c r="Q1115" i="18" a="1"/>
  <c r="Q1115" i="18" s="1"/>
  <c r="Q1116" i="18" a="1"/>
  <c r="Q1116" i="18" s="1"/>
  <c r="Q1117" i="18" a="1"/>
  <c r="Q1117" i="18" s="1"/>
  <c r="R1117" i="18" s="1"/>
  <c r="Q1118" i="18" a="1"/>
  <c r="Q1118" i="18" s="1"/>
  <c r="R1118" i="18" s="1"/>
  <c r="Q1119" i="18" a="1"/>
  <c r="Q1119" i="18" s="1"/>
  <c r="R1119" i="18" s="1"/>
  <c r="Q1120" i="18" a="1"/>
  <c r="Q1120" i="18" s="1"/>
  <c r="Q1121" i="18" a="1"/>
  <c r="Q1121" i="18" s="1"/>
  <c r="Q1122" i="18" a="1"/>
  <c r="Q1122" i="18" s="1"/>
  <c r="Q1123" i="18" a="1"/>
  <c r="Q1123" i="18" s="1"/>
  <c r="R1123" i="18" s="1"/>
  <c r="Q1124" i="18" a="1"/>
  <c r="Q1124" i="18" s="1"/>
  <c r="R1124" i="18" s="1"/>
  <c r="Q1125" i="18" a="1"/>
  <c r="Q1125" i="18" s="1"/>
  <c r="R1125" i="18" s="1"/>
  <c r="Q1126" i="18" a="1"/>
  <c r="Q1126" i="18"/>
  <c r="Q1127" i="18" a="1"/>
  <c r="Q1127" i="18"/>
  <c r="Q1128" i="18" a="1"/>
  <c r="Q1128" i="18" s="1"/>
  <c r="Q1129" i="18" a="1"/>
  <c r="Q1129" i="18" s="1"/>
  <c r="Q1130" i="18" a="1"/>
  <c r="Q1130" i="18" s="1"/>
  <c r="R1130" i="18" s="1"/>
  <c r="Q1131" i="18" a="1"/>
  <c r="Q1131" i="18" s="1"/>
  <c r="Q1132" i="18" a="1"/>
  <c r="Q1132" i="18"/>
  <c r="Q1133" i="18" a="1"/>
  <c r="Q1133" i="18" s="1"/>
  <c r="Q1134" i="18" a="1"/>
  <c r="Q1134" i="18" s="1"/>
  <c r="Q1135" i="18" a="1"/>
  <c r="Q1135" i="18"/>
  <c r="Q1136" i="18" a="1"/>
  <c r="Q1136" i="18" s="1"/>
  <c r="R1136" i="18" s="1"/>
  <c r="Q1137" i="18" a="1"/>
  <c r="Q1137" i="18" s="1"/>
  <c r="Q1138" i="18" a="1"/>
  <c r="Q1138" i="18" s="1"/>
  <c r="Q1139" i="18" a="1"/>
  <c r="Q1139" i="18"/>
  <c r="Q1140" i="18" a="1"/>
  <c r="Q1140" i="18" s="1"/>
  <c r="Q1141" i="18" a="1"/>
  <c r="Q1141" i="18" s="1"/>
  <c r="Q1142" i="18" a="1"/>
  <c r="Q1142" i="18" s="1"/>
  <c r="Q1143" i="18" a="1"/>
  <c r="Q1143" i="18" s="1"/>
  <c r="R1143" i="18" s="1"/>
  <c r="Q1144" i="18" a="1"/>
  <c r="Q1144" i="18"/>
  <c r="Q1145" i="18" a="1"/>
  <c r="Q1145" i="18" s="1"/>
  <c r="Q1146" i="18" a="1"/>
  <c r="Q1146" i="18" s="1"/>
  <c r="Q1147" i="18" a="1"/>
  <c r="Q1147" i="18" s="1"/>
  <c r="Q1148" i="18" a="1"/>
  <c r="Q1148" i="18" s="1"/>
  <c r="R1148" i="18" s="1"/>
  <c r="Q1149" i="18" a="1"/>
  <c r="Q1149" i="18"/>
  <c r="R1149" i="18" s="1"/>
  <c r="Q1150" i="18" a="1"/>
  <c r="Q1150" i="18"/>
  <c r="Q1151" i="18" a="1"/>
  <c r="Q1151" i="18" s="1"/>
  <c r="R1151" i="18" s="1"/>
  <c r="Q1152" i="18" a="1"/>
  <c r="Q1152" i="18" s="1"/>
  <c r="Q1153" i="18" a="1"/>
  <c r="Q1153" i="18" s="1"/>
  <c r="R1153" i="18" s="1"/>
  <c r="Q1154" i="18" a="1"/>
  <c r="Q1154" i="18" s="1"/>
  <c r="Q1155" i="18" a="1"/>
  <c r="Q1155" i="18" s="1"/>
  <c r="Q1156" i="18" a="1"/>
  <c r="Q1156" i="18"/>
  <c r="Q1157" i="18" a="1"/>
  <c r="Q1157" i="18"/>
  <c r="Q1158" i="18" a="1"/>
  <c r="Q1158" i="18" s="1"/>
  <c r="Q1159" i="18" a="1"/>
  <c r="Q1159" i="18" s="1"/>
  <c r="Q1160" i="18" a="1"/>
  <c r="Q1160" i="18" s="1"/>
  <c r="R1160" i="18" s="1"/>
  <c r="Q1161" i="18" a="1"/>
  <c r="Q1161" i="18" s="1"/>
  <c r="Q1162" i="18" a="1"/>
  <c r="Q1162" i="18" s="1"/>
  <c r="Q1163" i="18" a="1"/>
  <c r="Q1163" i="18" s="1"/>
  <c r="R1163" i="18" s="1"/>
  <c r="Q1164" i="18" a="1"/>
  <c r="Q1164" i="18" s="1"/>
  <c r="Q1165" i="18" a="1"/>
  <c r="Q1165" i="18"/>
  <c r="Q1166" i="18" a="1"/>
  <c r="Q1166" i="18" s="1"/>
  <c r="Q1167" i="18" a="1"/>
  <c r="Q1167" i="18" s="1"/>
  <c r="Q1168" i="18" a="1"/>
  <c r="Q1168" i="18"/>
  <c r="Q1169" i="18" a="1"/>
  <c r="Q1169" i="18"/>
  <c r="Q1170" i="18" a="1"/>
  <c r="Q1170" i="18" s="1"/>
  <c r="Q1171" i="18" a="1"/>
  <c r="Q1171" i="18" s="1"/>
  <c r="Q1172" i="18" a="1"/>
  <c r="Q1172" i="18" s="1"/>
  <c r="Q1173" i="18" a="1"/>
  <c r="Q1173" i="18" s="1"/>
  <c r="Q1174" i="18" a="1"/>
  <c r="Q1174" i="18" s="1"/>
  <c r="Q1175" i="18" a="1"/>
  <c r="Q1175" i="18" s="1"/>
  <c r="Q1176" i="18" a="1"/>
  <c r="Q1176" i="18"/>
  <c r="Q1177" i="18" a="1"/>
  <c r="Q1177" i="18"/>
  <c r="Q1178" i="18" a="1"/>
  <c r="Q1178" i="18" s="1"/>
  <c r="Q1179" i="18" a="1"/>
  <c r="Q1179" i="18" s="1"/>
  <c r="Q1180" i="18" a="1"/>
  <c r="Q1180" i="18" s="1"/>
  <c r="Q1181" i="18" a="1"/>
  <c r="Q1181" i="18"/>
  <c r="Q1182" i="18" a="1"/>
  <c r="Q1182" i="18" s="1"/>
  <c r="R1182" i="18" s="1"/>
  <c r="Q1183" i="18" a="1"/>
  <c r="Q1183" i="18"/>
  <c r="Q1184" i="18" a="1"/>
  <c r="Q1184" i="18" s="1"/>
  <c r="R1184" i="18" s="1"/>
  <c r="Q1185" i="18" a="1"/>
  <c r="Q1185" i="18" s="1"/>
  <c r="Q1186" i="18" a="1"/>
  <c r="Q1186" i="18" s="1"/>
  <c r="Q1187" i="18" a="1"/>
  <c r="Q1187" i="18"/>
  <c r="Q1188" i="18" a="1"/>
  <c r="Q1188" i="18" s="1"/>
  <c r="Q1189" i="18" a="1"/>
  <c r="Q1189" i="18"/>
  <c r="Q1190" i="18" a="1"/>
  <c r="Q1190" i="18"/>
  <c r="Q1191" i="18" a="1"/>
  <c r="Q1191" i="18" s="1"/>
  <c r="Q1192" i="18" a="1"/>
  <c r="Q1192" i="18"/>
  <c r="Q1193" i="18" a="1"/>
  <c r="Q1193" i="18" s="1"/>
  <c r="Q1194" i="18" a="1"/>
  <c r="Q1194" i="18" s="1"/>
  <c r="R1194" i="18" s="1"/>
  <c r="Q1195" i="18" a="1"/>
  <c r="Q1195" i="18" s="1"/>
  <c r="R1195" i="18" s="1"/>
  <c r="Q1196" i="18" a="1"/>
  <c r="Q1196" i="18" s="1"/>
  <c r="R1196" i="18" s="1"/>
  <c r="Q1197" i="18" a="1"/>
  <c r="Q1197" i="18" s="1"/>
  <c r="Q1198" i="18" a="1"/>
  <c r="Q1198" i="18"/>
  <c r="Q1199" i="18" a="1"/>
  <c r="Q1199" i="18" s="1"/>
  <c r="Q1200" i="18" a="1"/>
  <c r="Q1200" i="18"/>
  <c r="Q1201" i="18" a="1"/>
  <c r="Q1201" i="18" s="1"/>
  <c r="Q1202" i="18" a="1"/>
  <c r="Q1202" i="18"/>
  <c r="Q1203" i="18" a="1"/>
  <c r="Q1203" i="18" s="1"/>
  <c r="Q1204" i="18" a="1"/>
  <c r="Q1204" i="18" s="1"/>
  <c r="R1204" i="18" s="1"/>
  <c r="Q1205" i="18" a="1"/>
  <c r="Q1205" i="18" s="1"/>
  <c r="Q1206" i="18" a="1"/>
  <c r="Q1206" i="18" s="1"/>
  <c r="R1206" i="18" s="1"/>
  <c r="Q1207" i="18" a="1"/>
  <c r="Q1207" i="18" s="1"/>
  <c r="R1207" i="18" s="1"/>
  <c r="Q1208" i="18" a="1"/>
  <c r="Q1208" i="18" s="1"/>
  <c r="R1208" i="18" s="1"/>
  <c r="Q1209" i="18" a="1"/>
  <c r="Q1209" i="18" s="1"/>
  <c r="Q1210" i="18" a="1"/>
  <c r="Q1210" i="18" s="1"/>
  <c r="Q1211" i="18" a="1"/>
  <c r="Q1211" i="18"/>
  <c r="Q1212" i="18" a="1"/>
  <c r="Q1212" i="18" s="1"/>
  <c r="Q1213" i="18" a="1"/>
  <c r="Q1213" i="18"/>
  <c r="Q1214" i="18" a="1"/>
  <c r="Q1214" i="18" s="1"/>
  <c r="Q1215" i="18" a="1"/>
  <c r="Q1215" i="18" s="1"/>
  <c r="Q1216" i="18" a="1"/>
  <c r="Q1216" i="18"/>
  <c r="Q1217" i="18" a="1"/>
  <c r="Q1217" i="18" s="1"/>
  <c r="Q1218" i="18" a="1"/>
  <c r="Q1218" i="18" s="1"/>
  <c r="R1218" i="18" s="1"/>
  <c r="Q1219" i="18" a="1"/>
  <c r="Q1219" i="18" s="1"/>
  <c r="R1219" i="18" s="1"/>
  <c r="Q1220" i="18" a="1"/>
  <c r="Q1220" i="18" s="1"/>
  <c r="R1220" i="18" s="1"/>
  <c r="Q1221" i="18" a="1"/>
  <c r="Q1221" i="18" s="1"/>
  <c r="Q1222" i="18" a="1"/>
  <c r="Q1222" i="18" s="1"/>
  <c r="Q1223" i="18" a="1"/>
  <c r="Q1223" i="18" s="1"/>
  <c r="Q1224" i="18" a="1"/>
  <c r="Q1224" i="18" s="1"/>
  <c r="Q1225" i="18" a="1"/>
  <c r="Q1225" i="18" s="1"/>
  <c r="Q1226" i="18" a="1"/>
  <c r="Q1226" i="18"/>
  <c r="Q1227" i="18" a="1"/>
  <c r="Q1227" i="18" s="1"/>
  <c r="Q1228" i="18" a="1"/>
  <c r="Q1228" i="18"/>
  <c r="Q1229" i="18" a="1"/>
  <c r="Q1229" i="18" s="1"/>
  <c r="Q1230" i="18" a="1"/>
  <c r="Q1230" i="18" s="1"/>
  <c r="R1230" i="18" s="1"/>
  <c r="Q1231" i="18" a="1"/>
  <c r="Q1231" i="18" s="1"/>
  <c r="R1231" i="18" s="1"/>
  <c r="Q1232" i="18" a="1"/>
  <c r="Q1232" i="18" s="1"/>
  <c r="R1232" i="18" s="1"/>
  <c r="Q1233" i="18" a="1"/>
  <c r="Q1233" i="18" s="1"/>
  <c r="Q1234" i="18" a="1"/>
  <c r="Q1234" i="18"/>
  <c r="Q1235" i="18" a="1"/>
  <c r="Q1235" i="18" s="1"/>
  <c r="Q1236" i="18" a="1"/>
  <c r="Q1236" i="18" s="1"/>
  <c r="Q1237" i="18" a="1"/>
  <c r="Q1237" i="18"/>
  <c r="Q1238" i="18" a="1"/>
  <c r="Q1238" i="18" s="1"/>
  <c r="R1238" i="18" s="1"/>
  <c r="Q1239" i="18" a="1"/>
  <c r="Q1239" i="18" s="1"/>
  <c r="Q1240" i="18" a="1"/>
  <c r="Q1240" i="18" s="1"/>
  <c r="Q1241" i="18" a="1"/>
  <c r="Q1241" i="18"/>
  <c r="Q1242" i="18" a="1"/>
  <c r="Q1242" i="18"/>
  <c r="Q1243" i="18" a="1"/>
  <c r="Q1243" i="18" s="1"/>
  <c r="R1243" i="18" s="1"/>
  <c r="Q1244" i="18" a="1"/>
  <c r="Q1244" i="18" s="1"/>
  <c r="R1244" i="18" s="1"/>
  <c r="Q1245" i="18" a="1"/>
  <c r="Q1245" i="18" s="1"/>
  <c r="Q1246" i="18" a="1"/>
  <c r="Q1246" i="18" s="1"/>
  <c r="Q1247" i="18" a="1"/>
  <c r="Q1247" i="18"/>
  <c r="Q1248" i="18" a="1"/>
  <c r="Q1248" i="18" s="1"/>
  <c r="Q1249" i="18" a="1"/>
  <c r="Q1249" i="18" s="1"/>
  <c r="Q1250" i="18" a="1"/>
  <c r="Q1250" i="18" s="1"/>
  <c r="Q1251" i="18" a="1"/>
  <c r="Q1251" i="18" s="1"/>
  <c r="Q1252" i="18" a="1"/>
  <c r="Q1252" i="18" s="1"/>
  <c r="Q1253" i="18" a="1"/>
  <c r="Q1253" i="18"/>
  <c r="R1253" i="18" s="1"/>
  <c r="Q1254" i="18" a="1"/>
  <c r="Q1254" i="18" s="1"/>
  <c r="Q1255" i="18" a="1"/>
  <c r="Q1255" i="18"/>
  <c r="Q1256" i="18" a="1"/>
  <c r="Q1256" i="18" s="1"/>
  <c r="R1256" i="18" s="1"/>
  <c r="Q1257" i="18" a="1"/>
  <c r="Q1257" i="18" s="1"/>
  <c r="Q1258" i="18" a="1"/>
  <c r="Q1258" i="18" s="1"/>
  <c r="Q1259" i="18" a="1"/>
  <c r="Q1259" i="18" s="1"/>
  <c r="Q1260" i="18" a="1"/>
  <c r="Q1260" i="18" s="1"/>
  <c r="R1260" i="18" s="1"/>
  <c r="Q1261" i="18" a="1"/>
  <c r="Q1261" i="18"/>
  <c r="Q1262" i="18" a="1"/>
  <c r="Q1262" i="18" s="1"/>
  <c r="Q1263" i="18" a="1"/>
  <c r="Q1263" i="18" s="1"/>
  <c r="Q1264" i="18" a="1"/>
  <c r="Q1264" i="18" s="1"/>
  <c r="Q1265" i="18" a="1"/>
  <c r="Q1265" i="18"/>
  <c r="Q1266" i="18" a="1"/>
  <c r="Q1266" i="18" s="1"/>
  <c r="Q1267" i="18" a="1"/>
  <c r="Q1267" i="18" s="1"/>
  <c r="Q1268" i="18" a="1"/>
  <c r="Q1268" i="18" s="1"/>
  <c r="R1268" i="18" s="1"/>
  <c r="Q1269" i="18" a="1"/>
  <c r="Q1269" i="18" s="1"/>
  <c r="Q1270" i="18" a="1"/>
  <c r="Q1270" i="18"/>
  <c r="Q1271" i="18" a="1"/>
  <c r="Q1271" i="18" s="1"/>
  <c r="Q1272" i="18" a="1"/>
  <c r="Q1272" i="18"/>
  <c r="Q1273" i="18" a="1"/>
  <c r="Q1273" i="18" s="1"/>
  <c r="R1273" i="18" s="1"/>
  <c r="Q1274" i="18" a="1"/>
  <c r="Q1274" i="18" s="1"/>
  <c r="Q1275" i="18" a="1"/>
  <c r="Q1275" i="18" s="1"/>
  <c r="Q1276" i="18" a="1"/>
  <c r="Q1276" i="18" s="1"/>
  <c r="Q1277" i="18" a="1"/>
  <c r="Q1277" i="18"/>
  <c r="Q1278" i="18" a="1"/>
  <c r="Q1278" i="18" s="1"/>
  <c r="Q1279" i="18" a="1"/>
  <c r="Q1279" i="18" s="1"/>
  <c r="Q1280" i="18" a="1"/>
  <c r="Q1280" i="18" s="1"/>
  <c r="R1280" i="18" s="1"/>
  <c r="Q1281" i="18" a="1"/>
  <c r="Q1281" i="18" s="1"/>
  <c r="Q1282" i="18" a="1"/>
  <c r="Q1282" i="18"/>
  <c r="Q1283" i="18" a="1"/>
  <c r="Q1283" i="18"/>
  <c r="Q1284" i="18" a="1"/>
  <c r="Q1284" i="18" s="1"/>
  <c r="Q1285" i="18" a="1"/>
  <c r="Q1285" i="18"/>
  <c r="Q1286" i="18" a="1"/>
  <c r="Q1286" i="18" s="1"/>
  <c r="R1286" i="18" s="1"/>
  <c r="Q1287" i="18" a="1"/>
  <c r="Q1287" i="18" s="1"/>
  <c r="Q1288" i="18" a="1"/>
  <c r="Q1288" i="18"/>
  <c r="Q1289" i="18" a="1"/>
  <c r="Q1289" i="18"/>
  <c r="Q1290" i="18" a="1"/>
  <c r="Q1290" i="18" s="1"/>
  <c r="Q1291" i="18" a="1"/>
  <c r="Q1291" i="18" s="1"/>
  <c r="Q1292" i="18" a="1"/>
  <c r="Q1292" i="18" s="1"/>
  <c r="R1292" i="18" s="1"/>
  <c r="Q1293" i="18" a="1"/>
  <c r="Q1293" i="18" s="1"/>
  <c r="Q1294" i="18" a="1"/>
  <c r="Q1294" i="18"/>
  <c r="Q1295" i="18" a="1"/>
  <c r="Q1295" i="18" s="1"/>
  <c r="Q1296" i="18" a="1"/>
  <c r="Q1296" i="18"/>
  <c r="Q1297" i="18" a="1"/>
  <c r="Q1297" i="18"/>
  <c r="Q1298" i="18" a="1"/>
  <c r="Q1298" i="18"/>
  <c r="Q1299" i="18" a="1"/>
  <c r="Q1299" i="18" s="1"/>
  <c r="Q1300" i="18" a="1"/>
  <c r="Q1300" i="18"/>
  <c r="Q1301" i="18" a="1"/>
  <c r="Q1301" i="18" s="1"/>
  <c r="Q1302" i="18" a="1"/>
  <c r="Q1302" i="18" s="1"/>
  <c r="Q1303" i="18" a="1"/>
  <c r="Q1303" i="18" s="1"/>
  <c r="Q1304" i="18" a="1"/>
  <c r="Q1304" i="18" s="1"/>
  <c r="R1304" i="18" s="1"/>
  <c r="Q1305" i="18" a="1"/>
  <c r="Q1305" i="18" s="1"/>
  <c r="Q1306" i="18" a="1"/>
  <c r="Q1306" i="18" s="1"/>
  <c r="Q1307" i="18" a="1"/>
  <c r="Q1307" i="18" s="1"/>
  <c r="Q1308" i="18" a="1"/>
  <c r="Q1308" i="18" s="1"/>
  <c r="Q1309" i="18" a="1"/>
  <c r="Q1309" i="18"/>
  <c r="R1309" i="18" s="1"/>
  <c r="Q1310" i="18" a="1"/>
  <c r="Q1310" i="18" s="1"/>
  <c r="Q1311" i="18" a="1"/>
  <c r="Q1311" i="18" s="1"/>
  <c r="Q1312" i="18" a="1"/>
  <c r="Q1312" i="18"/>
  <c r="Q1313" i="18" a="1"/>
  <c r="Q1313" i="18" s="1"/>
  <c r="Q1314" i="18" a="1"/>
  <c r="Q1314" i="18" s="1"/>
  <c r="Q1315" i="18" a="1"/>
  <c r="Q1315" i="18" s="1"/>
  <c r="Q1316" i="18" a="1"/>
  <c r="Q1316" i="18" s="1"/>
  <c r="R1316" i="18" s="1"/>
  <c r="Q1317" i="18" a="1"/>
  <c r="Q1317" i="18" s="1"/>
  <c r="Q1318" i="18" a="1"/>
  <c r="Q1318" i="18" s="1"/>
  <c r="Q1319" i="18" a="1"/>
  <c r="Q1319" i="18"/>
  <c r="Q1320" i="18" a="1"/>
  <c r="Q1320" i="18"/>
  <c r="Q1321" i="18" a="1"/>
  <c r="Q1321" i="18" s="1"/>
  <c r="Q1322" i="18" a="1"/>
  <c r="Q1322" i="18" s="1"/>
  <c r="R1322" i="18" s="1"/>
  <c r="Q1323" i="18" a="1"/>
  <c r="Q1323" i="18" s="1"/>
  <c r="Q1324" i="18" a="1"/>
  <c r="Q1324" i="18"/>
  <c r="Q1325" i="18" a="1"/>
  <c r="Q1325" i="18" s="1"/>
  <c r="Q1326" i="18" a="1"/>
  <c r="Q1326" i="18" s="1"/>
  <c r="Q1327" i="18" a="1"/>
  <c r="Q1327" i="18"/>
  <c r="Q1328" i="18" a="1"/>
  <c r="Q1328" i="18" s="1"/>
  <c r="R1328" i="18" s="1"/>
  <c r="Q1329" i="18" a="1"/>
  <c r="Q1329" i="18" s="1"/>
  <c r="Q1330" i="18" a="1"/>
  <c r="Q1330" i="18" s="1"/>
  <c r="Q1331" i="18" a="1"/>
  <c r="Q1331" i="18"/>
  <c r="Q1332" i="18" a="1"/>
  <c r="Q1332" i="18" s="1"/>
  <c r="Q1333" i="18" a="1"/>
  <c r="Q1333" i="18" s="1"/>
  <c r="Q1334" i="18" a="1"/>
  <c r="Q1334" i="18" s="1"/>
  <c r="Q1335" i="18" a="1"/>
  <c r="Q1335" i="18" s="1"/>
  <c r="Q1336" i="18" a="1"/>
  <c r="Q1336" i="18"/>
  <c r="Q1337" i="18" a="1"/>
  <c r="Q1337" i="18"/>
  <c r="Q1338" i="18" a="1"/>
  <c r="Q1338" i="18" s="1"/>
  <c r="R1338" i="18" s="1"/>
  <c r="Q1339" i="18" a="1"/>
  <c r="Q1339" i="18" s="1"/>
  <c r="Q1340" i="18" a="1"/>
  <c r="Q1340" i="18"/>
  <c r="R1340" i="18" s="1"/>
  <c r="Q1341" i="18" a="1"/>
  <c r="Q1341" i="18" s="1"/>
  <c r="Q1342" i="18" a="1"/>
  <c r="Q1342" i="18" s="1"/>
  <c r="Q1343" i="18" a="1"/>
  <c r="Q1343" i="18" s="1"/>
  <c r="Q1344" i="18" a="1"/>
  <c r="Q1344" i="18"/>
  <c r="Q1345" i="18" a="1"/>
  <c r="Q1345" i="18" s="1"/>
  <c r="Q1346" i="18" a="1"/>
  <c r="Q1346" i="18"/>
  <c r="Q1347" i="18" a="1"/>
  <c r="Q1347" i="18" s="1"/>
  <c r="Q1348" i="18" a="1"/>
  <c r="Q1348" i="18"/>
  <c r="Q1349" i="18" a="1"/>
  <c r="Q1349" i="18" s="1"/>
  <c r="R1349" i="18" s="1"/>
  <c r="Q1350" i="18" a="1"/>
  <c r="Q1350" i="18" s="1"/>
  <c r="R1350" i="18" s="1"/>
  <c r="Q1351" i="18" a="1"/>
  <c r="Q1351" i="18" s="1"/>
  <c r="R1351" i="18" s="1"/>
  <c r="Q1352" i="18" a="1"/>
  <c r="Q1352" i="18" s="1"/>
  <c r="R1352" i="18" s="1"/>
  <c r="Q1353" i="18" a="1"/>
  <c r="Q1353" i="18" s="1"/>
  <c r="Q1354" i="18" a="1"/>
  <c r="Q1354" i="18"/>
  <c r="Q1355" i="18" a="1"/>
  <c r="Q1355" i="18"/>
  <c r="Q1356" i="18" a="1"/>
  <c r="Q1356" i="18" s="1"/>
  <c r="Q1357" i="18" a="1"/>
  <c r="Q1357" i="18" s="1"/>
  <c r="Q1358" i="18" a="1"/>
  <c r="Q1358" i="18" s="1"/>
  <c r="Q1359" i="18" a="1"/>
  <c r="Q1359" i="18" s="1"/>
  <c r="Q1360" i="18" a="1"/>
  <c r="Q1360" i="18" s="1"/>
  <c r="Q1361" i="18" a="1"/>
  <c r="Q1361" i="18" s="1"/>
  <c r="Q1362" i="18" a="1"/>
  <c r="Q1362" i="18" s="1"/>
  <c r="R1362" i="18" s="1"/>
  <c r="Q1363" i="18" a="1"/>
  <c r="Q1363" i="18" s="1"/>
  <c r="R1363" i="18" s="1"/>
  <c r="Q1364" i="18" a="1"/>
  <c r="Q1364" i="18" s="1"/>
  <c r="R1364" i="18" s="1"/>
  <c r="Q1365" i="18" a="1"/>
  <c r="Q1365" i="18" s="1"/>
  <c r="Q1366" i="18" a="1"/>
  <c r="Q1366" i="18" s="1"/>
  <c r="Q1367" i="18" a="1"/>
  <c r="Q1367" i="18"/>
  <c r="Q1368" i="18" a="1"/>
  <c r="Q1368" i="18" s="1"/>
  <c r="Q1369" i="18" a="1"/>
  <c r="Q1369" i="18"/>
  <c r="Q1370" i="18" a="1"/>
  <c r="Q1370" i="18"/>
  <c r="Q1371" i="18" a="1"/>
  <c r="Q1371" i="18" s="1"/>
  <c r="Q1372" i="18" a="1"/>
  <c r="Q1372" i="18"/>
  <c r="Q1373" i="18" a="1"/>
  <c r="Q1373" i="18"/>
  <c r="Q1374" i="18" a="1"/>
  <c r="Q1374" i="18" s="1"/>
  <c r="R1374" i="18" s="1"/>
  <c r="Q1375" i="18" a="1"/>
  <c r="Q1375" i="18" s="1"/>
  <c r="R1375" i="18" s="1"/>
  <c r="Q1376" i="18" a="1"/>
  <c r="Q1376" i="18" s="1"/>
  <c r="R1376" i="18" s="1"/>
  <c r="Q1377" i="18" a="1"/>
  <c r="Q1377" i="18" s="1"/>
  <c r="Q1378" i="18" a="1"/>
  <c r="Q1378" i="18" s="1"/>
  <c r="Q1379" i="18" a="1"/>
  <c r="Q1379" i="18"/>
  <c r="Q1380" i="18" a="1"/>
  <c r="Q1380" i="18" s="1"/>
  <c r="Q1381" i="18" a="1"/>
  <c r="Q1381" i="18" s="1"/>
  <c r="Q1382" i="18" a="1"/>
  <c r="Q1382" i="18" s="1"/>
  <c r="R1382" i="18" s="1"/>
  <c r="Q1383" i="18" a="1"/>
  <c r="Q1383" i="18"/>
  <c r="R1383" i="18" s="1"/>
  <c r="Q1384" i="18" a="1"/>
  <c r="Q1384" i="18" s="1"/>
  <c r="Q1385" i="18" a="1"/>
  <c r="Q1385" i="18"/>
  <c r="Q1386" i="18" a="1"/>
  <c r="Q1386" i="18" s="1"/>
  <c r="Q1387" i="18" a="1"/>
  <c r="Q1387" i="18"/>
  <c r="Q1388" i="18" a="1"/>
  <c r="Q1388" i="18"/>
  <c r="R1388" i="18" s="1"/>
  <c r="Q1389" i="18" a="1"/>
  <c r="Q1389" i="18" s="1"/>
  <c r="Q1390" i="18" a="1"/>
  <c r="Q1390" i="18"/>
  <c r="Q1391" i="18" a="1"/>
  <c r="Q1391" i="18"/>
  <c r="Q1392" i="18" a="1"/>
  <c r="Q1392" i="18" s="1"/>
  <c r="Q1393" i="18" a="1"/>
  <c r="Q1393" i="18"/>
  <c r="Q1394" i="18" a="1"/>
  <c r="Q1394" i="18" s="1"/>
  <c r="Q1395" i="18" a="1"/>
  <c r="Q1395" i="18"/>
  <c r="Q1396" i="18" a="1"/>
  <c r="Q1396" i="18" s="1"/>
  <c r="Q1397" i="18" a="1"/>
  <c r="Q1397" i="18"/>
  <c r="Q1398" i="18" a="1"/>
  <c r="Q1398" i="18" s="1"/>
  <c r="Q1399" i="18" a="1"/>
  <c r="Q1399" i="18"/>
  <c r="Q1400" i="18" a="1"/>
  <c r="Q1400" i="18"/>
  <c r="R1400" i="18" s="1"/>
  <c r="Q1401" i="18" a="1"/>
  <c r="Q1401" i="18"/>
  <c r="Q1402" i="18" a="1"/>
  <c r="Q1402" i="18" s="1"/>
  <c r="Q1403" i="18" a="1"/>
  <c r="Q1403" i="18"/>
  <c r="Q1404" i="18" a="1"/>
  <c r="Q1404" i="18" s="1"/>
  <c r="R1404" i="18" s="1"/>
  <c r="Q1405" i="18" a="1"/>
  <c r="Q1405" i="18"/>
  <c r="Q1406" i="18" a="1"/>
  <c r="Q1406" i="18" s="1"/>
  <c r="R1406" i="18" s="1"/>
  <c r="Q1407" i="18" a="1"/>
  <c r="Q1407" i="18" s="1"/>
  <c r="Q1408" i="18" a="1"/>
  <c r="Q1408" i="18" s="1"/>
  <c r="Q1409" i="18" a="1"/>
  <c r="Q1409" i="18" s="1"/>
  <c r="Q1410" i="18" a="1"/>
  <c r="Q1410" i="18" s="1"/>
  <c r="Q1411" i="18" a="1"/>
  <c r="Q1411" i="18"/>
  <c r="Q1412" i="18" a="1"/>
  <c r="Q1412" i="18"/>
  <c r="R1412" i="18" s="1"/>
  <c r="Q1413" i="18" a="1"/>
  <c r="Q1413" i="18" s="1"/>
  <c r="Q1414" i="18" a="1"/>
  <c r="Q1414" i="18"/>
  <c r="Q1415" i="18" a="1"/>
  <c r="Q1415" i="18"/>
  <c r="Q1416" i="18" a="1"/>
  <c r="Q1416" i="18" s="1"/>
  <c r="R1416" i="18" s="1"/>
  <c r="Q1417" i="18" a="1"/>
  <c r="Q1417" i="18"/>
  <c r="Q1418" i="18" a="1"/>
  <c r="Q1418" i="18" s="1"/>
  <c r="Q1419" i="18" a="1"/>
  <c r="Q1419" i="18" s="1"/>
  <c r="Q1420" i="18" a="1"/>
  <c r="Q1420" i="18" s="1"/>
  <c r="Q1421" i="18" a="1"/>
  <c r="Q1421" i="18"/>
  <c r="Q1422" i="18" a="1"/>
  <c r="Q1422" i="18" s="1"/>
  <c r="Q1423" i="18" a="1"/>
  <c r="Q1423" i="18"/>
  <c r="Q1424" i="18" a="1"/>
  <c r="Q1424" i="18" s="1"/>
  <c r="R1424" i="18" s="1"/>
  <c r="Q1425" i="18" a="1"/>
  <c r="Q1425" i="18" s="1"/>
  <c r="Q1426" i="18" a="1"/>
  <c r="Q1426" i="18" s="1"/>
  <c r="Q1427" i="18" a="1"/>
  <c r="Q1427" i="18"/>
  <c r="Q1428" i="18" a="1"/>
  <c r="Q1428" i="18" s="1"/>
  <c r="R1428" i="18" s="1"/>
  <c r="Q1429" i="18" a="1"/>
  <c r="Q1429" i="18"/>
  <c r="Q1430" i="18" a="1"/>
  <c r="Q1430" i="18"/>
  <c r="Q1431" i="18" a="1"/>
  <c r="Q1431" i="18" s="1"/>
  <c r="Q1432" i="18" a="1"/>
  <c r="Q1432" i="18"/>
  <c r="Q1433" i="18" a="1"/>
  <c r="Q1433" i="18" s="1"/>
  <c r="Q1434" i="18" a="1"/>
  <c r="Q1434" i="18" s="1"/>
  <c r="Q1435" i="18" a="1"/>
  <c r="Q1435" i="18" s="1"/>
  <c r="Q1436" i="18" a="1"/>
  <c r="Q1436" i="18"/>
  <c r="R1436" i="18" s="1"/>
  <c r="Q1437" i="18" a="1"/>
  <c r="Q1437" i="18"/>
  <c r="Q1438" i="18" a="1"/>
  <c r="Q1438" i="18" s="1"/>
  <c r="Q1439" i="18" a="1"/>
  <c r="Q1439" i="18"/>
  <c r="Q1440" i="18" a="1"/>
  <c r="Q1440" i="18" s="1"/>
  <c r="R1440" i="18" s="1"/>
  <c r="Q1441" i="18" a="1"/>
  <c r="Q1441" i="18"/>
  <c r="Q1442" i="18" a="1"/>
  <c r="Q1442" i="18"/>
  <c r="Q1443" i="18" a="1"/>
  <c r="Q1443" i="18" s="1"/>
  <c r="Q1444" i="18" a="1"/>
  <c r="Q1444" i="18" s="1"/>
  <c r="Q1445" i="18" a="1"/>
  <c r="Q1445" i="18" s="1"/>
  <c r="Q1446" i="18" a="1"/>
  <c r="Q1446" i="18" s="1"/>
  <c r="Q1447" i="18" a="1"/>
  <c r="Q1447" i="18"/>
  <c r="Q1448" i="18" a="1"/>
  <c r="Q1448" i="18"/>
  <c r="R1448" i="18" s="1"/>
  <c r="Q1449" i="18" a="1"/>
  <c r="Q1449" i="18"/>
  <c r="Q1450" i="18" a="1"/>
  <c r="Q1450" i="18" s="1"/>
  <c r="Q1451" i="18" a="1"/>
  <c r="Q1451" i="18" s="1"/>
  <c r="Q1452" i="18" a="1"/>
  <c r="Q1452" i="18" s="1"/>
  <c r="Q1453" i="18" a="1"/>
  <c r="Q1453" i="18" s="1"/>
  <c r="Q1454" i="18" a="1"/>
  <c r="Q1454" i="18" s="1"/>
  <c r="Q1455" i="18" a="1"/>
  <c r="Q1455" i="18"/>
  <c r="Q1456" i="18" a="1"/>
  <c r="Q1456" i="18"/>
  <c r="Q1457" i="18" a="1"/>
  <c r="Q1457" i="18" s="1"/>
  <c r="R1457" i="18" s="1"/>
  <c r="Q1458" i="18" a="1"/>
  <c r="Q1458" i="18" s="1"/>
  <c r="Q1459" i="18" a="1"/>
  <c r="Q1459" i="18" s="1"/>
  <c r="Q1460" i="18" a="1"/>
  <c r="Q1460" i="18"/>
  <c r="R1460" i="18" s="1"/>
  <c r="Q1461" i="18" a="1"/>
  <c r="Q1461" i="18" s="1"/>
  <c r="Q1462" i="18" a="1"/>
  <c r="Q1462" i="18"/>
  <c r="Q1463" i="18" a="1"/>
  <c r="Q1463" i="18"/>
  <c r="Q1464" i="18" a="1"/>
  <c r="Q1464" i="18" s="1"/>
  <c r="Q1465" i="18" a="1"/>
  <c r="Q1465" i="18"/>
  <c r="Q1466" i="18" a="1"/>
  <c r="Q1466" i="18" s="1"/>
  <c r="Q1467" i="18" a="1"/>
  <c r="Q1467" i="18"/>
  <c r="Q1468" i="18" a="1"/>
  <c r="Q1468" i="18" s="1"/>
  <c r="Q1469" i="18" a="1"/>
  <c r="Q1469" i="18"/>
  <c r="Q1470" i="18" a="1"/>
  <c r="Q1470" i="18" s="1"/>
  <c r="Q1471" i="18" a="1"/>
  <c r="Q1471" i="18"/>
  <c r="Q1472" i="18" a="1"/>
  <c r="Q1472" i="18"/>
  <c r="R1472" i="18" s="1"/>
  <c r="Q1473" i="18" a="1"/>
  <c r="Q1473" i="18"/>
  <c r="Q1474" i="18" a="1"/>
  <c r="Q1474" i="18"/>
  <c r="Q1475" i="18" a="1"/>
  <c r="Q1475" i="18" s="1"/>
  <c r="Q1476" i="18" a="1"/>
  <c r="Q1476" i="18" s="1"/>
  <c r="Q1477" i="18" a="1"/>
  <c r="Q1477" i="18"/>
  <c r="Q1478" i="18" a="1"/>
  <c r="Q1478" i="18" s="1"/>
  <c r="Q1479" i="18" a="1"/>
  <c r="Q1479" i="18" s="1"/>
  <c r="Q1480" i="18" a="1"/>
  <c r="Q1480" i="18"/>
  <c r="Q1481" i="18" a="1"/>
  <c r="Q1481" i="18"/>
  <c r="Q1482" i="18" a="1"/>
  <c r="Q1482" i="18" s="1"/>
  <c r="R1482" i="18" s="1"/>
  <c r="Q1483" i="18" a="1"/>
  <c r="Q1483" i="18"/>
  <c r="Q1484" i="18" a="1"/>
  <c r="Q1484" i="18"/>
  <c r="R1484" i="18" s="1"/>
  <c r="Q1485" i="18" a="1"/>
  <c r="Q1485" i="18" s="1"/>
  <c r="Q1486" i="18" a="1"/>
  <c r="Q1486" i="18"/>
  <c r="Q1487" i="18" a="1"/>
  <c r="Q1487" i="18"/>
  <c r="Q1488" i="18" a="1"/>
  <c r="Q1488" i="18" s="1"/>
  <c r="Q1489" i="18" a="1"/>
  <c r="Q1489" i="18" s="1"/>
  <c r="Q1490" i="18" a="1"/>
  <c r="Q1490" i="18" s="1"/>
  <c r="Q1491" i="18" a="1"/>
  <c r="Q1491" i="18"/>
  <c r="Q1492" i="18" a="1"/>
  <c r="Q1492" i="18" s="1"/>
  <c r="Q1493" i="18" a="1"/>
  <c r="Q1493" i="18" s="1"/>
  <c r="Q1494" i="18" a="1"/>
  <c r="Q1494" i="18" s="1"/>
  <c r="R1494" i="18" s="1"/>
  <c r="Q1495" i="18" a="1"/>
  <c r="Q1495" i="18"/>
  <c r="Q1496" i="18" a="1"/>
  <c r="Q1496" i="18" s="1"/>
  <c r="Q1497" i="18" a="1"/>
  <c r="Q1497" i="18"/>
  <c r="Q1498" i="18" a="1"/>
  <c r="Q1498" i="18"/>
  <c r="Q1499" i="18" a="1"/>
  <c r="Q1499" i="18"/>
  <c r="Q1500" i="18" a="1"/>
  <c r="Q1500" i="18" s="1"/>
  <c r="Q1501" i="18" a="1"/>
  <c r="Q1501" i="18" s="1"/>
  <c r="Q1502" i="18" a="1"/>
  <c r="Q1502" i="18"/>
  <c r="Q1503" i="18" a="1"/>
  <c r="Q1503" i="18" s="1"/>
  <c r="Q1504" i="18" a="1"/>
  <c r="Q1504" i="18" s="1"/>
  <c r="Q1505" i="18" a="1"/>
  <c r="Q1505" i="18" s="1"/>
  <c r="Q1506" i="18" a="1"/>
  <c r="Q1506" i="18" s="1"/>
  <c r="R1506" i="18" s="1"/>
  <c r="Q1507" i="18" a="1"/>
  <c r="Q1507" i="18" s="1"/>
  <c r="Q1508" i="18" a="1"/>
  <c r="Q1508" i="18"/>
  <c r="Q1509" i="18" a="1"/>
  <c r="Q1509" i="18"/>
  <c r="Q1510" i="18" a="1"/>
  <c r="Q1510" i="18" s="1"/>
  <c r="Q1511" i="18" a="1"/>
  <c r="Q1511" i="18"/>
  <c r="Q1512" i="18" a="1"/>
  <c r="Q1512" i="18" s="1"/>
  <c r="Q1513" i="18" a="1"/>
  <c r="Q1513" i="18"/>
  <c r="Q1514" i="18" a="1"/>
  <c r="Q1514" i="18"/>
  <c r="Q1515" i="18" a="1"/>
  <c r="Q1515" i="18" s="1"/>
  <c r="Q1516" i="18" a="1"/>
  <c r="Q1516" i="18"/>
  <c r="Q1517" i="18" a="1"/>
  <c r="Q1517" i="18" s="1"/>
  <c r="Q1518" i="18" a="1"/>
  <c r="Q1518" i="18" s="1"/>
  <c r="R1518" i="18" s="1"/>
  <c r="Q1519" i="18" a="1"/>
  <c r="Q1519" i="18"/>
  <c r="Q1520" i="18" a="1"/>
  <c r="Q1520" i="18" s="1"/>
  <c r="Q1521" i="18" a="1"/>
  <c r="Q1521" i="18"/>
  <c r="Q1522" i="18" a="1"/>
  <c r="Q1522" i="18" s="1"/>
  <c r="R1522" i="18" s="1"/>
  <c r="Q1523" i="18" a="1"/>
  <c r="Q1523" i="18"/>
  <c r="Q1524" i="18" a="1"/>
  <c r="Q1524" i="18" s="1"/>
  <c r="Q1525" i="18" a="1"/>
  <c r="Q1525" i="18" s="1"/>
  <c r="Q1526" i="18" a="1"/>
  <c r="Q1526" i="18" s="1"/>
  <c r="Q1527" i="18" a="1"/>
  <c r="Q1527" i="18" s="1"/>
  <c r="Q1528" i="18" a="1"/>
  <c r="Q1528" i="18" s="1"/>
  <c r="Q1529" i="18" a="1"/>
  <c r="Q1529" i="18"/>
  <c r="Q1530" i="18" a="1"/>
  <c r="Q1530" i="18" s="1"/>
  <c r="R1530" i="18" s="1"/>
  <c r="Q1531" i="18" a="1"/>
  <c r="Q1531" i="18"/>
  <c r="R1531" i="18" s="1"/>
  <c r="Q1532" i="18" a="1"/>
  <c r="Q1532" i="18"/>
  <c r="Q1533" i="18" a="1"/>
  <c r="Q1533" i="18" s="1"/>
  <c r="Q1534" i="18" a="1"/>
  <c r="Q1534" i="18"/>
  <c r="Q1535" i="18" a="1"/>
  <c r="Q1535" i="18"/>
  <c r="Q1536" i="18" a="1"/>
  <c r="Q1536" i="18" s="1"/>
  <c r="Q1537" i="18" a="1"/>
  <c r="Q1537" i="18"/>
  <c r="Q1538" i="18" a="1"/>
  <c r="Q1538" i="18" s="1"/>
  <c r="Q1539" i="18" a="1"/>
  <c r="Q1539" i="18" s="1"/>
  <c r="R1539" i="18" s="1"/>
  <c r="Q1540" i="18" a="1"/>
  <c r="Q1540" i="18" s="1"/>
  <c r="Q1541" i="18" a="1"/>
  <c r="Q1541" i="18"/>
  <c r="Q1542" i="18" a="1"/>
  <c r="Q1542" i="18" s="1"/>
  <c r="R1542" i="18" s="1"/>
  <c r="Q1543" i="18" a="1"/>
  <c r="Q1543" i="18"/>
  <c r="Q1544" i="18" a="1"/>
  <c r="Q1544" i="18"/>
  <c r="Q1545" i="18" a="1"/>
  <c r="Q1545" i="18"/>
  <c r="Q1546" i="18" a="1"/>
  <c r="Q1546" i="18"/>
  <c r="Q1547" i="18" a="1"/>
  <c r="Q1547" i="18" s="1"/>
  <c r="Q1548" i="18" a="1"/>
  <c r="Q1548" i="18" s="1"/>
  <c r="Q1549" i="18" a="1"/>
  <c r="Q1549" i="18" s="1"/>
  <c r="Q1550" i="18" a="1"/>
  <c r="Q1550" i="18"/>
  <c r="Q1551" i="18" a="1"/>
  <c r="Q1551" i="18" s="1"/>
  <c r="Q1552" i="18" a="1"/>
  <c r="Q1552" i="18"/>
  <c r="Q1553" i="18" a="1"/>
  <c r="Q1553" i="18" s="1"/>
  <c r="Q1554" i="18" a="1"/>
  <c r="Q1554" i="18" s="1"/>
  <c r="R1554" i="18" s="1"/>
  <c r="Q1555" i="18" a="1"/>
  <c r="Q1555" i="18"/>
  <c r="Q1556" i="18" a="1"/>
  <c r="Q1556" i="18" s="1"/>
  <c r="Q1557" i="18" a="1"/>
  <c r="Q1557" i="18"/>
  <c r="Q1558" i="18" a="1"/>
  <c r="Q1558" i="18"/>
  <c r="Q1559" i="18" a="1"/>
  <c r="Q1559" i="18" s="1"/>
  <c r="Q1560" i="18" a="1"/>
  <c r="Q1560" i="18" s="1"/>
  <c r="Q1561" i="18" a="1"/>
  <c r="Q1561" i="18" s="1"/>
  <c r="Q1562" i="18" a="1"/>
  <c r="Q1562" i="18"/>
  <c r="Q1563" i="18" a="1"/>
  <c r="Q1563" i="18" s="1"/>
  <c r="Q1564" i="18" a="1"/>
  <c r="Q1564" i="18" s="1"/>
  <c r="Q1565" i="18" a="1"/>
  <c r="Q1565" i="18" s="1"/>
  <c r="Q1566" i="18" a="1"/>
  <c r="Q1566" i="18" s="1"/>
  <c r="R1566" i="18" s="1"/>
  <c r="Q1567" i="18" a="1"/>
  <c r="Q1567" i="18" s="1"/>
  <c r="Q1568" i="18" a="1"/>
  <c r="Q1568" i="18" s="1"/>
  <c r="Q1569" i="18" a="1"/>
  <c r="Q1569" i="18" s="1"/>
  <c r="Q1570" i="18" a="1"/>
  <c r="Q1570" i="18"/>
  <c r="Q1571" i="18" a="1"/>
  <c r="Q1571" i="18"/>
  <c r="Q1572" i="18" a="1"/>
  <c r="Q1572" i="18" s="1"/>
  <c r="Q1573" i="18" a="1"/>
  <c r="Q1573" i="18"/>
  <c r="Q1574" i="18" a="1"/>
  <c r="Q1574" i="18" s="1"/>
  <c r="Q1575" i="18" a="1"/>
  <c r="Q1575" i="18"/>
  <c r="Q1576" i="18" a="1"/>
  <c r="Q1576" i="18"/>
  <c r="Q1577" i="18" a="1"/>
  <c r="Q1577" i="18" s="1"/>
  <c r="Q1578" i="18" a="1"/>
  <c r="Q1578" i="18" s="1"/>
  <c r="R1578" i="18" s="1"/>
  <c r="Q1579" i="18" a="1"/>
  <c r="Q1579" i="18"/>
  <c r="Q1580" i="18" a="1"/>
  <c r="Q1580" i="18"/>
  <c r="Q1581" i="18" a="1"/>
  <c r="Q1581" i="18" s="1"/>
  <c r="R1581" i="18" s="1"/>
  <c r="Q1582" i="18" a="1"/>
  <c r="Q1582" i="18"/>
  <c r="Q1583" i="18" a="1"/>
  <c r="Q1583" i="18"/>
  <c r="Q1584" i="18" a="1"/>
  <c r="Q1584" i="18" s="1"/>
  <c r="Q1585" i="18" a="1"/>
  <c r="Q1585" i="18"/>
  <c r="Q1586" i="18" a="1"/>
  <c r="Q1586" i="18" s="1"/>
  <c r="Q1587" i="18" a="1"/>
  <c r="Q1587" i="18"/>
  <c r="Q1588" i="18" a="1"/>
  <c r="Q1588" i="18" s="1"/>
  <c r="Q1589" i="18" a="1"/>
  <c r="Q1589" i="18"/>
  <c r="Q1590" i="18" a="1"/>
  <c r="Q1590" i="18" s="1"/>
  <c r="R1590" i="18" s="1"/>
  <c r="Q1591" i="18" a="1"/>
  <c r="Q1591" i="18"/>
  <c r="Q1592" i="18" a="1"/>
  <c r="Q1592" i="18"/>
  <c r="Q1593" i="18" a="1"/>
  <c r="Q1593" i="18" s="1"/>
  <c r="Q1594" i="18" a="1"/>
  <c r="Q1594" i="18"/>
  <c r="Q1595" i="18" a="1"/>
  <c r="Q1595" i="18"/>
  <c r="Q1596" i="18" a="1"/>
  <c r="Q1596" i="18" s="1"/>
  <c r="Q1597" i="18" a="1"/>
  <c r="Q1597" i="18" s="1"/>
  <c r="Q1598" i="18" a="1"/>
  <c r="Q1598" i="18"/>
  <c r="Q1599" i="18" a="1"/>
  <c r="Q1599" i="18"/>
  <c r="Q1600" i="18" a="1"/>
  <c r="Q1600" i="18" s="1"/>
  <c r="Q1601" i="18" a="1"/>
  <c r="Q1601" i="18"/>
  <c r="Q1602" i="18" a="1"/>
  <c r="Q1602" i="18" s="1"/>
  <c r="R1602" i="18" s="1"/>
  <c r="Q1603" i="18" a="1"/>
  <c r="Q1603" i="18"/>
  <c r="Q1604" i="18" a="1"/>
  <c r="Q1604" i="18"/>
  <c r="Q1605" i="18" a="1"/>
  <c r="Q1605" i="18" s="1"/>
  <c r="Q1606" i="18" a="1"/>
  <c r="Q1606" i="18"/>
  <c r="Q1607" i="18" a="1"/>
  <c r="Q1607" i="18"/>
  <c r="Q1608" i="18" a="1"/>
  <c r="Q1608" i="18" s="1"/>
  <c r="Q1609" i="18" a="1"/>
  <c r="Q1609" i="18"/>
  <c r="Q1610" i="18" a="1"/>
  <c r="Q1610" i="18" s="1"/>
  <c r="Q1611" i="18" a="1"/>
  <c r="Q1611" i="18"/>
  <c r="Q1612" i="18" a="1"/>
  <c r="Q1612" i="18" s="1"/>
  <c r="Q1613" i="18" a="1"/>
  <c r="Q1613" i="18"/>
  <c r="Q1614" i="18" a="1"/>
  <c r="Q1614" i="18" s="1"/>
  <c r="R1614" i="18" s="1"/>
  <c r="Q1615" i="18" a="1"/>
  <c r="Q1615" i="18"/>
  <c r="Q1616" i="18" a="1"/>
  <c r="Q1616" i="18"/>
  <c r="Q1617" i="18" a="1"/>
  <c r="Q1617" i="18"/>
  <c r="Q1618" i="18" a="1"/>
  <c r="Q1618" i="18"/>
  <c r="Q1619" i="18" a="1"/>
  <c r="Q1619" i="18"/>
  <c r="Q1620" i="18" a="1"/>
  <c r="Q1620" i="18" s="1"/>
  <c r="Q1621" i="18" a="1"/>
  <c r="Q1621" i="18"/>
  <c r="Q1622" i="18" a="1"/>
  <c r="Q1622" i="18" s="1"/>
  <c r="Q1623" i="18" a="1"/>
  <c r="Q1623" i="18" s="1"/>
  <c r="Q1624" i="18" a="1"/>
  <c r="Q1624" i="18"/>
  <c r="Q1625" i="18" a="1"/>
  <c r="Q1625" i="18"/>
  <c r="Q1626" i="18" a="1"/>
  <c r="Q1626" i="18" s="1"/>
  <c r="R1626" i="18" s="1"/>
  <c r="Q1627" i="18" a="1"/>
  <c r="Q1627" i="18"/>
  <c r="Q1628" i="18" a="1"/>
  <c r="Q1628" i="18" s="1"/>
  <c r="Q1629" i="18" a="1"/>
  <c r="Q1629" i="18" s="1"/>
  <c r="Q1630" i="18" a="1"/>
  <c r="Q1630" i="18"/>
  <c r="Q1631" i="18" a="1"/>
  <c r="Q1631" i="18"/>
  <c r="Q1632" i="18" a="1"/>
  <c r="Q1632" i="18" s="1"/>
  <c r="Q1633" i="18" a="1"/>
  <c r="Q1633" i="18"/>
  <c r="Q1634" i="18" a="1"/>
  <c r="Q1634" i="18"/>
  <c r="Q1635" i="18" a="1"/>
  <c r="Q1635" i="18" s="1"/>
  <c r="Q1636" i="18" a="1"/>
  <c r="Q1636" i="18" s="1"/>
  <c r="Q1637" i="18" a="1"/>
  <c r="Q1637" i="18" s="1"/>
  <c r="Q1638" i="18" a="1"/>
  <c r="Q1638" i="18" s="1"/>
  <c r="R1638" i="18" s="1"/>
  <c r="Q1639" i="18" a="1"/>
  <c r="Q1639" i="18" s="1"/>
  <c r="Q1640" i="18" a="1"/>
  <c r="Q1640" i="18"/>
  <c r="Q1641" i="18" a="1"/>
  <c r="Q1641" i="18"/>
  <c r="Q1642" i="18" a="1"/>
  <c r="Q1642" i="18" s="1"/>
  <c r="Q1643" i="18" a="1"/>
  <c r="Q1643" i="18"/>
  <c r="Q1644" i="18" a="1"/>
  <c r="Q1644" i="18" s="1"/>
  <c r="Q1645" i="18" a="1"/>
  <c r="Q1645" i="18"/>
  <c r="Q1646" i="18" a="1"/>
  <c r="Q1646" i="18"/>
  <c r="Q1647" i="18" a="1"/>
  <c r="Q1647" i="18" s="1"/>
  <c r="Q1648" i="18" a="1"/>
  <c r="Q1648" i="18"/>
  <c r="Q1649" i="18" a="1"/>
  <c r="Q1649" i="18" s="1"/>
  <c r="Q1650" i="18" a="1"/>
  <c r="Q1650" i="18" s="1"/>
  <c r="R1650" i="18" s="1"/>
  <c r="Q1651" i="18" a="1"/>
  <c r="Q1651" i="18" s="1"/>
  <c r="R1651" i="18" s="1"/>
  <c r="Q1652" i="18" a="1"/>
  <c r="Q1652" i="18"/>
  <c r="Q1653" i="18" a="1"/>
  <c r="Q1653" i="18"/>
  <c r="Q1654" i="18" a="1"/>
  <c r="Q1654" i="18" s="1"/>
  <c r="Q1655" i="18" a="1"/>
  <c r="Q1655" i="18"/>
  <c r="Q1656" i="18" a="1"/>
  <c r="Q1656" i="18" s="1"/>
  <c r="Q1657" i="18" a="1"/>
  <c r="Q1657" i="18"/>
  <c r="Q1658" i="18" a="1"/>
  <c r="Q1658" i="18" s="1"/>
  <c r="Q1659" i="18" a="1"/>
  <c r="Q1659" i="18" s="1"/>
  <c r="R1659" i="18" s="1"/>
  <c r="Q1660" i="18" a="1"/>
  <c r="Q1660" i="18"/>
  <c r="Q1661" i="18" a="1"/>
  <c r="Q1661" i="18"/>
  <c r="Q1662" i="18" a="1"/>
  <c r="Q1662" i="18" s="1"/>
  <c r="R1662" i="18" s="1"/>
  <c r="Q1663" i="18" a="1"/>
  <c r="Q1663" i="18"/>
  <c r="Q1664" i="18" a="1"/>
  <c r="Q1664" i="18" s="1"/>
  <c r="Q1665" i="18" a="1"/>
  <c r="Q1665" i="18"/>
  <c r="Q1666" i="18" a="1"/>
  <c r="Q1666" i="18"/>
  <c r="Q1667" i="18" a="1"/>
  <c r="Q1667" i="18" s="1"/>
  <c r="Q1668" i="18" a="1"/>
  <c r="Q1668" i="18" s="1"/>
  <c r="Q1669" i="18" a="1"/>
  <c r="Q1669" i="18" s="1"/>
  <c r="Q1670" i="18" a="1"/>
  <c r="Q1670" i="18" s="1"/>
  <c r="Q1671" i="18" a="1"/>
  <c r="Q1671" i="18"/>
  <c r="Q1672" i="18" a="1"/>
  <c r="Q1672" i="18" s="1"/>
  <c r="Q1673" i="18" a="1"/>
  <c r="Q1673" i="18" s="1"/>
  <c r="Q1674" i="18" a="1"/>
  <c r="Q1674" i="18" s="1"/>
  <c r="R1674" i="18" s="1"/>
  <c r="Q1675" i="18" a="1"/>
  <c r="Q1675" i="18" s="1"/>
  <c r="Q1676" i="18" a="1"/>
  <c r="Q1676" i="18"/>
  <c r="Q1677" i="18" a="1"/>
  <c r="Q1677" i="18"/>
  <c r="Q1678" i="18" a="1"/>
  <c r="Q1678" i="18" s="1"/>
  <c r="Q1679" i="18" a="1"/>
  <c r="Q1679" i="18"/>
  <c r="Q1680" i="18" a="1"/>
  <c r="Q1680" i="18" s="1"/>
  <c r="Q1681" i="18" a="1"/>
  <c r="Q1681" i="18"/>
  <c r="Q1682" i="18" a="1"/>
  <c r="Q1682" i="18" s="1"/>
  <c r="Q1683" i="18" a="1"/>
  <c r="Q1683" i="18"/>
  <c r="Q1684" i="18" a="1"/>
  <c r="Q1684" i="18"/>
  <c r="Q1685" i="18" a="1"/>
  <c r="Q1685" i="18" s="1"/>
  <c r="Q1686" i="18" a="1"/>
  <c r="Q1686" i="18" s="1"/>
  <c r="R1686" i="18" s="1"/>
  <c r="Q1687" i="18" a="1"/>
  <c r="Q1687" i="18" s="1"/>
  <c r="Q1688" i="18" a="1"/>
  <c r="Q1688" i="18"/>
  <c r="Q1689" i="18" a="1"/>
  <c r="Q1689" i="18"/>
  <c r="Q1690" i="18" a="1"/>
  <c r="Q1690" i="18" s="1"/>
  <c r="Q1691" i="18" a="1"/>
  <c r="Q1691" i="18"/>
  <c r="Q1692" i="18" a="1"/>
  <c r="Q1692" i="18" s="1"/>
  <c r="R1692" i="18" s="1"/>
  <c r="Q1693" i="18" a="1"/>
  <c r="Q1693" i="18" s="1"/>
  <c r="Q1694" i="18" a="1"/>
  <c r="Q1694" i="18" s="1"/>
  <c r="Q1695" i="18" a="1"/>
  <c r="Q1695" i="18" s="1"/>
  <c r="Q1696" i="18" a="1"/>
  <c r="Q1696" i="18" s="1"/>
  <c r="Q1697" i="18" a="1"/>
  <c r="Q1697" i="18" s="1"/>
  <c r="Q1698" i="18" a="1"/>
  <c r="Q1698" i="18" s="1"/>
  <c r="Q1699" i="18" a="1"/>
  <c r="Q1699" i="18"/>
  <c r="Q1700" i="18" a="1"/>
  <c r="Q1700" i="18" s="1"/>
  <c r="Q1701" i="18" a="1"/>
  <c r="Q1701" i="18"/>
  <c r="Q1702" i="18" a="1"/>
  <c r="Q1702" i="18"/>
  <c r="Q1703" i="18" a="1"/>
  <c r="Q1703" i="18" s="1"/>
  <c r="Q1704" i="18" a="1"/>
  <c r="Q1704" i="18" s="1"/>
  <c r="Q1705" i="18" a="1"/>
  <c r="Q1705" i="18" s="1"/>
  <c r="Q1706" i="18" a="1"/>
  <c r="Q1706" i="18"/>
  <c r="Q1707" i="18" a="1"/>
  <c r="Q1707" i="18" s="1"/>
  <c r="Q1708" i="18" a="1"/>
  <c r="Q1708" i="18" s="1"/>
  <c r="Q1709" i="18" a="1"/>
  <c r="Q1709" i="18"/>
  <c r="Q1710" i="18" a="1"/>
  <c r="Q1710" i="18" s="1"/>
  <c r="R1710" i="18" s="1"/>
  <c r="Q1711" i="18" a="1"/>
  <c r="Q1711" i="18" s="1"/>
  <c r="Q1712" i="18" a="1"/>
  <c r="Q1712" i="18"/>
  <c r="Q1713" i="18" a="1"/>
  <c r="Q1713" i="18"/>
  <c r="Q1714" i="18" a="1"/>
  <c r="Q1714" i="18" s="1"/>
  <c r="Q1715" i="18" a="1"/>
  <c r="Q1715" i="18"/>
  <c r="Q1716" i="18" a="1"/>
  <c r="Q1716" i="18" s="1"/>
  <c r="Q1717" i="18" a="1"/>
  <c r="Q1717" i="18"/>
  <c r="Q1718" i="18" a="1"/>
  <c r="Q1718" i="18"/>
  <c r="Q1719" i="18" a="1"/>
  <c r="Q1719" i="18" s="1"/>
  <c r="Q1720" i="18" a="1"/>
  <c r="Q1720" i="18" s="1"/>
  <c r="Q1721" i="18" a="1"/>
  <c r="Q1721" i="18" s="1"/>
  <c r="Q1722" i="18" a="1"/>
  <c r="Q1722" i="18" s="1"/>
  <c r="R1722" i="18" s="1"/>
  <c r="Q1723" i="18" a="1"/>
  <c r="Q1723" i="18" s="1"/>
  <c r="Q1724" i="18" a="1"/>
  <c r="Q1724" i="18"/>
  <c r="Q1725" i="18" a="1"/>
  <c r="Q1725" i="18"/>
  <c r="Q1726" i="18" a="1"/>
  <c r="Q1726" i="18" s="1"/>
  <c r="Q1727" i="18" a="1"/>
  <c r="Q1727" i="18"/>
  <c r="Q1728" i="18" a="1"/>
  <c r="Q1728" i="18" s="1"/>
  <c r="Q1729" i="18" a="1"/>
  <c r="Q1729" i="18" s="1"/>
  <c r="Q1730" i="18" a="1"/>
  <c r="Q1730" i="18"/>
  <c r="Q1731" i="18" a="1"/>
  <c r="Q1731" i="18"/>
  <c r="Q1732" i="18" a="1"/>
  <c r="Q1732" i="18" s="1"/>
  <c r="Q1733" i="18" a="1"/>
  <c r="Q1733" i="18"/>
  <c r="Q1734" i="18" a="1"/>
  <c r="Q1734" i="18" s="1"/>
  <c r="R1734" i="18" s="1"/>
  <c r="Q1735" i="18" a="1"/>
  <c r="Q1735" i="18"/>
  <c r="Q1736" i="18" a="1"/>
  <c r="Q1736" i="18" s="1"/>
  <c r="Q1737" i="18" a="1"/>
  <c r="Q1737" i="18" s="1"/>
  <c r="Q1738" i="18" a="1"/>
  <c r="Q1738" i="18" s="1"/>
  <c r="Q1739" i="18" a="1"/>
  <c r="Q1739" i="18"/>
  <c r="Q1740" i="18" a="1"/>
  <c r="Q1740" i="18" s="1"/>
  <c r="Q1741" i="18" a="1"/>
  <c r="Q1741" i="18"/>
  <c r="Q1742" i="18" a="1"/>
  <c r="Q1742" i="18" s="1"/>
  <c r="Q1743" i="18" a="1"/>
  <c r="Q1743" i="18" s="1"/>
  <c r="Q1744" i="18" a="1"/>
  <c r="Q1744" i="18" s="1"/>
  <c r="Q1745" i="18" a="1"/>
  <c r="Q1745" i="18" s="1"/>
  <c r="R1745" i="18" s="1"/>
  <c r="Q1746" i="18" a="1"/>
  <c r="Q1746" i="18" s="1"/>
  <c r="R1746" i="18" s="1"/>
  <c r="Q1747" i="18" a="1"/>
  <c r="Q1747" i="18"/>
  <c r="Q1748" i="18" a="1"/>
  <c r="Q1748" i="18" s="1"/>
  <c r="Q1749" i="18" a="1"/>
  <c r="Q1749" i="18"/>
  <c r="Q1750" i="18" a="1"/>
  <c r="Q1750" i="18" s="1"/>
  <c r="Q1751" i="18" a="1"/>
  <c r="Q1751" i="18"/>
  <c r="Q1752" i="18" a="1"/>
  <c r="Q1752" i="18" s="1"/>
  <c r="Q1753" i="18" a="1"/>
  <c r="Q1753" i="18" s="1"/>
  <c r="Q1754" i="18" a="1"/>
  <c r="Q1754" i="18" s="1"/>
  <c r="R1754" i="18" s="1"/>
  <c r="Q1755" i="18" a="1"/>
  <c r="Q1755" i="18" s="1"/>
  <c r="Q1756" i="18" a="1"/>
  <c r="Q1756" i="18" s="1"/>
  <c r="Q1757" i="18" a="1"/>
  <c r="Q1757" i="18"/>
  <c r="Q1758" i="18" a="1"/>
  <c r="Q1758" i="18" s="1"/>
  <c r="R1758" i="18" s="1"/>
  <c r="Q1759" i="18" a="1"/>
  <c r="Q1759" i="18"/>
  <c r="Q1760" i="18" a="1"/>
  <c r="Q1760" i="18" s="1"/>
  <c r="Q1761" i="18" a="1"/>
  <c r="Q1761" i="18"/>
  <c r="Q1762" i="18" a="1"/>
  <c r="Q1762" i="18" s="1"/>
  <c r="Q1763" i="18" a="1"/>
  <c r="Q1763" i="18"/>
  <c r="Q1764" i="18" a="1"/>
  <c r="Q1764" i="18" s="1"/>
  <c r="Q1765" i="18" a="1"/>
  <c r="Q1765" i="18"/>
  <c r="Q1766" i="18" a="1"/>
  <c r="Q1766" i="18"/>
  <c r="Q1767" i="18" a="1"/>
  <c r="Q1767" i="18" s="1"/>
  <c r="Q1768" i="18" a="1"/>
  <c r="Q1768" i="18" s="1"/>
  <c r="Q1769" i="18" a="1"/>
  <c r="Q1769" i="18" s="1"/>
  <c r="Q1770" i="18" a="1"/>
  <c r="Q1770" i="18" s="1"/>
  <c r="R1770" i="18" s="1"/>
  <c r="Q1771" i="18" a="1"/>
  <c r="Q1771" i="18" s="1"/>
  <c r="Q1772" i="18" a="1"/>
  <c r="Q1772" i="18"/>
  <c r="Q1773" i="18" a="1"/>
  <c r="Q1773" i="18"/>
  <c r="Q1774" i="18" a="1"/>
  <c r="Q1774" i="18" s="1"/>
  <c r="Q1775" i="18" a="1"/>
  <c r="Q1775" i="18" s="1"/>
  <c r="Q1776" i="18" a="1"/>
  <c r="Q1776" i="18" s="1"/>
  <c r="Q1777" i="18" a="1"/>
  <c r="Q1777" i="18" s="1"/>
  <c r="Q1778" i="18" a="1"/>
  <c r="Q1778" i="18"/>
  <c r="Q1779" i="18" a="1"/>
  <c r="Q1779" i="18"/>
  <c r="Q1780" i="18" a="1"/>
  <c r="Q1780" i="18" s="1"/>
  <c r="Q1781" i="18" a="1"/>
  <c r="Q1781" i="18"/>
  <c r="Q1782" i="18" a="1"/>
  <c r="Q1782" i="18" s="1"/>
  <c r="R1782" i="18" s="1"/>
  <c r="Q1783" i="18" a="1"/>
  <c r="Q1783" i="18" s="1"/>
  <c r="Q1784" i="18" a="1"/>
  <c r="Q1784" i="18" s="1"/>
  <c r="Q1785" i="18" a="1"/>
  <c r="Q1785" i="18"/>
  <c r="Q1786" i="18" a="1"/>
  <c r="Q1786" i="18" s="1"/>
  <c r="Q1787" i="18" a="1"/>
  <c r="Q1787" i="18"/>
  <c r="Q1788" i="18" a="1"/>
  <c r="Q1788" i="18" s="1"/>
  <c r="Q1789" i="18" a="1"/>
  <c r="Q1789" i="18"/>
  <c r="Q1790" i="18" a="1"/>
  <c r="Q1790" i="18" s="1"/>
  <c r="Q1791" i="18" a="1"/>
  <c r="Q1791" i="18" s="1"/>
  <c r="Q1792" i="18" a="1"/>
  <c r="Q1792" i="18" s="1"/>
  <c r="Q1793" i="18" a="1"/>
  <c r="Q1793" i="18"/>
  <c r="Q1794" i="18" a="1"/>
  <c r="Q1794" i="18" s="1"/>
  <c r="R1794" i="18" s="1"/>
  <c r="Q1795" i="18" a="1"/>
  <c r="Q1795" i="18"/>
  <c r="Q1796" i="18" a="1"/>
  <c r="Q1796" i="18" s="1"/>
  <c r="Q1797" i="18" a="1"/>
  <c r="Q1797" i="18"/>
  <c r="R1797" i="18" s="1"/>
  <c r="Q1798" i="18" a="1"/>
  <c r="Q1798" i="18" s="1"/>
  <c r="Q1799" i="18" a="1"/>
  <c r="Q1799" i="18"/>
  <c r="Q1800" i="18" a="1"/>
  <c r="Q1800" i="18" s="1"/>
  <c r="Q1801" i="18" a="1"/>
  <c r="Q1801" i="18"/>
  <c r="R3" i="18"/>
  <c r="R4" i="18"/>
  <c r="R6" i="18"/>
  <c r="R7" i="18"/>
  <c r="R10" i="18"/>
  <c r="R14" i="18"/>
  <c r="R15" i="18"/>
  <c r="R16" i="18"/>
  <c r="R17" i="18"/>
  <c r="R18" i="18"/>
  <c r="R19" i="18"/>
  <c r="R21" i="18"/>
  <c r="R23" i="18"/>
  <c r="R24" i="18"/>
  <c r="R25" i="18"/>
  <c r="R28" i="18"/>
  <c r="R29" i="18"/>
  <c r="R30" i="18"/>
  <c r="R31" i="18"/>
  <c r="R33" i="18"/>
  <c r="R36" i="18"/>
  <c r="R37" i="18"/>
  <c r="R38" i="18"/>
  <c r="R39" i="18"/>
  <c r="R40" i="18"/>
  <c r="R41" i="18"/>
  <c r="R45" i="18"/>
  <c r="R46" i="18"/>
  <c r="R50" i="18"/>
  <c r="R51" i="18"/>
  <c r="R53" i="18"/>
  <c r="R54" i="18"/>
  <c r="R58" i="18"/>
  <c r="R59" i="18"/>
  <c r="R60" i="18"/>
  <c r="R62" i="18"/>
  <c r="R64" i="18"/>
  <c r="R65" i="18"/>
  <c r="R66" i="18"/>
  <c r="R67" i="18"/>
  <c r="R69" i="18"/>
  <c r="R75" i="18"/>
  <c r="R76" i="18"/>
  <c r="R77" i="18"/>
  <c r="R79" i="18"/>
  <c r="R81" i="18"/>
  <c r="R82" i="18"/>
  <c r="R83" i="18"/>
  <c r="R84" i="18"/>
  <c r="R85" i="18"/>
  <c r="R88" i="18"/>
  <c r="R90" i="18"/>
  <c r="R91" i="18"/>
  <c r="R94" i="18"/>
  <c r="R96" i="18"/>
  <c r="R97" i="18"/>
  <c r="R99" i="18"/>
  <c r="R101" i="18"/>
  <c r="R103" i="18"/>
  <c r="R105" i="18"/>
  <c r="R106" i="18"/>
  <c r="R107" i="18"/>
  <c r="R108" i="18"/>
  <c r="R109" i="18"/>
  <c r="R110" i="18"/>
  <c r="R111" i="18"/>
  <c r="R112" i="18"/>
  <c r="R115" i="18"/>
  <c r="R118" i="18"/>
  <c r="R119" i="18"/>
  <c r="R120" i="18"/>
  <c r="R121" i="18"/>
  <c r="R122" i="18"/>
  <c r="R124" i="18"/>
  <c r="R125" i="18"/>
  <c r="R127" i="18"/>
  <c r="R129" i="18"/>
  <c r="R130" i="18"/>
  <c r="R134" i="18"/>
  <c r="R135" i="18"/>
  <c r="R136" i="18"/>
  <c r="R137" i="18"/>
  <c r="R138" i="18"/>
  <c r="R142" i="18"/>
  <c r="R144" i="18"/>
  <c r="R145" i="18"/>
  <c r="R147" i="18"/>
  <c r="R148" i="18"/>
  <c r="R149" i="18"/>
  <c r="R151" i="18"/>
  <c r="R154" i="18"/>
  <c r="R155" i="18"/>
  <c r="R156" i="18"/>
  <c r="R158" i="18"/>
  <c r="R160" i="18"/>
  <c r="R161" i="18"/>
  <c r="R162" i="18"/>
  <c r="R163" i="18"/>
  <c r="R165" i="18"/>
  <c r="R166" i="18"/>
  <c r="R169" i="18"/>
  <c r="R170" i="18"/>
  <c r="R171" i="18"/>
  <c r="R172" i="18"/>
  <c r="R173" i="18"/>
  <c r="R177" i="18"/>
  <c r="R178" i="18"/>
  <c r="R180" i="18"/>
  <c r="R181" i="18"/>
  <c r="R182" i="18"/>
  <c r="R184" i="18"/>
  <c r="R185" i="18"/>
  <c r="R186" i="18"/>
  <c r="R187" i="18"/>
  <c r="R189" i="18"/>
  <c r="R190" i="18"/>
  <c r="R191" i="18"/>
  <c r="R193" i="18"/>
  <c r="R194" i="18"/>
  <c r="R195" i="18"/>
  <c r="R196" i="18"/>
  <c r="R197" i="18"/>
  <c r="R198" i="18"/>
  <c r="R199" i="18"/>
  <c r="R202" i="18"/>
  <c r="R203" i="18"/>
  <c r="R206" i="18"/>
  <c r="R207" i="18"/>
  <c r="R208" i="18"/>
  <c r="R209" i="18"/>
  <c r="R210" i="18"/>
  <c r="R214" i="18"/>
  <c r="R215" i="18"/>
  <c r="R216" i="18"/>
  <c r="R219" i="18"/>
  <c r="R222" i="18"/>
  <c r="R223" i="18"/>
  <c r="R226" i="18"/>
  <c r="R227" i="18"/>
  <c r="R228" i="18"/>
  <c r="R229" i="18"/>
  <c r="R232" i="18"/>
  <c r="R235" i="18"/>
  <c r="R237" i="18"/>
  <c r="R238" i="18"/>
  <c r="R239" i="18"/>
  <c r="R241" i="18"/>
  <c r="R242" i="18"/>
  <c r="R244" i="18"/>
  <c r="R246" i="18"/>
  <c r="R247" i="18"/>
  <c r="R250" i="18"/>
  <c r="R251" i="18"/>
  <c r="R252" i="18"/>
  <c r="R253" i="18"/>
  <c r="R254" i="18"/>
  <c r="R256" i="18"/>
  <c r="R257" i="18"/>
  <c r="R258" i="18"/>
  <c r="R259" i="18"/>
  <c r="R261" i="18"/>
  <c r="R262" i="18"/>
  <c r="R263" i="18"/>
  <c r="R264" i="18"/>
  <c r="R265" i="18"/>
  <c r="R266" i="18"/>
  <c r="R267" i="18"/>
  <c r="R268" i="18"/>
  <c r="R269" i="18"/>
  <c r="R271" i="18"/>
  <c r="R274" i="18"/>
  <c r="R275" i="18"/>
  <c r="R276" i="18"/>
  <c r="R278" i="18"/>
  <c r="R282" i="18"/>
  <c r="R283" i="18"/>
  <c r="R286" i="18"/>
  <c r="R288" i="18"/>
  <c r="R291" i="18"/>
  <c r="R292" i="18"/>
  <c r="R293" i="18"/>
  <c r="R294" i="18"/>
  <c r="R299" i="18"/>
  <c r="R300" i="18"/>
  <c r="R301" i="18"/>
  <c r="R302" i="18"/>
  <c r="R304" i="18"/>
  <c r="R306" i="18"/>
  <c r="R307" i="18"/>
  <c r="R309" i="18"/>
  <c r="R310" i="18"/>
  <c r="R312" i="18"/>
  <c r="R314" i="18"/>
  <c r="R315" i="18"/>
  <c r="R316" i="18"/>
  <c r="R317" i="18"/>
  <c r="R318" i="18"/>
  <c r="R319" i="18"/>
  <c r="R322" i="18"/>
  <c r="R324" i="18"/>
  <c r="R325" i="18"/>
  <c r="R327" i="18"/>
  <c r="R328" i="18"/>
  <c r="R329" i="18"/>
  <c r="R330" i="18"/>
  <c r="R331" i="18"/>
  <c r="R333" i="18"/>
  <c r="R335" i="18"/>
  <c r="R336" i="18"/>
  <c r="R337" i="18"/>
  <c r="R338" i="18"/>
  <c r="R342" i="18"/>
  <c r="R343" i="18"/>
  <c r="R345" i="18"/>
  <c r="R346" i="18"/>
  <c r="R348" i="18"/>
  <c r="R349" i="18"/>
  <c r="R350" i="18"/>
  <c r="R351" i="18"/>
  <c r="R353" i="18"/>
  <c r="R354" i="18"/>
  <c r="R355" i="18"/>
  <c r="R358" i="18"/>
  <c r="R359" i="18"/>
  <c r="R360" i="18"/>
  <c r="R361" i="18"/>
  <c r="R362" i="18"/>
  <c r="R363" i="18"/>
  <c r="R364" i="18"/>
  <c r="R366" i="18"/>
  <c r="R370" i="18"/>
  <c r="R371" i="18"/>
  <c r="R372" i="18"/>
  <c r="R373" i="18"/>
  <c r="R375" i="18"/>
  <c r="R377" i="18"/>
  <c r="R378" i="18"/>
  <c r="R379" i="18"/>
  <c r="R381" i="18"/>
  <c r="R383" i="18"/>
  <c r="R384" i="18"/>
  <c r="R386" i="18"/>
  <c r="R388" i="18"/>
  <c r="R390" i="18"/>
  <c r="R393" i="18"/>
  <c r="R394" i="18"/>
  <c r="R395" i="18"/>
  <c r="R396" i="18"/>
  <c r="R401" i="18"/>
  <c r="R402" i="18"/>
  <c r="R403" i="18"/>
  <c r="R405" i="18"/>
  <c r="R408" i="18"/>
  <c r="R409" i="18"/>
  <c r="R410" i="18"/>
  <c r="R413" i="18"/>
  <c r="R417" i="18"/>
  <c r="R418" i="18"/>
  <c r="R419" i="18"/>
  <c r="R420" i="18"/>
  <c r="R421" i="18"/>
  <c r="R424" i="18"/>
  <c r="R425" i="18"/>
  <c r="R426" i="18"/>
  <c r="R427" i="18"/>
  <c r="R429" i="18"/>
  <c r="R431" i="18"/>
  <c r="R432" i="18"/>
  <c r="R434" i="18"/>
  <c r="R435" i="18"/>
  <c r="R438" i="18"/>
  <c r="R442" i="18"/>
  <c r="R443" i="18"/>
  <c r="R444" i="18"/>
  <c r="R445" i="18"/>
  <c r="R447" i="18"/>
  <c r="R448" i="18"/>
  <c r="R449" i="18"/>
  <c r="R450" i="18"/>
  <c r="R451" i="18"/>
  <c r="R453" i="18"/>
  <c r="R456" i="18"/>
  <c r="R458" i="18"/>
  <c r="R459" i="18"/>
  <c r="R460" i="18"/>
  <c r="R462" i="18"/>
  <c r="R466" i="18"/>
  <c r="R467" i="18"/>
  <c r="R468" i="18"/>
  <c r="R470" i="18"/>
  <c r="R471" i="18"/>
  <c r="R472" i="18"/>
  <c r="R473" i="18"/>
  <c r="R474" i="18"/>
  <c r="R475" i="18"/>
  <c r="R477" i="18"/>
  <c r="R478" i="18"/>
  <c r="R479" i="18"/>
  <c r="R480" i="18"/>
  <c r="R481" i="18"/>
  <c r="R482" i="18"/>
  <c r="R484" i="18"/>
  <c r="R485" i="18"/>
  <c r="R486" i="18"/>
  <c r="R490" i="18"/>
  <c r="R492" i="18"/>
  <c r="R493" i="18"/>
  <c r="R494" i="18"/>
  <c r="R496" i="18"/>
  <c r="R498" i="18"/>
  <c r="R499" i="18"/>
  <c r="R501" i="18"/>
  <c r="R502" i="18"/>
  <c r="R504" i="18"/>
  <c r="R506" i="18"/>
  <c r="R507" i="18"/>
  <c r="R508" i="18"/>
  <c r="R509" i="18"/>
  <c r="R510" i="18"/>
  <c r="R515" i="18"/>
  <c r="R516" i="18"/>
  <c r="R517" i="18"/>
  <c r="R520" i="18"/>
  <c r="R522" i="18"/>
  <c r="R523" i="18"/>
  <c r="R525" i="18"/>
  <c r="R526" i="18"/>
  <c r="R527" i="18"/>
  <c r="R528" i="18"/>
  <c r="R529" i="18"/>
  <c r="R531" i="18"/>
  <c r="R533" i="18"/>
  <c r="R534" i="18"/>
  <c r="R537" i="18"/>
  <c r="R539" i="18"/>
  <c r="R540" i="18"/>
  <c r="R543" i="18"/>
  <c r="R544" i="18"/>
  <c r="R545" i="18"/>
  <c r="R547" i="18"/>
  <c r="R549" i="18"/>
  <c r="R550" i="18"/>
  <c r="R551" i="18"/>
  <c r="R552" i="18"/>
  <c r="R553" i="18"/>
  <c r="R556" i="18"/>
  <c r="R557" i="18"/>
  <c r="R558" i="18"/>
  <c r="R559" i="18"/>
  <c r="R562" i="18"/>
  <c r="R564" i="18"/>
  <c r="R566" i="18"/>
  <c r="R568" i="18"/>
  <c r="R570" i="18"/>
  <c r="R571" i="18"/>
  <c r="R573" i="18"/>
  <c r="R574" i="18"/>
  <c r="R575" i="18"/>
  <c r="R576" i="18"/>
  <c r="R579" i="18"/>
  <c r="R580" i="18"/>
  <c r="R582" i="18"/>
  <c r="R585" i="18"/>
  <c r="R586" i="18"/>
  <c r="R587" i="18"/>
  <c r="R588" i="18"/>
  <c r="R589" i="18"/>
  <c r="R591" i="18"/>
  <c r="R592" i="18"/>
  <c r="R593" i="18"/>
  <c r="R595" i="18"/>
  <c r="R597" i="18"/>
  <c r="R598" i="18"/>
  <c r="R600" i="18"/>
  <c r="R602" i="18"/>
  <c r="R606" i="18"/>
  <c r="R610" i="18"/>
  <c r="R612" i="18"/>
  <c r="R614" i="18"/>
  <c r="R615" i="18"/>
  <c r="R616" i="18"/>
  <c r="R617" i="18"/>
  <c r="R621" i="18"/>
  <c r="R622" i="18"/>
  <c r="R623" i="18"/>
  <c r="R624" i="18"/>
  <c r="R625" i="18"/>
  <c r="R628" i="18"/>
  <c r="R629" i="18"/>
  <c r="R630" i="18"/>
  <c r="R634" i="18"/>
  <c r="R636" i="18"/>
  <c r="R637" i="18"/>
  <c r="R638" i="18"/>
  <c r="R641" i="18"/>
  <c r="R643" i="18"/>
  <c r="R646" i="18"/>
  <c r="R647" i="18"/>
  <c r="R648" i="18"/>
  <c r="R651" i="18"/>
  <c r="R652" i="18"/>
  <c r="R653" i="18"/>
  <c r="R654" i="18"/>
  <c r="R658" i="18"/>
  <c r="R660" i="18"/>
  <c r="R661" i="18"/>
  <c r="R662" i="18"/>
  <c r="R665" i="18"/>
  <c r="R667" i="18"/>
  <c r="R669" i="18"/>
  <c r="R670" i="18"/>
  <c r="R671" i="18"/>
  <c r="R672" i="18"/>
  <c r="R674" i="18"/>
  <c r="R676" i="18"/>
  <c r="R677" i="18"/>
  <c r="R678" i="18"/>
  <c r="R681" i="18"/>
  <c r="R684" i="18"/>
  <c r="R687" i="18"/>
  <c r="R689" i="18"/>
  <c r="R690" i="18"/>
  <c r="R693" i="18"/>
  <c r="R694" i="18"/>
  <c r="R696" i="18"/>
  <c r="R697" i="18"/>
  <c r="R698" i="18"/>
  <c r="R700" i="18"/>
  <c r="R701" i="18"/>
  <c r="R702" i="18"/>
  <c r="R705" i="18"/>
  <c r="R708" i="18"/>
  <c r="R709" i="18"/>
  <c r="R710" i="18"/>
  <c r="R711" i="18"/>
  <c r="R714" i="18"/>
  <c r="R715" i="18"/>
  <c r="R717" i="18"/>
  <c r="R718" i="18"/>
  <c r="R720" i="18"/>
  <c r="R722" i="18"/>
  <c r="R723" i="18"/>
  <c r="R724" i="18"/>
  <c r="R726" i="18"/>
  <c r="R730" i="18"/>
  <c r="R731" i="18"/>
  <c r="R732" i="18"/>
  <c r="R737" i="18"/>
  <c r="R738" i="18"/>
  <c r="R739" i="18"/>
  <c r="R741" i="18"/>
  <c r="R743" i="18"/>
  <c r="R744" i="18"/>
  <c r="R746" i="18"/>
  <c r="R747" i="18"/>
  <c r="R748" i="18"/>
  <c r="R749" i="18"/>
  <c r="R750" i="18"/>
  <c r="R751" i="18"/>
  <c r="R754" i="18"/>
  <c r="R755" i="18"/>
  <c r="R756" i="18"/>
  <c r="R757" i="18"/>
  <c r="R759" i="18"/>
  <c r="R760" i="18"/>
  <c r="R761" i="18"/>
  <c r="R762" i="18"/>
  <c r="R763" i="18"/>
  <c r="R765" i="18"/>
  <c r="R767" i="18"/>
  <c r="R768" i="18"/>
  <c r="R769" i="18"/>
  <c r="R770" i="18"/>
  <c r="R771" i="18"/>
  <c r="R772" i="18"/>
  <c r="R774" i="18"/>
  <c r="R775" i="18"/>
  <c r="R779" i="18"/>
  <c r="R780" i="18"/>
  <c r="R781" i="18"/>
  <c r="R782" i="18"/>
  <c r="R785" i="18"/>
  <c r="R786" i="18"/>
  <c r="R787" i="18"/>
  <c r="R789" i="18"/>
  <c r="R791" i="18"/>
  <c r="R792" i="18"/>
  <c r="R793" i="18"/>
  <c r="R794" i="18"/>
  <c r="R795" i="18"/>
  <c r="R796" i="18"/>
  <c r="R798" i="18"/>
  <c r="R799" i="18"/>
  <c r="R802" i="18"/>
  <c r="R804" i="18"/>
  <c r="R805" i="18"/>
  <c r="R807" i="18"/>
  <c r="R808" i="18"/>
  <c r="R809" i="18"/>
  <c r="R810" i="18"/>
  <c r="R811" i="18"/>
  <c r="R813" i="18"/>
  <c r="R814" i="18"/>
  <c r="R815" i="18"/>
  <c r="R816" i="18"/>
  <c r="R817" i="18"/>
  <c r="R818" i="18"/>
  <c r="R820" i="18"/>
  <c r="R821" i="18"/>
  <c r="R822" i="18"/>
  <c r="R825" i="18"/>
  <c r="R827" i="18"/>
  <c r="R828" i="18"/>
  <c r="R831" i="18"/>
  <c r="R832" i="18"/>
  <c r="R833" i="18"/>
  <c r="R834" i="18"/>
  <c r="R835" i="18"/>
  <c r="R837" i="18"/>
  <c r="R838" i="18"/>
  <c r="R839" i="18"/>
  <c r="R840" i="18"/>
  <c r="R841" i="18"/>
  <c r="R844" i="18"/>
  <c r="R845" i="18"/>
  <c r="R846" i="18"/>
  <c r="R847" i="18"/>
  <c r="R849" i="18"/>
  <c r="R850" i="18"/>
  <c r="R851" i="18"/>
  <c r="R852" i="18"/>
  <c r="R853" i="18"/>
  <c r="R854" i="18"/>
  <c r="R855" i="18"/>
  <c r="R856" i="18"/>
  <c r="R857" i="18"/>
  <c r="R858" i="18"/>
  <c r="R859" i="18"/>
  <c r="R861" i="18"/>
  <c r="R862" i="18"/>
  <c r="R863" i="18"/>
  <c r="R864" i="18"/>
  <c r="R866" i="18"/>
  <c r="R867" i="18"/>
  <c r="R868" i="18"/>
  <c r="R869" i="18"/>
  <c r="R870" i="18"/>
  <c r="R874" i="18"/>
  <c r="R875" i="18"/>
  <c r="R876" i="18"/>
  <c r="R877" i="18"/>
  <c r="R879" i="18"/>
  <c r="R880" i="18"/>
  <c r="R881" i="18"/>
  <c r="R882" i="18"/>
  <c r="R883" i="18"/>
  <c r="R885" i="18"/>
  <c r="R886" i="18"/>
  <c r="R888" i="18"/>
  <c r="R890" i="18"/>
  <c r="R892" i="18"/>
  <c r="R893" i="18"/>
  <c r="R894" i="18"/>
  <c r="R897" i="18"/>
  <c r="R898" i="18"/>
  <c r="R899" i="18"/>
  <c r="R900" i="18"/>
  <c r="R901" i="18"/>
  <c r="R903" i="18"/>
  <c r="R904" i="18"/>
  <c r="R905" i="18"/>
  <c r="R906" i="18"/>
  <c r="R907" i="18"/>
  <c r="R909" i="18"/>
  <c r="R910" i="18"/>
  <c r="R911" i="18"/>
  <c r="R912" i="18"/>
  <c r="R913" i="18"/>
  <c r="R915" i="18"/>
  <c r="R916" i="18"/>
  <c r="R917" i="18"/>
  <c r="R918" i="18"/>
  <c r="R922" i="18"/>
  <c r="R923" i="18"/>
  <c r="R924" i="18"/>
  <c r="R925" i="18"/>
  <c r="R926" i="18"/>
  <c r="R929" i="18"/>
  <c r="R930" i="18"/>
  <c r="R931" i="18"/>
  <c r="R933" i="18"/>
  <c r="R934" i="18"/>
  <c r="R935" i="18"/>
  <c r="R936" i="18"/>
  <c r="R937" i="18"/>
  <c r="R938" i="18"/>
  <c r="R939" i="18"/>
  <c r="R940" i="18"/>
  <c r="R941" i="18"/>
  <c r="R942" i="18"/>
  <c r="R943" i="18"/>
  <c r="R946" i="18"/>
  <c r="R948" i="18"/>
  <c r="R949" i="18"/>
  <c r="R950" i="18"/>
  <c r="R951" i="18"/>
  <c r="R954" i="18"/>
  <c r="R957" i="18"/>
  <c r="R958" i="18"/>
  <c r="R960" i="18"/>
  <c r="R964" i="18"/>
  <c r="R965" i="18"/>
  <c r="R966" i="18"/>
  <c r="R967" i="18"/>
  <c r="R970" i="18"/>
  <c r="R971" i="18"/>
  <c r="R972" i="18"/>
  <c r="R975" i="18"/>
  <c r="R976" i="18"/>
  <c r="R977" i="18"/>
  <c r="R981" i="18"/>
  <c r="R982" i="18"/>
  <c r="R983" i="18"/>
  <c r="R984" i="18"/>
  <c r="R985" i="18"/>
  <c r="R987" i="18"/>
  <c r="R988" i="18"/>
  <c r="R989" i="18"/>
  <c r="R990" i="18"/>
  <c r="R991" i="18"/>
  <c r="R995" i="18"/>
  <c r="R996" i="18"/>
  <c r="R997" i="18"/>
  <c r="R998" i="18"/>
  <c r="R1000" i="18"/>
  <c r="R1002" i="18"/>
  <c r="R1003" i="18"/>
  <c r="R1005" i="18"/>
  <c r="R1006" i="18"/>
  <c r="R1007" i="18"/>
  <c r="R1008" i="18"/>
  <c r="R1009" i="18"/>
  <c r="R1010" i="18"/>
  <c r="R1011" i="18"/>
  <c r="R1012" i="18"/>
  <c r="R1013" i="18"/>
  <c r="R1014" i="18"/>
  <c r="R1015" i="18"/>
  <c r="R1017" i="18"/>
  <c r="R1018" i="18"/>
  <c r="R1019" i="18"/>
  <c r="R1020" i="18"/>
  <c r="R1021" i="18"/>
  <c r="R1022" i="18"/>
  <c r="R1023" i="18"/>
  <c r="R1025" i="18"/>
  <c r="R1026" i="18"/>
  <c r="R1027" i="18"/>
  <c r="R1029" i="18"/>
  <c r="R1030" i="18"/>
  <c r="R1031" i="18"/>
  <c r="R1032" i="18"/>
  <c r="R1033" i="18"/>
  <c r="R1036" i="18"/>
  <c r="R1037" i="18"/>
  <c r="R1038" i="18"/>
  <c r="R1039" i="18"/>
  <c r="R1041" i="18"/>
  <c r="R1042" i="18"/>
  <c r="R1043" i="18"/>
  <c r="R1044" i="18"/>
  <c r="R1046" i="18"/>
  <c r="R1048" i="18"/>
  <c r="R1049" i="18"/>
  <c r="R1050" i="18"/>
  <c r="R1051" i="18"/>
  <c r="R1053" i="18"/>
  <c r="R1054" i="18"/>
  <c r="R1056" i="18"/>
  <c r="R1057" i="18"/>
  <c r="R1059" i="18"/>
  <c r="R1060" i="18"/>
  <c r="R1061" i="18"/>
  <c r="R1062" i="18"/>
  <c r="R1066" i="18"/>
  <c r="R1067" i="18"/>
  <c r="R1068" i="18"/>
  <c r="R1069" i="18"/>
  <c r="R1070" i="18"/>
  <c r="R1072" i="18"/>
  <c r="R1073" i="18"/>
  <c r="R1074" i="18"/>
  <c r="R1075" i="18"/>
  <c r="R1077" i="18"/>
  <c r="R1078" i="18"/>
  <c r="R1079" i="18"/>
  <c r="R1080" i="18"/>
  <c r="R1081" i="18"/>
  <c r="R1082" i="18"/>
  <c r="R1083" i="18"/>
  <c r="R1084" i="18"/>
  <c r="R1086" i="18"/>
  <c r="R1087" i="18"/>
  <c r="R1090" i="18"/>
  <c r="R1091" i="18"/>
  <c r="R1092" i="18"/>
  <c r="R1093" i="18"/>
  <c r="R1094" i="18"/>
  <c r="R1095" i="18"/>
  <c r="R1096" i="18"/>
  <c r="R1097" i="18"/>
  <c r="R1098" i="18"/>
  <c r="R1101" i="18"/>
  <c r="R1102" i="18"/>
  <c r="R1103" i="18"/>
  <c r="R1104" i="18"/>
  <c r="R1106" i="18"/>
  <c r="R1108" i="18"/>
  <c r="R1109" i="18"/>
  <c r="R1110" i="18"/>
  <c r="R1111" i="18"/>
  <c r="R1114" i="18"/>
  <c r="R1115" i="18"/>
  <c r="R1116" i="18"/>
  <c r="R1120" i="18"/>
  <c r="R1121" i="18"/>
  <c r="R1122" i="18"/>
  <c r="R1126" i="18"/>
  <c r="R1127" i="18"/>
  <c r="R1128" i="18"/>
  <c r="R1129" i="18"/>
  <c r="R1131" i="18"/>
  <c r="R1132" i="18"/>
  <c r="R1133" i="18"/>
  <c r="R1134" i="18"/>
  <c r="R1135" i="18"/>
  <c r="R1137" i="18"/>
  <c r="R1138" i="18"/>
  <c r="R1139" i="18"/>
  <c r="R1140" i="18"/>
  <c r="R1141" i="18"/>
  <c r="R1142" i="18"/>
  <c r="R1144" i="18"/>
  <c r="R1145" i="18"/>
  <c r="R1146" i="18"/>
  <c r="R1147" i="18"/>
  <c r="R1150" i="18"/>
  <c r="R1152" i="18"/>
  <c r="R1154" i="18"/>
  <c r="R1155" i="18"/>
  <c r="R1156" i="18"/>
  <c r="R1157" i="18"/>
  <c r="R1158" i="18"/>
  <c r="R1159" i="18"/>
  <c r="R1161" i="18"/>
  <c r="R1162" i="18"/>
  <c r="R1164" i="18"/>
  <c r="R1165" i="18"/>
  <c r="R1166" i="18"/>
  <c r="R1167" i="18"/>
  <c r="R1168" i="18"/>
  <c r="R1169" i="18"/>
  <c r="R1170" i="18"/>
  <c r="R1171" i="18"/>
  <c r="R1173" i="18"/>
  <c r="R1174" i="18"/>
  <c r="R1175" i="18"/>
  <c r="R1176" i="18"/>
  <c r="R1177" i="18"/>
  <c r="R1178" i="18"/>
  <c r="R1179" i="18"/>
  <c r="R1180" i="18"/>
  <c r="R1181" i="18"/>
  <c r="R1183" i="18"/>
  <c r="R1185" i="18"/>
  <c r="R1186" i="18"/>
  <c r="R1187" i="18"/>
  <c r="R1188" i="18"/>
  <c r="R1189" i="18"/>
  <c r="R1190" i="18"/>
  <c r="R1191" i="18"/>
  <c r="R1192" i="18"/>
  <c r="R1193" i="18"/>
  <c r="R1197" i="18"/>
  <c r="R1198" i="18"/>
  <c r="R1199" i="18"/>
  <c r="R1200" i="18"/>
  <c r="R1201" i="18"/>
  <c r="R1202" i="18"/>
  <c r="R1203" i="18"/>
  <c r="R1205" i="18"/>
  <c r="R1209" i="18"/>
  <c r="R1210" i="18"/>
  <c r="R1211" i="18"/>
  <c r="R1212" i="18"/>
  <c r="R1213" i="18"/>
  <c r="R1214" i="18"/>
  <c r="R1215" i="18"/>
  <c r="R1216" i="18"/>
  <c r="R1217" i="18"/>
  <c r="R1221" i="18"/>
  <c r="R1222" i="18"/>
  <c r="R1223" i="18"/>
  <c r="R1224" i="18"/>
  <c r="R1225" i="18"/>
  <c r="R1226" i="18"/>
  <c r="R1227" i="18"/>
  <c r="R1228" i="18"/>
  <c r="R1229" i="18"/>
  <c r="R1233" i="18"/>
  <c r="R1234" i="18"/>
  <c r="R1235" i="18"/>
  <c r="R1236" i="18"/>
  <c r="R1237" i="18"/>
  <c r="R1239" i="18"/>
  <c r="R1240" i="18"/>
  <c r="R1241" i="18"/>
  <c r="R1242" i="18"/>
  <c r="R1245" i="18"/>
  <c r="R1246" i="18"/>
  <c r="R1247" i="18"/>
  <c r="R1248" i="18"/>
  <c r="R1249" i="18"/>
  <c r="R1250" i="18"/>
  <c r="R1251" i="18"/>
  <c r="R1252" i="18"/>
  <c r="R1254" i="18"/>
  <c r="R1255" i="18"/>
  <c r="R1257" i="18"/>
  <c r="R1258" i="18"/>
  <c r="R1259" i="18"/>
  <c r="R1261" i="18"/>
  <c r="R1262" i="18"/>
  <c r="R1263" i="18"/>
  <c r="R1264" i="18"/>
  <c r="R1265" i="18"/>
  <c r="R1266" i="18"/>
  <c r="R1267" i="18"/>
  <c r="R1269" i="18"/>
  <c r="R1270" i="18"/>
  <c r="R1271" i="18"/>
  <c r="R1272" i="18"/>
  <c r="R1274" i="18"/>
  <c r="R1275" i="18"/>
  <c r="R1276" i="18"/>
  <c r="R1277" i="18"/>
  <c r="R1278" i="18"/>
  <c r="R1279" i="18"/>
  <c r="R1281" i="18"/>
  <c r="R1282" i="18"/>
  <c r="R1283" i="18"/>
  <c r="R1284" i="18"/>
  <c r="R1285" i="18"/>
  <c r="R1287" i="18"/>
  <c r="R1288" i="18"/>
  <c r="R1289" i="18"/>
  <c r="R1290" i="18"/>
  <c r="R1291" i="18"/>
  <c r="R1293" i="18"/>
  <c r="R1294" i="18"/>
  <c r="R1295" i="18"/>
  <c r="R1296" i="18"/>
  <c r="R1297" i="18"/>
  <c r="R1298" i="18"/>
  <c r="R1299" i="18"/>
  <c r="R1300" i="18"/>
  <c r="R1301" i="18"/>
  <c r="R1303" i="18"/>
  <c r="R1305" i="18"/>
  <c r="R1306" i="18"/>
  <c r="R1307" i="18"/>
  <c r="R1308" i="18"/>
  <c r="R1310" i="18"/>
  <c r="R1311" i="18"/>
  <c r="R1312" i="18"/>
  <c r="R1313" i="18"/>
  <c r="R1314" i="18"/>
  <c r="R1315" i="18"/>
  <c r="R1317" i="18"/>
  <c r="R1318" i="18"/>
  <c r="R1319" i="18"/>
  <c r="R1320" i="18"/>
  <c r="R1321" i="18"/>
  <c r="R1323" i="18"/>
  <c r="R1324" i="18"/>
  <c r="R1325" i="18"/>
  <c r="R1326" i="18"/>
  <c r="R1327" i="18"/>
  <c r="R1329" i="18"/>
  <c r="R1330" i="18"/>
  <c r="R1331" i="18"/>
  <c r="R1332" i="18"/>
  <c r="R1333" i="18"/>
  <c r="R1334" i="18"/>
  <c r="R1335" i="18"/>
  <c r="R1336" i="18"/>
  <c r="R1337" i="18"/>
  <c r="R1339" i="18"/>
  <c r="R1341" i="18"/>
  <c r="R1342" i="18"/>
  <c r="R1343" i="18"/>
  <c r="R1344" i="18"/>
  <c r="R1345" i="18"/>
  <c r="R1346" i="18"/>
  <c r="R1347" i="18"/>
  <c r="R1348" i="18"/>
  <c r="R1353" i="18"/>
  <c r="R1354" i="18"/>
  <c r="R1355" i="18"/>
  <c r="R1356" i="18"/>
  <c r="R1357" i="18"/>
  <c r="R1358" i="18"/>
  <c r="R1359" i="18"/>
  <c r="R1360" i="18"/>
  <c r="R1361" i="18"/>
  <c r="R1365" i="18"/>
  <c r="R1366" i="18"/>
  <c r="R1367" i="18"/>
  <c r="R1368" i="18"/>
  <c r="R1369" i="18"/>
  <c r="R1370" i="18"/>
  <c r="R1371" i="18"/>
  <c r="R1372" i="18"/>
  <c r="R1373" i="18"/>
  <c r="R1377" i="18"/>
  <c r="R1378" i="18"/>
  <c r="R1379" i="18"/>
  <c r="R1380" i="18"/>
  <c r="R1381" i="18"/>
  <c r="R1384" i="18"/>
  <c r="R1385" i="18"/>
  <c r="R1386" i="18"/>
  <c r="R1387" i="18"/>
  <c r="R1389" i="18"/>
  <c r="R1390" i="18"/>
  <c r="R1391" i="18"/>
  <c r="R1392" i="18"/>
  <c r="R1393" i="18"/>
  <c r="R1394" i="18"/>
  <c r="R1395" i="18"/>
  <c r="R1396" i="18"/>
  <c r="R1397" i="18"/>
  <c r="R1398" i="18"/>
  <c r="R1399" i="18"/>
  <c r="R1401" i="18"/>
  <c r="R1402" i="18"/>
  <c r="R1403" i="18"/>
  <c r="R1405" i="18"/>
  <c r="R1407" i="18"/>
  <c r="R1408" i="18"/>
  <c r="R1409" i="18"/>
  <c r="R1410" i="18"/>
  <c r="R1411" i="18"/>
  <c r="R1413" i="18"/>
  <c r="R1414" i="18"/>
  <c r="R1415" i="18"/>
  <c r="R1417" i="18"/>
  <c r="R1418" i="18"/>
  <c r="R1419" i="18"/>
  <c r="R1420" i="18"/>
  <c r="R1421" i="18"/>
  <c r="R1422" i="18"/>
  <c r="R1423" i="18"/>
  <c r="R1425" i="18"/>
  <c r="R1426" i="18"/>
  <c r="R1427" i="18"/>
  <c r="R1429" i="18"/>
  <c r="R1430" i="18"/>
  <c r="R1431" i="18"/>
  <c r="R1432" i="18"/>
  <c r="R1433" i="18"/>
  <c r="R1434" i="18"/>
  <c r="R1435" i="18"/>
  <c r="R1437" i="18"/>
  <c r="R1438" i="18"/>
  <c r="R1439" i="18"/>
  <c r="R1441" i="18"/>
  <c r="R1442" i="18"/>
  <c r="R1443" i="18"/>
  <c r="R1444" i="18"/>
  <c r="R1445" i="18"/>
  <c r="R1446" i="18"/>
  <c r="R1447" i="18"/>
  <c r="R1449" i="18"/>
  <c r="R1450" i="18"/>
  <c r="R1451" i="18"/>
  <c r="R1452" i="18"/>
  <c r="R1453" i="18"/>
  <c r="R1454" i="18"/>
  <c r="R1455" i="18"/>
  <c r="R1456" i="18"/>
  <c r="R1458" i="18"/>
  <c r="R1459" i="18"/>
  <c r="R1461" i="18"/>
  <c r="R1462" i="18"/>
  <c r="R1463" i="18"/>
  <c r="R1464" i="18"/>
  <c r="R1465" i="18"/>
  <c r="R1466" i="18"/>
  <c r="R1467" i="18"/>
  <c r="R1468" i="18"/>
  <c r="R1469" i="18"/>
  <c r="R1470" i="18"/>
  <c r="R1471" i="18"/>
  <c r="R1473" i="18"/>
  <c r="R1474" i="18"/>
  <c r="R1475" i="18"/>
  <c r="R1476" i="18"/>
  <c r="R1477" i="18"/>
  <c r="R1478" i="18"/>
  <c r="R1479" i="18"/>
  <c r="R1480" i="18"/>
  <c r="R1481" i="18"/>
  <c r="R1483" i="18"/>
  <c r="R1485" i="18"/>
  <c r="R1486" i="18"/>
  <c r="R1487" i="18"/>
  <c r="R1488" i="18"/>
  <c r="R1489" i="18"/>
  <c r="R1490" i="18"/>
  <c r="R1491" i="18"/>
  <c r="R1492" i="18"/>
  <c r="R1493" i="18"/>
  <c r="R1495" i="18"/>
  <c r="R1496" i="18"/>
  <c r="R1497" i="18"/>
  <c r="R1498" i="18"/>
  <c r="R1499" i="18"/>
  <c r="R1500" i="18"/>
  <c r="R1501" i="18"/>
  <c r="R1502" i="18"/>
  <c r="R1503" i="18"/>
  <c r="R1504" i="18"/>
  <c r="R1505" i="18"/>
  <c r="R1507" i="18"/>
  <c r="R1508" i="18"/>
  <c r="R1509" i="18"/>
  <c r="R1510" i="18"/>
  <c r="R1511" i="18"/>
  <c r="R1512" i="18"/>
  <c r="R1513" i="18"/>
  <c r="R1514" i="18"/>
  <c r="R1515" i="18"/>
  <c r="R1516" i="18"/>
  <c r="R1517" i="18"/>
  <c r="R1519" i="18"/>
  <c r="R1520" i="18"/>
  <c r="R1521" i="18"/>
  <c r="R1523" i="18"/>
  <c r="R1524" i="18"/>
  <c r="R1525" i="18"/>
  <c r="R1526" i="18"/>
  <c r="R1527" i="18"/>
  <c r="R1528" i="18"/>
  <c r="R1529" i="18"/>
  <c r="R1532" i="18"/>
  <c r="R1533" i="18"/>
  <c r="R1534" i="18"/>
  <c r="R1535" i="18"/>
  <c r="R1536" i="18"/>
  <c r="R1537" i="18"/>
  <c r="R1538" i="18"/>
  <c r="R1540" i="18"/>
  <c r="R1541" i="18"/>
  <c r="R1543" i="18"/>
  <c r="R1544" i="18"/>
  <c r="R1545" i="18"/>
  <c r="R1546" i="18"/>
  <c r="R1547" i="18"/>
  <c r="R1548" i="18"/>
  <c r="R1549" i="18"/>
  <c r="R1550" i="18"/>
  <c r="R1551" i="18"/>
  <c r="R1552" i="18"/>
  <c r="R1553" i="18"/>
  <c r="R1555" i="18"/>
  <c r="R1556" i="18"/>
  <c r="R1557" i="18"/>
  <c r="R1558" i="18"/>
  <c r="R1560" i="18"/>
  <c r="R1561" i="18"/>
  <c r="R1562" i="18"/>
  <c r="R1563" i="18"/>
  <c r="R1564" i="18"/>
  <c r="R1565" i="18"/>
  <c r="R1567" i="18"/>
  <c r="R1568" i="18"/>
  <c r="R1569" i="18"/>
  <c r="R1570" i="18"/>
  <c r="R1571" i="18"/>
  <c r="R1572" i="18"/>
  <c r="R1573" i="18"/>
  <c r="R1574" i="18"/>
  <c r="R1575" i="18"/>
  <c r="R1576" i="18"/>
  <c r="R1577" i="18"/>
  <c r="R1580" i="18"/>
  <c r="R1582" i="18"/>
  <c r="R1583" i="18"/>
  <c r="R1584" i="18"/>
  <c r="R1585" i="18"/>
  <c r="R1586" i="18"/>
  <c r="R1587" i="18"/>
  <c r="R1588" i="18"/>
  <c r="R1589" i="18"/>
  <c r="R1591" i="18"/>
  <c r="R1592" i="18"/>
  <c r="R1593" i="18"/>
  <c r="R1594" i="18"/>
  <c r="R1595" i="18"/>
  <c r="R1596" i="18"/>
  <c r="R1597" i="18"/>
  <c r="R1598" i="18"/>
  <c r="R1599" i="18"/>
  <c r="R1600" i="18"/>
  <c r="R1601" i="18"/>
  <c r="R1603" i="18"/>
  <c r="R1604" i="18"/>
  <c r="R1605" i="18"/>
  <c r="R1606" i="18"/>
  <c r="R1607" i="18"/>
  <c r="R1608" i="18"/>
  <c r="R1609" i="18"/>
  <c r="R1610" i="18"/>
  <c r="R1611" i="18"/>
  <c r="R1612" i="18"/>
  <c r="R1613" i="18"/>
  <c r="R1615" i="18"/>
  <c r="R1616" i="18"/>
  <c r="R1617" i="18"/>
  <c r="R1618" i="18"/>
  <c r="R1619" i="18"/>
  <c r="R1620" i="18"/>
  <c r="R1621" i="18"/>
  <c r="R1622" i="18"/>
  <c r="R1623" i="18"/>
  <c r="R1624" i="18"/>
  <c r="R1625" i="18"/>
  <c r="R1627" i="18"/>
  <c r="R1628" i="18"/>
  <c r="R1629" i="18"/>
  <c r="R1630" i="18"/>
  <c r="R1631" i="18"/>
  <c r="R1632" i="18"/>
  <c r="R1633" i="18"/>
  <c r="R1634" i="18"/>
  <c r="R1635" i="18"/>
  <c r="R1636" i="18"/>
  <c r="R1637" i="18"/>
  <c r="R1639" i="18"/>
  <c r="R1640" i="18"/>
  <c r="R1641" i="18"/>
  <c r="R1642" i="18"/>
  <c r="R1643" i="18"/>
  <c r="R1644" i="18"/>
  <c r="R1645" i="18"/>
  <c r="R1646" i="18"/>
  <c r="R1647" i="18"/>
  <c r="R1648" i="18"/>
  <c r="R1649" i="18"/>
  <c r="R1652" i="18"/>
  <c r="R1653" i="18"/>
  <c r="R1654" i="18"/>
  <c r="R1655" i="18"/>
  <c r="R1656" i="18"/>
  <c r="R1657" i="18"/>
  <c r="R1658" i="18"/>
  <c r="R1660" i="18"/>
  <c r="R1661" i="18"/>
  <c r="R1663" i="18"/>
  <c r="R1664" i="18"/>
  <c r="R1665" i="18"/>
  <c r="R1666" i="18"/>
  <c r="R1668" i="18"/>
  <c r="R1669" i="18"/>
  <c r="R1670" i="18"/>
  <c r="R1671" i="18"/>
  <c r="R1672" i="18"/>
  <c r="R1673" i="18"/>
  <c r="R1675" i="18"/>
  <c r="R1676" i="18"/>
  <c r="R1678" i="18"/>
  <c r="R1679" i="18"/>
  <c r="R1680" i="18"/>
  <c r="R1681" i="18"/>
  <c r="R1682" i="18"/>
  <c r="R1683" i="18"/>
  <c r="R1684" i="18"/>
  <c r="R1685" i="18"/>
  <c r="R1687" i="18"/>
  <c r="R1688" i="18"/>
  <c r="R1689" i="18"/>
  <c r="R1690" i="18"/>
  <c r="R1691" i="18"/>
  <c r="R1693" i="18"/>
  <c r="R1694" i="18"/>
  <c r="R1695" i="18"/>
  <c r="R1696" i="18"/>
  <c r="R1697" i="18"/>
  <c r="R1699" i="18"/>
  <c r="R1700" i="18"/>
  <c r="R1701" i="18"/>
  <c r="R1702" i="18"/>
  <c r="R1703" i="18"/>
  <c r="R1704" i="18"/>
  <c r="R1705" i="18"/>
  <c r="R1706" i="18"/>
  <c r="R1707" i="18"/>
  <c r="R1708" i="18"/>
  <c r="R1709" i="18"/>
  <c r="R1711" i="18"/>
  <c r="R1712" i="18"/>
  <c r="R1713" i="18"/>
  <c r="R1714" i="18"/>
  <c r="R1715" i="18"/>
  <c r="R1716" i="18"/>
  <c r="R1717" i="18"/>
  <c r="R1718" i="18"/>
  <c r="R1719" i="18"/>
  <c r="R1720" i="18"/>
  <c r="R1721" i="18"/>
  <c r="R1723" i="18"/>
  <c r="R1724" i="18"/>
  <c r="R1725" i="18"/>
  <c r="R1726" i="18"/>
  <c r="R1727" i="18"/>
  <c r="R1728" i="18"/>
  <c r="R1729" i="18"/>
  <c r="R1730" i="18"/>
  <c r="R1731" i="18"/>
  <c r="R1732" i="18"/>
  <c r="R1733" i="18"/>
  <c r="R1735" i="18"/>
  <c r="R1736" i="18"/>
  <c r="R1737" i="18"/>
  <c r="R1738" i="18"/>
  <c r="R1739" i="18"/>
  <c r="R1740" i="18"/>
  <c r="R1741" i="18"/>
  <c r="R1742" i="18"/>
  <c r="R1743" i="18"/>
  <c r="R1744" i="18"/>
  <c r="R1747" i="18"/>
  <c r="R1748" i="18"/>
  <c r="R1749" i="18"/>
  <c r="R1750" i="18"/>
  <c r="R1751" i="18"/>
  <c r="R1752" i="18"/>
  <c r="R1753" i="18"/>
  <c r="R1755" i="18"/>
  <c r="R1756" i="18"/>
  <c r="R1757" i="18"/>
  <c r="R1759" i="18"/>
  <c r="R1760" i="18"/>
  <c r="R1761" i="18"/>
  <c r="R1762" i="18"/>
  <c r="R1763" i="18"/>
  <c r="R1764" i="18"/>
  <c r="R1765" i="18"/>
  <c r="R1766" i="18"/>
  <c r="R1767" i="18"/>
  <c r="R1768" i="18"/>
  <c r="R1769" i="18"/>
  <c r="R1771" i="18"/>
  <c r="R1772" i="18"/>
  <c r="R1773" i="18"/>
  <c r="R1774" i="18"/>
  <c r="R1775" i="18"/>
  <c r="R1776" i="18"/>
  <c r="R1777" i="18"/>
  <c r="R1778" i="18"/>
  <c r="R1779" i="18"/>
  <c r="R1780" i="18"/>
  <c r="R1781" i="18"/>
  <c r="R1783" i="18"/>
  <c r="R1784" i="18"/>
  <c r="R1786" i="18"/>
  <c r="R1787" i="18"/>
  <c r="R1788" i="18"/>
  <c r="R1789" i="18"/>
  <c r="R1790" i="18"/>
  <c r="R1791" i="18"/>
  <c r="R1792" i="18"/>
  <c r="R1793" i="18"/>
  <c r="R1795" i="18"/>
  <c r="R1796" i="18"/>
  <c r="R1798" i="18"/>
  <c r="R1799" i="18"/>
  <c r="R1800" i="18"/>
  <c r="R1801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/>
  <c r="S43" i="18" a="1"/>
  <c r="S43" i="18" s="1"/>
  <c r="S44" i="18" a="1"/>
  <c r="S44" i="18" s="1"/>
  <c r="S45" i="18" a="1"/>
  <c r="S45" i="18" s="1"/>
  <c r="S46" i="18" a="1"/>
  <c r="S46" i="18" s="1"/>
  <c r="S47" i="18" a="1"/>
  <c r="S47" i="18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/>
  <c r="S60" i="18" a="1"/>
  <c r="S60" i="18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/>
  <c r="S92" i="18" a="1"/>
  <c r="S92" i="18" s="1"/>
  <c r="S93" i="18" a="1"/>
  <c r="S93" i="18" s="1"/>
  <c r="S94" i="18" a="1"/>
  <c r="S94" i="18" s="1"/>
  <c r="S95" i="18" a="1"/>
  <c r="S95" i="18" s="1"/>
  <c r="S96" i="18" a="1"/>
  <c r="S96" i="18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/>
  <c r="S115" i="18" a="1"/>
  <c r="S115" i="18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/>
  <c r="S132" i="18" a="1"/>
  <c r="S132" i="18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/>
  <c r="S156" i="18" a="1"/>
  <c r="S156" i="18" s="1"/>
  <c r="S157" i="18" a="1"/>
  <c r="S157" i="18"/>
  <c r="S158" i="18" a="1"/>
  <c r="S158" i="18"/>
  <c r="S159" i="18" a="1"/>
  <c r="S159" i="18" s="1"/>
  <c r="S160" i="18" a="1"/>
  <c r="S160" i="18" s="1"/>
  <c r="S161" i="18" a="1"/>
  <c r="S161" i="18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/>
  <c r="S174" i="18" a="1"/>
  <c r="S174" i="18" s="1"/>
  <c r="S175" i="18" a="1"/>
  <c r="S175" i="18" s="1"/>
  <c r="S176" i="18" a="1"/>
  <c r="S176" i="18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/>
  <c r="S197" i="18" a="1"/>
  <c r="S197" i="18" s="1"/>
  <c r="S198" i="18" a="1"/>
  <c r="S198" i="18" s="1"/>
  <c r="S199" i="18" a="1"/>
  <c r="S199" i="18"/>
  <c r="S200" i="18" a="1"/>
  <c r="S200" i="18" s="1"/>
  <c r="S201" i="18" a="1"/>
  <c r="S201" i="18" s="1"/>
  <c r="S202" i="18" a="1"/>
  <c r="S202" i="18" s="1"/>
  <c r="S203" i="18" a="1"/>
  <c r="S203" i="18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/>
  <c r="S218" i="18" a="1"/>
  <c r="S218" i="18"/>
  <c r="S219" i="18" a="1"/>
  <c r="S219" i="18" s="1"/>
  <c r="S220" i="18" a="1"/>
  <c r="S220" i="18"/>
  <c r="S221" i="18" a="1"/>
  <c r="S221" i="18" s="1"/>
  <c r="S222" i="18" a="1"/>
  <c r="S222" i="18" s="1"/>
  <c r="S223" i="18" a="1"/>
  <c r="S223" i="18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/>
  <c r="S231" i="18" a="1"/>
  <c r="S231" i="18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/>
  <c r="S254" i="18" a="1"/>
  <c r="S254" i="18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/>
  <c r="S309" i="18" a="1"/>
  <c r="S309" i="18" s="1"/>
  <c r="S310" i="18" a="1"/>
  <c r="S310" i="18" s="1"/>
  <c r="S311" i="18" a="1"/>
  <c r="S311" i="18" s="1"/>
  <c r="S312" i="18" a="1"/>
  <c r="S312" i="18"/>
  <c r="S313" i="18" a="1"/>
  <c r="S313" i="18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/>
  <c r="S337" i="18" a="1"/>
  <c r="S337" i="18" s="1"/>
  <c r="S338" i="18" a="1"/>
  <c r="S338" i="18" s="1"/>
  <c r="S339" i="18" a="1"/>
  <c r="S339" i="18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/>
  <c r="S350" i="18" a="1"/>
  <c r="S350" i="18" s="1"/>
  <c r="S351" i="18" a="1"/>
  <c r="S351" i="18"/>
  <c r="S352" i="18" a="1"/>
  <c r="S352" i="18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/>
  <c r="S394" i="18" a="1"/>
  <c r="S394" i="18" s="1"/>
  <c r="S395" i="18" a="1"/>
  <c r="S395" i="18" s="1"/>
  <c r="S396" i="18" a="1"/>
  <c r="S396" i="18" s="1"/>
  <c r="S397" i="18" a="1"/>
  <c r="S397" i="18" s="1"/>
  <c r="S398" i="18" a="1"/>
  <c r="S398" i="18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 s="1"/>
  <c r="S444" i="18" a="1"/>
  <c r="S444" i="18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/>
  <c r="S457" i="18" a="1"/>
  <c r="S457" i="18"/>
  <c r="S458" i="18" a="1"/>
  <c r="S458" i="18" s="1"/>
  <c r="S459" i="18" a="1"/>
  <c r="S459" i="18" s="1"/>
  <c r="S460" i="18" a="1"/>
  <c r="S460" i="18" s="1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/>
  <c r="S466" i="18" a="1"/>
  <c r="S466" i="18" s="1"/>
  <c r="S467" i="18" a="1"/>
  <c r="S467" i="18" s="1"/>
  <c r="S468" i="18" a="1"/>
  <c r="S468" i="18" s="1"/>
  <c r="S469" i="18" a="1"/>
  <c r="S469" i="18"/>
  <c r="S470" i="18" a="1"/>
  <c r="S470" i="18" s="1"/>
  <c r="S471" i="18" a="1"/>
  <c r="S471" i="18" s="1"/>
  <c r="S472" i="18" a="1"/>
  <c r="S472" i="18" s="1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 s="1"/>
  <c r="S478" i="18" a="1"/>
  <c r="S478" i="18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 s="1"/>
  <c r="S492" i="18" a="1"/>
  <c r="S492" i="18" s="1"/>
  <c r="S493" i="18" a="1"/>
  <c r="S493" i="18"/>
  <c r="S494" i="18" a="1"/>
  <c r="S494" i="18" s="1"/>
  <c r="S495" i="18" a="1"/>
  <c r="S495" i="18"/>
  <c r="S496" i="18" a="1"/>
  <c r="S496" i="18"/>
  <c r="S497" i="18" a="1"/>
  <c r="S497" i="18" s="1"/>
  <c r="S498" i="18" a="1"/>
  <c r="S498" i="18" s="1"/>
  <c r="S499" i="18" a="1"/>
  <c r="S499" i="18" s="1"/>
  <c r="S500" i="18" a="1"/>
  <c r="S500" i="18" s="1"/>
  <c r="S501" i="18" a="1"/>
  <c r="S501" i="18" s="1"/>
  <c r="S502" i="18" a="1"/>
  <c r="S502" i="18" s="1"/>
  <c r="S503" i="18" a="1"/>
  <c r="S503" i="18" s="1"/>
  <c r="S504" i="18" a="1"/>
  <c r="S504" i="18" s="1"/>
  <c r="S505" i="18" a="1"/>
  <c r="S505" i="18" s="1"/>
  <c r="S506" i="18" a="1"/>
  <c r="S506" i="18"/>
  <c r="S507" i="18" a="1"/>
  <c r="S507" i="18" s="1"/>
  <c r="S508" i="18" a="1"/>
  <c r="S508" i="18" s="1"/>
  <c r="S509" i="18" a="1"/>
  <c r="S509" i="18" s="1"/>
  <c r="S510" i="18" a="1"/>
  <c r="S510" i="18" s="1"/>
  <c r="S511" i="18" a="1"/>
  <c r="S511" i="18"/>
  <c r="S512" i="18" a="1"/>
  <c r="S512" i="18" s="1"/>
  <c r="S513" i="18" a="1"/>
  <c r="S513" i="18" s="1"/>
  <c r="S514" i="18" a="1"/>
  <c r="S514" i="18" s="1"/>
  <c r="S515" i="18" a="1"/>
  <c r="S515" i="18" s="1"/>
  <c r="S516" i="18" a="1"/>
  <c r="S516" i="18"/>
  <c r="S517" i="18" a="1"/>
  <c r="S517" i="18" s="1"/>
  <c r="S518" i="18" a="1"/>
  <c r="S518" i="18" s="1"/>
  <c r="S519" i="18" a="1"/>
  <c r="S519" i="18"/>
  <c r="S520" i="18" a="1"/>
  <c r="S520" i="18" s="1"/>
  <c r="S521" i="18" a="1"/>
  <c r="S521" i="18" s="1"/>
  <c r="S522" i="18" a="1"/>
  <c r="S522" i="18" s="1"/>
  <c r="S523" i="18" a="1"/>
  <c r="S523" i="18" s="1"/>
  <c r="S524" i="18" a="1"/>
  <c r="S524" i="18" s="1"/>
  <c r="S525" i="18" a="1"/>
  <c r="S525" i="18" s="1"/>
  <c r="S526" i="18" a="1"/>
  <c r="S526" i="18" s="1"/>
  <c r="S527" i="18" a="1"/>
  <c r="S527" i="18" s="1"/>
  <c r="S528" i="18" a="1"/>
  <c r="S528" i="18"/>
  <c r="S529" i="18" a="1"/>
  <c r="S529" i="18" s="1"/>
  <c r="S530" i="18" a="1"/>
  <c r="S530" i="18" s="1"/>
  <c r="S531" i="18" a="1"/>
  <c r="S531" i="18" s="1"/>
  <c r="S532" i="18" a="1"/>
  <c r="S532" i="18"/>
  <c r="S533" i="18" a="1"/>
  <c r="S533" i="18" s="1"/>
  <c r="S534" i="18" a="1"/>
  <c r="S534" i="18" s="1"/>
  <c r="S535" i="18" a="1"/>
  <c r="S535" i="18" s="1"/>
  <c r="S536" i="18" a="1"/>
  <c r="S536" i="18" s="1"/>
  <c r="S537" i="18" a="1"/>
  <c r="S537" i="18"/>
  <c r="S538" i="18" a="1"/>
  <c r="S538" i="18" s="1"/>
  <c r="S539" i="18" a="1"/>
  <c r="S539" i="18" s="1"/>
  <c r="S540" i="18" a="1"/>
  <c r="S540" i="18" s="1"/>
  <c r="S541" i="18" a="1"/>
  <c r="S541" i="18" s="1"/>
  <c r="S542" i="18" a="1"/>
  <c r="S542" i="18" s="1"/>
  <c r="S543" i="18" a="1"/>
  <c r="S543" i="18" s="1"/>
  <c r="S544" i="18" a="1"/>
  <c r="S544" i="18" s="1"/>
  <c r="S545" i="18" a="1"/>
  <c r="S545" i="18" s="1"/>
  <c r="S546" i="18" a="1"/>
  <c r="S546" i="18" s="1"/>
  <c r="S547" i="18" a="1"/>
  <c r="S547" i="18" s="1"/>
  <c r="S548" i="18" a="1"/>
  <c r="S548" i="18" s="1"/>
  <c r="S549" i="18" a="1"/>
  <c r="S549" i="18" s="1"/>
  <c r="S550" i="18" a="1"/>
  <c r="S550" i="18"/>
  <c r="S551" i="18" a="1"/>
  <c r="S551" i="18" s="1"/>
  <c r="S552" i="18" a="1"/>
  <c r="S552" i="18" s="1"/>
  <c r="S553" i="18" a="1"/>
  <c r="S553" i="18" s="1"/>
  <c r="S554" i="18" a="1"/>
  <c r="S554" i="18" s="1"/>
  <c r="S555" i="18" a="1"/>
  <c r="S555" i="18" s="1"/>
  <c r="S556" i="18" a="1"/>
  <c r="S556" i="18" s="1"/>
  <c r="S557" i="18" a="1"/>
  <c r="S557" i="18" s="1"/>
  <c r="S558" i="18" a="1"/>
  <c r="S558" i="18"/>
  <c r="S559" i="18" a="1"/>
  <c r="S559" i="18" s="1"/>
  <c r="S560" i="18" a="1"/>
  <c r="S560" i="18" s="1"/>
  <c r="S561" i="18" a="1"/>
  <c r="S561" i="18" s="1"/>
  <c r="S562" i="18" a="1"/>
  <c r="S562" i="18" s="1"/>
  <c r="S563" i="18" a="1"/>
  <c r="S563" i="18" s="1"/>
  <c r="S564" i="18" a="1"/>
  <c r="S564" i="18" s="1"/>
  <c r="S565" i="18" a="1"/>
  <c r="S565" i="18" s="1"/>
  <c r="S566" i="18" a="1"/>
  <c r="S566" i="18" s="1"/>
  <c r="S567" i="18" a="1"/>
  <c r="S567" i="18"/>
  <c r="S568" i="18" a="1"/>
  <c r="S568" i="18" s="1"/>
  <c r="S569" i="18" a="1"/>
  <c r="S569" i="18" s="1"/>
  <c r="S570" i="18" a="1"/>
  <c r="S570" i="18"/>
  <c r="S571" i="18" a="1"/>
  <c r="S571" i="18" s="1"/>
  <c r="S572" i="18" a="1"/>
  <c r="S572" i="18" s="1"/>
  <c r="S573" i="18" a="1"/>
  <c r="S573" i="18" s="1"/>
  <c r="S574" i="18" a="1"/>
  <c r="S574" i="18" s="1"/>
  <c r="S575" i="18" a="1"/>
  <c r="S575" i="18" s="1"/>
  <c r="S576" i="18" a="1"/>
  <c r="S576" i="18" s="1"/>
  <c r="S577" i="18" a="1"/>
  <c r="S577" i="18" s="1"/>
  <c r="S578" i="18" a="1"/>
  <c r="S578" i="18"/>
  <c r="S579" i="18" a="1"/>
  <c r="S579" i="18" s="1"/>
  <c r="S580" i="18" a="1"/>
  <c r="S580" i="18"/>
  <c r="S581" i="18" a="1"/>
  <c r="S581" i="18" s="1"/>
  <c r="S582" i="18" a="1"/>
  <c r="S582" i="18" s="1"/>
  <c r="S583" i="18" a="1"/>
  <c r="S583" i="18"/>
  <c r="S584" i="18" a="1"/>
  <c r="S584" i="18"/>
  <c r="S585" i="18" a="1"/>
  <c r="S585" i="18" s="1"/>
  <c r="S586" i="18" a="1"/>
  <c r="S586" i="18" s="1"/>
  <c r="S587" i="18" a="1"/>
  <c r="S587" i="18" s="1"/>
  <c r="S588" i="18" a="1"/>
  <c r="S588" i="18"/>
  <c r="S589" i="18" a="1"/>
  <c r="S589" i="18" s="1"/>
  <c r="S590" i="18" a="1"/>
  <c r="S590" i="18" s="1"/>
  <c r="S591" i="18" a="1"/>
  <c r="S591" i="18"/>
  <c r="S592" i="18" a="1"/>
  <c r="S592" i="18" s="1"/>
  <c r="S593" i="18" a="1"/>
  <c r="S593" i="18" s="1"/>
  <c r="S594" i="18" a="1"/>
  <c r="S594" i="18" s="1"/>
  <c r="S595" i="18" a="1"/>
  <c r="S595" i="18" s="1"/>
  <c r="S596" i="18" a="1"/>
  <c r="S596" i="18" s="1"/>
  <c r="S597" i="18" a="1"/>
  <c r="S597" i="18"/>
  <c r="S598" i="18" a="1"/>
  <c r="S598" i="18" s="1"/>
  <c r="S599" i="18" a="1"/>
  <c r="S599" i="18" s="1"/>
  <c r="S600" i="18" a="1"/>
  <c r="S600" i="18"/>
  <c r="S601" i="18" a="1"/>
  <c r="S601" i="18"/>
  <c r="S602" i="18" a="1"/>
  <c r="S602" i="18" s="1"/>
  <c r="S603" i="18" a="1"/>
  <c r="S603" i="18" s="1"/>
  <c r="S604" i="18" a="1"/>
  <c r="S604" i="18"/>
  <c r="S605" i="18" a="1"/>
  <c r="S605" i="18" s="1"/>
  <c r="S606" i="18" a="1"/>
  <c r="S606" i="18" s="1"/>
  <c r="S607" i="18" a="1"/>
  <c r="S607" i="18" s="1"/>
  <c r="S608" i="18" a="1"/>
  <c r="S608" i="18" s="1"/>
  <c r="S609" i="18" a="1"/>
  <c r="S609" i="18" s="1"/>
  <c r="S610" i="18" a="1"/>
  <c r="S610" i="18"/>
  <c r="S611" i="18" a="1"/>
  <c r="S611" i="18" s="1"/>
  <c r="S612" i="18" a="1"/>
  <c r="S612" i="18" s="1"/>
  <c r="S613" i="18" a="1"/>
  <c r="S613" i="18"/>
  <c r="S614" i="18" a="1"/>
  <c r="S614" i="18" s="1"/>
  <c r="S615" i="18" a="1"/>
  <c r="S615" i="18" s="1"/>
  <c r="S616" i="18" a="1"/>
  <c r="S616" i="18" s="1"/>
  <c r="S617" i="18" a="1"/>
  <c r="S617" i="18" s="1"/>
  <c r="S618" i="18" a="1"/>
  <c r="S618" i="18" s="1"/>
  <c r="S619" i="18" a="1"/>
  <c r="S619" i="18" s="1"/>
  <c r="S620" i="18" a="1"/>
  <c r="S620" i="18" s="1"/>
  <c r="S621" i="18" a="1"/>
  <c r="S621" i="18" s="1"/>
  <c r="S622" i="18" a="1"/>
  <c r="S622" i="18"/>
  <c r="S623" i="18" a="1"/>
  <c r="S623" i="18" s="1"/>
  <c r="S624" i="18" a="1"/>
  <c r="S624" i="18" s="1"/>
  <c r="S625" i="18" a="1"/>
  <c r="S625" i="18" s="1"/>
  <c r="S626" i="18" a="1"/>
  <c r="S626" i="18" s="1"/>
  <c r="S627" i="18" a="1"/>
  <c r="S627" i="18"/>
  <c r="S628" i="18" a="1"/>
  <c r="S628" i="18"/>
  <c r="S629" i="18" a="1"/>
  <c r="S629" i="18" s="1"/>
  <c r="S630" i="18" a="1"/>
  <c r="S630" i="18"/>
  <c r="S631" i="18" a="1"/>
  <c r="S631" i="18" s="1"/>
  <c r="S632" i="18" a="1"/>
  <c r="S632" i="18" s="1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 s="1"/>
  <c r="S638" i="18" a="1"/>
  <c r="S638" i="18" s="1"/>
  <c r="S639" i="18" a="1"/>
  <c r="S639" i="18"/>
  <c r="S640" i="18" a="1"/>
  <c r="S640" i="18" s="1"/>
  <c r="S641" i="18" a="1"/>
  <c r="S641" i="18" s="1"/>
  <c r="S642" i="18" a="1"/>
  <c r="S642" i="18"/>
  <c r="S643" i="18" a="1"/>
  <c r="S643" i="18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/>
  <c r="S649" i="18" a="1"/>
  <c r="S649" i="18" s="1"/>
  <c r="S650" i="18" a="1"/>
  <c r="S650" i="18" s="1"/>
  <c r="S651" i="18" a="1"/>
  <c r="S651" i="18" s="1"/>
  <c r="S652" i="18" a="1"/>
  <c r="S652" i="18"/>
  <c r="S653" i="18" a="1"/>
  <c r="S653" i="18" s="1"/>
  <c r="S654" i="18" a="1"/>
  <c r="S654" i="18" s="1"/>
  <c r="S655" i="18" a="1"/>
  <c r="S655" i="18" s="1"/>
  <c r="S656" i="18" a="1"/>
  <c r="S656" i="18"/>
  <c r="S657" i="18" a="1"/>
  <c r="S657" i="18" s="1"/>
  <c r="S658" i="18" a="1"/>
  <c r="S658" i="18" s="1"/>
  <c r="S659" i="18" a="1"/>
  <c r="S659" i="18" s="1"/>
  <c r="S660" i="18" a="1"/>
  <c r="S660" i="18" s="1"/>
  <c r="S661" i="18" a="1"/>
  <c r="S661" i="18"/>
  <c r="S662" i="18" a="1"/>
  <c r="S662" i="18" s="1"/>
  <c r="S663" i="18" a="1"/>
  <c r="S663" i="18" s="1"/>
  <c r="S664" i="18" a="1"/>
  <c r="S664" i="18" s="1"/>
  <c r="S665" i="18" a="1"/>
  <c r="S665" i="18" s="1"/>
  <c r="S666" i="18" a="1"/>
  <c r="S666" i="18" s="1"/>
  <c r="S667" i="18" a="1"/>
  <c r="S667" i="18" s="1"/>
  <c r="S668" i="18" a="1"/>
  <c r="S668" i="18"/>
  <c r="S669" i="18" a="1"/>
  <c r="S669" i="18"/>
  <c r="S670" i="18" a="1"/>
  <c r="S670" i="18" s="1"/>
  <c r="S671" i="18" a="1"/>
  <c r="S671" i="18" s="1"/>
  <c r="S672" i="18" a="1"/>
  <c r="S672" i="18" s="1"/>
  <c r="S673" i="18" a="1"/>
  <c r="S673" i="18"/>
  <c r="S674" i="18" a="1"/>
  <c r="S674" i="18" s="1"/>
  <c r="S675" i="18" a="1"/>
  <c r="S675" i="18" s="1"/>
  <c r="S676" i="18" a="1"/>
  <c r="S676" i="18" s="1"/>
  <c r="S677" i="18" a="1"/>
  <c r="S677" i="18" s="1"/>
  <c r="S678" i="18" a="1"/>
  <c r="S678" i="18" s="1"/>
  <c r="S679" i="18" a="1"/>
  <c r="S679" i="18" s="1"/>
  <c r="S680" i="18" a="1"/>
  <c r="S680" i="18" s="1"/>
  <c r="S681" i="18" a="1"/>
  <c r="S681" i="18"/>
  <c r="S682" i="18" a="1"/>
  <c r="S682" i="18" s="1"/>
  <c r="S683" i="18" a="1"/>
  <c r="S683" i="18" s="1"/>
  <c r="S684" i="18" a="1"/>
  <c r="S684" i="18" s="1"/>
  <c r="S685" i="18" a="1"/>
  <c r="S685" i="18" s="1"/>
  <c r="S686" i="18" a="1"/>
  <c r="S686" i="18"/>
  <c r="S687" i="18" a="1"/>
  <c r="S687" i="18"/>
  <c r="S688" i="18" a="1"/>
  <c r="S688" i="18" s="1"/>
  <c r="S689" i="18" a="1"/>
  <c r="S689" i="18" s="1"/>
  <c r="S690" i="18" a="1"/>
  <c r="S690" i="18" s="1"/>
  <c r="S691" i="18" a="1"/>
  <c r="S691" i="18" s="1"/>
  <c r="S692" i="18" a="1"/>
  <c r="S692" i="18" s="1"/>
  <c r="S693" i="18" a="1"/>
  <c r="S693" i="18" s="1"/>
  <c r="S694" i="18" a="1"/>
  <c r="S694" i="18" s="1"/>
  <c r="S695" i="18" a="1"/>
  <c r="S695" i="18" s="1"/>
  <c r="S696" i="18" a="1"/>
  <c r="S696" i="18" s="1"/>
  <c r="S697" i="18" a="1"/>
  <c r="S697" i="18" s="1"/>
  <c r="S698" i="18" a="1"/>
  <c r="S698" i="18"/>
  <c r="S699" i="18" a="1"/>
  <c r="S699" i="18" s="1"/>
  <c r="S700" i="18" a="1"/>
  <c r="S700" i="18" s="1"/>
  <c r="S701" i="18" a="1"/>
  <c r="S701" i="18" s="1"/>
  <c r="S702" i="18" a="1"/>
  <c r="S702" i="18"/>
  <c r="S703" i="18" a="1"/>
  <c r="S703" i="18" s="1"/>
  <c r="S704" i="18" a="1"/>
  <c r="S704" i="18" s="1"/>
  <c r="S705" i="18" a="1"/>
  <c r="S705" i="18" s="1"/>
  <c r="S706" i="18" a="1"/>
  <c r="S706" i="18" s="1"/>
  <c r="S707" i="18" a="1"/>
  <c r="S707" i="18" s="1"/>
  <c r="S708" i="18" a="1"/>
  <c r="S708" i="18" s="1"/>
  <c r="S709" i="18" a="1"/>
  <c r="S709" i="18" s="1"/>
  <c r="S710" i="18" a="1"/>
  <c r="S710" i="18" s="1"/>
  <c r="S711" i="18" a="1"/>
  <c r="S711" i="18" s="1"/>
  <c r="S712" i="18" a="1"/>
  <c r="S712" i="18"/>
  <c r="S713" i="18" a="1"/>
  <c r="S713" i="18" s="1"/>
  <c r="S714" i="18" a="1"/>
  <c r="S714" i="18" s="1"/>
  <c r="S715" i="18" a="1"/>
  <c r="S715" i="18"/>
  <c r="S716" i="18" a="1"/>
  <c r="S716" i="18" s="1"/>
  <c r="S717" i="18" a="1"/>
  <c r="S717" i="18" s="1"/>
  <c r="S718" i="18" a="1"/>
  <c r="S718" i="18" s="1"/>
  <c r="S719" i="18" a="1"/>
  <c r="S719" i="18" s="1"/>
  <c r="S720" i="18" a="1"/>
  <c r="S720" i="18"/>
  <c r="S721" i="18" a="1"/>
  <c r="S721" i="18" s="1"/>
  <c r="S722" i="18" a="1"/>
  <c r="S722" i="18"/>
  <c r="S723" i="18" a="1"/>
  <c r="S723" i="18" s="1"/>
  <c r="S724" i="18" a="1"/>
  <c r="S724" i="18"/>
  <c r="S725" i="18" a="1"/>
  <c r="S725" i="18" s="1"/>
  <c r="S726" i="18" a="1"/>
  <c r="S726" i="18" s="1"/>
  <c r="S727" i="18" a="1"/>
  <c r="S727" i="18"/>
  <c r="S728" i="18" a="1"/>
  <c r="S728" i="18"/>
  <c r="S729" i="18" a="1"/>
  <c r="S729" i="18" s="1"/>
  <c r="S730" i="18" a="1"/>
  <c r="S730" i="18" s="1"/>
  <c r="S731" i="18" a="1"/>
  <c r="S731" i="18" s="1"/>
  <c r="S732" i="18" a="1"/>
  <c r="S732" i="18"/>
  <c r="S733" i="18" a="1"/>
  <c r="S733" i="18" s="1"/>
  <c r="S734" i="18" a="1"/>
  <c r="S734" i="18" s="1"/>
  <c r="S735" i="18" a="1"/>
  <c r="S735" i="18"/>
  <c r="S736" i="18" a="1"/>
  <c r="S736" i="18" s="1"/>
  <c r="S737" i="18" a="1"/>
  <c r="S737" i="18" s="1"/>
  <c r="S738" i="18" a="1"/>
  <c r="S738" i="18" s="1"/>
  <c r="S739" i="18" a="1"/>
  <c r="S739" i="18" s="1"/>
  <c r="S740" i="18" a="1"/>
  <c r="S740" i="18" s="1"/>
  <c r="S741" i="18" a="1"/>
  <c r="S741" i="18"/>
  <c r="S742" i="18" a="1"/>
  <c r="S742" i="18" s="1"/>
  <c r="S743" i="18" a="1"/>
  <c r="S743" i="18" s="1"/>
  <c r="S744" i="18" a="1"/>
  <c r="S744" i="18"/>
  <c r="S745" i="18" a="1"/>
  <c r="S745" i="18"/>
  <c r="S746" i="18" a="1"/>
  <c r="S746" i="18" s="1"/>
  <c r="S747" i="18" a="1"/>
  <c r="S747" i="18" s="1"/>
  <c r="S748" i="18" a="1"/>
  <c r="S748" i="18"/>
  <c r="S749" i="18" a="1"/>
  <c r="S749" i="18" s="1"/>
  <c r="S750" i="18" a="1"/>
  <c r="S750" i="18" s="1"/>
  <c r="S751" i="18" a="1"/>
  <c r="S751" i="18" s="1"/>
  <c r="S752" i="18" a="1"/>
  <c r="S752" i="18" s="1"/>
  <c r="S753" i="18" a="1"/>
  <c r="S753" i="18" s="1"/>
  <c r="S754" i="18" a="1"/>
  <c r="S754" i="18"/>
  <c r="S755" i="18" a="1"/>
  <c r="S755" i="18" s="1"/>
  <c r="S756" i="18" a="1"/>
  <c r="S756" i="18" s="1"/>
  <c r="S757" i="18" a="1"/>
  <c r="S757" i="18"/>
  <c r="S758" i="18" a="1"/>
  <c r="S758" i="18" s="1"/>
  <c r="S759" i="18" a="1"/>
  <c r="S759" i="18" s="1"/>
  <c r="S760" i="18" a="1"/>
  <c r="S760" i="18" s="1"/>
  <c r="S761" i="18" a="1"/>
  <c r="S761" i="18" s="1"/>
  <c r="S762" i="18" a="1"/>
  <c r="S762" i="18" s="1"/>
  <c r="S763" i="18" a="1"/>
  <c r="S763" i="18" s="1"/>
  <c r="S764" i="18" a="1"/>
  <c r="S764" i="18" s="1"/>
  <c r="S765" i="18" a="1"/>
  <c r="S765" i="18" s="1"/>
  <c r="S766" i="18" a="1"/>
  <c r="S766" i="18"/>
  <c r="S767" i="18" a="1"/>
  <c r="S767" i="18" s="1"/>
  <c r="S768" i="18" a="1"/>
  <c r="S768" i="18" s="1"/>
  <c r="S769" i="18" a="1"/>
  <c r="S769" i="18" s="1"/>
  <c r="S770" i="18" a="1"/>
  <c r="S770" i="18" s="1"/>
  <c r="S771" i="18" a="1"/>
  <c r="S771" i="18"/>
  <c r="S772" i="18" a="1"/>
  <c r="S772" i="18"/>
  <c r="S773" i="18" a="1"/>
  <c r="S773" i="18" s="1"/>
  <c r="S774" i="18" a="1"/>
  <c r="S774" i="18"/>
  <c r="S775" i="18" a="1"/>
  <c r="S775" i="18" s="1"/>
  <c r="S776" i="18" a="1"/>
  <c r="S776" i="18" s="1"/>
  <c r="S777" i="18" a="1"/>
  <c r="S777" i="18" s="1"/>
  <c r="S778" i="18" a="1"/>
  <c r="S778" i="18" s="1"/>
  <c r="S779" i="18" a="1"/>
  <c r="S779" i="18" s="1"/>
  <c r="S780" i="18" a="1"/>
  <c r="S780" i="18" s="1"/>
  <c r="S781" i="18" a="1"/>
  <c r="S781" i="18" s="1"/>
  <c r="S782" i="18" a="1"/>
  <c r="S782" i="18" s="1"/>
  <c r="S783" i="18" a="1"/>
  <c r="S783" i="18" s="1"/>
  <c r="S784" i="18" a="1"/>
  <c r="S784" i="18" s="1"/>
  <c r="S785" i="18" a="1"/>
  <c r="S785" i="18" s="1"/>
  <c r="S786" i="18" a="1"/>
  <c r="S786" i="18"/>
  <c r="S787" i="18" a="1"/>
  <c r="S787" i="18"/>
  <c r="S788" i="18" a="1"/>
  <c r="S788" i="18" s="1"/>
  <c r="S789" i="18" a="1"/>
  <c r="S789" i="18" s="1"/>
  <c r="S790" i="18" a="1"/>
  <c r="S790" i="18" s="1"/>
  <c r="S791" i="18" a="1"/>
  <c r="S791" i="18" s="1"/>
  <c r="S792" i="18" a="1"/>
  <c r="S792" i="18"/>
  <c r="S793" i="18" a="1"/>
  <c r="S793" i="18" s="1"/>
  <c r="S794" i="18" a="1"/>
  <c r="S794" i="18" s="1"/>
  <c r="S795" i="18" a="1"/>
  <c r="S795" i="18" s="1"/>
  <c r="S796" i="18" a="1"/>
  <c r="S796" i="18"/>
  <c r="S797" i="18" a="1"/>
  <c r="S797" i="18" s="1"/>
  <c r="S798" i="18" a="1"/>
  <c r="S798" i="18" s="1"/>
  <c r="S799" i="18" a="1"/>
  <c r="S799" i="18" s="1"/>
  <c r="S800" i="18" a="1"/>
  <c r="S800" i="18"/>
  <c r="S801" i="18" a="1"/>
  <c r="S801" i="18" s="1"/>
  <c r="S802" i="18" a="1"/>
  <c r="S802" i="18" s="1"/>
  <c r="S803" i="18" a="1"/>
  <c r="S803" i="18" s="1"/>
  <c r="S804" i="18" a="1"/>
  <c r="S804" i="18" s="1"/>
  <c r="S805" i="18" a="1"/>
  <c r="S805" i="18"/>
  <c r="S806" i="18" a="1"/>
  <c r="S806" i="18" s="1"/>
  <c r="S807" i="18" a="1"/>
  <c r="S807" i="18" s="1"/>
  <c r="S808" i="18" a="1"/>
  <c r="S808" i="18" s="1"/>
  <c r="S809" i="18" a="1"/>
  <c r="S809" i="18" s="1"/>
  <c r="S810" i="18" a="1"/>
  <c r="S810" i="18" s="1"/>
  <c r="S811" i="18" a="1"/>
  <c r="S811" i="18" s="1"/>
  <c r="S812" i="18" a="1"/>
  <c r="S812" i="18"/>
  <c r="S813" i="18" a="1"/>
  <c r="S813" i="18"/>
  <c r="S814" i="18" a="1"/>
  <c r="S814" i="18" s="1"/>
  <c r="S815" i="18" a="1"/>
  <c r="S815" i="18" s="1"/>
  <c r="S816" i="18" a="1"/>
  <c r="S816" i="18" s="1"/>
  <c r="S817" i="18" a="1"/>
  <c r="S817" i="18"/>
  <c r="S818" i="18" a="1"/>
  <c r="S818" i="18" s="1"/>
  <c r="S819" i="18" a="1"/>
  <c r="S819" i="18" s="1"/>
  <c r="S820" i="18" a="1"/>
  <c r="S820" i="18" s="1"/>
  <c r="S821" i="18" a="1"/>
  <c r="S821" i="18" s="1"/>
  <c r="S822" i="18" a="1"/>
  <c r="S822" i="18" s="1"/>
  <c r="S823" i="18" a="1"/>
  <c r="S823" i="18" s="1"/>
  <c r="S824" i="18" a="1"/>
  <c r="S824" i="18" s="1"/>
  <c r="S825" i="18" a="1"/>
  <c r="S825" i="18"/>
  <c r="S826" i="18" a="1"/>
  <c r="S826" i="18" s="1"/>
  <c r="S827" i="18" a="1"/>
  <c r="S827" i="18" s="1"/>
  <c r="S828" i="18" a="1"/>
  <c r="S828" i="18" s="1"/>
  <c r="S829" i="18" a="1"/>
  <c r="S829" i="18" s="1"/>
  <c r="S830" i="18" a="1"/>
  <c r="S830" i="18"/>
  <c r="S831" i="18" a="1"/>
  <c r="S831" i="18"/>
  <c r="S832" i="18" a="1"/>
  <c r="S832" i="18" s="1"/>
  <c r="S833" i="18" a="1"/>
  <c r="S833" i="18" s="1"/>
  <c r="S834" i="18" a="1"/>
  <c r="S834" i="18" s="1"/>
  <c r="S835" i="18" a="1"/>
  <c r="S835" i="18" s="1"/>
  <c r="S836" i="18" a="1"/>
  <c r="S836" i="18" s="1"/>
  <c r="S837" i="18" a="1"/>
  <c r="S837" i="18" s="1"/>
  <c r="S838" i="18" a="1"/>
  <c r="S838" i="18" s="1"/>
  <c r="S839" i="18" a="1"/>
  <c r="S839" i="18" s="1"/>
  <c r="S840" i="18" a="1"/>
  <c r="S840" i="18" s="1"/>
  <c r="S841" i="18" a="1"/>
  <c r="S841" i="18" s="1"/>
  <c r="S842" i="18" a="1"/>
  <c r="S842" i="18" s="1"/>
  <c r="S843" i="18" a="1"/>
  <c r="S843" i="18" s="1"/>
  <c r="S844" i="18" a="1"/>
  <c r="S844" i="18" s="1"/>
  <c r="S845" i="18" a="1"/>
  <c r="S845" i="18" s="1"/>
  <c r="S846" i="18" a="1"/>
  <c r="S846" i="18"/>
  <c r="S847" i="18" a="1"/>
  <c r="S847" i="18" s="1"/>
  <c r="S848" i="18" a="1"/>
  <c r="S848" i="18" s="1"/>
  <c r="S849" i="18" a="1"/>
  <c r="S849" i="18" s="1"/>
  <c r="S850" i="18" a="1"/>
  <c r="S850" i="18" s="1"/>
  <c r="S851" i="18" a="1"/>
  <c r="S851" i="18" s="1"/>
  <c r="S852" i="18" a="1"/>
  <c r="S852" i="18" s="1"/>
  <c r="S853" i="18" a="1"/>
  <c r="S853" i="18" s="1"/>
  <c r="S854" i="18" a="1"/>
  <c r="S854" i="18" s="1"/>
  <c r="S855" i="18" a="1"/>
  <c r="S855" i="18" s="1"/>
  <c r="S856" i="18" a="1"/>
  <c r="S856" i="18"/>
  <c r="S857" i="18" a="1"/>
  <c r="S857" i="18" s="1"/>
  <c r="S858" i="18" a="1"/>
  <c r="S858" i="18" s="1"/>
  <c r="S859" i="18" a="1"/>
  <c r="S859" i="18"/>
  <c r="S860" i="18" a="1"/>
  <c r="S860" i="18" s="1"/>
  <c r="S861" i="18" a="1"/>
  <c r="S861" i="18" s="1"/>
  <c r="S862" i="18" a="1"/>
  <c r="S862" i="18" s="1"/>
  <c r="S863" i="18" a="1"/>
  <c r="S863" i="18" s="1"/>
  <c r="S864" i="18" a="1"/>
  <c r="S864" i="18"/>
  <c r="S865" i="18" a="1"/>
  <c r="S865" i="18" s="1"/>
  <c r="S866" i="18" a="1"/>
  <c r="S866" i="18"/>
  <c r="S867" i="18" a="1"/>
  <c r="S867" i="18" s="1"/>
  <c r="S868" i="18" a="1"/>
  <c r="S868" i="18"/>
  <c r="S869" i="18" a="1"/>
  <c r="S869" i="18" s="1"/>
  <c r="S870" i="18" a="1"/>
  <c r="S870" i="18" s="1"/>
  <c r="S871" i="18" a="1"/>
  <c r="S871" i="18"/>
  <c r="S872" i="18" a="1"/>
  <c r="S872" i="18"/>
  <c r="S873" i="18" a="1"/>
  <c r="S873" i="18" s="1"/>
  <c r="S874" i="18" a="1"/>
  <c r="S874" i="18" s="1"/>
  <c r="S875" i="18" a="1"/>
  <c r="S875" i="18" s="1"/>
  <c r="S876" i="18" a="1"/>
  <c r="S876" i="18" s="1"/>
  <c r="S877" i="18" a="1"/>
  <c r="S877" i="18" s="1"/>
  <c r="S878" i="18" a="1"/>
  <c r="S878" i="18" s="1"/>
  <c r="S879" i="18" a="1"/>
  <c r="S879" i="18"/>
  <c r="S880" i="18" a="1"/>
  <c r="S880" i="18" s="1"/>
  <c r="S881" i="18" a="1"/>
  <c r="S881" i="18" s="1"/>
  <c r="S882" i="18" a="1"/>
  <c r="S882" i="18" s="1"/>
  <c r="S883" i="18" a="1"/>
  <c r="S883" i="18" s="1"/>
  <c r="S884" i="18" a="1"/>
  <c r="S884" i="18" s="1"/>
  <c r="S885" i="18" a="1"/>
  <c r="S885" i="18"/>
  <c r="S886" i="18" a="1"/>
  <c r="S886" i="18" s="1"/>
  <c r="S887" i="18" a="1"/>
  <c r="S887" i="18" s="1"/>
  <c r="S888" i="18" a="1"/>
  <c r="S888" i="18"/>
  <c r="S889" i="18" a="1"/>
  <c r="S889" i="18"/>
  <c r="S890" i="18" a="1"/>
  <c r="S890" i="18" s="1"/>
  <c r="S891" i="18" a="1"/>
  <c r="S891" i="18" s="1"/>
  <c r="S892" i="18" a="1"/>
  <c r="S892" i="18" s="1"/>
  <c r="S893" i="18" a="1"/>
  <c r="S893" i="18" s="1"/>
  <c r="S894" i="18" a="1"/>
  <c r="S894" i="18" s="1"/>
  <c r="S895" i="18" a="1"/>
  <c r="S895" i="18" s="1"/>
  <c r="S896" i="18" a="1"/>
  <c r="S896" i="18" s="1"/>
  <c r="S897" i="18" a="1"/>
  <c r="S897" i="18" s="1"/>
  <c r="S898" i="18" a="1"/>
  <c r="S898" i="18"/>
  <c r="S899" i="18" a="1"/>
  <c r="S899" i="18" s="1"/>
  <c r="S900" i="18" a="1"/>
  <c r="S900" i="18" s="1"/>
  <c r="S901" i="18" a="1"/>
  <c r="S901" i="18" s="1"/>
  <c r="S902" i="18" a="1"/>
  <c r="S902" i="18" s="1"/>
  <c r="S903" i="18" a="1"/>
  <c r="S903" i="18" s="1"/>
  <c r="S904" i="18" a="1"/>
  <c r="S904" i="18" s="1"/>
  <c r="S905" i="18" a="1"/>
  <c r="S905" i="18" s="1"/>
  <c r="S906" i="18" a="1"/>
  <c r="S906" i="18" s="1"/>
  <c r="S907" i="18" a="1"/>
  <c r="S907" i="18" s="1"/>
  <c r="S908" i="18" a="1"/>
  <c r="S908" i="18" s="1"/>
  <c r="S909" i="18" a="1"/>
  <c r="S909" i="18" s="1"/>
  <c r="S910" i="18" a="1"/>
  <c r="S910" i="18" s="1"/>
  <c r="S911" i="18" a="1"/>
  <c r="S911" i="18" s="1"/>
  <c r="S912" i="18" a="1"/>
  <c r="S912" i="18" s="1"/>
  <c r="S913" i="18" a="1"/>
  <c r="S913" i="18" s="1"/>
  <c r="S914" i="18" a="1"/>
  <c r="S914" i="18" s="1"/>
  <c r="S915" i="18" a="1"/>
  <c r="S915" i="18"/>
  <c r="S916" i="18" a="1"/>
  <c r="S916" i="18"/>
  <c r="S917" i="18" a="1"/>
  <c r="S917" i="18" s="1"/>
  <c r="S918" i="18" a="1"/>
  <c r="S918" i="18"/>
  <c r="S919" i="18" a="1"/>
  <c r="S919" i="18" s="1"/>
  <c r="S920" i="18" a="1"/>
  <c r="S920" i="18" s="1"/>
  <c r="S921" i="18" a="1"/>
  <c r="S921" i="18" s="1"/>
  <c r="S922" i="18" a="1"/>
  <c r="S922" i="18" s="1"/>
  <c r="S923" i="18" a="1"/>
  <c r="S923" i="18" s="1"/>
  <c r="S924" i="18" a="1"/>
  <c r="S924" i="18" s="1"/>
  <c r="S925" i="18" a="1"/>
  <c r="S925" i="18" s="1"/>
  <c r="S926" i="18" a="1"/>
  <c r="S926" i="18" s="1"/>
  <c r="S927" i="18" a="1"/>
  <c r="S927" i="18" s="1"/>
  <c r="S928" i="18" a="1"/>
  <c r="S928" i="18" s="1"/>
  <c r="S929" i="18" a="1"/>
  <c r="S929" i="18" s="1"/>
  <c r="S930" i="18" a="1"/>
  <c r="S930" i="18"/>
  <c r="S931" i="18" a="1"/>
  <c r="S931" i="18"/>
  <c r="S932" i="18" a="1"/>
  <c r="S932" i="18" s="1"/>
  <c r="S933" i="18" a="1"/>
  <c r="S933" i="18" s="1"/>
  <c r="S934" i="18" a="1"/>
  <c r="S934" i="18" s="1"/>
  <c r="S935" i="18" a="1"/>
  <c r="S935" i="18" s="1"/>
  <c r="S936" i="18" a="1"/>
  <c r="S936" i="18"/>
  <c r="S937" i="18" a="1"/>
  <c r="S937" i="18" s="1"/>
  <c r="S938" i="18" a="1"/>
  <c r="S938" i="18" s="1"/>
  <c r="S939" i="18" a="1"/>
  <c r="S939" i="18" s="1"/>
  <c r="S940" i="18" a="1"/>
  <c r="S940" i="18"/>
  <c r="S941" i="18" a="1"/>
  <c r="S941" i="18" s="1"/>
  <c r="S942" i="18" a="1"/>
  <c r="S942" i="18" s="1"/>
  <c r="S943" i="18" a="1"/>
  <c r="S943" i="18" s="1"/>
  <c r="S944" i="18" a="1"/>
  <c r="S944" i="18"/>
  <c r="S945" i="18" a="1"/>
  <c r="S945" i="18" s="1"/>
  <c r="S946" i="18" a="1"/>
  <c r="S946" i="18" s="1"/>
  <c r="S947" i="18" a="1"/>
  <c r="S947" i="18" s="1"/>
  <c r="S948" i="18" a="1"/>
  <c r="S948" i="18" s="1"/>
  <c r="S949" i="18" a="1"/>
  <c r="S949" i="18"/>
  <c r="S950" i="18" a="1"/>
  <c r="S950" i="18" s="1"/>
  <c r="S951" i="18" a="1"/>
  <c r="S951" i="18" s="1"/>
  <c r="S952" i="18" a="1"/>
  <c r="S952" i="18" s="1"/>
  <c r="S953" i="18" a="1"/>
  <c r="S953" i="18" s="1"/>
  <c r="S954" i="18" a="1"/>
  <c r="S954" i="18" s="1"/>
  <c r="S955" i="18" a="1"/>
  <c r="S955" i="18" s="1"/>
  <c r="S956" i="18" a="1"/>
  <c r="S956" i="18"/>
  <c r="S957" i="18" a="1"/>
  <c r="S957" i="18"/>
  <c r="S958" i="18" a="1"/>
  <c r="S958" i="18" s="1"/>
  <c r="S959" i="18" a="1"/>
  <c r="S959" i="18" s="1"/>
  <c r="S960" i="18" a="1"/>
  <c r="S960" i="18" s="1"/>
  <c r="S961" i="18" a="1"/>
  <c r="S961" i="18"/>
  <c r="S962" i="18" a="1"/>
  <c r="S962" i="18"/>
  <c r="S963" i="18" a="1"/>
  <c r="S963" i="18" s="1"/>
  <c r="S964" i="18" a="1"/>
  <c r="S964" i="18" s="1"/>
  <c r="S965" i="18" a="1"/>
  <c r="S965" i="18" s="1"/>
  <c r="S966" i="18" a="1"/>
  <c r="S966" i="18" s="1"/>
  <c r="S967" i="18" a="1"/>
  <c r="S967" i="18" s="1"/>
  <c r="S968" i="18" a="1"/>
  <c r="S968" i="18" s="1"/>
  <c r="S969" i="18" a="1"/>
  <c r="S969" i="18" s="1"/>
  <c r="S970" i="18" a="1"/>
  <c r="S970" i="18" s="1"/>
  <c r="S971" i="18" a="1"/>
  <c r="S971" i="18" s="1"/>
  <c r="S972" i="18" a="1"/>
  <c r="S972" i="18" s="1"/>
  <c r="S973" i="18" a="1"/>
  <c r="S973" i="18" s="1"/>
  <c r="S974" i="18" a="1"/>
  <c r="S974" i="18"/>
  <c r="S975" i="18" a="1"/>
  <c r="S975" i="18"/>
  <c r="S976" i="18" a="1"/>
  <c r="S976" i="18" s="1"/>
  <c r="S977" i="18" a="1"/>
  <c r="S977" i="18" s="1"/>
  <c r="S978" i="18" a="1"/>
  <c r="S978" i="18" s="1"/>
  <c r="S979" i="18" a="1"/>
  <c r="S979" i="18" s="1"/>
  <c r="S980" i="18" a="1"/>
  <c r="S980" i="18" s="1"/>
  <c r="S981" i="18" a="1"/>
  <c r="S981" i="18" s="1"/>
  <c r="S982" i="18" a="1"/>
  <c r="S982" i="18"/>
  <c r="S983" i="18" a="1"/>
  <c r="S983" i="18" s="1"/>
  <c r="S984" i="18" a="1"/>
  <c r="S984" i="18"/>
  <c r="S985" i="18" a="1"/>
  <c r="S985" i="18" s="1"/>
  <c r="S986" i="18" a="1"/>
  <c r="S986" i="18"/>
  <c r="S987" i="18" a="1"/>
  <c r="S987" i="18"/>
  <c r="S988" i="18" a="1"/>
  <c r="S988" i="18"/>
  <c r="S989" i="18" a="1"/>
  <c r="S989" i="18" s="1"/>
  <c r="S990" i="18" a="1"/>
  <c r="S990" i="18"/>
  <c r="S991" i="18" a="1"/>
  <c r="S991" i="18" s="1"/>
  <c r="S992" i="18" a="1"/>
  <c r="S992" i="18" s="1"/>
  <c r="S993" i="18" a="1"/>
  <c r="S993" i="18" s="1"/>
  <c r="S994" i="18" a="1"/>
  <c r="S994" i="18" s="1"/>
  <c r="S995" i="18" a="1"/>
  <c r="S995" i="18" s="1"/>
  <c r="S996" i="18" a="1"/>
  <c r="S996" i="18" s="1"/>
  <c r="S997" i="18" a="1"/>
  <c r="S997" i="18" s="1"/>
  <c r="S998" i="18" a="1"/>
  <c r="S998" i="18" s="1"/>
  <c r="S999" i="18" a="1"/>
  <c r="S999" i="18"/>
  <c r="S1000" i="18" a="1"/>
  <c r="S1000" i="18" s="1"/>
  <c r="S1001" i="18" a="1"/>
  <c r="S1001" i="18" s="1"/>
  <c r="S1002" i="18" a="1"/>
  <c r="S1002" i="18" s="1"/>
  <c r="S1003" i="18" a="1"/>
  <c r="S1003" i="18" s="1"/>
  <c r="S1004" i="18" a="1"/>
  <c r="S1004" i="18" s="1"/>
  <c r="S1005" i="18" a="1"/>
  <c r="S1005" i="18" s="1"/>
  <c r="S1006" i="18" a="1"/>
  <c r="S1006" i="18" s="1"/>
  <c r="S1007" i="18" a="1"/>
  <c r="S1007" i="18" s="1"/>
  <c r="S1008" i="18" a="1"/>
  <c r="S1008" i="18" s="1"/>
  <c r="S1009" i="18" a="1"/>
  <c r="S1009" i="18" s="1"/>
  <c r="S1010" i="18" a="1"/>
  <c r="S1010" i="18" s="1"/>
  <c r="S1011" i="18" a="1"/>
  <c r="S1011" i="18" s="1"/>
  <c r="S1012" i="18" a="1"/>
  <c r="S1012" i="18"/>
  <c r="S1013" i="18" a="1"/>
  <c r="S1013" i="18" s="1"/>
  <c r="S1014" i="18" a="1"/>
  <c r="S1014" i="18" s="1"/>
  <c r="S1015" i="18" a="1"/>
  <c r="S1015" i="18"/>
  <c r="S1016" i="18" a="1"/>
  <c r="S1016" i="18" s="1"/>
  <c r="S1017" i="18" a="1"/>
  <c r="S1017" i="18" s="1"/>
  <c r="S1018" i="18" a="1"/>
  <c r="S1018" i="18" s="1"/>
  <c r="S1019" i="18" a="1"/>
  <c r="S1019" i="18" s="1"/>
  <c r="S1020" i="18" a="1"/>
  <c r="S1020" i="18" s="1"/>
  <c r="S1021" i="18" a="1"/>
  <c r="S1021" i="18" s="1"/>
  <c r="S1022" i="18" a="1"/>
  <c r="S1022" i="18" s="1"/>
  <c r="S1023" i="18" a="1"/>
  <c r="S1023" i="18"/>
  <c r="S1024" i="18" a="1"/>
  <c r="S1024" i="18" s="1"/>
  <c r="S1025" i="18" a="1"/>
  <c r="S1025" i="18" s="1"/>
  <c r="S1026" i="18" a="1"/>
  <c r="S1026" i="18" s="1"/>
  <c r="S1027" i="18" a="1"/>
  <c r="S1027" i="18" s="1"/>
  <c r="S1028" i="18" a="1"/>
  <c r="S1028" i="18"/>
  <c r="S1029" i="18" a="1"/>
  <c r="S1029" i="18"/>
  <c r="S1030" i="18" a="1"/>
  <c r="S1030" i="18" s="1"/>
  <c r="S1031" i="18" a="1"/>
  <c r="S1031" i="18" s="1"/>
  <c r="S1032" i="18" a="1"/>
  <c r="S1032" i="18" s="1"/>
  <c r="S1033" i="18" a="1"/>
  <c r="S1033" i="18" s="1"/>
  <c r="S1034" i="18" a="1"/>
  <c r="S1034" i="18" s="1"/>
  <c r="S1035" i="18" a="1"/>
  <c r="S1035" i="18" s="1"/>
  <c r="S1036" i="18" a="1"/>
  <c r="S1036" i="18" s="1"/>
  <c r="S1037" i="18" a="1"/>
  <c r="S1037" i="18" s="1"/>
  <c r="S1038" i="18" a="1"/>
  <c r="S1038" i="18" s="1"/>
  <c r="S1039" i="18" a="1"/>
  <c r="S1039" i="18" s="1"/>
  <c r="S1040" i="18" a="1"/>
  <c r="S1040" i="18" s="1"/>
  <c r="S1041" i="18" a="1"/>
  <c r="S1041" i="18" s="1"/>
  <c r="S1042" i="18" a="1"/>
  <c r="S1042" i="18"/>
  <c r="S1043" i="18" a="1"/>
  <c r="S1043" i="18" s="1"/>
  <c r="S1044" i="18" a="1"/>
  <c r="S1044" i="18" s="1"/>
  <c r="S1045" i="18" a="1"/>
  <c r="S1045" i="18" s="1"/>
  <c r="S1046" i="18" a="1"/>
  <c r="S1046" i="18" s="1"/>
  <c r="S1047" i="18" a="1"/>
  <c r="S1047" i="18" s="1"/>
  <c r="S1048" i="18" a="1"/>
  <c r="S1048" i="18" s="1"/>
  <c r="S1049" i="18" a="1"/>
  <c r="S1049" i="18" s="1"/>
  <c r="S1050" i="18" a="1"/>
  <c r="S1050" i="18" s="1"/>
  <c r="S1051" i="18" a="1"/>
  <c r="S1051" i="18" s="1"/>
  <c r="S1052" i="18" a="1"/>
  <c r="S1052" i="18" s="1"/>
  <c r="S1053" i="18" a="1"/>
  <c r="S1053" i="18" s="1"/>
  <c r="S1054" i="18" a="1"/>
  <c r="S1054" i="18" s="1"/>
  <c r="S1055" i="18" a="1"/>
  <c r="S1055" i="18" s="1"/>
  <c r="S1056" i="18" a="1"/>
  <c r="S1056" i="18" s="1"/>
  <c r="S1057" i="18" a="1"/>
  <c r="S1057" i="18"/>
  <c r="S1058" i="18" a="1"/>
  <c r="S1058" i="18"/>
  <c r="S1059" i="18" a="1"/>
  <c r="S1059" i="18" s="1"/>
  <c r="S1060" i="18" a="1"/>
  <c r="S1060" i="18" s="1"/>
  <c r="S1061" i="18" a="1"/>
  <c r="S1061" i="18" s="1"/>
  <c r="S1062" i="18" a="1"/>
  <c r="S1062" i="18" s="1"/>
  <c r="S1063" i="18" a="1"/>
  <c r="S1063" i="18" s="1"/>
  <c r="S1064" i="18" a="1"/>
  <c r="S1064" i="18" s="1"/>
  <c r="S1065" i="18" a="1"/>
  <c r="S1065" i="18" s="1"/>
  <c r="S1066" i="18" a="1"/>
  <c r="S1066" i="18" s="1"/>
  <c r="S1067" i="18" a="1"/>
  <c r="S1067" i="18" s="1"/>
  <c r="S1068" i="18" a="1"/>
  <c r="S1068" i="18" s="1"/>
  <c r="S1069" i="18" a="1"/>
  <c r="S1069" i="18"/>
  <c r="S1070" i="18" a="1"/>
  <c r="S1070" i="18" s="1"/>
  <c r="S1071" i="18" a="1"/>
  <c r="S1071" i="18" s="1"/>
  <c r="S1072" i="18" a="1"/>
  <c r="S1072" i="18"/>
  <c r="S1073" i="18" a="1"/>
  <c r="S1073" i="18" s="1"/>
  <c r="S1074" i="18" a="1"/>
  <c r="S1074" i="18" s="1"/>
  <c r="S1075" i="18" a="1"/>
  <c r="S1075" i="18" s="1"/>
  <c r="S1076" i="18" a="1"/>
  <c r="S1076" i="18" s="1"/>
  <c r="S1077" i="18" a="1"/>
  <c r="S1077" i="18" s="1"/>
  <c r="S1078" i="18" a="1"/>
  <c r="S1078" i="18" s="1"/>
  <c r="S1079" i="18" a="1"/>
  <c r="S1079" i="18" s="1"/>
  <c r="S1080" i="18" a="1"/>
  <c r="S1080" i="18" s="1"/>
  <c r="S1081" i="18" a="1"/>
  <c r="S1081" i="18" s="1"/>
  <c r="S1082" i="18" a="1"/>
  <c r="S1082" i="18" s="1"/>
  <c r="S1083" i="18" a="1"/>
  <c r="S1083" i="18" s="1"/>
  <c r="S1084" i="18" a="1"/>
  <c r="S1084" i="18" s="1"/>
  <c r="S1085" i="18" a="1"/>
  <c r="S1085" i="18" s="1"/>
  <c r="S1086" i="18" a="1"/>
  <c r="S1086" i="18" s="1"/>
  <c r="S1087" i="18" a="1"/>
  <c r="S1087" i="18" s="1"/>
  <c r="S1088" i="18" a="1"/>
  <c r="S1088" i="18" s="1"/>
  <c r="S1089" i="18" a="1"/>
  <c r="S1089" i="18" s="1"/>
  <c r="S1090" i="18" a="1"/>
  <c r="S1090" i="18" s="1"/>
  <c r="S1091" i="18" a="1"/>
  <c r="S1091" i="18" s="1"/>
  <c r="S1092" i="18" a="1"/>
  <c r="S1092" i="18" s="1"/>
  <c r="S1093" i="18" a="1"/>
  <c r="S1093" i="18" s="1"/>
  <c r="S1094" i="18" a="1"/>
  <c r="S1094" i="18" s="1"/>
  <c r="S1095" i="18" a="1"/>
  <c r="S1095" i="18" s="1"/>
  <c r="S1096" i="18" a="1"/>
  <c r="S1096" i="18" s="1"/>
  <c r="S1097" i="18" a="1"/>
  <c r="S1097" i="18" s="1"/>
  <c r="S1098" i="18" a="1"/>
  <c r="S1098" i="18" s="1"/>
  <c r="S1099" i="18" a="1"/>
  <c r="S1099" i="18" s="1"/>
  <c r="S1100" i="18" a="1"/>
  <c r="S1100" i="18" s="1"/>
  <c r="S1101" i="18" a="1"/>
  <c r="S1101" i="18"/>
  <c r="S1102" i="18" a="1"/>
  <c r="S1102" i="18" s="1"/>
  <c r="S1103" i="18" a="1"/>
  <c r="S1103" i="18" s="1"/>
  <c r="S1104" i="18" a="1"/>
  <c r="S1104" i="18" s="1"/>
  <c r="S1105" i="18" a="1"/>
  <c r="S1105" i="18"/>
  <c r="S1106" i="18" a="1"/>
  <c r="S1106" i="18" s="1"/>
  <c r="S1107" i="18" a="1"/>
  <c r="S1107" i="18" s="1"/>
  <c r="S1108" i="18" a="1"/>
  <c r="S1108" i="18" s="1"/>
  <c r="S1109" i="18" a="1"/>
  <c r="S1109" i="18" s="1"/>
  <c r="S1110" i="18" a="1"/>
  <c r="S1110" i="18" s="1"/>
  <c r="S1111" i="18" a="1"/>
  <c r="S1111" i="18" s="1"/>
  <c r="S1112" i="18" a="1"/>
  <c r="S1112" i="18" s="1"/>
  <c r="S1113" i="18" a="1"/>
  <c r="S1113" i="18" s="1"/>
  <c r="S1114" i="18" a="1"/>
  <c r="S1114" i="18" s="1"/>
  <c r="S1115" i="18" a="1"/>
  <c r="S1115" i="18" s="1"/>
  <c r="S1116" i="18" a="1"/>
  <c r="S1116" i="18" s="1"/>
  <c r="S1117" i="18" a="1"/>
  <c r="S1117" i="18" s="1"/>
  <c r="S1118" i="18" a="1"/>
  <c r="S1118" i="18"/>
  <c r="S1119" i="18" a="1"/>
  <c r="S1119" i="18" s="1"/>
  <c r="S1120" i="18" a="1"/>
  <c r="S1120" i="18" s="1"/>
  <c r="S1121" i="18" a="1"/>
  <c r="S1121" i="18" s="1"/>
  <c r="S1122" i="18" a="1"/>
  <c r="S1122" i="18" s="1"/>
  <c r="S1123" i="18" a="1"/>
  <c r="S1123" i="18" s="1"/>
  <c r="S1124" i="18" a="1"/>
  <c r="S1124" i="18" s="1"/>
  <c r="S1125" i="18" a="1"/>
  <c r="S1125" i="18" s="1"/>
  <c r="S1126" i="18" a="1"/>
  <c r="S1126" i="18" s="1"/>
  <c r="S1127" i="18" a="1"/>
  <c r="S1127" i="18" s="1"/>
  <c r="S1128" i="18" a="1"/>
  <c r="S1128" i="18" s="1"/>
  <c r="S1129" i="18" a="1"/>
  <c r="S1129" i="18" s="1"/>
  <c r="S1130" i="18" a="1"/>
  <c r="S1130" i="18" s="1"/>
  <c r="S1131" i="18" a="1"/>
  <c r="S1131" i="18"/>
  <c r="S1132" i="18" a="1"/>
  <c r="S1132" i="18" s="1"/>
  <c r="S1133" i="18" a="1"/>
  <c r="S1133" i="18" s="1"/>
  <c r="S1134" i="18" a="1"/>
  <c r="S1134" i="18" s="1"/>
  <c r="S1135" i="18" a="1"/>
  <c r="S1135" i="18"/>
  <c r="S1136" i="18" a="1"/>
  <c r="S1136" i="18" s="1"/>
  <c r="S1137" i="18" a="1"/>
  <c r="S1137" i="18" s="1"/>
  <c r="S1138" i="18" a="1"/>
  <c r="S1138" i="18" s="1"/>
  <c r="S1139" i="18" a="1"/>
  <c r="S1139" i="18" s="1"/>
  <c r="S1140" i="18" a="1"/>
  <c r="S1140" i="18" s="1"/>
  <c r="S1141" i="18" a="1"/>
  <c r="S1141" i="18" s="1"/>
  <c r="S1142" i="18" a="1"/>
  <c r="S1142" i="18" s="1"/>
  <c r="S1143" i="18" a="1"/>
  <c r="S1143" i="18" s="1"/>
  <c r="S1144" i="18" a="1"/>
  <c r="S1144" i="18" s="1"/>
  <c r="S1145" i="18" a="1"/>
  <c r="S1145" i="18" s="1"/>
  <c r="S1146" i="18" a="1"/>
  <c r="S1146" i="18" s="1"/>
  <c r="S1147" i="18" a="1"/>
  <c r="S1147" i="18" s="1"/>
  <c r="S1148" i="18" a="1"/>
  <c r="S1148" i="18" s="1"/>
  <c r="S1149" i="18" a="1"/>
  <c r="S1149" i="18" s="1"/>
  <c r="S1150" i="18" a="1"/>
  <c r="S1150" i="18" s="1"/>
  <c r="S1151" i="18" a="1"/>
  <c r="S1151" i="18" s="1"/>
  <c r="S1152" i="18" a="1"/>
  <c r="S1152" i="18" s="1"/>
  <c r="S1153" i="18" a="1"/>
  <c r="S1153" i="18" s="1"/>
  <c r="S1154" i="18" a="1"/>
  <c r="S1154" i="18" s="1"/>
  <c r="S1155" i="18" a="1"/>
  <c r="S1155" i="18"/>
  <c r="S1156" i="18" a="1"/>
  <c r="S1156" i="18" s="1"/>
  <c r="S1157" i="18" a="1"/>
  <c r="S1157" i="18" s="1"/>
  <c r="S1158" i="18" a="1"/>
  <c r="S1158" i="18"/>
  <c r="S1159" i="18" a="1"/>
  <c r="S1159" i="18" s="1"/>
  <c r="S1160" i="18" a="1"/>
  <c r="S1160" i="18" s="1"/>
  <c r="S1161" i="18" a="1"/>
  <c r="S1161" i="18"/>
  <c r="S1162" i="18" a="1"/>
  <c r="S1162" i="18" s="1"/>
  <c r="S1163" i="18" a="1"/>
  <c r="S1163" i="18" s="1"/>
  <c r="S1164" i="18" a="1"/>
  <c r="S1164" i="18" s="1"/>
  <c r="S1165" i="18" a="1"/>
  <c r="S1165" i="18" s="1"/>
  <c r="S1166" i="18" a="1"/>
  <c r="S1166" i="18" s="1"/>
  <c r="S1167" i="18" a="1"/>
  <c r="S1167" i="18" s="1"/>
  <c r="S1168" i="18" a="1"/>
  <c r="S1168" i="18" s="1"/>
  <c r="S1169" i="18" a="1"/>
  <c r="S1169" i="18" s="1"/>
  <c r="S1170" i="18" a="1"/>
  <c r="S1170" i="18" s="1"/>
  <c r="S1171" i="18" a="1"/>
  <c r="S1171" i="18" s="1"/>
  <c r="S1172" i="18" a="1"/>
  <c r="S1172" i="18" s="1"/>
  <c r="S1173" i="18" a="1"/>
  <c r="S1173" i="18"/>
  <c r="S1174" i="18" a="1"/>
  <c r="S1174" i="18" s="1"/>
  <c r="S1175" i="18" a="1"/>
  <c r="S1175" i="18"/>
  <c r="S1176" i="18" a="1"/>
  <c r="S1176" i="18" s="1"/>
  <c r="S1177" i="18" a="1"/>
  <c r="S1177" i="18" s="1"/>
  <c r="S1178" i="18" a="1"/>
  <c r="S1178" i="18" s="1"/>
  <c r="S1179" i="18" a="1"/>
  <c r="S1179" i="18" s="1"/>
  <c r="S1180" i="18" a="1"/>
  <c r="S1180" i="18" s="1"/>
  <c r="S1181" i="18" a="1"/>
  <c r="S1181" i="18" s="1"/>
  <c r="S1182" i="18" a="1"/>
  <c r="S1182" i="18" s="1"/>
  <c r="S1183" i="18" a="1"/>
  <c r="S1183" i="18"/>
  <c r="S1184" i="18" a="1"/>
  <c r="S1184" i="18" s="1"/>
  <c r="S1185" i="18" a="1"/>
  <c r="S1185" i="18" s="1"/>
  <c r="S1186" i="18" a="1"/>
  <c r="S1186" i="18" s="1"/>
  <c r="S1187" i="18" a="1"/>
  <c r="S1187" i="18" s="1"/>
  <c r="S1188" i="18" a="1"/>
  <c r="S1188" i="18" s="1"/>
  <c r="S1189" i="18" a="1"/>
  <c r="S1189" i="18" s="1"/>
  <c r="S1190" i="18" a="1"/>
  <c r="S1190" i="18" s="1"/>
  <c r="S1191" i="18" a="1"/>
  <c r="S1191" i="18" s="1"/>
  <c r="S1192" i="18" a="1"/>
  <c r="S1192" i="18" s="1"/>
  <c r="S1193" i="18" a="1"/>
  <c r="S1193" i="18" s="1"/>
  <c r="S1194" i="18" a="1"/>
  <c r="S1194" i="18" s="1"/>
  <c r="S1195" i="18" a="1"/>
  <c r="S1195" i="18" s="1"/>
  <c r="S1196" i="18" a="1"/>
  <c r="S1196" i="18" s="1"/>
  <c r="S1197" i="18" a="1"/>
  <c r="S1197" i="18" s="1"/>
  <c r="S1198" i="18" a="1"/>
  <c r="S1198" i="18" s="1"/>
  <c r="S1199" i="18" a="1"/>
  <c r="S1199" i="18" s="1"/>
  <c r="S1200" i="18" a="1"/>
  <c r="S1200" i="18" s="1"/>
  <c r="S1201" i="18" a="1"/>
  <c r="S1201" i="18" s="1"/>
  <c r="S1202" i="18" a="1"/>
  <c r="S1202" i="18" s="1"/>
  <c r="S1203" i="18" a="1"/>
  <c r="S1203" i="18" s="1"/>
  <c r="S1204" i="18" a="1"/>
  <c r="S1204" i="18" s="1"/>
  <c r="S1205" i="18" a="1"/>
  <c r="S1205" i="18" s="1"/>
  <c r="S1206" i="18" a="1"/>
  <c r="S1206" i="18"/>
  <c r="S1207" i="18" a="1"/>
  <c r="S1207" i="18"/>
  <c r="S1208" i="18" a="1"/>
  <c r="S1208" i="18"/>
  <c r="S1209" i="18" a="1"/>
  <c r="S1209" i="18" s="1"/>
  <c r="S1210" i="18" a="1"/>
  <c r="S1210" i="18" s="1"/>
  <c r="S1211" i="18" a="1"/>
  <c r="S1211" i="18" s="1"/>
  <c r="S1212" i="18" a="1"/>
  <c r="S1212" i="18" s="1"/>
  <c r="S1213" i="18" a="1"/>
  <c r="S1213" i="18" s="1"/>
  <c r="S1214" i="18" a="1"/>
  <c r="S1214" i="18" s="1"/>
  <c r="S1215" i="18" a="1"/>
  <c r="S1215" i="18" s="1"/>
  <c r="S1216" i="18" a="1"/>
  <c r="S1216" i="18" s="1"/>
  <c r="S1217" i="18" a="1"/>
  <c r="S1217" i="18"/>
  <c r="S1218" i="18" a="1"/>
  <c r="S1218" i="18" s="1"/>
  <c r="S1219" i="18" a="1"/>
  <c r="S1219" i="18" s="1"/>
  <c r="S1220" i="18" a="1"/>
  <c r="S1220" i="18"/>
  <c r="S1221" i="18" a="1"/>
  <c r="S1221" i="18" s="1"/>
  <c r="S1222" i="18" a="1"/>
  <c r="S1222" i="18" s="1"/>
  <c r="S1223" i="18" a="1"/>
  <c r="S1223" i="18" s="1"/>
  <c r="S1224" i="18" a="1"/>
  <c r="S1224" i="18" s="1"/>
  <c r="S1225" i="18" a="1"/>
  <c r="S1225" i="18" s="1"/>
  <c r="S1226" i="18" a="1"/>
  <c r="S1226" i="18" s="1"/>
  <c r="S1227" i="18" a="1"/>
  <c r="S1227" i="18"/>
  <c r="S1228" i="18" a="1"/>
  <c r="S1228" i="18" s="1"/>
  <c r="S1229" i="18" a="1"/>
  <c r="S1229" i="18"/>
  <c r="S1230" i="18" a="1"/>
  <c r="S1230" i="18"/>
  <c r="S1231" i="18" a="1"/>
  <c r="S1231" i="18" s="1"/>
  <c r="S1232" i="18" a="1"/>
  <c r="S1232" i="18" s="1"/>
  <c r="S1233" i="18" a="1"/>
  <c r="S1233" i="18"/>
  <c r="S1234" i="18" a="1"/>
  <c r="S1234" i="18" s="1"/>
  <c r="S1235" i="18" a="1"/>
  <c r="S1235" i="18" s="1"/>
  <c r="S1236" i="18" a="1"/>
  <c r="S1236" i="18" s="1"/>
  <c r="S1237" i="18" a="1"/>
  <c r="S1237" i="18" s="1"/>
  <c r="S1238" i="18" a="1"/>
  <c r="S1238" i="18" s="1"/>
  <c r="S1239" i="18" a="1"/>
  <c r="S1239" i="18" s="1"/>
  <c r="S1240" i="18" a="1"/>
  <c r="S1240" i="18" s="1"/>
  <c r="S1241" i="18" a="1"/>
  <c r="S1241" i="18" s="1"/>
  <c r="S1242" i="18" a="1"/>
  <c r="S1242" i="18" s="1"/>
  <c r="S1243" i="18" a="1"/>
  <c r="S1243" i="18"/>
  <c r="S1244" i="18" a="1"/>
  <c r="S1244" i="18" s="1"/>
  <c r="S1245" i="18" a="1"/>
  <c r="S1245" i="18"/>
  <c r="S1246" i="18" a="1"/>
  <c r="S1246" i="18" s="1"/>
  <c r="S1247" i="18" a="1"/>
  <c r="S1247" i="18" s="1"/>
  <c r="S1248" i="18" a="1"/>
  <c r="S1248" i="18" s="1"/>
  <c r="S1249" i="18" a="1"/>
  <c r="S1249" i="18" s="1"/>
  <c r="S1250" i="18" a="1"/>
  <c r="S1250" i="18" s="1"/>
  <c r="S1251" i="18" a="1"/>
  <c r="S1251" i="18" s="1"/>
  <c r="S1252" i="18" a="1"/>
  <c r="S1252" i="18" s="1"/>
  <c r="S1253" i="18" a="1"/>
  <c r="S1253" i="18" s="1"/>
  <c r="S1254" i="18" a="1"/>
  <c r="S1254" i="18" s="1"/>
  <c r="S1255" i="18" a="1"/>
  <c r="S1255" i="18"/>
  <c r="S1256" i="18" a="1"/>
  <c r="S1256" i="18"/>
  <c r="S1257" i="18" a="1"/>
  <c r="S1257" i="18" s="1"/>
  <c r="S1258" i="18" a="1"/>
  <c r="S1258" i="18" s="1"/>
  <c r="S1259" i="18" a="1"/>
  <c r="S1259" i="18" s="1"/>
  <c r="S1260" i="18" a="1"/>
  <c r="S1260" i="18" s="1"/>
  <c r="S1261" i="18" a="1"/>
  <c r="S1261" i="18" s="1"/>
  <c r="S1262" i="18" a="1"/>
  <c r="S1262" i="18" s="1"/>
  <c r="S1263" i="18" a="1"/>
  <c r="S1263" i="18" s="1"/>
  <c r="S1264" i="18" a="1"/>
  <c r="S1264" i="18" s="1"/>
  <c r="S1265" i="18" a="1"/>
  <c r="S1265" i="18" s="1"/>
  <c r="S1266" i="18" a="1"/>
  <c r="S1266" i="18" s="1"/>
  <c r="S1267" i="18" a="1"/>
  <c r="S1267" i="18" s="1"/>
  <c r="S1268" i="18" a="1"/>
  <c r="S1268" i="18" s="1"/>
  <c r="S1269" i="18" a="1"/>
  <c r="S1269" i="18"/>
  <c r="S1270" i="18" a="1"/>
  <c r="S1270" i="18" s="1"/>
  <c r="S1271" i="18" a="1"/>
  <c r="S1271" i="18" s="1"/>
  <c r="S1272" i="18" a="1"/>
  <c r="S1272" i="18" s="1"/>
  <c r="S1273" i="18" a="1"/>
  <c r="S1273" i="18" s="1"/>
  <c r="S1274" i="18" a="1"/>
  <c r="S1274" i="18" s="1"/>
  <c r="S1275" i="18" a="1"/>
  <c r="S1275" i="18" s="1"/>
  <c r="S1276" i="18" a="1"/>
  <c r="S1276" i="18" s="1"/>
  <c r="S1277" i="18" a="1"/>
  <c r="S1277" i="18" s="1"/>
  <c r="S1278" i="18" a="1"/>
  <c r="S1278" i="18" s="1"/>
  <c r="S1279" i="18" a="1"/>
  <c r="S1279" i="18"/>
  <c r="S1280" i="18" a="1"/>
  <c r="S1280" i="18"/>
  <c r="S1281" i="18" a="1"/>
  <c r="S1281" i="18" s="1"/>
  <c r="S1282" i="18" a="1"/>
  <c r="S1282" i="18" s="1"/>
  <c r="S1283" i="18" a="1"/>
  <c r="S1283" i="18" s="1"/>
  <c r="S1284" i="18" a="1"/>
  <c r="S1284" i="18" s="1"/>
  <c r="S1285" i="18" a="1"/>
  <c r="S1285" i="18" s="1"/>
  <c r="S1286" i="18" a="1"/>
  <c r="S1286" i="18" s="1"/>
  <c r="S1287" i="18" a="1"/>
  <c r="S1287" i="18" s="1"/>
  <c r="S1288" i="18" a="1"/>
  <c r="S1288" i="18" s="1"/>
  <c r="S1289" i="18" a="1"/>
  <c r="S1289" i="18"/>
  <c r="S1290" i="18" a="1"/>
  <c r="S1290" i="18" s="1"/>
  <c r="S1291" i="18" a="1"/>
  <c r="S1291" i="18" s="1"/>
  <c r="S1292" i="18" a="1"/>
  <c r="S1292" i="18" s="1"/>
  <c r="S1293" i="18" a="1"/>
  <c r="S1293" i="18" s="1"/>
  <c r="S1294" i="18" a="1"/>
  <c r="S1294" i="18" s="1"/>
  <c r="S1295" i="18" a="1"/>
  <c r="S1295" i="18" s="1"/>
  <c r="S1296" i="18" a="1"/>
  <c r="S1296" i="18" s="1"/>
  <c r="S1297" i="18" a="1"/>
  <c r="S1297" i="18" s="1"/>
  <c r="S1298" i="18" a="1"/>
  <c r="S1298" i="18" s="1"/>
  <c r="S1299" i="18" a="1"/>
  <c r="S1299" i="18" s="1"/>
  <c r="S1300" i="18" a="1"/>
  <c r="S1300" i="18" s="1"/>
  <c r="S1301" i="18" a="1"/>
  <c r="S1301" i="18" s="1"/>
  <c r="S1302" i="18" a="1"/>
  <c r="S1302" i="18" s="1"/>
  <c r="S1303" i="18" a="1"/>
  <c r="S1303" i="18" s="1"/>
  <c r="S1304" i="18" a="1"/>
  <c r="S1304" i="18" s="1"/>
  <c r="S1305" i="18" a="1"/>
  <c r="S1305" i="18"/>
  <c r="S1306" i="18" a="1"/>
  <c r="S1306" i="18" s="1"/>
  <c r="S1307" i="18" a="1"/>
  <c r="S1307" i="18" s="1"/>
  <c r="S1308" i="18" a="1"/>
  <c r="S1308" i="18" s="1"/>
  <c r="S1309" i="18" a="1"/>
  <c r="S1309" i="18" s="1"/>
  <c r="S1310" i="18" a="1"/>
  <c r="S1310" i="18" s="1"/>
  <c r="S1311" i="18" a="1"/>
  <c r="S1311" i="18" s="1"/>
  <c r="S1312" i="18" a="1"/>
  <c r="S1312" i="18" s="1"/>
  <c r="S1313" i="18" a="1"/>
  <c r="S1313" i="18"/>
  <c r="S1314" i="18" a="1"/>
  <c r="S1314" i="18" s="1"/>
  <c r="S1315" i="18" a="1"/>
  <c r="S1315" i="18" s="1"/>
  <c r="S1316" i="18" a="1"/>
  <c r="S1316" i="18" s="1"/>
  <c r="S1317" i="18" a="1"/>
  <c r="S1317" i="18" s="1"/>
  <c r="S1318" i="18" a="1"/>
  <c r="S1318" i="18" s="1"/>
  <c r="S1319" i="18" a="1"/>
  <c r="S1319" i="18" s="1"/>
  <c r="S1320" i="18" a="1"/>
  <c r="S1320" i="18" s="1"/>
  <c r="S1321" i="18" a="1"/>
  <c r="S1321" i="18" s="1"/>
  <c r="S1322" i="18" a="1"/>
  <c r="S1322" i="18" s="1"/>
  <c r="S1323" i="18" a="1"/>
  <c r="S1323" i="18"/>
  <c r="S1324" i="18" a="1"/>
  <c r="S1324" i="18" s="1"/>
  <c r="S1325" i="18" a="1"/>
  <c r="S1325" i="18" s="1"/>
  <c r="S1326" i="18" a="1"/>
  <c r="S1326" i="18"/>
  <c r="S1327" i="18" a="1"/>
  <c r="S1327" i="18"/>
  <c r="S1328" i="18" a="1"/>
  <c r="S1328" i="18"/>
  <c r="S1329" i="18" a="1"/>
  <c r="S1329" i="18" s="1"/>
  <c r="S1330" i="18" a="1"/>
  <c r="S1330" i="18" s="1"/>
  <c r="S1331" i="18" a="1"/>
  <c r="S1331" i="18" s="1"/>
  <c r="S1332" i="18" a="1"/>
  <c r="S1332" i="18" s="1"/>
  <c r="S1333" i="18" a="1"/>
  <c r="S1333" i="18" s="1"/>
  <c r="S1334" i="18" a="1"/>
  <c r="S1334" i="18" s="1"/>
  <c r="S1335" i="18" a="1"/>
  <c r="S1335" i="18" s="1"/>
  <c r="S1336" i="18" a="1"/>
  <c r="S1336" i="18" s="1"/>
  <c r="S1337" i="18" a="1"/>
  <c r="S1337" i="18" s="1"/>
  <c r="S1338" i="18" a="1"/>
  <c r="S1338" i="18"/>
  <c r="S1339" i="18" a="1"/>
  <c r="S1339" i="18"/>
  <c r="S1340" i="18" a="1"/>
  <c r="S1340" i="18" s="1"/>
  <c r="S1341" i="18" a="1"/>
  <c r="S1341" i="18" s="1"/>
  <c r="S1342" i="18" a="1"/>
  <c r="S1342" i="18" s="1"/>
  <c r="S1343" i="18" a="1"/>
  <c r="S1343" i="18" s="1"/>
  <c r="S1344" i="18" a="1"/>
  <c r="S1344" i="18" s="1"/>
  <c r="S1345" i="18" a="1"/>
  <c r="S1345" i="18" s="1"/>
  <c r="S1346" i="18" a="1"/>
  <c r="S1346" i="18" s="1"/>
  <c r="S1347" i="18" a="1"/>
  <c r="S1347" i="18" s="1"/>
  <c r="S1348" i="18" a="1"/>
  <c r="S1348" i="18" s="1"/>
  <c r="S1349" i="18" a="1"/>
  <c r="S1349" i="18" s="1"/>
  <c r="S1350" i="18" a="1"/>
  <c r="S1350" i="18" s="1"/>
  <c r="S1351" i="18" a="1"/>
  <c r="S1351" i="18" s="1"/>
  <c r="S1352" i="18" a="1"/>
  <c r="S1352" i="18" s="1"/>
  <c r="S1353" i="18" a="1"/>
  <c r="S1353" i="18" s="1"/>
  <c r="S1354" i="18" a="1"/>
  <c r="S1354" i="18" s="1"/>
  <c r="S1355" i="18" a="1"/>
  <c r="S1355" i="18" s="1"/>
  <c r="S1356" i="18" a="1"/>
  <c r="S1356" i="18"/>
  <c r="S1357" i="18" a="1"/>
  <c r="S1357" i="18"/>
  <c r="S1358" i="18" a="1"/>
  <c r="S1358" i="18" s="1"/>
  <c r="S1359" i="18" a="1"/>
  <c r="S1359" i="18" s="1"/>
  <c r="S1360" i="18" a="1"/>
  <c r="S1360" i="18" s="1"/>
  <c r="S1361" i="18" a="1"/>
  <c r="S1361" i="18"/>
  <c r="S1362" i="18" a="1"/>
  <c r="S1362" i="18" s="1"/>
  <c r="S1363" i="18" a="1"/>
  <c r="S1363" i="18" s="1"/>
  <c r="S1364" i="18" a="1"/>
  <c r="S1364" i="18"/>
  <c r="S1365" i="18" a="1"/>
  <c r="S1365" i="18" s="1"/>
  <c r="S1366" i="18" a="1"/>
  <c r="S1366" i="18" s="1"/>
  <c r="S1367" i="18" a="1"/>
  <c r="S1367" i="18" s="1"/>
  <c r="S1368" i="18" a="1"/>
  <c r="S1368" i="18" s="1"/>
  <c r="S1369" i="18" a="1"/>
  <c r="S1369" i="18" s="1"/>
  <c r="S1370" i="18" a="1"/>
  <c r="S1370" i="18" s="1"/>
  <c r="S1371" i="18" a="1"/>
  <c r="S1371" i="18" s="1"/>
  <c r="S1372" i="18" a="1"/>
  <c r="S1372" i="18" s="1"/>
  <c r="S1373" i="18" a="1"/>
  <c r="S1373" i="18"/>
  <c r="S1374" i="18" a="1"/>
  <c r="S1374" i="18"/>
  <c r="S1375" i="18" a="1"/>
  <c r="S1375" i="18" s="1"/>
  <c r="S1376" i="18" a="1"/>
  <c r="S1376" i="18" s="1"/>
  <c r="S1377" i="18" a="1"/>
  <c r="S1377" i="18" s="1"/>
  <c r="S1378" i="18" a="1"/>
  <c r="S1378" i="18" s="1"/>
  <c r="S1379" i="18" a="1"/>
  <c r="S1379" i="18" s="1"/>
  <c r="S1380" i="18" a="1"/>
  <c r="S1380" i="18" s="1"/>
  <c r="S1381" i="18" a="1"/>
  <c r="S1381" i="18" s="1"/>
  <c r="S1382" i="18" a="1"/>
  <c r="S1382" i="18"/>
  <c r="S1383" i="18" a="1"/>
  <c r="S1383" i="18"/>
  <c r="S1384" i="18" a="1"/>
  <c r="S1384" i="18" s="1"/>
  <c r="S1385" i="18" a="1"/>
  <c r="S1385" i="18"/>
  <c r="S1386" i="18" a="1"/>
  <c r="S1386" i="18"/>
  <c r="S1387" i="18" a="1"/>
  <c r="S1387" i="18"/>
  <c r="S1388" i="18" a="1"/>
  <c r="S1388" i="18" s="1"/>
  <c r="S1389" i="18" a="1"/>
  <c r="S1389" i="18" s="1"/>
  <c r="S1390" i="18" a="1"/>
  <c r="S1390" i="18" s="1"/>
  <c r="S1391" i="18" a="1"/>
  <c r="S1391" i="18" s="1"/>
  <c r="S1392" i="18" a="1"/>
  <c r="S1392" i="18" s="1"/>
  <c r="S1393" i="18" a="1"/>
  <c r="S1393" i="18" s="1"/>
  <c r="S1394" i="18" a="1"/>
  <c r="S1394" i="18" s="1"/>
  <c r="S1395" i="18" a="1"/>
  <c r="S1395" i="18" s="1"/>
  <c r="S1396" i="18" a="1"/>
  <c r="S1396" i="18" s="1"/>
  <c r="S1397" i="18" a="1"/>
  <c r="S1397" i="18"/>
  <c r="S1398" i="18" a="1"/>
  <c r="S1398" i="18"/>
  <c r="S1399" i="18" a="1"/>
  <c r="S1399" i="18" s="1"/>
  <c r="S1400" i="18" a="1"/>
  <c r="S1400" i="18" s="1"/>
  <c r="S1401" i="18" a="1"/>
  <c r="S1401" i="18" s="1"/>
  <c r="S1402" i="18" a="1"/>
  <c r="S1402" i="18" s="1"/>
  <c r="S1403" i="18" a="1"/>
  <c r="S1403" i="18"/>
  <c r="S1404" i="18" a="1"/>
  <c r="S1404" i="18" s="1"/>
  <c r="S1405" i="18" a="1"/>
  <c r="S1405" i="18" s="1"/>
  <c r="S1406" i="18" a="1"/>
  <c r="S1406" i="18" s="1"/>
  <c r="S1407" i="18" a="1"/>
  <c r="S1407" i="18" s="1"/>
  <c r="S1408" i="18" a="1"/>
  <c r="S1408" i="18" s="1"/>
  <c r="S1409" i="18" a="1"/>
  <c r="S1409" i="18" s="1"/>
  <c r="S1410" i="18" a="1"/>
  <c r="S1410" i="18" s="1"/>
  <c r="S1411" i="18" a="1"/>
  <c r="S1411" i="18"/>
  <c r="S1412" i="18" a="1"/>
  <c r="S1412" i="18"/>
  <c r="S1413" i="18" a="1"/>
  <c r="S1413" i="18"/>
  <c r="S1414" i="18" a="1"/>
  <c r="S1414" i="18" s="1"/>
  <c r="S1415" i="18" a="1"/>
  <c r="S1415" i="18"/>
  <c r="S1416" i="18" a="1"/>
  <c r="S1416" i="18"/>
  <c r="S1417" i="18" a="1"/>
  <c r="S1417" i="18" s="1"/>
  <c r="S1418" i="18" a="1"/>
  <c r="S1418" i="18" s="1"/>
  <c r="S1419" i="18" a="1"/>
  <c r="S1419" i="18" s="1"/>
  <c r="S1420" i="18" a="1"/>
  <c r="S1420" i="18" s="1"/>
  <c r="S1421" i="18" a="1"/>
  <c r="S1421" i="18" s="1"/>
  <c r="S1422" i="18" a="1"/>
  <c r="S1422" i="18" s="1"/>
  <c r="S1423" i="18" a="1"/>
  <c r="S1423" i="18" s="1"/>
  <c r="S1424" i="18" a="1"/>
  <c r="S1424" i="18"/>
  <c r="S1425" i="18" a="1"/>
  <c r="S1425" i="18"/>
  <c r="S1426" i="18" a="1"/>
  <c r="S1426" i="18" s="1"/>
  <c r="S1427" i="18" a="1"/>
  <c r="S1427" i="18" s="1"/>
  <c r="S1428" i="18" a="1"/>
  <c r="S1428" i="18" s="1"/>
  <c r="S1429" i="18" a="1"/>
  <c r="S1429" i="18" s="1"/>
  <c r="S1430" i="18" a="1"/>
  <c r="S1430" i="18" s="1"/>
  <c r="S1431" i="18" a="1"/>
  <c r="S1431" i="18" s="1"/>
  <c r="S1432" i="18" a="1"/>
  <c r="S1432" i="18" s="1"/>
  <c r="S1433" i="18" a="1"/>
  <c r="S1433" i="18" s="1"/>
  <c r="S1434" i="18" a="1"/>
  <c r="S1434" i="18" s="1"/>
  <c r="S1435" i="18" a="1"/>
  <c r="S1435" i="18" s="1"/>
  <c r="S1436" i="18" a="1"/>
  <c r="S1436" i="18"/>
  <c r="S1437" i="18" a="1"/>
  <c r="S1437" i="18"/>
  <c r="S1438" i="18" a="1"/>
  <c r="S1438" i="18" s="1"/>
  <c r="S1439" i="18" a="1"/>
  <c r="S1439" i="18" s="1"/>
  <c r="S1440" i="18" a="1"/>
  <c r="S1440" i="18" s="1"/>
  <c r="S1441" i="18" a="1"/>
  <c r="S1441" i="18"/>
  <c r="S1442" i="18" a="1"/>
  <c r="S1442" i="18"/>
  <c r="S1443" i="18" a="1"/>
  <c r="S1443" i="18" s="1"/>
  <c r="S1444" i="18" a="1"/>
  <c r="S1444" i="18" s="1"/>
  <c r="S1445" i="18" a="1"/>
  <c r="S1445" i="18" s="1"/>
  <c r="S1446" i="18" a="1"/>
  <c r="S1446" i="18" s="1"/>
  <c r="S1447" i="18" a="1"/>
  <c r="S1447" i="18" s="1"/>
  <c r="S1448" i="18" a="1"/>
  <c r="S1448" i="18" s="1"/>
  <c r="S1449" i="18" a="1"/>
  <c r="S1449" i="18"/>
  <c r="S1450" i="18" a="1"/>
  <c r="S1450" i="18" s="1"/>
  <c r="S1451" i="18" a="1"/>
  <c r="S1451" i="18" s="1"/>
  <c r="S1452" i="18" a="1"/>
  <c r="S1452" i="18" s="1"/>
  <c r="S1453" i="18" a="1"/>
  <c r="S1453" i="18" s="1"/>
  <c r="S1454" i="18" a="1"/>
  <c r="S1454" i="18" s="1"/>
  <c r="S1455" i="18" a="1"/>
  <c r="S1455" i="18" s="1"/>
  <c r="S1456" i="18" a="1"/>
  <c r="S1456" i="18" s="1"/>
  <c r="S1457" i="18" a="1"/>
  <c r="S1457" i="18"/>
  <c r="S1458" i="18" a="1"/>
  <c r="S1458" i="18" s="1"/>
  <c r="S1459" i="18" a="1"/>
  <c r="S1459" i="18" s="1"/>
  <c r="S1460" i="18" a="1"/>
  <c r="S1460" i="18" s="1"/>
  <c r="S1461" i="18" a="1"/>
  <c r="S1461" i="18" s="1"/>
  <c r="S1462" i="18" a="1"/>
  <c r="S1462" i="18" s="1"/>
  <c r="S1463" i="18" a="1"/>
  <c r="S1463" i="18" s="1"/>
  <c r="S1464" i="18" a="1"/>
  <c r="S1464" i="18" s="1"/>
  <c r="S1465" i="18" a="1"/>
  <c r="S1465" i="18" s="1"/>
  <c r="S1466" i="18" a="1"/>
  <c r="S1466" i="18" s="1"/>
  <c r="S1467" i="18" a="1"/>
  <c r="S1467" i="18"/>
  <c r="S1468" i="18" a="1"/>
  <c r="S1468" i="18" s="1"/>
  <c r="S1469" i="18" a="1"/>
  <c r="S1469" i="18" s="1"/>
  <c r="S1470" i="18" a="1"/>
  <c r="S1470" i="18"/>
  <c r="S1471" i="18" a="1"/>
  <c r="S1471" i="18"/>
  <c r="S1472" i="18" a="1"/>
  <c r="S1472" i="18"/>
  <c r="S1473" i="18" a="1"/>
  <c r="S1473" i="18" s="1"/>
  <c r="S1474" i="18" a="1"/>
  <c r="S1474" i="18" s="1"/>
  <c r="S1475" i="18" a="1"/>
  <c r="S1475" i="18" s="1"/>
  <c r="S1476" i="18" a="1"/>
  <c r="S1476" i="18" s="1"/>
  <c r="S1477" i="18" a="1"/>
  <c r="S1477" i="18" s="1"/>
  <c r="S1478" i="18" a="1"/>
  <c r="S1478" i="18" s="1"/>
  <c r="S1479" i="18" a="1"/>
  <c r="S1479" i="18" s="1"/>
  <c r="S1480" i="18" a="1"/>
  <c r="S1480" i="18" s="1"/>
  <c r="S1481" i="18" a="1"/>
  <c r="S1481" i="18" s="1"/>
  <c r="S1482" i="18" a="1"/>
  <c r="S1482" i="18"/>
  <c r="S1483" i="18" a="1"/>
  <c r="S1483" i="18"/>
  <c r="S1484" i="18" a="1"/>
  <c r="S1484" i="18" s="1"/>
  <c r="S1485" i="18" a="1"/>
  <c r="S1485" i="18" s="1"/>
  <c r="S1486" i="18" a="1"/>
  <c r="S1486" i="18" s="1"/>
  <c r="S1487" i="18" a="1"/>
  <c r="S1487" i="18" s="1"/>
  <c r="S1488" i="18" a="1"/>
  <c r="S1488" i="18" s="1"/>
  <c r="S1489" i="18" a="1"/>
  <c r="S1489" i="18" s="1"/>
  <c r="S1490" i="18" a="1"/>
  <c r="S1490" i="18" s="1"/>
  <c r="S1491" i="18" a="1"/>
  <c r="S1491" i="18" s="1"/>
  <c r="S1492" i="18" a="1"/>
  <c r="S1492" i="18" s="1"/>
  <c r="S1493" i="18" a="1"/>
  <c r="S1493" i="18" s="1"/>
  <c r="S1494" i="18" a="1"/>
  <c r="S1494" i="18" s="1"/>
  <c r="S1495" i="18" a="1"/>
  <c r="S1495" i="18" s="1"/>
  <c r="S1496" i="18" a="1"/>
  <c r="S1496" i="18" s="1"/>
  <c r="S1497" i="18" a="1"/>
  <c r="S1497" i="18" s="1"/>
  <c r="S1498" i="18" a="1"/>
  <c r="S1498" i="18" s="1"/>
  <c r="S1499" i="18" a="1"/>
  <c r="S1499" i="18" s="1"/>
  <c r="S1500" i="18" a="1"/>
  <c r="S1500" i="18"/>
  <c r="S1501" i="18" a="1"/>
  <c r="S1501" i="18"/>
  <c r="S1502" i="18" a="1"/>
  <c r="S1502" i="18" s="1"/>
  <c r="S1503" i="18" a="1"/>
  <c r="S1503" i="18" s="1"/>
  <c r="S1504" i="18" a="1"/>
  <c r="S1504" i="18" s="1"/>
  <c r="S1505" i="18" a="1"/>
  <c r="S1505" i="18"/>
  <c r="S1506" i="18" a="1"/>
  <c r="S1506" i="18" s="1"/>
  <c r="S1507" i="18" a="1"/>
  <c r="S1507" i="18" s="1"/>
  <c r="S1508" i="18" a="1"/>
  <c r="S1508" i="18"/>
  <c r="S1509" i="18" a="1"/>
  <c r="S1509" i="18" s="1"/>
  <c r="S1510" i="18" a="1"/>
  <c r="S1510" i="18" s="1"/>
  <c r="S1511" i="18" a="1"/>
  <c r="S1511" i="18" s="1"/>
  <c r="S1512" i="18" a="1"/>
  <c r="S1512" i="18" s="1"/>
  <c r="S1513" i="18" a="1"/>
  <c r="S1513" i="18" s="1"/>
  <c r="S1514" i="18" a="1"/>
  <c r="S1514" i="18" s="1"/>
  <c r="S1515" i="18" a="1"/>
  <c r="S1515" i="18" s="1"/>
  <c r="S1516" i="18" a="1"/>
  <c r="S1516" i="18" s="1"/>
  <c r="S1517" i="18" a="1"/>
  <c r="S1517" i="18"/>
  <c r="S1518" i="18" a="1"/>
  <c r="S1518" i="18"/>
  <c r="S1519" i="18" a="1"/>
  <c r="S1519" i="18" s="1"/>
  <c r="S1520" i="18" a="1"/>
  <c r="S1520" i="18" s="1"/>
  <c r="S1521" i="18" a="1"/>
  <c r="S1521" i="18" s="1"/>
  <c r="S1522" i="18" a="1"/>
  <c r="S1522" i="18" s="1"/>
  <c r="S1523" i="18" a="1"/>
  <c r="S1523" i="18" s="1"/>
  <c r="S1524" i="18" a="1"/>
  <c r="S1524" i="18" s="1"/>
  <c r="S1525" i="18" a="1"/>
  <c r="S1525" i="18" s="1"/>
  <c r="S1526" i="18" a="1"/>
  <c r="S1526" i="18"/>
  <c r="S1527" i="18" a="1"/>
  <c r="S1527" i="18"/>
  <c r="S1528" i="18" a="1"/>
  <c r="S1528" i="18" s="1"/>
  <c r="S1529" i="18" a="1"/>
  <c r="S1529" i="18"/>
  <c r="S1530" i="18" a="1"/>
  <c r="S1530" i="18"/>
  <c r="S1531" i="18" a="1"/>
  <c r="S1531" i="18"/>
  <c r="S1532" i="18" a="1"/>
  <c r="S1532" i="18" s="1"/>
  <c r="S1533" i="18" a="1"/>
  <c r="S1533" i="18" s="1"/>
  <c r="S1534" i="18" a="1"/>
  <c r="S1534" i="18" s="1"/>
  <c r="S1535" i="18" a="1"/>
  <c r="S1535" i="18" s="1"/>
  <c r="S1536" i="18" a="1"/>
  <c r="S1536" i="18" s="1"/>
  <c r="S1537" i="18" a="1"/>
  <c r="S1537" i="18" s="1"/>
  <c r="S1538" i="18" a="1"/>
  <c r="S1538" i="18" s="1"/>
  <c r="S1539" i="18" a="1"/>
  <c r="S1539" i="18"/>
  <c r="S1540" i="18" a="1"/>
  <c r="S1540" i="18" s="1"/>
  <c r="S1541" i="18" a="1"/>
  <c r="S1541" i="18" s="1"/>
  <c r="S1542" i="18" a="1"/>
  <c r="S1542" i="18" s="1"/>
  <c r="S1543" i="18" a="1"/>
  <c r="S1543" i="18"/>
  <c r="S1544" i="18" a="1"/>
  <c r="S1544" i="18" s="1"/>
  <c r="S1545" i="18" a="1"/>
  <c r="S1545" i="18" s="1"/>
  <c r="S1546" i="18" a="1"/>
  <c r="S1546" i="18" s="1"/>
  <c r="S1547" i="18" a="1"/>
  <c r="S1547" i="18" s="1"/>
  <c r="S1548" i="18" a="1"/>
  <c r="S1548" i="18" s="1"/>
  <c r="S1549" i="18" a="1"/>
  <c r="S1549" i="18"/>
  <c r="S1550" i="18" a="1"/>
  <c r="S1550" i="18" s="1"/>
  <c r="S1551" i="18" a="1"/>
  <c r="S1551" i="18" s="1"/>
  <c r="S1552" i="18" a="1"/>
  <c r="S1552" i="18" s="1"/>
  <c r="S1553" i="18" a="1"/>
  <c r="S1553" i="18" s="1"/>
  <c r="S1554" i="18" a="1"/>
  <c r="S1554" i="18"/>
  <c r="S1555" i="18" a="1"/>
  <c r="S1555" i="18"/>
  <c r="S1556" i="18" a="1"/>
  <c r="S1556" i="18"/>
  <c r="S1557" i="18" a="1"/>
  <c r="S1557" i="18" s="1"/>
  <c r="S1558" i="18" a="1"/>
  <c r="S1558" i="18" s="1"/>
  <c r="S1559" i="18" a="1"/>
  <c r="S1559" i="18"/>
  <c r="S1560" i="18" a="1"/>
  <c r="S1560" i="18" s="1"/>
  <c r="S1561" i="18" a="1"/>
  <c r="S1561" i="18" s="1"/>
  <c r="S1562" i="18" a="1"/>
  <c r="S1562" i="18"/>
  <c r="S1563" i="18" a="1"/>
  <c r="S1563" i="18" s="1"/>
  <c r="S1564" i="18" a="1"/>
  <c r="S1564" i="18" s="1"/>
  <c r="S1565" i="18" a="1"/>
  <c r="S1565" i="18" s="1"/>
  <c r="S1566" i="18" a="1"/>
  <c r="S1566" i="18" s="1"/>
  <c r="S1567" i="18" a="1"/>
  <c r="S1567" i="18" s="1"/>
  <c r="S1568" i="18" a="1"/>
  <c r="S1568" i="18" s="1"/>
  <c r="S1569" i="18" a="1"/>
  <c r="S1569" i="18"/>
  <c r="S1570" i="18" a="1"/>
  <c r="S1570" i="18" s="1"/>
  <c r="S1571" i="18" a="1"/>
  <c r="S1571" i="18" s="1"/>
  <c r="S1572" i="18" a="1"/>
  <c r="S1572" i="18"/>
  <c r="S1573" i="18" a="1"/>
  <c r="S1573" i="18" s="1"/>
  <c r="S1574" i="18" a="1"/>
  <c r="S1574" i="18" s="1"/>
  <c r="S1575" i="18" a="1"/>
  <c r="S1575" i="18"/>
  <c r="S1576" i="18" a="1"/>
  <c r="S1576" i="18" s="1"/>
  <c r="S1577" i="18" a="1"/>
  <c r="S1577" i="18"/>
  <c r="S1578" i="18" a="1"/>
  <c r="S1578" i="18" s="1"/>
  <c r="S1579" i="18" a="1"/>
  <c r="S1579" i="18" s="1"/>
  <c r="S1580" i="18" a="1"/>
  <c r="S1580" i="18" s="1"/>
  <c r="S1581" i="18" a="1"/>
  <c r="S1581" i="18" s="1"/>
  <c r="S1582" i="18" a="1"/>
  <c r="S1582" i="18" s="1"/>
  <c r="S1583" i="18" a="1"/>
  <c r="S1583" i="18" s="1"/>
  <c r="S1584" i="18" a="1"/>
  <c r="S1584" i="18" s="1"/>
  <c r="S1585" i="18" a="1"/>
  <c r="S1585" i="18" s="1"/>
  <c r="S1586" i="18" a="1"/>
  <c r="S1586" i="18" s="1"/>
  <c r="S1587" i="18" a="1"/>
  <c r="S1587" i="18" s="1"/>
  <c r="S1588" i="18" a="1"/>
  <c r="S1588" i="18" s="1"/>
  <c r="S1589" i="18" a="1"/>
  <c r="S1589" i="18"/>
  <c r="S1590" i="18" a="1"/>
  <c r="S1590" i="18"/>
  <c r="S1591" i="18" a="1"/>
  <c r="S1591" i="18" s="1"/>
  <c r="S1592" i="18" a="1"/>
  <c r="S1592" i="18" s="1"/>
  <c r="S1593" i="18" a="1"/>
  <c r="S1593" i="18" s="1"/>
  <c r="S1594" i="18" a="1"/>
  <c r="S1594" i="18" s="1"/>
  <c r="S1595" i="18" a="1"/>
  <c r="S1595" i="18"/>
  <c r="S1596" i="18" a="1"/>
  <c r="S1596" i="18" s="1"/>
  <c r="S1597" i="18" a="1"/>
  <c r="S1597" i="18" s="1"/>
  <c r="S1598" i="18" a="1"/>
  <c r="S1598" i="18"/>
  <c r="S1599" i="18" a="1"/>
  <c r="S1599" i="18" s="1"/>
  <c r="S1600" i="18" a="1"/>
  <c r="S1600" i="18" s="1"/>
  <c r="S1601" i="18" a="1"/>
  <c r="S1601" i="18" s="1"/>
  <c r="S1602" i="18" a="1"/>
  <c r="S1602" i="18" s="1"/>
  <c r="S1603" i="18" a="1"/>
  <c r="S1603" i="18" s="1"/>
  <c r="S1604" i="18" a="1"/>
  <c r="S1604" i="18" s="1"/>
  <c r="S1605" i="18" a="1"/>
  <c r="S1605" i="18" s="1"/>
  <c r="S1606" i="18" a="1"/>
  <c r="S1606" i="18" s="1"/>
  <c r="S1607" i="18" a="1"/>
  <c r="S1607" i="18" s="1"/>
  <c r="S1608" i="18" a="1"/>
  <c r="S1608" i="18"/>
  <c r="S1609" i="18" a="1"/>
  <c r="S1609" i="18" s="1"/>
  <c r="S1610" i="18" a="1"/>
  <c r="S1610" i="18" s="1"/>
  <c r="S1611" i="18" a="1"/>
  <c r="S1611" i="18" s="1"/>
  <c r="S1612" i="18" a="1"/>
  <c r="S1612" i="18" s="1"/>
  <c r="S1613" i="18" a="1"/>
  <c r="S1613" i="18" s="1"/>
  <c r="S1614" i="18" a="1"/>
  <c r="S1614" i="18"/>
  <c r="S1615" i="18" a="1"/>
  <c r="S1615" i="18"/>
  <c r="S1616" i="18" a="1"/>
  <c r="S1616" i="18"/>
  <c r="S1617" i="18" a="1"/>
  <c r="S1617" i="18" s="1"/>
  <c r="S1618" i="18" a="1"/>
  <c r="S1618" i="18" s="1"/>
  <c r="S1619" i="18" a="1"/>
  <c r="S1619" i="18" s="1"/>
  <c r="S1620" i="18" a="1"/>
  <c r="S1620" i="18" s="1"/>
  <c r="S1621" i="18" a="1"/>
  <c r="S1621" i="18"/>
  <c r="S1622" i="18" a="1"/>
  <c r="S1622" i="18" s="1"/>
  <c r="S1623" i="18" a="1"/>
  <c r="S1623" i="18" s="1"/>
  <c r="S1624" i="18" a="1"/>
  <c r="S1624" i="18" s="1"/>
  <c r="S1625" i="18" a="1"/>
  <c r="S1625" i="18" s="1"/>
  <c r="S1626" i="18" a="1"/>
  <c r="S1626" i="18" s="1"/>
  <c r="S1627" i="18" a="1"/>
  <c r="S1627" i="18"/>
  <c r="S1628" i="18" a="1"/>
  <c r="S1628" i="18"/>
  <c r="S1629" i="18" a="1"/>
  <c r="S1629" i="18" s="1"/>
  <c r="S1630" i="18" a="1"/>
  <c r="S1630" i="18" s="1"/>
  <c r="S1631" i="18" a="1"/>
  <c r="S1631" i="18" s="1"/>
  <c r="S1632" i="18" a="1"/>
  <c r="S1632" i="18" s="1"/>
  <c r="S1633" i="18" a="1"/>
  <c r="S1633" i="18" s="1"/>
  <c r="S1634" i="18" a="1"/>
  <c r="S1634" i="18" s="1"/>
  <c r="S1635" i="18" a="1"/>
  <c r="S1635" i="18" s="1"/>
  <c r="S1636" i="18" a="1"/>
  <c r="S1636" i="18" s="1"/>
  <c r="S1637" i="18" a="1"/>
  <c r="S1637" i="18" s="1"/>
  <c r="S1638" i="18" a="1"/>
  <c r="S1638" i="18" s="1"/>
  <c r="S1639" i="18" a="1"/>
  <c r="S1639" i="18" s="1"/>
  <c r="S1640" i="18" a="1"/>
  <c r="S1640" i="18"/>
  <c r="S1641" i="18" a="1"/>
  <c r="S1641" i="18"/>
  <c r="S1642" i="18" a="1"/>
  <c r="S1642" i="18" s="1"/>
  <c r="S1643" i="18" a="1"/>
  <c r="S1643" i="18" s="1"/>
  <c r="S1644" i="18" a="1"/>
  <c r="S1644" i="18" s="1"/>
  <c r="S1645" i="18" a="1"/>
  <c r="S1645" i="18"/>
  <c r="S1646" i="18" a="1"/>
  <c r="S1646" i="18" s="1"/>
  <c r="S1647" i="18" a="1"/>
  <c r="S1647" i="18" s="1"/>
  <c r="S1648" i="18" a="1"/>
  <c r="S1648" i="18" s="1"/>
  <c r="S1649" i="18" a="1"/>
  <c r="S1649" i="18" s="1"/>
  <c r="S1650" i="18" a="1"/>
  <c r="S1650" i="18" s="1"/>
  <c r="S1651" i="18" a="1"/>
  <c r="S1651" i="18" s="1"/>
  <c r="S1652" i="18" a="1"/>
  <c r="S1652" i="18"/>
  <c r="S1653" i="18" a="1"/>
  <c r="S1653" i="18" s="1"/>
  <c r="S1654" i="18" a="1"/>
  <c r="S1654" i="18" s="1"/>
  <c r="S1655" i="18" a="1"/>
  <c r="S1655" i="18" s="1"/>
  <c r="S1656" i="18" a="1"/>
  <c r="S1656" i="18" s="1"/>
  <c r="S1657" i="18" a="1"/>
  <c r="S1657" i="18" s="1"/>
  <c r="S1658" i="18" a="1"/>
  <c r="S1658" i="18" s="1"/>
  <c r="S1659" i="18" a="1"/>
  <c r="S1659" i="18" s="1"/>
  <c r="S1660" i="18" a="1"/>
  <c r="S1660" i="18" s="1"/>
  <c r="S1661" i="18" a="1"/>
  <c r="S1661" i="18"/>
  <c r="S1662" i="18" a="1"/>
  <c r="S1662" i="18" s="1"/>
  <c r="S1663" i="18" a="1"/>
  <c r="S1663" i="18" s="1"/>
  <c r="S1664" i="18" a="1"/>
  <c r="S1664" i="18" s="1"/>
  <c r="S1665" i="18" a="1"/>
  <c r="S1665" i="18" s="1"/>
  <c r="S1666" i="18" a="1"/>
  <c r="S1666" i="18" s="1"/>
  <c r="S1667" i="18" a="1"/>
  <c r="S1667" i="18"/>
  <c r="S1668" i="18" a="1"/>
  <c r="S1668" i="18" s="1"/>
  <c r="S1669" i="18" a="1"/>
  <c r="S1669" i="18" s="1"/>
  <c r="S1670" i="18" a="1"/>
  <c r="S1670" i="18" s="1"/>
  <c r="S1671" i="18" a="1"/>
  <c r="S1671" i="18" s="1"/>
  <c r="S1672" i="18" a="1"/>
  <c r="S1672" i="18" s="1"/>
  <c r="S1673" i="18" a="1"/>
  <c r="S1673" i="18" s="1"/>
  <c r="S1674" i="18" a="1"/>
  <c r="S1674" i="18" s="1"/>
  <c r="S1675" i="18" a="1"/>
  <c r="S1675" i="18"/>
  <c r="S1676" i="18" a="1"/>
  <c r="S1676" i="18" s="1"/>
  <c r="S1677" i="18" a="1"/>
  <c r="S1677" i="18" s="1"/>
  <c r="S1678" i="18" a="1"/>
  <c r="S1678" i="18" s="1"/>
  <c r="S1679" i="18" a="1"/>
  <c r="S1679" i="18" s="1"/>
  <c r="S1680" i="18" a="1"/>
  <c r="S1680" i="18"/>
  <c r="S1681" i="18" a="1"/>
  <c r="S1681" i="18" s="1"/>
  <c r="S1682" i="18" a="1"/>
  <c r="S1682" i="18" s="1"/>
  <c r="S1683" i="18" a="1"/>
  <c r="S1683" i="18" s="1"/>
  <c r="S1684" i="18" a="1"/>
  <c r="S1684" i="18" s="1"/>
  <c r="S1685" i="18" a="1"/>
  <c r="S1685" i="18"/>
  <c r="S1686" i="18" a="1"/>
  <c r="S1686" i="18" s="1"/>
  <c r="S1687" i="18" a="1"/>
  <c r="S1687" i="18"/>
  <c r="S1688" i="18" a="1"/>
  <c r="S1688" i="18" s="1"/>
  <c r="S1689" i="18" a="1"/>
  <c r="S1689" i="18" s="1"/>
  <c r="S1690" i="18" a="1"/>
  <c r="S1690" i="18" s="1"/>
  <c r="S1691" i="18" a="1"/>
  <c r="S1691" i="18" s="1"/>
  <c r="S1692" i="18" a="1"/>
  <c r="S1692" i="18" s="1"/>
  <c r="S1693" i="18" a="1"/>
  <c r="S1693" i="18" s="1"/>
  <c r="S1694" i="18" a="1"/>
  <c r="S1694" i="18" s="1"/>
  <c r="S1695" i="18" a="1"/>
  <c r="S1695" i="18" s="1"/>
  <c r="S1696" i="18" a="1"/>
  <c r="S1696" i="18" s="1"/>
  <c r="S1697" i="18" a="1"/>
  <c r="S1697" i="18" s="1"/>
  <c r="S1698" i="18" a="1"/>
  <c r="S1698" i="18"/>
  <c r="S1699" i="18" a="1"/>
  <c r="S1699" i="18" s="1"/>
  <c r="S1700" i="18" a="1"/>
  <c r="S1700" i="18" s="1"/>
  <c r="S1701" i="18" a="1"/>
  <c r="S1701" i="18" s="1"/>
  <c r="S1702" i="18" a="1"/>
  <c r="S1702" i="18" s="1"/>
  <c r="S1703" i="18" a="1"/>
  <c r="S1703" i="18" s="1"/>
  <c r="S1704" i="18" a="1"/>
  <c r="S1704" i="18"/>
  <c r="S1705" i="18" a="1"/>
  <c r="S1705" i="18" s="1"/>
  <c r="S1706" i="18" a="1"/>
  <c r="S1706" i="18" s="1"/>
  <c r="S1707" i="18" a="1"/>
  <c r="S1707" i="18" s="1"/>
  <c r="S1708" i="18" a="1"/>
  <c r="S1708" i="18" s="1"/>
  <c r="S1709" i="18" a="1"/>
  <c r="S1709" i="18" s="1"/>
  <c r="S1710" i="18" a="1"/>
  <c r="S1710" i="18" s="1"/>
  <c r="S1711" i="18" a="1"/>
  <c r="S1711" i="18" s="1"/>
  <c r="S1712" i="18" a="1"/>
  <c r="S1712" i="18" s="1"/>
  <c r="S1713" i="18" a="1"/>
  <c r="S1713" i="18"/>
  <c r="S1714" i="18" a="1"/>
  <c r="S1714" i="18" s="1"/>
  <c r="S1715" i="18" a="1"/>
  <c r="S1715" i="18" s="1"/>
  <c r="S1716" i="18" a="1"/>
  <c r="S1716" i="18" s="1"/>
  <c r="S1717" i="18" a="1"/>
  <c r="S1717" i="18" s="1"/>
  <c r="S1718" i="18" a="1"/>
  <c r="S1718" i="18" s="1"/>
  <c r="S1719" i="18" a="1"/>
  <c r="S1719" i="18" s="1"/>
  <c r="S1720" i="18" a="1"/>
  <c r="S1720" i="18" s="1"/>
  <c r="S1721" i="18" a="1"/>
  <c r="S1721" i="18" s="1"/>
  <c r="S1722" i="18" a="1"/>
  <c r="S1722" i="18" s="1"/>
  <c r="S1723" i="18" a="1"/>
  <c r="S1723" i="18" s="1"/>
  <c r="S1724" i="18" a="1"/>
  <c r="S1724" i="18" s="1"/>
  <c r="S1725" i="18" a="1"/>
  <c r="S1725" i="18" s="1"/>
  <c r="S1726" i="18" a="1"/>
  <c r="S1726" i="18" s="1"/>
  <c r="S1727" i="18" a="1"/>
  <c r="S1727" i="18" s="1"/>
  <c r="S1728" i="18" a="1"/>
  <c r="S1728" i="18" s="1"/>
  <c r="S1729" i="18" a="1"/>
  <c r="S1729" i="18" s="1"/>
  <c r="S1730" i="18" a="1"/>
  <c r="S1730" i="18"/>
  <c r="S1731" i="18" a="1"/>
  <c r="S1731" i="18" s="1"/>
  <c r="S1732" i="18" a="1"/>
  <c r="S1732" i="18" s="1"/>
  <c r="S1733" i="18" a="1"/>
  <c r="S1733" i="18" s="1"/>
  <c r="S1734" i="18" a="1"/>
  <c r="S1734" i="18" s="1"/>
  <c r="S1735" i="18" a="1"/>
  <c r="S1735" i="18" s="1"/>
  <c r="S1736" i="18" a="1"/>
  <c r="S1736" i="18" s="1"/>
  <c r="S1737" i="18" a="1"/>
  <c r="S1737" i="18" s="1"/>
  <c r="S1738" i="18" a="1"/>
  <c r="S1738" i="18" s="1"/>
  <c r="S1739" i="18" a="1"/>
  <c r="S1739" i="18"/>
  <c r="S1740" i="18" a="1"/>
  <c r="S1740" i="18" s="1"/>
  <c r="S1741" i="18" a="1"/>
  <c r="S1741" i="18" s="1"/>
  <c r="S1742" i="18" a="1"/>
  <c r="S1742" i="18" s="1"/>
  <c r="S1743" i="18" a="1"/>
  <c r="S1743" i="18" s="1"/>
  <c r="S1744" i="18" a="1"/>
  <c r="S1744" i="18" s="1"/>
  <c r="S1745" i="18" a="1"/>
  <c r="S1745" i="18" s="1"/>
  <c r="S1746" i="18" a="1"/>
  <c r="S1746" i="18" s="1"/>
  <c r="S1747" i="18" a="1"/>
  <c r="S1747" i="18" s="1"/>
  <c r="S1748" i="18" a="1"/>
  <c r="S1748" i="18" s="1"/>
  <c r="S1749" i="18" a="1"/>
  <c r="S1749" i="18" s="1"/>
  <c r="S1750" i="18" a="1"/>
  <c r="S1750" i="18" s="1"/>
  <c r="S1751" i="18" a="1"/>
  <c r="S1751" i="18" s="1"/>
  <c r="S1752" i="18" a="1"/>
  <c r="S1752" i="18"/>
  <c r="S1753" i="18" a="1"/>
  <c r="S1753" i="18" s="1"/>
  <c r="S1754" i="18" a="1"/>
  <c r="S1754" i="18" s="1"/>
  <c r="S1755" i="18" a="1"/>
  <c r="S1755" i="18" s="1"/>
  <c r="S1756" i="18" a="1"/>
  <c r="S1756" i="18" s="1"/>
  <c r="S1757" i="18" a="1"/>
  <c r="S1757" i="18" s="1"/>
  <c r="S1758" i="18" a="1"/>
  <c r="S1758" i="18" s="1"/>
  <c r="S1759" i="18" a="1"/>
  <c r="S1759" i="18"/>
  <c r="S1760" i="18" a="1"/>
  <c r="S1760" i="18"/>
  <c r="S1761" i="18" a="1"/>
  <c r="S1761" i="18" s="1"/>
  <c r="S1762" i="18" a="1"/>
  <c r="S1762" i="18" s="1"/>
  <c r="S1763" i="18" a="1"/>
  <c r="S1763" i="18" s="1"/>
  <c r="S1764" i="18" a="1"/>
  <c r="S1764" i="18" s="1"/>
  <c r="S1765" i="18" a="1"/>
  <c r="S1765" i="18"/>
  <c r="S1766" i="18" a="1"/>
  <c r="S1766" i="18" s="1"/>
  <c r="S1767" i="18" a="1"/>
  <c r="S1767" i="18" s="1"/>
  <c r="S1768" i="18" a="1"/>
  <c r="S1768" i="18" s="1"/>
  <c r="S1769" i="18" a="1"/>
  <c r="S1769" i="18" s="1"/>
  <c r="S1770" i="18" a="1"/>
  <c r="S1770" i="18"/>
  <c r="S1771" i="18" a="1"/>
  <c r="S1771" i="18" s="1"/>
  <c r="S1772" i="18" a="1"/>
  <c r="S1772" i="18"/>
  <c r="S1773" i="18" a="1"/>
  <c r="S1773" i="18"/>
  <c r="S1774" i="18" a="1"/>
  <c r="S1774" i="18" s="1"/>
  <c r="S1775" i="18" a="1"/>
  <c r="S1775" i="18" s="1"/>
  <c r="S1776" i="18" a="1"/>
  <c r="S1776" i="18" s="1"/>
  <c r="S1777" i="18" a="1"/>
  <c r="S1777" i="18" s="1"/>
  <c r="S1778" i="18" a="1"/>
  <c r="S1778" i="18"/>
  <c r="S1779" i="18" a="1"/>
  <c r="S1779" i="18" s="1"/>
  <c r="S1780" i="18" a="1"/>
  <c r="S1780" i="18" s="1"/>
  <c r="S1781" i="18" a="1"/>
  <c r="S1781" i="18" s="1"/>
  <c r="S1782" i="18" a="1"/>
  <c r="S1782" i="18" s="1"/>
  <c r="S1783" i="18" a="1"/>
  <c r="S1783" i="18"/>
  <c r="S1784" i="18" a="1"/>
  <c r="S1784" i="18"/>
  <c r="S1785" i="18" a="1"/>
  <c r="S1785" i="18"/>
  <c r="S1786" i="18" a="1"/>
  <c r="S1786" i="18" s="1"/>
  <c r="S1787" i="18" a="1"/>
  <c r="S1787" i="18" s="1"/>
  <c r="S1788" i="18" a="1"/>
  <c r="S1788" i="18" s="1"/>
  <c r="S1789" i="18" a="1"/>
  <c r="S1789" i="18" s="1"/>
  <c r="S1790" i="18" a="1"/>
  <c r="S1790" i="18" s="1"/>
  <c r="S1791" i="18" a="1"/>
  <c r="S1791" i="18" s="1"/>
  <c r="S1792" i="18" a="1"/>
  <c r="S1792" i="18" s="1"/>
  <c r="S1793" i="18" a="1"/>
  <c r="S1793" i="18" s="1"/>
  <c r="S1794" i="18" a="1"/>
  <c r="S1794" i="18" s="1"/>
  <c r="S1795" i="18" a="1"/>
  <c r="S1795" i="18" s="1"/>
  <c r="S1796" i="18" a="1"/>
  <c r="S1796" i="18"/>
  <c r="S1797" i="18" a="1"/>
  <c r="S1797" i="18" s="1"/>
  <c r="S1798" i="18" a="1"/>
  <c r="S1798" i="18" s="1"/>
  <c r="S1799" i="18" a="1"/>
  <c r="S1799" i="18" s="1"/>
  <c r="S1800" i="18" a="1"/>
  <c r="S1800" i="18" s="1"/>
  <c r="S1801" i="18" a="1"/>
  <c r="S1801" i="18" s="1"/>
  <c r="T2" i="18" a="1"/>
  <c r="T2" i="18" s="1"/>
  <c r="T3" i="18" a="1"/>
  <c r="T3" i="18" s="1"/>
  <c r="T4" i="18" a="1"/>
  <c r="T4" i="18" s="1"/>
  <c r="T5" i="18" a="1"/>
  <c r="T5" i="18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/>
  <c r="T18" i="18" a="1"/>
  <c r="T18" i="18" s="1"/>
  <c r="T19" i="18" a="1"/>
  <c r="T19" i="18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/>
  <c r="T30" i="18" a="1"/>
  <c r="T30" i="18" s="1"/>
  <c r="T31" i="18" a="1"/>
  <c r="T31" i="18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/>
  <c r="T46" i="18" a="1"/>
  <c r="T46" i="18" s="1"/>
  <c r="T47" i="18" a="1"/>
  <c r="T47" i="18" s="1"/>
  <c r="T48" i="18" a="1"/>
  <c r="T48" i="18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/>
  <c r="T56" i="18" a="1"/>
  <c r="T56" i="18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/>
  <c r="T92" i="18" a="1"/>
  <c r="T92" i="18" s="1"/>
  <c r="T93" i="18" a="1"/>
  <c r="T93" i="18" s="1"/>
  <c r="T94" i="18" a="1"/>
  <c r="T94" i="18" s="1"/>
  <c r="T95" i="18" a="1"/>
  <c r="T95" i="18" s="1"/>
  <c r="T96" i="18" a="1"/>
  <c r="T96" i="18"/>
  <c r="T97" i="18" a="1"/>
  <c r="T97" i="18" s="1"/>
  <c r="T98" i="18" a="1"/>
  <c r="T98" i="18" s="1"/>
  <c r="T99" i="18" a="1"/>
  <c r="T99" i="18" s="1"/>
  <c r="T100" i="18" a="1"/>
  <c r="T100" i="18" s="1"/>
  <c r="T101" i="18" a="1"/>
  <c r="T101" i="18"/>
  <c r="T102" i="18" a="1"/>
  <c r="T102" i="18"/>
  <c r="T103" i="18" a="1"/>
  <c r="T103" i="18" s="1"/>
  <c r="T104" i="18" a="1"/>
  <c r="T104" i="18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/>
  <c r="T115" i="18" a="1"/>
  <c r="T115" i="18"/>
  <c r="T116" i="18" a="1"/>
  <c r="T116" i="18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/>
  <c r="T129" i="18" a="1"/>
  <c r="T129" i="18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/>
  <c r="T150" i="18" a="1"/>
  <c r="T150" i="18" s="1"/>
  <c r="T151" i="18" a="1"/>
  <c r="T151" i="18" s="1"/>
  <c r="T152" i="18" a="1"/>
  <c r="T152" i="18" s="1"/>
  <c r="T153" i="18" a="1"/>
  <c r="T153" i="18"/>
  <c r="T154" i="18" a="1"/>
  <c r="T154" i="18" s="1"/>
  <c r="T155" i="18" a="1"/>
  <c r="T155" i="18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/>
  <c r="T162" i="18" a="1"/>
  <c r="T162" i="18" s="1"/>
  <c r="T163" i="18" a="1"/>
  <c r="T163" i="18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/>
  <c r="T174" i="18" a="1"/>
  <c r="T174" i="18" s="1"/>
  <c r="T175" i="18" a="1"/>
  <c r="T175" i="18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/>
  <c r="T188" i="18" a="1"/>
  <c r="T188" i="18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/>
  <c r="T213" i="18" a="1"/>
  <c r="T213" i="18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/>
  <c r="T222" i="18" a="1"/>
  <c r="T222" i="18"/>
  <c r="T223" i="18" a="1"/>
  <c r="T223" i="18" s="1"/>
  <c r="T224" i="18" a="1"/>
  <c r="T224" i="18" s="1"/>
  <c r="T225" i="18" a="1"/>
  <c r="T225" i="18"/>
  <c r="T226" i="18" a="1"/>
  <c r="T226" i="18" s="1"/>
  <c r="T227" i="18" a="1"/>
  <c r="T227" i="18"/>
  <c r="T228" i="18" a="1"/>
  <c r="T228" i="18" s="1"/>
  <c r="T229" i="18" a="1"/>
  <c r="T229" i="18" s="1"/>
  <c r="T230" i="18" a="1"/>
  <c r="T230" i="18" s="1"/>
  <c r="T231" i="18" a="1"/>
  <c r="T231" i="18"/>
  <c r="T232" i="18" a="1"/>
  <c r="T232" i="18" s="1"/>
  <c r="T233" i="18" a="1"/>
  <c r="T233" i="18" s="1"/>
  <c r="T234" i="18" a="1"/>
  <c r="T234" i="18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/>
  <c r="T247" i="18" a="1"/>
  <c r="T247" i="18" s="1"/>
  <c r="T248" i="18" a="1"/>
  <c r="T248" i="18"/>
  <c r="T249" i="18" a="1"/>
  <c r="T249" i="18" s="1"/>
  <c r="T250" i="18" a="1"/>
  <c r="T250" i="18" s="1"/>
  <c r="T251" i="18" a="1"/>
  <c r="T251" i="18"/>
  <c r="T252" i="18" a="1"/>
  <c r="T252" i="18" s="1"/>
  <c r="T253" i="18" a="1"/>
  <c r="T253" i="18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/>
  <c r="T272" i="18" a="1"/>
  <c r="T272" i="18" s="1"/>
  <c r="T273" i="18" a="1"/>
  <c r="T273" i="18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/>
  <c r="T280" i="18" a="1"/>
  <c r="T280" i="18" s="1"/>
  <c r="T281" i="18" a="1"/>
  <c r="T281" i="18"/>
  <c r="T282" i="18" a="1"/>
  <c r="T282" i="18" s="1"/>
  <c r="T283" i="18" a="1"/>
  <c r="T283" i="18" s="1"/>
  <c r="T284" i="18" a="1"/>
  <c r="T284" i="18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/>
  <c r="T291" i="18" a="1"/>
  <c r="T291" i="18" s="1"/>
  <c r="T292" i="18" a="1"/>
  <c r="T292" i="18" s="1"/>
  <c r="T293" i="18" a="1"/>
  <c r="T293" i="18"/>
  <c r="T294" i="18" a="1"/>
  <c r="T294" i="18" s="1"/>
  <c r="T295" i="18" a="1"/>
  <c r="T295" i="18" s="1"/>
  <c r="T296" i="18" a="1"/>
  <c r="T296" i="18" s="1"/>
  <c r="T297" i="18" a="1"/>
  <c r="T297" i="18"/>
  <c r="T298" i="18" a="1"/>
  <c r="T298" i="18" s="1"/>
  <c r="T299" i="18" a="1"/>
  <c r="T299" i="18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/>
  <c r="T306" i="18" a="1"/>
  <c r="T306" i="18" s="1"/>
  <c r="T307" i="18" a="1"/>
  <c r="T307" i="18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/>
  <c r="T318" i="18" a="1"/>
  <c r="T318" i="18" s="1"/>
  <c r="T319" i="18" a="1"/>
  <c r="T319" i="18"/>
  <c r="T320" i="18" a="1"/>
  <c r="T320" i="18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/>
  <c r="T331" i="18" a="1"/>
  <c r="T331" i="18"/>
  <c r="T332" i="18" a="1"/>
  <c r="T332" i="18"/>
  <c r="T333" i="18" a="1"/>
  <c r="T333" i="18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/>
  <c r="T345" i="18" a="1"/>
  <c r="T345" i="18"/>
  <c r="T346" i="18" a="1"/>
  <c r="T346" i="18" s="1"/>
  <c r="T347" i="18" a="1"/>
  <c r="T347" i="18" s="1"/>
  <c r="T348" i="18" a="1"/>
  <c r="T348" i="18" s="1"/>
  <c r="T349" i="18" a="1"/>
  <c r="T349" i="18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/>
  <c r="T357" i="18" a="1"/>
  <c r="T357" i="18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/>
  <c r="T366" i="18" a="1"/>
  <c r="T366" i="18" s="1"/>
  <c r="T367" i="18" a="1"/>
  <c r="T367" i="18" s="1"/>
  <c r="T368" i="18" a="1"/>
  <c r="T368" i="18" s="1"/>
  <c r="T369" i="18" a="1"/>
  <c r="T369" i="18"/>
  <c r="T370" i="18" a="1"/>
  <c r="T370" i="18" s="1"/>
  <c r="T371" i="18" a="1"/>
  <c r="T371" i="18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/>
  <c r="T379" i="18" a="1"/>
  <c r="T379" i="18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/>
  <c r="T390" i="18" a="1"/>
  <c r="T390" i="18"/>
  <c r="T391" i="18" a="1"/>
  <c r="T391" i="18" s="1"/>
  <c r="T392" i="18" a="1"/>
  <c r="T392" i="18"/>
  <c r="T393" i="18" a="1"/>
  <c r="T393" i="18" s="1"/>
  <c r="T394" i="18" a="1"/>
  <c r="T394" i="18" s="1"/>
  <c r="T395" i="18" a="1"/>
  <c r="T395" i="18"/>
  <c r="T396" i="18" a="1"/>
  <c r="T396" i="18" s="1"/>
  <c r="T397" i="18" a="1"/>
  <c r="T397" i="18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/>
  <c r="T403" i="18" a="1"/>
  <c r="T403" i="18"/>
  <c r="T404" i="18" a="1"/>
  <c r="T404" i="18" s="1"/>
  <c r="T405" i="18" a="1"/>
  <c r="T405" i="18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/>
  <c r="T416" i="18" a="1"/>
  <c r="T416" i="18" s="1"/>
  <c r="T417" i="18" a="1"/>
  <c r="T417" i="18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/>
  <c r="T438" i="18" a="1"/>
  <c r="T438" i="18" s="1"/>
  <c r="T439" i="18" a="1"/>
  <c r="T439" i="18" s="1"/>
  <c r="T440" i="18" a="1"/>
  <c r="T440" i="18" s="1"/>
  <c r="T441" i="18" a="1"/>
  <c r="T441" i="18"/>
  <c r="T442" i="18" a="1"/>
  <c r="T442" i="18" s="1"/>
  <c r="T443" i="18" a="1"/>
  <c r="T443" i="18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/>
  <c r="T450" i="18" a="1"/>
  <c r="T450" i="18" s="1"/>
  <c r="T451" i="18" a="1"/>
  <c r="T451" i="18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/>
  <c r="T462" i="18" a="1"/>
  <c r="T462" i="18" s="1"/>
  <c r="T463" i="18" a="1"/>
  <c r="T463" i="18"/>
  <c r="T464" i="18" a="1"/>
  <c r="T464" i="18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/>
  <c r="T470" i="18" a="1"/>
  <c r="T470" i="18" s="1"/>
  <c r="T471" i="18" a="1"/>
  <c r="T471" i="18" s="1"/>
  <c r="T472" i="18" a="1"/>
  <c r="T472" i="18" s="1"/>
  <c r="T473" i="18" a="1"/>
  <c r="T473" i="18" s="1"/>
  <c r="T474" i="18" a="1"/>
  <c r="T474" i="18"/>
  <c r="T475" i="18" a="1"/>
  <c r="T475" i="18"/>
  <c r="T476" i="18" a="1"/>
  <c r="T476" i="18" s="1"/>
  <c r="T477" i="18" a="1"/>
  <c r="T477" i="18"/>
  <c r="T478" i="18" a="1"/>
  <c r="T478" i="18" s="1"/>
  <c r="T479" i="18" a="1"/>
  <c r="T479" i="18" s="1"/>
  <c r="T480" i="18" a="1"/>
  <c r="T480" i="18"/>
  <c r="T481" i="18" a="1"/>
  <c r="T481" i="18" s="1"/>
  <c r="T482" i="18" a="1"/>
  <c r="T482" i="18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/>
  <c r="T488" i="18" a="1"/>
  <c r="T488" i="18"/>
  <c r="T489" i="18" a="1"/>
  <c r="T489" i="18" s="1"/>
  <c r="T490" i="18" a="1"/>
  <c r="T490" i="18" s="1"/>
  <c r="T491" i="18" a="1"/>
  <c r="T491" i="18" s="1"/>
  <c r="T492" i="18" a="1"/>
  <c r="T492" i="18" s="1"/>
  <c r="T493" i="18" a="1"/>
  <c r="T493" i="18"/>
  <c r="T494" i="18" a="1"/>
  <c r="T494" i="18" s="1"/>
  <c r="T495" i="18" a="1"/>
  <c r="T495" i="18"/>
  <c r="T496" i="18" a="1"/>
  <c r="T496" i="18" s="1"/>
  <c r="T497" i="18" a="1"/>
  <c r="T497" i="18" s="1"/>
  <c r="T498" i="18" a="1"/>
  <c r="T498" i="18"/>
  <c r="T499" i="18" a="1"/>
  <c r="T499" i="18" s="1"/>
  <c r="T500" i="18" a="1"/>
  <c r="T500" i="18"/>
  <c r="T501" i="18" a="1"/>
  <c r="T501" i="18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/>
  <c r="T507" i="18" a="1"/>
  <c r="T507" i="18" s="1"/>
  <c r="T508" i="18" a="1"/>
  <c r="T508" i="18" s="1"/>
  <c r="T509" i="18" a="1"/>
  <c r="T509" i="18"/>
  <c r="T510" i="18" a="1"/>
  <c r="T510" i="18" s="1"/>
  <c r="T511" i="18" a="1"/>
  <c r="T511" i="18" s="1"/>
  <c r="T512" i="18" a="1"/>
  <c r="T512" i="18" s="1"/>
  <c r="T513" i="18" a="1"/>
  <c r="T513" i="18"/>
  <c r="T514" i="18" a="1"/>
  <c r="T514" i="18" s="1"/>
  <c r="T515" i="18" a="1"/>
  <c r="T515" i="18"/>
  <c r="T516" i="18" a="1"/>
  <c r="T516" i="18"/>
  <c r="T517" i="18" a="1"/>
  <c r="T517" i="18" s="1"/>
  <c r="T518" i="18" a="1"/>
  <c r="T518" i="18" s="1"/>
  <c r="T519" i="18" a="1"/>
  <c r="T519" i="18" s="1"/>
  <c r="T520" i="18" a="1"/>
  <c r="T520" i="18" s="1"/>
  <c r="T521" i="18" a="1"/>
  <c r="T521" i="18"/>
  <c r="T522" i="18" a="1"/>
  <c r="T522" i="18" s="1"/>
  <c r="T523" i="18" a="1"/>
  <c r="T523" i="18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 s="1"/>
  <c r="T529" i="18" a="1"/>
  <c r="T529" i="18"/>
  <c r="T530" i="18" a="1"/>
  <c r="T530" i="18" s="1"/>
  <c r="T531" i="18" a="1"/>
  <c r="T531" i="18" s="1"/>
  <c r="T532" i="18" a="1"/>
  <c r="T532" i="18" s="1"/>
  <c r="T533" i="18" a="1"/>
  <c r="T533" i="18" s="1"/>
  <c r="T534" i="18" a="1"/>
  <c r="T534" i="18"/>
  <c r="T535" i="18" a="1"/>
  <c r="T535" i="18"/>
  <c r="T536" i="18" a="1"/>
  <c r="T536" i="18"/>
  <c r="T537" i="18" a="1"/>
  <c r="T537" i="18" s="1"/>
  <c r="T538" i="18" a="1"/>
  <c r="T538" i="18" s="1"/>
  <c r="T539" i="18" a="1"/>
  <c r="T539" i="18"/>
  <c r="T540" i="18" a="1"/>
  <c r="T540" i="18" s="1"/>
  <c r="T541" i="18" a="1"/>
  <c r="T541" i="18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/>
  <c r="T553" i="18" a="1"/>
  <c r="T553" i="18" s="1"/>
  <c r="T554" i="18" a="1"/>
  <c r="T554" i="18" s="1"/>
  <c r="T555" i="18" a="1"/>
  <c r="T555" i="18"/>
  <c r="T556" i="18" a="1"/>
  <c r="T556" i="18" s="1"/>
  <c r="T557" i="18" a="1"/>
  <c r="T557" i="18" s="1"/>
  <c r="T558" i="18" a="1"/>
  <c r="T558" i="18" s="1"/>
  <c r="T559" i="18" a="1"/>
  <c r="T559" i="18" s="1"/>
  <c r="T560" i="18" a="1"/>
  <c r="T560" i="18"/>
  <c r="T561" i="18" a="1"/>
  <c r="T561" i="18" s="1"/>
  <c r="T562" i="18" a="1"/>
  <c r="T562" i="18" s="1"/>
  <c r="T563" i="18" a="1"/>
  <c r="T563" i="18" s="1"/>
  <c r="T564" i="18" a="1"/>
  <c r="T564" i="18" s="1"/>
  <c r="T565" i="18" a="1"/>
  <c r="T565" i="18"/>
  <c r="T566" i="18" a="1"/>
  <c r="T566" i="18" s="1"/>
  <c r="T567" i="18" a="1"/>
  <c r="T567" i="18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 s="1"/>
  <c r="T584" i="18" a="1"/>
  <c r="T584" i="18" s="1"/>
  <c r="T585" i="18" a="1"/>
  <c r="T585" i="18" s="1"/>
  <c r="T586" i="18" a="1"/>
  <c r="T586" i="18" s="1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/>
  <c r="T592" i="18" a="1"/>
  <c r="T592" i="18" s="1"/>
  <c r="T593" i="18" a="1"/>
  <c r="T593" i="18"/>
  <c r="T594" i="18" a="1"/>
  <c r="T594" i="18" s="1"/>
  <c r="T595" i="18" a="1"/>
  <c r="T595" i="18" s="1"/>
  <c r="T596" i="18" a="1"/>
  <c r="T596" i="18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 s="1"/>
  <c r="T602" i="18" a="1"/>
  <c r="T602" i="18" s="1"/>
  <c r="T603" i="18" a="1"/>
  <c r="T603" i="18" s="1"/>
  <c r="T604" i="18" a="1"/>
  <c r="T604" i="18" s="1"/>
  <c r="T605" i="18" a="1"/>
  <c r="T605" i="18" s="1"/>
  <c r="T606" i="18" a="1"/>
  <c r="T606" i="18" s="1"/>
  <c r="T607" i="18" a="1"/>
  <c r="T607" i="18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/>
  <c r="T615" i="18" a="1"/>
  <c r="T615" i="18" s="1"/>
  <c r="T616" i="18" a="1"/>
  <c r="T616" i="18" s="1"/>
  <c r="T617" i="18" a="1"/>
  <c r="T617" i="18" s="1"/>
  <c r="T618" i="18" a="1"/>
  <c r="T618" i="18"/>
  <c r="T619" i="18" a="1"/>
  <c r="T619" i="18"/>
  <c r="T620" i="18" a="1"/>
  <c r="T620" i="18" s="1"/>
  <c r="T621" i="18" a="1"/>
  <c r="T621" i="18"/>
  <c r="T622" i="18" a="1"/>
  <c r="T622" i="18" s="1"/>
  <c r="T623" i="18" a="1"/>
  <c r="T623" i="18" s="1"/>
  <c r="T624" i="18" a="1"/>
  <c r="T624" i="18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/>
  <c r="T638" i="18" a="1"/>
  <c r="T638" i="18" s="1"/>
  <c r="T639" i="18" a="1"/>
  <c r="T639" i="18" s="1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 s="1"/>
  <c r="T648" i="18" a="1"/>
  <c r="T648" i="18" s="1"/>
  <c r="T649" i="18" a="1"/>
  <c r="T649" i="18" s="1"/>
  <c r="T650" i="18" a="1"/>
  <c r="T650" i="18"/>
  <c r="T651" i="18" a="1"/>
  <c r="T651" i="18" s="1"/>
  <c r="T652" i="18" a="1"/>
  <c r="T652" i="18" s="1"/>
  <c r="T653" i="18" a="1"/>
  <c r="T653" i="18" s="1"/>
  <c r="T654" i="18" a="1"/>
  <c r="T654" i="18" s="1"/>
  <c r="T655" i="18" a="1"/>
  <c r="T655" i="18" s="1"/>
  <c r="T656" i="18" a="1"/>
  <c r="T656" i="18" s="1"/>
  <c r="T657" i="18" a="1"/>
  <c r="T657" i="18" s="1"/>
  <c r="T658" i="18" a="1"/>
  <c r="T658" i="18" s="1"/>
  <c r="T659" i="18" a="1"/>
  <c r="T659" i="18"/>
  <c r="T660" i="18" a="1"/>
  <c r="T660" i="18" s="1"/>
  <c r="T661" i="18" a="1"/>
  <c r="T661" i="18" s="1"/>
  <c r="T662" i="18" a="1"/>
  <c r="T662" i="18"/>
  <c r="T663" i="18" a="1"/>
  <c r="T663" i="18" s="1"/>
  <c r="T664" i="18" a="1"/>
  <c r="T664" i="18" s="1"/>
  <c r="T665" i="18" a="1"/>
  <c r="T665" i="18" s="1"/>
  <c r="T666" i="18" a="1"/>
  <c r="T666" i="18" s="1"/>
  <c r="T667" i="18" a="1"/>
  <c r="T667" i="18" s="1"/>
  <c r="T668" i="18" a="1"/>
  <c r="T668" i="18" s="1"/>
  <c r="T669" i="18" a="1"/>
  <c r="T669" i="18" s="1"/>
  <c r="T670" i="18" a="1"/>
  <c r="T670" i="18" s="1"/>
  <c r="T671" i="18" a="1"/>
  <c r="T671" i="18" s="1"/>
  <c r="T672" i="18" a="1"/>
  <c r="T672" i="18"/>
  <c r="T673" i="18" a="1"/>
  <c r="T673" i="18" s="1"/>
  <c r="T674" i="18" a="1"/>
  <c r="T674" i="18" s="1"/>
  <c r="T675" i="18" a="1"/>
  <c r="T675" i="18"/>
  <c r="T676" i="18" a="1"/>
  <c r="T676" i="18" s="1"/>
  <c r="T677" i="18" a="1"/>
  <c r="T677" i="18" s="1"/>
  <c r="T678" i="18" a="1"/>
  <c r="T678" i="18" s="1"/>
  <c r="T679" i="18" a="1"/>
  <c r="T679" i="18" s="1"/>
  <c r="T680" i="18" a="1"/>
  <c r="T680" i="18"/>
  <c r="T681" i="18" a="1"/>
  <c r="T681" i="18" s="1"/>
  <c r="T682" i="18" a="1"/>
  <c r="T682" i="18" s="1"/>
  <c r="T683" i="18" a="1"/>
  <c r="T683" i="18" s="1"/>
  <c r="T684" i="18" a="1"/>
  <c r="T684" i="18" s="1"/>
  <c r="T685" i="18" a="1"/>
  <c r="T685" i="18" s="1"/>
  <c r="T686" i="18" a="1"/>
  <c r="T686" i="18" s="1"/>
  <c r="T687" i="18" a="1"/>
  <c r="T687" i="18" s="1"/>
  <c r="T688" i="18" a="1"/>
  <c r="T688" i="18" s="1"/>
  <c r="T689" i="18" a="1"/>
  <c r="T689" i="18" s="1"/>
  <c r="T690" i="18" a="1"/>
  <c r="T690" i="18" s="1"/>
  <c r="T691" i="18" a="1"/>
  <c r="T691" i="18" s="1"/>
  <c r="T692" i="18" a="1"/>
  <c r="T692" i="18" s="1"/>
  <c r="T693" i="18" a="1"/>
  <c r="T693" i="18"/>
  <c r="T694" i="18" a="1"/>
  <c r="T694" i="18" s="1"/>
  <c r="T695" i="18" a="1"/>
  <c r="T695" i="18" s="1"/>
  <c r="T696" i="18" a="1"/>
  <c r="T696" i="18" s="1"/>
  <c r="T697" i="18" a="1"/>
  <c r="T697" i="18" s="1"/>
  <c r="T698" i="18" a="1"/>
  <c r="T698" i="18"/>
  <c r="T699" i="18" a="1"/>
  <c r="T699" i="18" s="1"/>
  <c r="T700" i="18" a="1"/>
  <c r="T700" i="18" s="1"/>
  <c r="T701" i="18" a="1"/>
  <c r="T701" i="18" s="1"/>
  <c r="T702" i="18" a="1"/>
  <c r="T702" i="18" s="1"/>
  <c r="T703" i="18" a="1"/>
  <c r="T703" i="18" s="1"/>
  <c r="T704" i="18" a="1"/>
  <c r="T704" i="18" s="1"/>
  <c r="T705" i="18" a="1"/>
  <c r="T705" i="18" s="1"/>
  <c r="T706" i="18" a="1"/>
  <c r="T706" i="18" s="1"/>
  <c r="T707" i="18" a="1"/>
  <c r="T707" i="18" s="1"/>
  <c r="T708" i="18" a="1"/>
  <c r="T708" i="18" s="1"/>
  <c r="T709" i="18" a="1"/>
  <c r="T709" i="18" s="1"/>
  <c r="T710" i="18" a="1"/>
  <c r="T710" i="18" s="1"/>
  <c r="T711" i="18" a="1"/>
  <c r="T711" i="18" s="1"/>
  <c r="T712" i="18" a="1"/>
  <c r="T712" i="18" s="1"/>
  <c r="T713" i="18" a="1"/>
  <c r="T713" i="18" s="1"/>
  <c r="T714" i="18" a="1"/>
  <c r="T714" i="18" s="1"/>
  <c r="T715" i="18" a="1"/>
  <c r="T715" i="18" s="1"/>
  <c r="T716" i="18" a="1"/>
  <c r="T716" i="18" s="1"/>
  <c r="T717" i="18" a="1"/>
  <c r="T717" i="18" s="1"/>
  <c r="T718" i="18" a="1"/>
  <c r="T718" i="18" s="1"/>
  <c r="T719" i="18" a="1"/>
  <c r="T719" i="18" s="1"/>
  <c r="T720" i="18" a="1"/>
  <c r="T720" i="18" s="1"/>
  <c r="T721" i="18" a="1"/>
  <c r="T721" i="18" s="1"/>
  <c r="T722" i="18" a="1"/>
  <c r="T722" i="18" s="1"/>
  <c r="T723" i="18" a="1"/>
  <c r="T723" i="18" s="1"/>
  <c r="T724" i="18" a="1"/>
  <c r="T724" i="18" s="1"/>
  <c r="T725" i="18" a="1"/>
  <c r="T725" i="18" s="1"/>
  <c r="T726" i="18" a="1"/>
  <c r="T726" i="18"/>
  <c r="T727" i="18" a="1"/>
  <c r="T727" i="18" s="1"/>
  <c r="T728" i="18" a="1"/>
  <c r="T728" i="18" s="1"/>
  <c r="T729" i="18" a="1"/>
  <c r="T729" i="18" s="1"/>
  <c r="T730" i="18" a="1"/>
  <c r="T730" i="18" s="1"/>
  <c r="T731" i="18" a="1"/>
  <c r="T731" i="18" s="1"/>
  <c r="T732" i="18" a="1"/>
  <c r="T732" i="18" s="1"/>
  <c r="T733" i="18" a="1"/>
  <c r="T733" i="18" s="1"/>
  <c r="T734" i="18" a="1"/>
  <c r="T734" i="18"/>
  <c r="T735" i="18" a="1"/>
  <c r="T735" i="18" s="1"/>
  <c r="T736" i="18" a="1"/>
  <c r="T736" i="18" s="1"/>
  <c r="T737" i="18" a="1"/>
  <c r="T737" i="18" s="1"/>
  <c r="T738" i="18" a="1"/>
  <c r="T738" i="18" s="1"/>
  <c r="T739" i="18" a="1"/>
  <c r="T739" i="18"/>
  <c r="T740" i="18" a="1"/>
  <c r="T740" i="18" s="1"/>
  <c r="T741" i="18" a="1"/>
  <c r="T741" i="18" s="1"/>
  <c r="T742" i="18" a="1"/>
  <c r="T742" i="18" s="1"/>
  <c r="T743" i="18" a="1"/>
  <c r="T743" i="18" s="1"/>
  <c r="T744" i="18" a="1"/>
  <c r="T744" i="18"/>
  <c r="T745" i="18" a="1"/>
  <c r="T745" i="18" s="1"/>
  <c r="T746" i="18" a="1"/>
  <c r="T746" i="18" s="1"/>
  <c r="T747" i="18" a="1"/>
  <c r="T747" i="18" s="1"/>
  <c r="T748" i="18" a="1"/>
  <c r="T748" i="18" s="1"/>
  <c r="T749" i="18" a="1"/>
  <c r="T749" i="18" s="1"/>
  <c r="T750" i="18" a="1"/>
  <c r="T750" i="18" s="1"/>
  <c r="T751" i="18" a="1"/>
  <c r="T751" i="18" s="1"/>
  <c r="T752" i="18" a="1"/>
  <c r="T752" i="18"/>
  <c r="T753" i="18" a="1"/>
  <c r="T753" i="18" s="1"/>
  <c r="T754" i="18" a="1"/>
  <c r="T754" i="18" s="1"/>
  <c r="T755" i="18" a="1"/>
  <c r="T755" i="18" s="1"/>
  <c r="T756" i="18" a="1"/>
  <c r="T756" i="18" s="1"/>
  <c r="T757" i="18" a="1"/>
  <c r="T757" i="18" s="1"/>
  <c r="T758" i="18" a="1"/>
  <c r="T758" i="18" s="1"/>
  <c r="T759" i="18" a="1"/>
  <c r="T759" i="18" s="1"/>
  <c r="T760" i="18" a="1"/>
  <c r="T760" i="18" s="1"/>
  <c r="T761" i="18" a="1"/>
  <c r="T761" i="18" s="1"/>
  <c r="T762" i="18" a="1"/>
  <c r="T762" i="18" s="1"/>
  <c r="T763" i="18" a="1"/>
  <c r="T763" i="18" s="1"/>
  <c r="T764" i="18" a="1"/>
  <c r="T764" i="18" s="1"/>
  <c r="T765" i="18" a="1"/>
  <c r="T765" i="18" s="1"/>
  <c r="T766" i="18" a="1"/>
  <c r="T766" i="18" s="1"/>
  <c r="T767" i="18" a="1"/>
  <c r="T767" i="18" s="1"/>
  <c r="T768" i="18" a="1"/>
  <c r="T768" i="18" s="1"/>
  <c r="T769" i="18" a="1"/>
  <c r="T769" i="18" s="1"/>
  <c r="T770" i="18" a="1"/>
  <c r="T770" i="18" s="1"/>
  <c r="T771" i="18" a="1"/>
  <c r="T771" i="18" s="1"/>
  <c r="T772" i="18" a="1"/>
  <c r="T772" i="18" s="1"/>
  <c r="T773" i="18" a="1"/>
  <c r="T773" i="18" s="1"/>
  <c r="T774" i="18" a="1"/>
  <c r="T774" i="18" s="1"/>
  <c r="T775" i="18" a="1"/>
  <c r="T775" i="18" s="1"/>
  <c r="T776" i="18" a="1"/>
  <c r="T776" i="18" s="1"/>
  <c r="T777" i="18" a="1"/>
  <c r="T777" i="18" s="1"/>
  <c r="T778" i="18" a="1"/>
  <c r="T778" i="18" s="1"/>
  <c r="T779" i="18" a="1"/>
  <c r="T779" i="18" s="1"/>
  <c r="T780" i="18" a="1"/>
  <c r="T780" i="18"/>
  <c r="T781" i="18" a="1"/>
  <c r="T781" i="18" s="1"/>
  <c r="T782" i="18" a="1"/>
  <c r="T782" i="18" s="1"/>
  <c r="T783" i="18" a="1"/>
  <c r="T783" i="18" s="1"/>
  <c r="T784" i="18" a="1"/>
  <c r="T784" i="18" s="1"/>
  <c r="T785" i="18" a="1"/>
  <c r="T785" i="18"/>
  <c r="T786" i="18" a="1"/>
  <c r="T786" i="18" s="1"/>
  <c r="T787" i="18" a="1"/>
  <c r="T787" i="18" s="1"/>
  <c r="T788" i="18" a="1"/>
  <c r="T788" i="18" s="1"/>
  <c r="T789" i="18" a="1"/>
  <c r="T789" i="18" s="1"/>
  <c r="T790" i="18" a="1"/>
  <c r="T790" i="18" s="1"/>
  <c r="T791" i="18" a="1"/>
  <c r="T791" i="18" s="1"/>
  <c r="T792" i="18" a="1"/>
  <c r="T792" i="18" s="1"/>
  <c r="T793" i="18" a="1"/>
  <c r="T793" i="18" s="1"/>
  <c r="T794" i="18" a="1"/>
  <c r="T794" i="18" s="1"/>
  <c r="T795" i="18" a="1"/>
  <c r="T795" i="18" s="1"/>
  <c r="T796" i="18" a="1"/>
  <c r="T796" i="18" s="1"/>
  <c r="T797" i="18" a="1"/>
  <c r="T797" i="18" s="1"/>
  <c r="T798" i="18" a="1"/>
  <c r="T798" i="18"/>
  <c r="T799" i="18" a="1"/>
  <c r="T799" i="18" s="1"/>
  <c r="T800" i="18" a="1"/>
  <c r="T800" i="18" s="1"/>
  <c r="T801" i="18" a="1"/>
  <c r="T801" i="18" s="1"/>
  <c r="T802" i="18" a="1"/>
  <c r="T802" i="18" s="1"/>
  <c r="T803" i="18" a="1"/>
  <c r="T803" i="18" s="1"/>
  <c r="T804" i="18" a="1"/>
  <c r="T804" i="18" s="1"/>
  <c r="T805" i="18" a="1"/>
  <c r="T805" i="18" s="1"/>
  <c r="T806" i="18" a="1"/>
  <c r="T806" i="18" s="1"/>
  <c r="T807" i="18" a="1"/>
  <c r="T807" i="18" s="1"/>
  <c r="T808" i="18" a="1"/>
  <c r="T808" i="18" s="1"/>
  <c r="T809" i="18" a="1"/>
  <c r="T809" i="18" s="1"/>
  <c r="T810" i="18" a="1"/>
  <c r="T810" i="18" s="1"/>
  <c r="T811" i="18" a="1"/>
  <c r="T811" i="18"/>
  <c r="T812" i="18" a="1"/>
  <c r="T812" i="18" s="1"/>
  <c r="T813" i="18" a="1"/>
  <c r="T813" i="18" s="1"/>
  <c r="T814" i="18" a="1"/>
  <c r="T814" i="18" s="1"/>
  <c r="T815" i="18" a="1"/>
  <c r="T815" i="18" s="1"/>
  <c r="T816" i="18" a="1"/>
  <c r="T816" i="18" s="1"/>
  <c r="T817" i="18" a="1"/>
  <c r="T817" i="18" s="1"/>
  <c r="T818" i="18" a="1"/>
  <c r="T818" i="18" s="1"/>
  <c r="T819" i="18" a="1"/>
  <c r="T819" i="18"/>
  <c r="T820" i="18" a="1"/>
  <c r="T820" i="18" s="1"/>
  <c r="T821" i="18" a="1"/>
  <c r="T821" i="18" s="1"/>
  <c r="T822" i="18" a="1"/>
  <c r="T822" i="18" s="1"/>
  <c r="T823" i="18" a="1"/>
  <c r="T823" i="18" s="1"/>
  <c r="T824" i="18" a="1"/>
  <c r="T824" i="18" s="1"/>
  <c r="T825" i="18" a="1"/>
  <c r="T825" i="18" s="1"/>
  <c r="T826" i="18" a="1"/>
  <c r="T826" i="18" s="1"/>
  <c r="T827" i="18" a="1"/>
  <c r="T827" i="18" s="1"/>
  <c r="T828" i="18" a="1"/>
  <c r="T828" i="18" s="1"/>
  <c r="T829" i="18" a="1"/>
  <c r="T829" i="18"/>
  <c r="T830" i="18" a="1"/>
  <c r="T830" i="18" s="1"/>
  <c r="T831" i="18" a="1"/>
  <c r="T831" i="18" s="1"/>
  <c r="T832" i="18" a="1"/>
  <c r="T832" i="18" s="1"/>
  <c r="T833" i="18" a="1"/>
  <c r="T833" i="18" s="1"/>
  <c r="T834" i="18" a="1"/>
  <c r="T834" i="18" s="1"/>
  <c r="T835" i="18" a="1"/>
  <c r="T835" i="18" s="1"/>
  <c r="T836" i="18" a="1"/>
  <c r="T836" i="18" s="1"/>
  <c r="T837" i="18" a="1"/>
  <c r="T837" i="18" s="1"/>
  <c r="T838" i="18" a="1"/>
  <c r="T838" i="18" s="1"/>
  <c r="T839" i="18" a="1"/>
  <c r="T839" i="18"/>
  <c r="T840" i="18" a="1"/>
  <c r="T840" i="18" s="1"/>
  <c r="T841" i="18" a="1"/>
  <c r="T841" i="18" s="1"/>
  <c r="T842" i="18" a="1"/>
  <c r="T842" i="18" s="1"/>
  <c r="T843" i="18" a="1"/>
  <c r="T843" i="18" s="1"/>
  <c r="T844" i="18" a="1"/>
  <c r="T844" i="18" s="1"/>
  <c r="T845" i="18" a="1"/>
  <c r="T845" i="18" s="1"/>
  <c r="T846" i="18" a="1"/>
  <c r="T846" i="18" s="1"/>
  <c r="T847" i="18" a="1"/>
  <c r="T847" i="18" s="1"/>
  <c r="T848" i="18" a="1"/>
  <c r="T848" i="18" s="1"/>
  <c r="T849" i="18" a="1"/>
  <c r="T849" i="18" s="1"/>
  <c r="T850" i="18" a="1"/>
  <c r="T850" i="18" s="1"/>
  <c r="T851" i="18" a="1"/>
  <c r="T851" i="18" s="1"/>
  <c r="T852" i="18" a="1"/>
  <c r="T852" i="18"/>
  <c r="T853" i="18" a="1"/>
  <c r="T853" i="18" s="1"/>
  <c r="T854" i="18" a="1"/>
  <c r="T854" i="18" s="1"/>
  <c r="T855" i="18" a="1"/>
  <c r="T855" i="18"/>
  <c r="T856" i="18" a="1"/>
  <c r="T856" i="18" s="1"/>
  <c r="T857" i="18" a="1"/>
  <c r="T857" i="18"/>
  <c r="T858" i="18" a="1"/>
  <c r="T858" i="18" s="1"/>
  <c r="T859" i="18" a="1"/>
  <c r="T859" i="18" s="1"/>
  <c r="T860" i="18" a="1"/>
  <c r="T860" i="18"/>
  <c r="T861" i="18" a="1"/>
  <c r="T861" i="18" s="1"/>
  <c r="T862" i="18" a="1"/>
  <c r="T862" i="18" s="1"/>
  <c r="T863" i="18" a="1"/>
  <c r="T863" i="18" s="1"/>
  <c r="T864" i="18" a="1"/>
  <c r="T864" i="18" s="1"/>
  <c r="T865" i="18" a="1"/>
  <c r="T865" i="18" s="1"/>
  <c r="T866" i="18" a="1"/>
  <c r="T866" i="18" s="1"/>
  <c r="T867" i="18" a="1"/>
  <c r="T867" i="18" s="1"/>
  <c r="T868" i="18" a="1"/>
  <c r="T868" i="18" s="1"/>
  <c r="T869" i="18" a="1"/>
  <c r="T869" i="18" s="1"/>
  <c r="T870" i="18" a="1"/>
  <c r="T870" i="18"/>
  <c r="T871" i="18" a="1"/>
  <c r="T871" i="18" s="1"/>
  <c r="T872" i="18" a="1"/>
  <c r="T872" i="18" s="1"/>
  <c r="T873" i="18" a="1"/>
  <c r="T873" i="18" s="1"/>
  <c r="T874" i="18" a="1"/>
  <c r="T874" i="18" s="1"/>
  <c r="T875" i="18" a="1"/>
  <c r="T875" i="18"/>
  <c r="T876" i="18" a="1"/>
  <c r="T876" i="18" s="1"/>
  <c r="T877" i="18" a="1"/>
  <c r="T877" i="18" s="1"/>
  <c r="T878" i="18" a="1"/>
  <c r="T878" i="18" s="1"/>
  <c r="T879" i="18" a="1"/>
  <c r="T879" i="18" s="1"/>
  <c r="T880" i="18" a="1"/>
  <c r="T880" i="18" s="1"/>
  <c r="T881" i="18" a="1"/>
  <c r="T881" i="18" s="1"/>
  <c r="T882" i="18" a="1"/>
  <c r="T882" i="18" s="1"/>
  <c r="T883" i="18" a="1"/>
  <c r="T883" i="18" s="1"/>
  <c r="T884" i="18" a="1"/>
  <c r="T884" i="18" s="1"/>
  <c r="T885" i="18" a="1"/>
  <c r="T885" i="18"/>
  <c r="T886" i="18" a="1"/>
  <c r="T886" i="18" s="1"/>
  <c r="T887" i="18" a="1"/>
  <c r="T887" i="18" s="1"/>
  <c r="T888" i="18" a="1"/>
  <c r="T888" i="18" s="1"/>
  <c r="T889" i="18" a="1"/>
  <c r="T889" i="18" s="1"/>
  <c r="T890" i="18" a="1"/>
  <c r="T890" i="18" s="1"/>
  <c r="T891" i="18" a="1"/>
  <c r="T891" i="18" s="1"/>
  <c r="T892" i="18" a="1"/>
  <c r="T892" i="18" s="1"/>
  <c r="T893" i="18" a="1"/>
  <c r="T893" i="18" s="1"/>
  <c r="T894" i="18" a="1"/>
  <c r="T894" i="18" s="1"/>
  <c r="T895" i="18" a="1"/>
  <c r="T895" i="18" s="1"/>
  <c r="T896" i="18" a="1"/>
  <c r="T896" i="18"/>
  <c r="T897" i="18" a="1"/>
  <c r="T897" i="18" s="1"/>
  <c r="T898" i="18" a="1"/>
  <c r="T898" i="18" s="1"/>
  <c r="T899" i="18" a="1"/>
  <c r="T899" i="18" s="1"/>
  <c r="T900" i="18" a="1"/>
  <c r="T900" i="18" s="1"/>
  <c r="T901" i="18" a="1"/>
  <c r="T901" i="18" s="1"/>
  <c r="T902" i="18" a="1"/>
  <c r="T902" i="18" s="1"/>
  <c r="T903" i="18" a="1"/>
  <c r="T903" i="18" s="1"/>
  <c r="T904" i="18" a="1"/>
  <c r="T904" i="18" s="1"/>
  <c r="T905" i="18" a="1"/>
  <c r="T905" i="18" s="1"/>
  <c r="T906" i="18" a="1"/>
  <c r="T906" i="18" s="1"/>
  <c r="T907" i="18" a="1"/>
  <c r="T907" i="18" s="1"/>
  <c r="T908" i="18" a="1"/>
  <c r="T908" i="18" s="1"/>
  <c r="T909" i="18" a="1"/>
  <c r="T909" i="18"/>
  <c r="T910" i="18" a="1"/>
  <c r="T910" i="18" s="1"/>
  <c r="T911" i="18" a="1"/>
  <c r="T911" i="18"/>
  <c r="T912" i="18" a="1"/>
  <c r="T912" i="18" s="1"/>
  <c r="T913" i="18" a="1"/>
  <c r="T913" i="18" s="1"/>
  <c r="T914" i="18" a="1"/>
  <c r="T914" i="18"/>
  <c r="T915" i="18" a="1"/>
  <c r="T915" i="18" s="1"/>
  <c r="T916" i="18" a="1"/>
  <c r="T916" i="18" s="1"/>
  <c r="T917" i="18" a="1"/>
  <c r="T917" i="18" s="1"/>
  <c r="T918" i="18" a="1"/>
  <c r="T918" i="18"/>
  <c r="T919" i="18" a="1"/>
  <c r="T919" i="18" s="1"/>
  <c r="T920" i="18" a="1"/>
  <c r="T920" i="18" s="1"/>
  <c r="T921" i="18" a="1"/>
  <c r="T921" i="18" s="1"/>
  <c r="T922" i="18" a="1"/>
  <c r="T922" i="18" s="1"/>
  <c r="T923" i="18" a="1"/>
  <c r="T923" i="18" s="1"/>
  <c r="T924" i="18" a="1"/>
  <c r="T924" i="18" s="1"/>
  <c r="T925" i="18" a="1"/>
  <c r="T925" i="18" s="1"/>
  <c r="T926" i="18" a="1"/>
  <c r="T926" i="18" s="1"/>
  <c r="T927" i="18" a="1"/>
  <c r="T927" i="18"/>
  <c r="T928" i="18" a="1"/>
  <c r="T928" i="18" s="1"/>
  <c r="T929" i="18" a="1"/>
  <c r="T929" i="18"/>
  <c r="T930" i="18" a="1"/>
  <c r="T930" i="18" s="1"/>
  <c r="T931" i="18" a="1"/>
  <c r="T931" i="18" s="1"/>
  <c r="T932" i="18" a="1"/>
  <c r="T932" i="18" s="1"/>
  <c r="T933" i="18" a="1"/>
  <c r="T933" i="18" s="1"/>
  <c r="T934" i="18" a="1"/>
  <c r="T934" i="18" s="1"/>
  <c r="T935" i="18" a="1"/>
  <c r="T935" i="18" s="1"/>
  <c r="T936" i="18" a="1"/>
  <c r="T936" i="18" s="1"/>
  <c r="T937" i="18" a="1"/>
  <c r="T937" i="18" s="1"/>
  <c r="T938" i="18" a="1"/>
  <c r="T938" i="18" s="1"/>
  <c r="T939" i="18" a="1"/>
  <c r="T939" i="18" s="1"/>
  <c r="T940" i="18" a="1"/>
  <c r="T940" i="18" s="1"/>
  <c r="T941" i="18" a="1"/>
  <c r="T941" i="18" s="1"/>
  <c r="T942" i="18" a="1"/>
  <c r="T942" i="18" s="1"/>
  <c r="T943" i="18" a="1"/>
  <c r="T943" i="18" s="1"/>
  <c r="T944" i="18" a="1"/>
  <c r="T944" i="18" s="1"/>
  <c r="T945" i="18" a="1"/>
  <c r="T945" i="18" s="1"/>
  <c r="T946" i="18" a="1"/>
  <c r="T946" i="18" s="1"/>
  <c r="T947" i="18" a="1"/>
  <c r="T947" i="18"/>
  <c r="T948" i="18" a="1"/>
  <c r="T948" i="18" s="1"/>
  <c r="T949" i="18" a="1"/>
  <c r="T949" i="18" s="1"/>
  <c r="T950" i="18" a="1"/>
  <c r="T950" i="18" s="1"/>
  <c r="T951" i="18" a="1"/>
  <c r="T951" i="18" s="1"/>
  <c r="T952" i="18" a="1"/>
  <c r="T952" i="18" s="1"/>
  <c r="T953" i="18" a="1"/>
  <c r="T953" i="18" s="1"/>
  <c r="T954" i="18" a="1"/>
  <c r="T954" i="18" s="1"/>
  <c r="T955" i="18" a="1"/>
  <c r="T955" i="18" s="1"/>
  <c r="T956" i="18" a="1"/>
  <c r="T956" i="18" s="1"/>
  <c r="T957" i="18" a="1"/>
  <c r="T957" i="18"/>
  <c r="T958" i="18" a="1"/>
  <c r="T958" i="18" s="1"/>
  <c r="T959" i="18" a="1"/>
  <c r="T959" i="18" s="1"/>
  <c r="T960" i="18" a="1"/>
  <c r="T960" i="18" s="1"/>
  <c r="T961" i="18" a="1"/>
  <c r="T961" i="18" s="1"/>
  <c r="T962" i="18" a="1"/>
  <c r="T962" i="18" s="1"/>
  <c r="T963" i="18" a="1"/>
  <c r="T963" i="18" s="1"/>
  <c r="T964" i="18" a="1"/>
  <c r="T964" i="18" s="1"/>
  <c r="T965" i="18" a="1"/>
  <c r="T965" i="18"/>
  <c r="T966" i="18" a="1"/>
  <c r="T966" i="18" s="1"/>
  <c r="T967" i="18" a="1"/>
  <c r="T967" i="18"/>
  <c r="T968" i="18" a="1"/>
  <c r="T968" i="18" s="1"/>
  <c r="T969" i="18" a="1"/>
  <c r="T969" i="18" s="1"/>
  <c r="T970" i="18" a="1"/>
  <c r="T970" i="18" s="1"/>
  <c r="T971" i="18" a="1"/>
  <c r="T971" i="18" s="1"/>
  <c r="T972" i="18" a="1"/>
  <c r="T972" i="18" s="1"/>
  <c r="T973" i="18" a="1"/>
  <c r="T973" i="18"/>
  <c r="T974" i="18" a="1"/>
  <c r="T974" i="18" s="1"/>
  <c r="T975" i="18" a="1"/>
  <c r="T975" i="18" s="1"/>
  <c r="T976" i="18" a="1"/>
  <c r="T976" i="18" s="1"/>
  <c r="T977" i="18" a="1"/>
  <c r="T977" i="18" s="1"/>
  <c r="T978" i="18" a="1"/>
  <c r="T978" i="18"/>
  <c r="T979" i="18" a="1"/>
  <c r="T979" i="18" s="1"/>
  <c r="T980" i="18" a="1"/>
  <c r="T980" i="18" s="1"/>
  <c r="T981" i="18" a="1"/>
  <c r="T981" i="18"/>
  <c r="T982" i="18" a="1"/>
  <c r="T982" i="18" s="1"/>
  <c r="T983" i="18" a="1"/>
  <c r="T983" i="18" s="1"/>
  <c r="T984" i="18" a="1"/>
  <c r="T984" i="18" s="1"/>
  <c r="T985" i="18" a="1"/>
  <c r="T985" i="18" s="1"/>
  <c r="T986" i="18" a="1"/>
  <c r="T986" i="18"/>
  <c r="T987" i="18" a="1"/>
  <c r="T987" i="18" s="1"/>
  <c r="T988" i="18" a="1"/>
  <c r="T988" i="18" s="1"/>
  <c r="T989" i="18" a="1"/>
  <c r="T989" i="18" s="1"/>
  <c r="T990" i="18" a="1"/>
  <c r="T990" i="18"/>
  <c r="T991" i="18" a="1"/>
  <c r="T991" i="18" s="1"/>
  <c r="T992" i="18" a="1"/>
  <c r="T992" i="18" s="1"/>
  <c r="T993" i="18" a="1"/>
  <c r="T993" i="18" s="1"/>
  <c r="T994" i="18" a="1"/>
  <c r="T994" i="18" s="1"/>
  <c r="T995" i="18" a="1"/>
  <c r="T995" i="18" s="1"/>
  <c r="T996" i="18" a="1"/>
  <c r="T996" i="18"/>
  <c r="T997" i="18" a="1"/>
  <c r="T997" i="18" s="1"/>
  <c r="T998" i="18" a="1"/>
  <c r="T998" i="18" s="1"/>
  <c r="T999" i="18" a="1"/>
  <c r="T999" i="18"/>
  <c r="T1000" i="18" a="1"/>
  <c r="T1000" i="18" s="1"/>
  <c r="T1001" i="18" a="1"/>
  <c r="T1001" i="18"/>
  <c r="T1002" i="18" a="1"/>
  <c r="T1002" i="18" s="1"/>
  <c r="T1003" i="18" a="1"/>
  <c r="T1003" i="18"/>
  <c r="T1004" i="18" a="1"/>
  <c r="T1004" i="18"/>
  <c r="T1005" i="18" a="1"/>
  <c r="T1005" i="18" s="1"/>
  <c r="T1006" i="18" a="1"/>
  <c r="T1006" i="18" s="1"/>
  <c r="T1007" i="18" a="1"/>
  <c r="T1007" i="18" s="1"/>
  <c r="T1008" i="18" a="1"/>
  <c r="T1008" i="18" s="1"/>
  <c r="T1009" i="18" a="1"/>
  <c r="T1009" i="18" s="1"/>
  <c r="T1010" i="18" a="1"/>
  <c r="T1010" i="18" s="1"/>
  <c r="T1011" i="18" a="1"/>
  <c r="T1011" i="18" s="1"/>
  <c r="T1012" i="18" a="1"/>
  <c r="T1012" i="18" s="1"/>
  <c r="T1013" i="18" a="1"/>
  <c r="T1013" i="18" s="1"/>
  <c r="T1014" i="18" a="1"/>
  <c r="T1014" i="18" s="1"/>
  <c r="T1015" i="18" a="1"/>
  <c r="T1015" i="18" s="1"/>
  <c r="T1016" i="18" a="1"/>
  <c r="T1016" i="18"/>
  <c r="T1017" i="18" a="1"/>
  <c r="T1017" i="18" s="1"/>
  <c r="T1018" i="18" a="1"/>
  <c r="T1018" i="18" s="1"/>
  <c r="T1019" i="18" a="1"/>
  <c r="T1019" i="18" s="1"/>
  <c r="T1020" i="18" a="1"/>
  <c r="T1020" i="18" s="1"/>
  <c r="T1021" i="18" a="1"/>
  <c r="T1021" i="18" s="1"/>
  <c r="T1022" i="18" a="1"/>
  <c r="T1022" i="18"/>
  <c r="T1023" i="18" a="1"/>
  <c r="T1023" i="18" s="1"/>
  <c r="T1024" i="18" a="1"/>
  <c r="T1024" i="18" s="1"/>
  <c r="T1025" i="18" a="1"/>
  <c r="T1025" i="18" s="1"/>
  <c r="T1026" i="18" a="1"/>
  <c r="T1026" i="18" s="1"/>
  <c r="T1027" i="18" a="1"/>
  <c r="T1027" i="18" s="1"/>
  <c r="T1028" i="18" a="1"/>
  <c r="T1028" i="18" s="1"/>
  <c r="T1029" i="18" a="1"/>
  <c r="T1029" i="18" s="1"/>
  <c r="T1030" i="18" a="1"/>
  <c r="T1030" i="18" s="1"/>
  <c r="T1031" i="18" a="1"/>
  <c r="T1031" i="18"/>
  <c r="T1032" i="18" a="1"/>
  <c r="T1032" i="18" s="1"/>
  <c r="T1033" i="18" a="1"/>
  <c r="T1033" i="18" s="1"/>
  <c r="T1034" i="18" a="1"/>
  <c r="T1034" i="18" s="1"/>
  <c r="T1035" i="18" a="1"/>
  <c r="T1035" i="18" s="1"/>
  <c r="T1036" i="18" a="1"/>
  <c r="T1036" i="18" s="1"/>
  <c r="T1037" i="18" a="1"/>
  <c r="T1037" i="18" s="1"/>
  <c r="T1038" i="18" a="1"/>
  <c r="T1038" i="18" s="1"/>
  <c r="T1039" i="18" a="1"/>
  <c r="T1039" i="18" s="1"/>
  <c r="T1040" i="18" a="1"/>
  <c r="T1040" i="18"/>
  <c r="T1041" i="18" a="1"/>
  <c r="T1041" i="18" s="1"/>
  <c r="T1042" i="18" a="1"/>
  <c r="T1042" i="18" s="1"/>
  <c r="T1043" i="18" a="1"/>
  <c r="T1043" i="18" s="1"/>
  <c r="T1044" i="18" a="1"/>
  <c r="T1044" i="18"/>
  <c r="T1045" i="18" a="1"/>
  <c r="T1045" i="18"/>
  <c r="T1046" i="18" a="1"/>
  <c r="T1046" i="18" s="1"/>
  <c r="T1047" i="18" a="1"/>
  <c r="T1047" i="18" s="1"/>
  <c r="T1048" i="18" a="1"/>
  <c r="T1048" i="18" s="1"/>
  <c r="T1049" i="18" a="1"/>
  <c r="T1049" i="18"/>
  <c r="T1050" i="18" a="1"/>
  <c r="T1050" i="18" s="1"/>
  <c r="T1051" i="18" a="1"/>
  <c r="T1051" i="18" s="1"/>
  <c r="T1052" i="18" a="1"/>
  <c r="T1052" i="18" s="1"/>
  <c r="T1053" i="18" a="1"/>
  <c r="T1053" i="18"/>
  <c r="T1054" i="18" a="1"/>
  <c r="T1054" i="18" s="1"/>
  <c r="T1055" i="18" a="1"/>
  <c r="T1055" i="18" s="1"/>
  <c r="T1056" i="18" a="1"/>
  <c r="T1056" i="18" s="1"/>
  <c r="T1057" i="18" a="1"/>
  <c r="T1057" i="18" s="1"/>
  <c r="T1058" i="18" a="1"/>
  <c r="T1058" i="18" s="1"/>
  <c r="T1059" i="18" a="1"/>
  <c r="T1059" i="18" s="1"/>
  <c r="T1060" i="18" a="1"/>
  <c r="T1060" i="18" s="1"/>
  <c r="T1061" i="18" a="1"/>
  <c r="T1061" i="18" s="1"/>
  <c r="T1062" i="18" a="1"/>
  <c r="T1062" i="18" s="1"/>
  <c r="T1063" i="18" a="1"/>
  <c r="T1063" i="18" s="1"/>
  <c r="T1064" i="18" a="1"/>
  <c r="T1064" i="18" s="1"/>
  <c r="T1065" i="18" a="1"/>
  <c r="T1065" i="18" s="1"/>
  <c r="T1066" i="18" a="1"/>
  <c r="T1066" i="18" s="1"/>
  <c r="T1067" i="18" a="1"/>
  <c r="T1067" i="18" s="1"/>
  <c r="T1068" i="18" a="1"/>
  <c r="T1068" i="18" s="1"/>
  <c r="T1069" i="18" a="1"/>
  <c r="T1069" i="18" s="1"/>
  <c r="T1070" i="18" a="1"/>
  <c r="T1070" i="18" s="1"/>
  <c r="T1071" i="18" a="1"/>
  <c r="T1071" i="18" s="1"/>
  <c r="T1072" i="18" a="1"/>
  <c r="T1072" i="18" s="1"/>
  <c r="T1073" i="18" a="1"/>
  <c r="T1073" i="18" s="1"/>
  <c r="T1074" i="18" a="1"/>
  <c r="T1074" i="18" s="1"/>
  <c r="T1075" i="18" a="1"/>
  <c r="T1075" i="18" s="1"/>
  <c r="T1076" i="18" a="1"/>
  <c r="T1076" i="18" s="1"/>
  <c r="T1077" i="18" a="1"/>
  <c r="T1077" i="18" s="1"/>
  <c r="T1078" i="18" a="1"/>
  <c r="T1078" i="18" s="1"/>
  <c r="T1079" i="18" a="1"/>
  <c r="T1079" i="18" s="1"/>
  <c r="T1080" i="18" a="1"/>
  <c r="T1080" i="18" s="1"/>
  <c r="T1081" i="18" a="1"/>
  <c r="T1081" i="18" s="1"/>
  <c r="T1082" i="18" a="1"/>
  <c r="T1082" i="18" s="1"/>
  <c r="T1083" i="18" a="1"/>
  <c r="T1083" i="18" s="1"/>
  <c r="T1084" i="18" a="1"/>
  <c r="T1084" i="18" s="1"/>
  <c r="T1085" i="18" a="1"/>
  <c r="T1085" i="18" s="1"/>
  <c r="T1086" i="18" a="1"/>
  <c r="T1086" i="18" s="1"/>
  <c r="T1087" i="18" a="1"/>
  <c r="T1087" i="18" s="1"/>
  <c r="T1088" i="18" a="1"/>
  <c r="T1088" i="18"/>
  <c r="T1089" i="18" a="1"/>
  <c r="T1089" i="18" s="1"/>
  <c r="T1090" i="18" a="1"/>
  <c r="T1090" i="18" s="1"/>
  <c r="T1091" i="18" a="1"/>
  <c r="T1091" i="18" s="1"/>
  <c r="T1092" i="18" a="1"/>
  <c r="T1092" i="18" s="1"/>
  <c r="T1093" i="18" a="1"/>
  <c r="T1093" i="18" s="1"/>
  <c r="T1094" i="18" a="1"/>
  <c r="T1094" i="18"/>
  <c r="T1095" i="18" a="1"/>
  <c r="T1095" i="18" s="1"/>
  <c r="T1096" i="18" a="1"/>
  <c r="T1096" i="18" s="1"/>
  <c r="T1097" i="18" a="1"/>
  <c r="T1097" i="18" s="1"/>
  <c r="T1098" i="18" a="1"/>
  <c r="T1098" i="18" s="1"/>
  <c r="T1099" i="18" a="1"/>
  <c r="T1099" i="18" s="1"/>
  <c r="T1100" i="18" a="1"/>
  <c r="T1100" i="18" s="1"/>
  <c r="T1101" i="18" a="1"/>
  <c r="T1101" i="18" s="1"/>
  <c r="T1102" i="18" a="1"/>
  <c r="T1102" i="18" s="1"/>
  <c r="T1103" i="18" a="1"/>
  <c r="T1103" i="18"/>
  <c r="T1104" i="18" a="1"/>
  <c r="T1104" i="18" s="1"/>
  <c r="T1105" i="18" a="1"/>
  <c r="T1105" i="18" s="1"/>
  <c r="T1106" i="18" a="1"/>
  <c r="T1106" i="18" s="1"/>
  <c r="T1107" i="18" a="1"/>
  <c r="T1107" i="18" s="1"/>
  <c r="T1108" i="18" a="1"/>
  <c r="T1108" i="18" s="1"/>
  <c r="T1109" i="18" a="1"/>
  <c r="T1109" i="18" s="1"/>
  <c r="T1110" i="18" a="1"/>
  <c r="T1110" i="18" s="1"/>
  <c r="T1111" i="18" a="1"/>
  <c r="T1111" i="18" s="1"/>
  <c r="T1112" i="18" a="1"/>
  <c r="T1112" i="18"/>
  <c r="T1113" i="18" a="1"/>
  <c r="T1113" i="18" s="1"/>
  <c r="T1114" i="18" a="1"/>
  <c r="T1114" i="18" s="1"/>
  <c r="T1115" i="18" a="1"/>
  <c r="T1115" i="18" s="1"/>
  <c r="T1116" i="18" a="1"/>
  <c r="T1116" i="18" s="1"/>
  <c r="T1117" i="18" a="1"/>
  <c r="T1117" i="18"/>
  <c r="T1118" i="18" a="1"/>
  <c r="T1118" i="18" s="1"/>
  <c r="T1119" i="18" a="1"/>
  <c r="T1119" i="18" s="1"/>
  <c r="T1120" i="18" a="1"/>
  <c r="T1120" i="18" s="1"/>
  <c r="T1121" i="18" a="1"/>
  <c r="T1121" i="18"/>
  <c r="T1122" i="18" a="1"/>
  <c r="T1122" i="18" s="1"/>
  <c r="T1123" i="18" a="1"/>
  <c r="T1123" i="18" s="1"/>
  <c r="T1124" i="18" a="1"/>
  <c r="T1124" i="18" s="1"/>
  <c r="T1125" i="18" a="1"/>
  <c r="T1125" i="18" s="1"/>
  <c r="T1126" i="18" a="1"/>
  <c r="T1126" i="18" s="1"/>
  <c r="T1127" i="18" a="1"/>
  <c r="T1127" i="18" s="1"/>
  <c r="T1128" i="18" a="1"/>
  <c r="T1128" i="18" s="1"/>
  <c r="T1129" i="18" a="1"/>
  <c r="T1129" i="18" s="1"/>
  <c r="T1130" i="18" a="1"/>
  <c r="T1130" i="18"/>
  <c r="T1131" i="18" a="1"/>
  <c r="T1131" i="18" s="1"/>
  <c r="T1132" i="18" a="1"/>
  <c r="T1132" i="18" s="1"/>
  <c r="T1133" i="18" a="1"/>
  <c r="T1133" i="18" s="1"/>
  <c r="T1134" i="18" a="1"/>
  <c r="T1134" i="18" s="1"/>
  <c r="T1135" i="18" a="1"/>
  <c r="T1135" i="18" s="1"/>
  <c r="T1136" i="18" a="1"/>
  <c r="T1136" i="18" s="1"/>
  <c r="T1137" i="18" a="1"/>
  <c r="T1137" i="18" s="1"/>
  <c r="T1138" i="18" a="1"/>
  <c r="T1138" i="18" s="1"/>
  <c r="T1139" i="18" a="1"/>
  <c r="T1139" i="18" s="1"/>
  <c r="T1140" i="18" a="1"/>
  <c r="T1140" i="18"/>
  <c r="T1141" i="18" a="1"/>
  <c r="T1141" i="18" s="1"/>
  <c r="T1142" i="18" a="1"/>
  <c r="T1142" i="18"/>
  <c r="T1143" i="18" a="1"/>
  <c r="T1143" i="18" s="1"/>
  <c r="T1144" i="18" a="1"/>
  <c r="T1144" i="18" s="1"/>
  <c r="T1145" i="18" a="1"/>
  <c r="T1145" i="18" s="1"/>
  <c r="T1146" i="18" a="1"/>
  <c r="T1146" i="18" s="1"/>
  <c r="T1147" i="18" a="1"/>
  <c r="T1147" i="18"/>
  <c r="T1148" i="18" a="1"/>
  <c r="T1148" i="18" s="1"/>
  <c r="T1149" i="18" a="1"/>
  <c r="T1149" i="18" s="1"/>
  <c r="T1150" i="18" a="1"/>
  <c r="T1150" i="18" s="1"/>
  <c r="T1151" i="18" a="1"/>
  <c r="T1151" i="18" s="1"/>
  <c r="T1152" i="18" a="1"/>
  <c r="T1152" i="18" s="1"/>
  <c r="T1153" i="18" a="1"/>
  <c r="T1153" i="18"/>
  <c r="T1154" i="18" a="1"/>
  <c r="T1154" i="18" s="1"/>
  <c r="T1155" i="18" a="1"/>
  <c r="T1155" i="18"/>
  <c r="T1156" i="18" a="1"/>
  <c r="T1156" i="18" s="1"/>
  <c r="T1157" i="18" a="1"/>
  <c r="T1157" i="18" s="1"/>
  <c r="T1158" i="18" a="1"/>
  <c r="T1158" i="18" s="1"/>
  <c r="T1159" i="18" a="1"/>
  <c r="T1159" i="18" s="1"/>
  <c r="T1160" i="18" a="1"/>
  <c r="T1160" i="18" s="1"/>
  <c r="T1161" i="18" a="1"/>
  <c r="T1161" i="18" s="1"/>
  <c r="T1162" i="18" a="1"/>
  <c r="T1162" i="18" s="1"/>
  <c r="T1163" i="18" a="1"/>
  <c r="T1163" i="18" s="1"/>
  <c r="T1164" i="18" a="1"/>
  <c r="T1164" i="18" s="1"/>
  <c r="T1165" i="18" a="1"/>
  <c r="T1165" i="18" s="1"/>
  <c r="T1166" i="18" a="1"/>
  <c r="T1166" i="18" s="1"/>
  <c r="T1167" i="18" a="1"/>
  <c r="T1167" i="18" s="1"/>
  <c r="T1168" i="18" a="1"/>
  <c r="T1168" i="18" s="1"/>
  <c r="T1169" i="18" a="1"/>
  <c r="T1169" i="18" s="1"/>
  <c r="T1170" i="18" a="1"/>
  <c r="T1170" i="18" s="1"/>
  <c r="T1171" i="18" a="1"/>
  <c r="T1171" i="18"/>
  <c r="T1172" i="18" a="1"/>
  <c r="T1172" i="18" s="1"/>
  <c r="T1173" i="18" a="1"/>
  <c r="T1173" i="18"/>
  <c r="T1174" i="18" a="1"/>
  <c r="T1174" i="18" s="1"/>
  <c r="T1175" i="18" a="1"/>
  <c r="T1175" i="18" s="1"/>
  <c r="T1176" i="18" a="1"/>
  <c r="T1176" i="18"/>
  <c r="T1177" i="18" a="1"/>
  <c r="T1177" i="18" s="1"/>
  <c r="T1178" i="18" a="1"/>
  <c r="T1178" i="18" s="1"/>
  <c r="T1179" i="18" a="1"/>
  <c r="T1179" i="18"/>
  <c r="T1180" i="18" a="1"/>
  <c r="T1180" i="18" s="1"/>
  <c r="T1181" i="18" a="1"/>
  <c r="T1181" i="18" s="1"/>
  <c r="T1182" i="18" a="1"/>
  <c r="T1182" i="18" s="1"/>
  <c r="T1183" i="18" a="1"/>
  <c r="T1183" i="18" s="1"/>
  <c r="T1184" i="18" a="1"/>
  <c r="T1184" i="18" s="1"/>
  <c r="T1185" i="18" a="1"/>
  <c r="T1185" i="18" s="1"/>
  <c r="T1186" i="18" a="1"/>
  <c r="T1186" i="18" s="1"/>
  <c r="T1187" i="18" a="1"/>
  <c r="T1187" i="18" s="1"/>
  <c r="T1188" i="18" a="1"/>
  <c r="T1188" i="18" s="1"/>
  <c r="T1189" i="18" a="1"/>
  <c r="T1189" i="18" s="1"/>
  <c r="T1190" i="18" a="1"/>
  <c r="T1190" i="18" s="1"/>
  <c r="T1191" i="18" a="1"/>
  <c r="T1191" i="18" s="1"/>
  <c r="T1192" i="18" a="1"/>
  <c r="T1192" i="18" s="1"/>
  <c r="T1193" i="18" a="1"/>
  <c r="T1193" i="18" s="1"/>
  <c r="T1194" i="18" a="1"/>
  <c r="T1194" i="18" s="1"/>
  <c r="T1195" i="18" a="1"/>
  <c r="T1195" i="18" s="1"/>
  <c r="T1196" i="18" a="1"/>
  <c r="T1196" i="18" s="1"/>
  <c r="T1197" i="18" a="1"/>
  <c r="T1197" i="18" s="1"/>
  <c r="T1198" i="18" a="1"/>
  <c r="T1198" i="18" s="1"/>
  <c r="T1199" i="18" a="1"/>
  <c r="T1199" i="18" s="1"/>
  <c r="T1200" i="18" a="1"/>
  <c r="T1200" i="18" s="1"/>
  <c r="T1201" i="18" a="1"/>
  <c r="T1201" i="18" s="1"/>
  <c r="T1202" i="18" a="1"/>
  <c r="T1202" i="18" s="1"/>
  <c r="T1203" i="18" a="1"/>
  <c r="T1203" i="18" s="1"/>
  <c r="T1204" i="18" a="1"/>
  <c r="T1204" i="18" s="1"/>
  <c r="T1205" i="18" a="1"/>
  <c r="T1205" i="18" s="1"/>
  <c r="T1206" i="18" a="1"/>
  <c r="T1206" i="18" s="1"/>
  <c r="T1207" i="18" a="1"/>
  <c r="T1207" i="18" s="1"/>
  <c r="T1208" i="18" a="1"/>
  <c r="T1208" i="18" s="1"/>
  <c r="T1209" i="18" a="1"/>
  <c r="T1209" i="18" s="1"/>
  <c r="T1210" i="18" a="1"/>
  <c r="T1210" i="18" s="1"/>
  <c r="T1211" i="18" a="1"/>
  <c r="T1211" i="18" s="1"/>
  <c r="T1212" i="18" a="1"/>
  <c r="T1212" i="18" s="1"/>
  <c r="T1213" i="18" a="1"/>
  <c r="T1213" i="18" s="1"/>
  <c r="T1214" i="18" a="1"/>
  <c r="T1214" i="18"/>
  <c r="T1215" i="18" a="1"/>
  <c r="T1215" i="18" s="1"/>
  <c r="T1216" i="18" a="1"/>
  <c r="T1216" i="18" s="1"/>
  <c r="T1217" i="18" a="1"/>
  <c r="T1217" i="18" s="1"/>
  <c r="T1218" i="18" a="1"/>
  <c r="T1218" i="18" s="1"/>
  <c r="T1219" i="18" a="1"/>
  <c r="T1219" i="18" s="1"/>
  <c r="T1220" i="18" a="1"/>
  <c r="T1220" i="18" s="1"/>
  <c r="T1221" i="18" a="1"/>
  <c r="T1221" i="18" s="1"/>
  <c r="T1222" i="18" a="1"/>
  <c r="T1222" i="18" s="1"/>
  <c r="T1223" i="18" a="1"/>
  <c r="T1223" i="18" s="1"/>
  <c r="T1224" i="18" a="1"/>
  <c r="T1224" i="18" s="1"/>
  <c r="T1225" i="18" a="1"/>
  <c r="T1225" i="18" s="1"/>
  <c r="T1226" i="18" a="1"/>
  <c r="T1226" i="18" s="1"/>
  <c r="T1227" i="18" a="1"/>
  <c r="T1227" i="18" s="1"/>
  <c r="T1228" i="18" a="1"/>
  <c r="T1228" i="18" s="1"/>
  <c r="T1229" i="18" a="1"/>
  <c r="T1229" i="18" s="1"/>
  <c r="T1230" i="18" a="1"/>
  <c r="T1230" i="18" s="1"/>
  <c r="T1231" i="18" a="1"/>
  <c r="T1231" i="18" s="1"/>
  <c r="T1232" i="18" a="1"/>
  <c r="T1232" i="18"/>
  <c r="T1233" i="18" a="1"/>
  <c r="T1233" i="18" s="1"/>
  <c r="T1234" i="18" a="1"/>
  <c r="T1234" i="18" s="1"/>
  <c r="T1235" i="18" a="1"/>
  <c r="T1235" i="18"/>
  <c r="T1236" i="18" a="1"/>
  <c r="T1236" i="18" s="1"/>
  <c r="T1237" i="18" a="1"/>
  <c r="T1237" i="18" s="1"/>
  <c r="T1238" i="18" a="1"/>
  <c r="T1238" i="18" s="1"/>
  <c r="T1239" i="18" a="1"/>
  <c r="T1239" i="18" s="1"/>
  <c r="T1240" i="18" a="1"/>
  <c r="T1240" i="18" s="1"/>
  <c r="T1241" i="18" a="1"/>
  <c r="T1241" i="18" s="1"/>
  <c r="T1242" i="18" a="1"/>
  <c r="T1242" i="18" s="1"/>
  <c r="T1243" i="18" a="1"/>
  <c r="T1243" i="18" s="1"/>
  <c r="T1244" i="18" a="1"/>
  <c r="T1244" i="18" s="1"/>
  <c r="T1245" i="18" a="1"/>
  <c r="T1245" i="18"/>
  <c r="T1246" i="18" a="1"/>
  <c r="T1246" i="18" s="1"/>
  <c r="T1247" i="18" a="1"/>
  <c r="T1247" i="18"/>
  <c r="T1248" i="18" a="1"/>
  <c r="T1248" i="18"/>
  <c r="T1249" i="18" a="1"/>
  <c r="T1249" i="18" s="1"/>
  <c r="T1250" i="18" a="1"/>
  <c r="T1250" i="18" s="1"/>
  <c r="T1251" i="18" a="1"/>
  <c r="T1251" i="18"/>
  <c r="T1252" i="18" a="1"/>
  <c r="T1252" i="18" s="1"/>
  <c r="T1253" i="18" a="1"/>
  <c r="T1253" i="18" s="1"/>
  <c r="T1254" i="18" a="1"/>
  <c r="T1254" i="18" s="1"/>
  <c r="T1255" i="18" a="1"/>
  <c r="T1255" i="18" s="1"/>
  <c r="T1256" i="18" a="1"/>
  <c r="T1256" i="18" s="1"/>
  <c r="T1257" i="18" a="1"/>
  <c r="T1257" i="18" s="1"/>
  <c r="T1258" i="18" a="1"/>
  <c r="T1258" i="18" s="1"/>
  <c r="T1259" i="18" a="1"/>
  <c r="T1259" i="18" s="1"/>
  <c r="T1260" i="18" a="1"/>
  <c r="T1260" i="18" s="1"/>
  <c r="T1261" i="18" a="1"/>
  <c r="T1261" i="18"/>
  <c r="T1262" i="18" a="1"/>
  <c r="T1262" i="18" s="1"/>
  <c r="T1263" i="18" a="1"/>
  <c r="T1263" i="18" s="1"/>
  <c r="T1264" i="18" a="1"/>
  <c r="T1264" i="18" s="1"/>
  <c r="T1265" i="18" a="1"/>
  <c r="T1265" i="18" s="1"/>
  <c r="T1266" i="18" a="1"/>
  <c r="T1266" i="18" s="1"/>
  <c r="T1267" i="18" a="1"/>
  <c r="T1267" i="18" s="1"/>
  <c r="T1268" i="18" a="1"/>
  <c r="T1268" i="18" s="1"/>
  <c r="T1269" i="18" a="1"/>
  <c r="T1269" i="18" s="1"/>
  <c r="T1270" i="18" a="1"/>
  <c r="T1270" i="18" s="1"/>
  <c r="T1271" i="18" a="1"/>
  <c r="T1271" i="18"/>
  <c r="T1272" i="18" a="1"/>
  <c r="T1272" i="18" s="1"/>
  <c r="T1273" i="18" a="1"/>
  <c r="T1273" i="18"/>
  <c r="T1274" i="18" a="1"/>
  <c r="T1274" i="18" s="1"/>
  <c r="T1275" i="18" a="1"/>
  <c r="T1275" i="18" s="1"/>
  <c r="T1276" i="18" a="1"/>
  <c r="T1276" i="18" s="1"/>
  <c r="T1277" i="18" a="1"/>
  <c r="T1277" i="18" s="1"/>
  <c r="T1278" i="18" a="1"/>
  <c r="T1278" i="18" s="1"/>
  <c r="T1279" i="18" a="1"/>
  <c r="T1279" i="18" s="1"/>
  <c r="T1280" i="18" a="1"/>
  <c r="T1280" i="18" s="1"/>
  <c r="T1281" i="18" a="1"/>
  <c r="T1281" i="18" s="1"/>
  <c r="T1282" i="18" a="1"/>
  <c r="T1282" i="18" s="1"/>
  <c r="T1283" i="18" a="1"/>
  <c r="T1283" i="18" s="1"/>
  <c r="T1284" i="18" a="1"/>
  <c r="T1284" i="18" s="1"/>
  <c r="T1285" i="18" a="1"/>
  <c r="T1285" i="18" s="1"/>
  <c r="T1286" i="18" a="1"/>
  <c r="T1286" i="18"/>
  <c r="T1287" i="18" a="1"/>
  <c r="T1287" i="18" s="1"/>
  <c r="T1288" i="18" a="1"/>
  <c r="T1288" i="18" s="1"/>
  <c r="T1289" i="18" a="1"/>
  <c r="T1289" i="18" s="1"/>
  <c r="T1290" i="18" a="1"/>
  <c r="T1290" i="18" s="1"/>
  <c r="T1291" i="18" a="1"/>
  <c r="T1291" i="18"/>
  <c r="T1292" i="18" a="1"/>
  <c r="T1292" i="18" s="1"/>
  <c r="T1293" i="18" a="1"/>
  <c r="T1293" i="18" s="1"/>
  <c r="T1294" i="18" a="1"/>
  <c r="T1294" i="18" s="1"/>
  <c r="T1295" i="18" a="1"/>
  <c r="T1295" i="18" s="1"/>
  <c r="T1296" i="18" a="1"/>
  <c r="T1296" i="18" s="1"/>
  <c r="T1297" i="18" a="1"/>
  <c r="T1297" i="18" s="1"/>
  <c r="T1298" i="18" a="1"/>
  <c r="T1298" i="18" s="1"/>
  <c r="T1299" i="18" a="1"/>
  <c r="T1299" i="18"/>
  <c r="T1300" i="18" a="1"/>
  <c r="T1300" i="18" s="1"/>
  <c r="T1301" i="18" a="1"/>
  <c r="T1301" i="18" s="1"/>
  <c r="T1302" i="18" a="1"/>
  <c r="T1302" i="18" s="1"/>
  <c r="T1303" i="18" a="1"/>
  <c r="T1303" i="18" s="1"/>
  <c r="T1304" i="18" a="1"/>
  <c r="T1304" i="18" s="1"/>
  <c r="T1305" i="18" a="1"/>
  <c r="T1305" i="18" s="1"/>
  <c r="T1306" i="18" a="1"/>
  <c r="T1306" i="18" s="1"/>
  <c r="T1307" i="18" a="1"/>
  <c r="T1307" i="18"/>
  <c r="T1308" i="18" a="1"/>
  <c r="T1308" i="18" s="1"/>
  <c r="T1309" i="18" a="1"/>
  <c r="T1309" i="18" s="1"/>
  <c r="T1310" i="18" a="1"/>
  <c r="T1310" i="18"/>
  <c r="T1311" i="18" a="1"/>
  <c r="T1311" i="18" s="1"/>
  <c r="T1312" i="18" a="1"/>
  <c r="T1312" i="18" s="1"/>
  <c r="T1313" i="18" a="1"/>
  <c r="T1313" i="18" s="1"/>
  <c r="T1314" i="18" a="1"/>
  <c r="T1314" i="18" s="1"/>
  <c r="T1315" i="18" a="1"/>
  <c r="T1315" i="18" s="1"/>
  <c r="T1316" i="18" a="1"/>
  <c r="T1316" i="18" s="1"/>
  <c r="T1317" i="18" a="1"/>
  <c r="T1317" i="18"/>
  <c r="T1318" i="18" a="1"/>
  <c r="T1318" i="18" s="1"/>
  <c r="T1319" i="18" a="1"/>
  <c r="T1319" i="18" s="1"/>
  <c r="T1320" i="18" a="1"/>
  <c r="T1320" i="18" s="1"/>
  <c r="T1321" i="18" a="1"/>
  <c r="T1321" i="18" s="1"/>
  <c r="T1322" i="18" a="1"/>
  <c r="T1322" i="18" s="1"/>
  <c r="T1323" i="18" a="1"/>
  <c r="T1323" i="18"/>
  <c r="T1324" i="18" a="1"/>
  <c r="T1324" i="18" s="1"/>
  <c r="T1325" i="18" a="1"/>
  <c r="T1325" i="18" s="1"/>
  <c r="T1326" i="18" a="1"/>
  <c r="T1326" i="18" s="1"/>
  <c r="T1327" i="18" a="1"/>
  <c r="T1327" i="18" s="1"/>
  <c r="T1328" i="18" a="1"/>
  <c r="T1328" i="18" s="1"/>
  <c r="T1329" i="18" a="1"/>
  <c r="T1329" i="18" s="1"/>
  <c r="T1330" i="18" a="1"/>
  <c r="T1330" i="18" s="1"/>
  <c r="T1331" i="18" a="1"/>
  <c r="T1331" i="18" s="1"/>
  <c r="T1332" i="18" a="1"/>
  <c r="T1332" i="18"/>
  <c r="T1333" i="18" a="1"/>
  <c r="T1333" i="18"/>
  <c r="T1334" i="18" a="1"/>
  <c r="T1334" i="18" s="1"/>
  <c r="T1335" i="18" a="1"/>
  <c r="T1335" i="18" s="1"/>
  <c r="T1336" i="18" a="1"/>
  <c r="T1336" i="18" s="1"/>
  <c r="T1337" i="18" a="1"/>
  <c r="T1337" i="18" s="1"/>
  <c r="T1338" i="18" a="1"/>
  <c r="T1338" i="18" s="1"/>
  <c r="T1339" i="18" a="1"/>
  <c r="T1339" i="18" s="1"/>
  <c r="T1340" i="18" a="1"/>
  <c r="T1340" i="18" s="1"/>
  <c r="T1341" i="18" a="1"/>
  <c r="T1341" i="18" s="1"/>
  <c r="T1342" i="18" a="1"/>
  <c r="T1342" i="18" s="1"/>
  <c r="T1343" i="18" a="1"/>
  <c r="T1343" i="18"/>
  <c r="T1344" i="18" a="1"/>
  <c r="T1344" i="18" s="1"/>
  <c r="T1345" i="18" a="1"/>
  <c r="T1345" i="18"/>
  <c r="T1346" i="18" a="1"/>
  <c r="T1346" i="18" s="1"/>
  <c r="T1347" i="18" a="1"/>
  <c r="T1347" i="18" s="1"/>
  <c r="T1348" i="18" a="1"/>
  <c r="T1348" i="18" s="1"/>
  <c r="T1349" i="18" a="1"/>
  <c r="T1349" i="18" s="1"/>
  <c r="T1350" i="18" a="1"/>
  <c r="T1350" i="18"/>
  <c r="T1351" i="18" a="1"/>
  <c r="T1351" i="18" s="1"/>
  <c r="T1352" i="18" a="1"/>
  <c r="T1352" i="18" s="1"/>
  <c r="T1353" i="18" a="1"/>
  <c r="T1353" i="18" s="1"/>
  <c r="T1354" i="18" a="1"/>
  <c r="T1354" i="18" s="1"/>
  <c r="T1355" i="18" a="1"/>
  <c r="T1355" i="18" s="1"/>
  <c r="T1356" i="18" a="1"/>
  <c r="T1356" i="18" s="1"/>
  <c r="T1357" i="18" a="1"/>
  <c r="T1357" i="18" s="1"/>
  <c r="T1358" i="18" a="1"/>
  <c r="T1358" i="18" s="1"/>
  <c r="T1359" i="18" a="1"/>
  <c r="T1359" i="18"/>
  <c r="T1360" i="18" a="1"/>
  <c r="T1360" i="18" s="1"/>
  <c r="T1361" i="18" a="1"/>
  <c r="T1361" i="18" s="1"/>
  <c r="T1362" i="18" a="1"/>
  <c r="T1362" i="18" s="1"/>
  <c r="T1363" i="18" a="1"/>
  <c r="T1363" i="18"/>
  <c r="T1364" i="18" a="1"/>
  <c r="T1364" i="18" s="1"/>
  <c r="T1365" i="18" a="1"/>
  <c r="T1365" i="18" s="1"/>
  <c r="T1366" i="18" a="1"/>
  <c r="T1366" i="18" s="1"/>
  <c r="T1367" i="18" a="1"/>
  <c r="T1367" i="18" s="1"/>
  <c r="T1368" i="18" a="1"/>
  <c r="T1368" i="18" s="1"/>
  <c r="T1369" i="18" a="1"/>
  <c r="T1369" i="18"/>
  <c r="T1370" i="18" a="1"/>
  <c r="T1370" i="18" s="1"/>
  <c r="T1371" i="18" a="1"/>
  <c r="T1371" i="18" s="1"/>
  <c r="T1372" i="18" a="1"/>
  <c r="T1372" i="18" s="1"/>
  <c r="T1373" i="18" a="1"/>
  <c r="T1373" i="18" s="1"/>
  <c r="T1374" i="18" a="1"/>
  <c r="T1374" i="18" s="1"/>
  <c r="T1375" i="18" a="1"/>
  <c r="T1375" i="18" s="1"/>
  <c r="T1376" i="18" a="1"/>
  <c r="T1376" i="18"/>
  <c r="T1377" i="18" a="1"/>
  <c r="T1377" i="18" s="1"/>
  <c r="T1378" i="18" a="1"/>
  <c r="T1378" i="18" s="1"/>
  <c r="T1379" i="18" a="1"/>
  <c r="T1379" i="18" s="1"/>
  <c r="T1380" i="18" a="1"/>
  <c r="T1380" i="18" s="1"/>
  <c r="T1381" i="18" a="1"/>
  <c r="T1381" i="18" s="1"/>
  <c r="T1382" i="18" a="1"/>
  <c r="T1382" i="18"/>
  <c r="T1383" i="18" a="1"/>
  <c r="T1383" i="18" s="1"/>
  <c r="T1384" i="18" a="1"/>
  <c r="T1384" i="18" s="1"/>
  <c r="T1385" i="18" a="1"/>
  <c r="T1385" i="18" s="1"/>
  <c r="T1386" i="18" a="1"/>
  <c r="T1386" i="18" s="1"/>
  <c r="T1387" i="18" a="1"/>
  <c r="T1387" i="18" s="1"/>
  <c r="T1388" i="18" a="1"/>
  <c r="T1388" i="18" s="1"/>
  <c r="T1389" i="18" a="1"/>
  <c r="T1389" i="18" s="1"/>
  <c r="T1390" i="18" a="1"/>
  <c r="T1390" i="18" s="1"/>
  <c r="T1391" i="18" a="1"/>
  <c r="T1391" i="18" s="1"/>
  <c r="T1392" i="18" a="1"/>
  <c r="T1392" i="18"/>
  <c r="T1393" i="18" a="1"/>
  <c r="T1393" i="18" s="1"/>
  <c r="T1394" i="18" a="1"/>
  <c r="T1394" i="18" s="1"/>
  <c r="T1395" i="18" a="1"/>
  <c r="T1395" i="18" s="1"/>
  <c r="T1396" i="18" a="1"/>
  <c r="T1396" i="18" s="1"/>
  <c r="T1397" i="18" a="1"/>
  <c r="T1397" i="18" s="1"/>
  <c r="T1398" i="18" a="1"/>
  <c r="T1398" i="18" s="1"/>
  <c r="T1399" i="18" a="1"/>
  <c r="T1399" i="18" s="1"/>
  <c r="T1400" i="18" a="1"/>
  <c r="T1400" i="18" s="1"/>
  <c r="T1401" i="18" a="1"/>
  <c r="T1401" i="18" s="1"/>
  <c r="T1402" i="18" a="1"/>
  <c r="T1402" i="18" s="1"/>
  <c r="T1403" i="18" a="1"/>
  <c r="T1403" i="18" s="1"/>
  <c r="T1404" i="18" a="1"/>
  <c r="T1404" i="18" s="1"/>
  <c r="T1405" i="18" a="1"/>
  <c r="T1405" i="18" s="1"/>
  <c r="T1406" i="18" a="1"/>
  <c r="T1406" i="18" s="1"/>
  <c r="T1407" i="18" a="1"/>
  <c r="T1407" i="18" s="1"/>
  <c r="T1408" i="18" a="1"/>
  <c r="T1408" i="18" s="1"/>
  <c r="T1409" i="18" a="1"/>
  <c r="T1409" i="18" s="1"/>
  <c r="T1410" i="18" a="1"/>
  <c r="T1410" i="18" s="1"/>
  <c r="T1411" i="18" a="1"/>
  <c r="T1411" i="18" s="1"/>
  <c r="T1412" i="18" a="1"/>
  <c r="T1412" i="18" s="1"/>
  <c r="T1413" i="18" a="1"/>
  <c r="T1413" i="18" s="1"/>
  <c r="T1414" i="18" a="1"/>
  <c r="T1414" i="18" s="1"/>
  <c r="T1415" i="18" a="1"/>
  <c r="T1415" i="18" s="1"/>
  <c r="T1416" i="18" a="1"/>
  <c r="T1416" i="18" s="1"/>
  <c r="T1417" i="18" a="1"/>
  <c r="T1417" i="18" s="1"/>
  <c r="T1418" i="18" a="1"/>
  <c r="T1418" i="18" s="1"/>
  <c r="T1419" i="18" a="1"/>
  <c r="T1419" i="18" s="1"/>
  <c r="T1420" i="18" a="1"/>
  <c r="T1420" i="18" s="1"/>
  <c r="T1421" i="18" a="1"/>
  <c r="T1421" i="18" s="1"/>
  <c r="T1422" i="18" a="1"/>
  <c r="T1422" i="18" s="1"/>
  <c r="T1423" i="18" a="1"/>
  <c r="T1423" i="18" s="1"/>
  <c r="T1424" i="18" a="1"/>
  <c r="T1424" i="18" s="1"/>
  <c r="T1425" i="18" a="1"/>
  <c r="T1425" i="18" s="1"/>
  <c r="T1426" i="18" a="1"/>
  <c r="T1426" i="18" s="1"/>
  <c r="T1427" i="18" a="1"/>
  <c r="T1427" i="18" s="1"/>
  <c r="T1428" i="18" a="1"/>
  <c r="T1428" i="18" s="1"/>
  <c r="T1429" i="18" a="1"/>
  <c r="T1429" i="18" s="1"/>
  <c r="T1430" i="18" a="1"/>
  <c r="T1430" i="18"/>
  <c r="T1431" i="18" a="1"/>
  <c r="T1431" i="18" s="1"/>
  <c r="T1432" i="18" a="1"/>
  <c r="T1432" i="18" s="1"/>
  <c r="T1433" i="18" a="1"/>
  <c r="T1433" i="18" s="1"/>
  <c r="T1434" i="18" a="1"/>
  <c r="T1434" i="18" s="1"/>
  <c r="T1435" i="18" a="1"/>
  <c r="T1435" i="18" s="1"/>
  <c r="T1436" i="18" a="1"/>
  <c r="T1436" i="18" s="1"/>
  <c r="T1437" i="18" a="1"/>
  <c r="T1437" i="18" s="1"/>
  <c r="T1438" i="18" a="1"/>
  <c r="T1438" i="18" s="1"/>
  <c r="T1439" i="18" a="1"/>
  <c r="T1439" i="18" s="1"/>
  <c r="T1440" i="18" a="1"/>
  <c r="T1440" i="18" s="1"/>
  <c r="T1441" i="18" a="1"/>
  <c r="T1441" i="18" s="1"/>
  <c r="T1442" i="18" a="1"/>
  <c r="T1442" i="18" s="1"/>
  <c r="T1443" i="18" a="1"/>
  <c r="T1443" i="18"/>
  <c r="T1444" i="18" a="1"/>
  <c r="T1444" i="18" s="1"/>
  <c r="T1445" i="18" a="1"/>
  <c r="T1445" i="18" s="1"/>
  <c r="T1446" i="18" a="1"/>
  <c r="T1446" i="18" s="1"/>
  <c r="T1447" i="18" a="1"/>
  <c r="T1447" i="18" s="1"/>
  <c r="T1448" i="18" a="1"/>
  <c r="T1448" i="18" s="1"/>
  <c r="T1449" i="18" a="1"/>
  <c r="T1449" i="18" s="1"/>
  <c r="T1450" i="18" a="1"/>
  <c r="T1450" i="18" s="1"/>
  <c r="T1451" i="18" a="1"/>
  <c r="T1451" i="18" s="1"/>
  <c r="T1452" i="18" a="1"/>
  <c r="T1452" i="18" s="1"/>
  <c r="T1453" i="18" a="1"/>
  <c r="T1453" i="18" s="1"/>
  <c r="T1454" i="18" a="1"/>
  <c r="T1454" i="18" s="1"/>
  <c r="T1455" i="18" a="1"/>
  <c r="T1455" i="18"/>
  <c r="T1456" i="18" a="1"/>
  <c r="T1456" i="18" s="1"/>
  <c r="T1457" i="18" a="1"/>
  <c r="T1457" i="18" s="1"/>
  <c r="T1458" i="18" a="1"/>
  <c r="T1458" i="18"/>
  <c r="T1459" i="18" a="1"/>
  <c r="T1459" i="18" s="1"/>
  <c r="T1460" i="18" a="1"/>
  <c r="T1460" i="18" s="1"/>
  <c r="T1461" i="18" a="1"/>
  <c r="T1461" i="18" s="1"/>
  <c r="T1462" i="18" a="1"/>
  <c r="T1462" i="18" s="1"/>
  <c r="T1463" i="18" a="1"/>
  <c r="T1463" i="18" s="1"/>
  <c r="T1464" i="18" a="1"/>
  <c r="T1464" i="18"/>
  <c r="T1465" i="18" a="1"/>
  <c r="T1465" i="18" s="1"/>
  <c r="T1466" i="18" a="1"/>
  <c r="T1466" i="18" s="1"/>
  <c r="T1467" i="18" a="1"/>
  <c r="T1467" i="18"/>
  <c r="T1468" i="18" a="1"/>
  <c r="T1468" i="18" s="1"/>
  <c r="T1469" i="18" a="1"/>
  <c r="T1469" i="18" s="1"/>
  <c r="T1470" i="18" a="1"/>
  <c r="T1470" i="18" s="1"/>
  <c r="T1471" i="18" a="1"/>
  <c r="T1471" i="18" s="1"/>
  <c r="T1472" i="18" a="1"/>
  <c r="T1472" i="18" s="1"/>
  <c r="T1473" i="18" a="1"/>
  <c r="T1473" i="18" s="1"/>
  <c r="T1474" i="18" a="1"/>
  <c r="T1474" i="18" s="1"/>
  <c r="T1475" i="18" a="1"/>
  <c r="T1475" i="18" s="1"/>
  <c r="T1476" i="18" a="1"/>
  <c r="T1476" i="18" s="1"/>
  <c r="T1477" i="18" a="1"/>
  <c r="T1477" i="18" s="1"/>
  <c r="T1478" i="18" a="1"/>
  <c r="T1478" i="18" s="1"/>
  <c r="T1479" i="18" a="1"/>
  <c r="T1479" i="18" s="1"/>
  <c r="T1480" i="18" a="1"/>
  <c r="T1480" i="18"/>
  <c r="T1481" i="18" a="1"/>
  <c r="T1481" i="18" s="1"/>
  <c r="T1482" i="18" a="1"/>
  <c r="T1482" i="18" s="1"/>
  <c r="T1483" i="18" a="1"/>
  <c r="T1483" i="18" s="1"/>
  <c r="T1484" i="18" a="1"/>
  <c r="T1484" i="18" s="1"/>
  <c r="T1485" i="18" a="1"/>
  <c r="T1485" i="18" s="1"/>
  <c r="T1486" i="18" a="1"/>
  <c r="T1486" i="18" s="1"/>
  <c r="T1487" i="18" a="1"/>
  <c r="T1487" i="18" s="1"/>
  <c r="T1488" i="18" a="1"/>
  <c r="T1488" i="18" s="1"/>
  <c r="T1489" i="18" a="1"/>
  <c r="T1489" i="18" s="1"/>
  <c r="T1490" i="18" a="1"/>
  <c r="T1490" i="18" s="1"/>
  <c r="T1491" i="18" a="1"/>
  <c r="T1491" i="18" s="1"/>
  <c r="T1492" i="18" a="1"/>
  <c r="T1492" i="18" s="1"/>
  <c r="T1493" i="18" a="1"/>
  <c r="T1493" i="18"/>
  <c r="T1494" i="18" a="1"/>
  <c r="T1494" i="18" s="1"/>
  <c r="T1495" i="18" a="1"/>
  <c r="T1495" i="18" s="1"/>
  <c r="T1496" i="18" a="1"/>
  <c r="T1496" i="18" s="1"/>
  <c r="T1497" i="18" a="1"/>
  <c r="T1497" i="18" s="1"/>
  <c r="T1498" i="18" a="1"/>
  <c r="T1498" i="18" s="1"/>
  <c r="T1499" i="18" a="1"/>
  <c r="T1499" i="18" s="1"/>
  <c r="T1500" i="18" a="1"/>
  <c r="T1500" i="18"/>
  <c r="T1501" i="18" a="1"/>
  <c r="T1501" i="18" s="1"/>
  <c r="T1502" i="18" a="1"/>
  <c r="T1502" i="18" s="1"/>
  <c r="T1503" i="18" a="1"/>
  <c r="T1503" i="18" s="1"/>
  <c r="T1504" i="18" a="1"/>
  <c r="T1504" i="18" s="1"/>
  <c r="T1505" i="18" a="1"/>
  <c r="T1505" i="18" s="1"/>
  <c r="T1506" i="18" a="1"/>
  <c r="T1506" i="18" s="1"/>
  <c r="T1507" i="18" a="1"/>
  <c r="T1507" i="18" s="1"/>
  <c r="T1508" i="18" a="1"/>
  <c r="T1508" i="18" s="1"/>
  <c r="T1509" i="18" a="1"/>
  <c r="T1509" i="18" s="1"/>
  <c r="T1510" i="18" a="1"/>
  <c r="T1510" i="18" s="1"/>
  <c r="T1511" i="18" a="1"/>
  <c r="T1511" i="18" s="1"/>
  <c r="T1512" i="18" a="1"/>
  <c r="T1512" i="18" s="1"/>
  <c r="T1513" i="18" a="1"/>
  <c r="T1513" i="18" s="1"/>
  <c r="T1514" i="18" a="1"/>
  <c r="T1514" i="18" s="1"/>
  <c r="T1515" i="18" a="1"/>
  <c r="T1515" i="18" s="1"/>
  <c r="T1516" i="18" a="1"/>
  <c r="T1516" i="18" s="1"/>
  <c r="T1517" i="18" a="1"/>
  <c r="T1517" i="18" s="1"/>
  <c r="T1518" i="18" a="1"/>
  <c r="T1518" i="18" s="1"/>
  <c r="T1519" i="18" a="1"/>
  <c r="T1519" i="18" s="1"/>
  <c r="T1520" i="18" a="1"/>
  <c r="T1520" i="18" s="1"/>
  <c r="T1521" i="18" a="1"/>
  <c r="T1521" i="18" s="1"/>
  <c r="T1522" i="18" a="1"/>
  <c r="T1522" i="18"/>
  <c r="T1523" i="18" a="1"/>
  <c r="T1523" i="18" s="1"/>
  <c r="T1524" i="18" a="1"/>
  <c r="T1524" i="18" s="1"/>
  <c r="T1525" i="18" a="1"/>
  <c r="T1525" i="18" s="1"/>
  <c r="T1526" i="18" a="1"/>
  <c r="T1526" i="18" s="1"/>
  <c r="T1527" i="18" a="1"/>
  <c r="T1527" i="18" s="1"/>
  <c r="T1528" i="18" a="1"/>
  <c r="T1528" i="18"/>
  <c r="T1529" i="18" a="1"/>
  <c r="T1529" i="18"/>
  <c r="T1530" i="18" a="1"/>
  <c r="T1530" i="18" s="1"/>
  <c r="T1531" i="18" a="1"/>
  <c r="T1531" i="18" s="1"/>
  <c r="T1532" i="18" a="1"/>
  <c r="T1532" i="18" s="1"/>
  <c r="T1533" i="18" a="1"/>
  <c r="T1533" i="18" s="1"/>
  <c r="T1534" i="18" a="1"/>
  <c r="T1534" i="18" s="1"/>
  <c r="T1535" i="18" a="1"/>
  <c r="T1535" i="18" s="1"/>
  <c r="T1536" i="18" a="1"/>
  <c r="T1536" i="18" s="1"/>
  <c r="T1537" i="18" a="1"/>
  <c r="T1537" i="18" s="1"/>
  <c r="T1538" i="18" a="1"/>
  <c r="T1538" i="18" s="1"/>
  <c r="T1539" i="18" a="1"/>
  <c r="T1539" i="18" s="1"/>
  <c r="T1540" i="18" a="1"/>
  <c r="T1540" i="18" s="1"/>
  <c r="T1541" i="18" a="1"/>
  <c r="T1541" i="18"/>
  <c r="T1542" i="18" a="1"/>
  <c r="T1542" i="18" s="1"/>
  <c r="T1543" i="18" a="1"/>
  <c r="T1543" i="18"/>
  <c r="T1544" i="18" a="1"/>
  <c r="T1544" i="18" s="1"/>
  <c r="T1545" i="18" a="1"/>
  <c r="T1545" i="18" s="1"/>
  <c r="T1546" i="18" a="1"/>
  <c r="T1546" i="18" s="1"/>
  <c r="T1547" i="18" a="1"/>
  <c r="T1547" i="18" s="1"/>
  <c r="T1548" i="18" a="1"/>
  <c r="T1548" i="18" s="1"/>
  <c r="T1549" i="18" a="1"/>
  <c r="T1549" i="18" s="1"/>
  <c r="T1550" i="18" a="1"/>
  <c r="T1550" i="18" s="1"/>
  <c r="T1551" i="18" a="1"/>
  <c r="T1551" i="18" s="1"/>
  <c r="T1552" i="18" a="1"/>
  <c r="T1552" i="18" s="1"/>
  <c r="T1553" i="18" a="1"/>
  <c r="T1553" i="18" s="1"/>
  <c r="T1554" i="18" a="1"/>
  <c r="T1554" i="18"/>
  <c r="T1555" i="18" a="1"/>
  <c r="T1555" i="18" s="1"/>
  <c r="T1556" i="18" a="1"/>
  <c r="T1556" i="18" s="1"/>
  <c r="T1557" i="18" a="1"/>
  <c r="T1557" i="18" s="1"/>
  <c r="T1558" i="18" a="1"/>
  <c r="T1558" i="18" s="1"/>
  <c r="T1559" i="18" a="1"/>
  <c r="T1559" i="18" s="1"/>
  <c r="T1560" i="18" a="1"/>
  <c r="T1560" i="18"/>
  <c r="T1561" i="18" a="1"/>
  <c r="T1561" i="18" s="1"/>
  <c r="T1562" i="18" a="1"/>
  <c r="T1562" i="18" s="1"/>
  <c r="T1563" i="18" a="1"/>
  <c r="T1563" i="18" s="1"/>
  <c r="T1564" i="18" a="1"/>
  <c r="T1564" i="18" s="1"/>
  <c r="T1565" i="18" a="1"/>
  <c r="T1565" i="18" s="1"/>
  <c r="T1566" i="18" a="1"/>
  <c r="T1566" i="18" s="1"/>
  <c r="T1567" i="18" a="1"/>
  <c r="T1567" i="18" s="1"/>
  <c r="T1568" i="18" a="1"/>
  <c r="T1568" i="18" s="1"/>
  <c r="T1569" i="18" a="1"/>
  <c r="T1569" i="18" s="1"/>
  <c r="T1570" i="18" a="1"/>
  <c r="T1570" i="18" s="1"/>
  <c r="T1571" i="18" a="1"/>
  <c r="T1571" i="18" s="1"/>
  <c r="T1572" i="18" a="1"/>
  <c r="T1572" i="18" s="1"/>
  <c r="T1573" i="18" a="1"/>
  <c r="T1573" i="18" s="1"/>
  <c r="T1574" i="18" a="1"/>
  <c r="T1574" i="18" s="1"/>
  <c r="T1575" i="18" a="1"/>
  <c r="T1575" i="18" s="1"/>
  <c r="T1576" i="18" a="1"/>
  <c r="T1576" i="18" s="1"/>
  <c r="T1577" i="18" a="1"/>
  <c r="T1577" i="18" s="1"/>
  <c r="T1578" i="18" a="1"/>
  <c r="T1578" i="18" s="1"/>
  <c r="T1579" i="18" a="1"/>
  <c r="T1579" i="18"/>
  <c r="T1580" i="18" a="1"/>
  <c r="T1580" i="18" s="1"/>
  <c r="T1581" i="18" a="1"/>
  <c r="T1581" i="18" s="1"/>
  <c r="T1582" i="18" a="1"/>
  <c r="T1582" i="18" s="1"/>
  <c r="T1583" i="18" a="1"/>
  <c r="T1583" i="18" s="1"/>
  <c r="T1584" i="18" a="1"/>
  <c r="T1584" i="18" s="1"/>
  <c r="T1585" i="18" a="1"/>
  <c r="T1585" i="18" s="1"/>
  <c r="T1586" i="18" a="1"/>
  <c r="T1586" i="18" s="1"/>
  <c r="T1587" i="18" a="1"/>
  <c r="T1587" i="18" s="1"/>
  <c r="T1588" i="18" a="1"/>
  <c r="T1588" i="18" s="1"/>
  <c r="T1589" i="18" a="1"/>
  <c r="T1589" i="18" s="1"/>
  <c r="T1590" i="18" a="1"/>
  <c r="T1590" i="18" s="1"/>
  <c r="T1591" i="18" a="1"/>
  <c r="T1591" i="18" s="1"/>
  <c r="T1592" i="18" a="1"/>
  <c r="T1592" i="18" s="1"/>
  <c r="T1593" i="18" a="1"/>
  <c r="T1593" i="18" s="1"/>
  <c r="T1594" i="18" a="1"/>
  <c r="T1594" i="18" s="1"/>
  <c r="T1595" i="18" a="1"/>
  <c r="T1595" i="18" s="1"/>
  <c r="T1596" i="18" a="1"/>
  <c r="T1596" i="18" s="1"/>
  <c r="T1597" i="18" a="1"/>
  <c r="T1597" i="18" s="1"/>
  <c r="T1598" i="18" a="1"/>
  <c r="T1598" i="18" s="1"/>
  <c r="T1599" i="18" a="1"/>
  <c r="T1599" i="18" s="1"/>
  <c r="T1600" i="18" a="1"/>
  <c r="T1600" i="18" s="1"/>
  <c r="T1601" i="18" a="1"/>
  <c r="T1601" i="18" s="1"/>
  <c r="T1602" i="18" a="1"/>
  <c r="T1602" i="18" s="1"/>
  <c r="T1603" i="18" a="1"/>
  <c r="T1603" i="18" s="1"/>
  <c r="T1604" i="18" a="1"/>
  <c r="T1604" i="18" s="1"/>
  <c r="T1605" i="18" a="1"/>
  <c r="T1605" i="18" s="1"/>
  <c r="T1606" i="18" a="1"/>
  <c r="T1606" i="18" s="1"/>
  <c r="T1607" i="18" a="1"/>
  <c r="T1607" i="18" s="1"/>
  <c r="T1608" i="18" a="1"/>
  <c r="T1608" i="18" s="1"/>
  <c r="T1609" i="18" a="1"/>
  <c r="T1609" i="18" s="1"/>
  <c r="T1610" i="18" a="1"/>
  <c r="T1610" i="18" s="1"/>
  <c r="T1611" i="18" a="1"/>
  <c r="T1611" i="18" s="1"/>
  <c r="T1612" i="18" a="1"/>
  <c r="T1612" i="18" s="1"/>
  <c r="T1613" i="18" a="1"/>
  <c r="T1613" i="18" s="1"/>
  <c r="T1614" i="18" a="1"/>
  <c r="T1614" i="18" s="1"/>
  <c r="T1615" i="18" a="1"/>
  <c r="T1615" i="18" s="1"/>
  <c r="T1616" i="18" a="1"/>
  <c r="T1616" i="18" s="1"/>
  <c r="T1617" i="18" a="1"/>
  <c r="T1617" i="18" s="1"/>
  <c r="T1618" i="18" a="1"/>
  <c r="T1618" i="18" s="1"/>
  <c r="T1619" i="18" a="1"/>
  <c r="T1619" i="18" s="1"/>
  <c r="T1620" i="18" a="1"/>
  <c r="T1620" i="18" s="1"/>
  <c r="T1621" i="18" a="1"/>
  <c r="T1621" i="18" s="1"/>
  <c r="T1622" i="18" a="1"/>
  <c r="T1622" i="18" s="1"/>
  <c r="T1623" i="18" a="1"/>
  <c r="T1623" i="18" s="1"/>
  <c r="T1624" i="18" a="1"/>
  <c r="T1624" i="18" s="1"/>
  <c r="T1625" i="18" a="1"/>
  <c r="T1625" i="18" s="1"/>
  <c r="T1626" i="18" a="1"/>
  <c r="T1626" i="18" s="1"/>
  <c r="T1627" i="18" a="1"/>
  <c r="T1627" i="18" s="1"/>
  <c r="T1628" i="18" a="1"/>
  <c r="T1628" i="18" s="1"/>
  <c r="T1629" i="18" a="1"/>
  <c r="T1629" i="18" s="1"/>
  <c r="T1630" i="18" a="1"/>
  <c r="T1630" i="18" s="1"/>
  <c r="T1631" i="18" a="1"/>
  <c r="T1631" i="18" s="1"/>
  <c r="T1632" i="18" a="1"/>
  <c r="T1632" i="18" s="1"/>
  <c r="T1633" i="18" a="1"/>
  <c r="T1633" i="18" s="1"/>
  <c r="T1634" i="18" a="1"/>
  <c r="T1634" i="18"/>
  <c r="T1635" i="18" a="1"/>
  <c r="T1635" i="18" s="1"/>
  <c r="T1636" i="18" a="1"/>
  <c r="T1636" i="18" s="1"/>
  <c r="T1637" i="18" a="1"/>
  <c r="T1637" i="18" s="1"/>
  <c r="T1638" i="18" a="1"/>
  <c r="T1638" i="18" s="1"/>
  <c r="T1639" i="18" a="1"/>
  <c r="T1639" i="18" s="1"/>
  <c r="T1640" i="18" a="1"/>
  <c r="T1640" i="18" s="1"/>
  <c r="T1641" i="18" a="1"/>
  <c r="T1641" i="18" s="1"/>
  <c r="T1642" i="18" a="1"/>
  <c r="T1642" i="18" s="1"/>
  <c r="T1643" i="18" a="1"/>
  <c r="T1643" i="18" s="1"/>
  <c r="T1644" i="18" a="1"/>
  <c r="T1644" i="18" s="1"/>
  <c r="T1645" i="18" a="1"/>
  <c r="T1645" i="18" s="1"/>
  <c r="T1646" i="18" a="1"/>
  <c r="T1646" i="18" s="1"/>
  <c r="T1647" i="18" a="1"/>
  <c r="T1647" i="18" s="1"/>
  <c r="T1648" i="18" a="1"/>
  <c r="T1648" i="18" s="1"/>
  <c r="T1649" i="18" a="1"/>
  <c r="T1649" i="18" s="1"/>
  <c r="T1650" i="18" a="1"/>
  <c r="T1650" i="18" s="1"/>
  <c r="T1651" i="18" a="1"/>
  <c r="T1651" i="18" s="1"/>
  <c r="T1652" i="18" a="1"/>
  <c r="T1652" i="18" s="1"/>
  <c r="T1653" i="18" a="1"/>
  <c r="T1653" i="18" s="1"/>
  <c r="T1654" i="18" a="1"/>
  <c r="T1654" i="18" s="1"/>
  <c r="T1655" i="18" a="1"/>
  <c r="T1655" i="18" s="1"/>
  <c r="T1656" i="18" a="1"/>
  <c r="T1656" i="18"/>
  <c r="T1657" i="18" a="1"/>
  <c r="T1657" i="18" s="1"/>
  <c r="T1658" i="18" a="1"/>
  <c r="T1658" i="18" s="1"/>
  <c r="T1659" i="18" a="1"/>
  <c r="T1659" i="18" s="1"/>
  <c r="T1660" i="18" a="1"/>
  <c r="T1660" i="18" s="1"/>
  <c r="T1661" i="18" a="1"/>
  <c r="T1661" i="18" s="1"/>
  <c r="T1662" i="18" a="1"/>
  <c r="T1662" i="18" s="1"/>
  <c r="T1663" i="18" a="1"/>
  <c r="T1663" i="18"/>
  <c r="T1664" i="18" a="1"/>
  <c r="T1664" i="18" s="1"/>
  <c r="T1665" i="18" a="1"/>
  <c r="T1665" i="18" s="1"/>
  <c r="T1666" i="18" a="1"/>
  <c r="T1666" i="18" s="1"/>
  <c r="T1667" i="18" a="1"/>
  <c r="T1667" i="18" s="1"/>
  <c r="T1668" i="18" a="1"/>
  <c r="T1668" i="18" s="1"/>
  <c r="T1669" i="18" a="1"/>
  <c r="T1669" i="18" s="1"/>
  <c r="T1670" i="18" a="1"/>
  <c r="T1670" i="18" s="1"/>
  <c r="T1671" i="18" a="1"/>
  <c r="T1671" i="18" s="1"/>
  <c r="T1672" i="18" a="1"/>
  <c r="T1672" i="18" s="1"/>
  <c r="T1673" i="18" a="1"/>
  <c r="T1673" i="18" s="1"/>
  <c r="T1674" i="18" a="1"/>
  <c r="T1674" i="18" s="1"/>
  <c r="T1675" i="18" a="1"/>
  <c r="T1675" i="18" s="1"/>
  <c r="T1676" i="18" a="1"/>
  <c r="T1676" i="18" s="1"/>
  <c r="T1677" i="18" a="1"/>
  <c r="T1677" i="18" s="1"/>
  <c r="T1678" i="18" a="1"/>
  <c r="T1678" i="18" s="1"/>
  <c r="T1679" i="18" a="1"/>
  <c r="T1679" i="18" s="1"/>
  <c r="T1680" i="18" a="1"/>
  <c r="T1680" i="18" s="1"/>
  <c r="T1681" i="18" a="1"/>
  <c r="T1681" i="18" s="1"/>
  <c r="T1682" i="18" a="1"/>
  <c r="T1682" i="18" s="1"/>
  <c r="T1683" i="18" a="1"/>
  <c r="T1683" i="18" s="1"/>
  <c r="T1684" i="18" a="1"/>
  <c r="T1684" i="18" s="1"/>
  <c r="T1685" i="18" a="1"/>
  <c r="T1685" i="18"/>
  <c r="T1686" i="18" a="1"/>
  <c r="T1686" i="18" s="1"/>
  <c r="T1687" i="18" a="1"/>
  <c r="T1687" i="18" s="1"/>
  <c r="T1688" i="18" a="1"/>
  <c r="T1688" i="18" s="1"/>
  <c r="T1689" i="18" a="1"/>
  <c r="T1689" i="18" s="1"/>
  <c r="T1690" i="18" a="1"/>
  <c r="T1690" i="18" s="1"/>
  <c r="T1691" i="18" a="1"/>
  <c r="T1691" i="18" s="1"/>
  <c r="T1692" i="18" a="1"/>
  <c r="T1692" i="18" s="1"/>
  <c r="T1693" i="18" a="1"/>
  <c r="T1693" i="18" s="1"/>
  <c r="T1694" i="18" a="1"/>
  <c r="T1694" i="18" s="1"/>
  <c r="T1695" i="18" a="1"/>
  <c r="T1695" i="18" s="1"/>
  <c r="T1696" i="18" a="1"/>
  <c r="T1696" i="18" s="1"/>
  <c r="T1697" i="18" a="1"/>
  <c r="T1697" i="18" s="1"/>
  <c r="T1698" i="18" a="1"/>
  <c r="T1698" i="18" s="1"/>
  <c r="T1699" i="18" a="1"/>
  <c r="T1699" i="18"/>
  <c r="T1700" i="18" a="1"/>
  <c r="T1700" i="18" s="1"/>
  <c r="T1701" i="18" a="1"/>
  <c r="T1701" i="18" s="1"/>
  <c r="T1702" i="18" a="1"/>
  <c r="T1702" i="18" s="1"/>
  <c r="T1703" i="18" a="1"/>
  <c r="T1703" i="18" s="1"/>
  <c r="T1704" i="18" a="1"/>
  <c r="T1704" i="18" s="1"/>
  <c r="T1705" i="18" a="1"/>
  <c r="T1705" i="18" s="1"/>
  <c r="T1706" i="18" a="1"/>
  <c r="T1706" i="18"/>
  <c r="T1707" i="18" a="1"/>
  <c r="T1707" i="18" s="1"/>
  <c r="T1708" i="18" a="1"/>
  <c r="T1708" i="18" s="1"/>
  <c r="T1709" i="18" a="1"/>
  <c r="T1709" i="18" s="1"/>
  <c r="T1710" i="18" a="1"/>
  <c r="T1710" i="18" s="1"/>
  <c r="T1711" i="18" a="1"/>
  <c r="T1711" i="18" s="1"/>
  <c r="T1712" i="18" a="1"/>
  <c r="T1712" i="18" s="1"/>
  <c r="T1713" i="18" a="1"/>
  <c r="T1713" i="18" s="1"/>
  <c r="T1714" i="18" a="1"/>
  <c r="T1714" i="18" s="1"/>
  <c r="T1715" i="18" a="1"/>
  <c r="T1715" i="18" s="1"/>
  <c r="T1716" i="18" a="1"/>
  <c r="T1716" i="18" s="1"/>
  <c r="T1717" i="18" a="1"/>
  <c r="T1717" i="18" s="1"/>
  <c r="T1718" i="18" a="1"/>
  <c r="T1718" i="18" s="1"/>
  <c r="T1719" i="18" a="1"/>
  <c r="T1719" i="18" s="1"/>
  <c r="T1720" i="18" a="1"/>
  <c r="T1720" i="18" s="1"/>
  <c r="T1721" i="18" a="1"/>
  <c r="T1721" i="18"/>
  <c r="T1722" i="18" a="1"/>
  <c r="T1722" i="18" s="1"/>
  <c r="T1723" i="18" a="1"/>
  <c r="T1723" i="18" s="1"/>
  <c r="T1724" i="18" a="1"/>
  <c r="T1724" i="18" s="1"/>
  <c r="T1725" i="18" a="1"/>
  <c r="T1725" i="18" s="1"/>
  <c r="T1726" i="18" a="1"/>
  <c r="T1726" i="18" s="1"/>
  <c r="T1727" i="18" a="1"/>
  <c r="T1727" i="18" s="1"/>
  <c r="T1728" i="18" a="1"/>
  <c r="T1728" i="18"/>
  <c r="T1729" i="18" a="1"/>
  <c r="T1729" i="18" s="1"/>
  <c r="T1730" i="18" a="1"/>
  <c r="T1730" i="18" s="1"/>
  <c r="T1731" i="18" a="1"/>
  <c r="T1731" i="18" s="1"/>
  <c r="T1732" i="18" a="1"/>
  <c r="T1732" i="18" s="1"/>
  <c r="T1733" i="18" a="1"/>
  <c r="T1733" i="18" s="1"/>
  <c r="T1734" i="18" a="1"/>
  <c r="T1734" i="18" s="1"/>
  <c r="T1735" i="18" a="1"/>
  <c r="T1735" i="18" s="1"/>
  <c r="T1736" i="18" a="1"/>
  <c r="T1736" i="18" s="1"/>
  <c r="T1737" i="18" a="1"/>
  <c r="T1737" i="18" s="1"/>
  <c r="T1738" i="18" a="1"/>
  <c r="T1738" i="18" s="1"/>
  <c r="T1739" i="18" a="1"/>
  <c r="T1739" i="18" s="1"/>
  <c r="T1740" i="18" a="1"/>
  <c r="T1740" i="18" s="1"/>
  <c r="T1741" i="18" a="1"/>
  <c r="T1741" i="18" s="1"/>
  <c r="T1742" i="18" a="1"/>
  <c r="T1742" i="18"/>
  <c r="T1743" i="18" a="1"/>
  <c r="T1743" i="18" s="1"/>
  <c r="T1744" i="18" a="1"/>
  <c r="T1744" i="18" s="1"/>
  <c r="T1745" i="18" a="1"/>
  <c r="T1745" i="18" s="1"/>
  <c r="T1746" i="18" a="1"/>
  <c r="T1746" i="18" s="1"/>
  <c r="T1747" i="18" a="1"/>
  <c r="T1747" i="18" s="1"/>
  <c r="T1748" i="18" a="1"/>
  <c r="T1748" i="18" s="1"/>
  <c r="T1749" i="18" a="1"/>
  <c r="T1749" i="18" s="1"/>
  <c r="T1750" i="18" a="1"/>
  <c r="T1750" i="18" s="1"/>
  <c r="T1751" i="18" a="1"/>
  <c r="T1751" i="18" s="1"/>
  <c r="T1752" i="18" a="1"/>
  <c r="T1752" i="18" s="1"/>
  <c r="T1753" i="18" a="1"/>
  <c r="T1753" i="18" s="1"/>
  <c r="T1754" i="18" a="1"/>
  <c r="T1754" i="18" s="1"/>
  <c r="T1755" i="18" a="1"/>
  <c r="T1755" i="18" s="1"/>
  <c r="T1756" i="18" a="1"/>
  <c r="T1756" i="18" s="1"/>
  <c r="T1757" i="18" a="1"/>
  <c r="T1757" i="18" s="1"/>
  <c r="T1758" i="18" a="1"/>
  <c r="T1758" i="18" s="1"/>
  <c r="T1759" i="18" a="1"/>
  <c r="T1759" i="18" s="1"/>
  <c r="T1760" i="18" a="1"/>
  <c r="T1760" i="18" s="1"/>
  <c r="T1761" i="18" a="1"/>
  <c r="T1761" i="18" s="1"/>
  <c r="T1762" i="18" a="1"/>
  <c r="T1762" i="18" s="1"/>
  <c r="T1763" i="18" a="1"/>
  <c r="T1763" i="18" s="1"/>
  <c r="T1764" i="18" a="1"/>
  <c r="T1764" i="18"/>
  <c r="T1765" i="18" a="1"/>
  <c r="T1765" i="18" s="1"/>
  <c r="T1766" i="18" a="1"/>
  <c r="T1766" i="18" s="1"/>
  <c r="T1767" i="18" a="1"/>
  <c r="T1767" i="18" s="1"/>
  <c r="T1768" i="18" a="1"/>
  <c r="T1768" i="18" s="1"/>
  <c r="T1769" i="18" a="1"/>
  <c r="T1769" i="18" s="1"/>
  <c r="T1770" i="18" a="1"/>
  <c r="T1770" i="18" s="1"/>
  <c r="T1771" i="18" a="1"/>
  <c r="T1771" i="18"/>
  <c r="T1772" i="18" a="1"/>
  <c r="T1772" i="18" s="1"/>
  <c r="T1773" i="18" a="1"/>
  <c r="T1773" i="18" s="1"/>
  <c r="T1774" i="18" a="1"/>
  <c r="T1774" i="18" s="1"/>
  <c r="T1775" i="18" a="1"/>
  <c r="T1775" i="18" s="1"/>
  <c r="T1776" i="18" a="1"/>
  <c r="T1776" i="18" s="1"/>
  <c r="T1777" i="18" a="1"/>
  <c r="T1777" i="18" s="1"/>
  <c r="T1778" i="18" a="1"/>
  <c r="T1778" i="18" s="1"/>
  <c r="T1779" i="18" a="1"/>
  <c r="T1779" i="18" s="1"/>
  <c r="T1780" i="18" a="1"/>
  <c r="T1780" i="18" s="1"/>
  <c r="T1781" i="18" a="1"/>
  <c r="T1781" i="18" s="1"/>
  <c r="T1782" i="18" a="1"/>
  <c r="T1782" i="18" s="1"/>
  <c r="T1783" i="18" a="1"/>
  <c r="T1783" i="18" s="1"/>
  <c r="T1784" i="18" a="1"/>
  <c r="T1784" i="18" s="1"/>
  <c r="T1785" i="18" a="1"/>
  <c r="T1785" i="18" s="1"/>
  <c r="T1786" i="18" a="1"/>
  <c r="T1786" i="18" s="1"/>
  <c r="T1787" i="18" a="1"/>
  <c r="T1787" i="18" s="1"/>
  <c r="T1788" i="18" a="1"/>
  <c r="T1788" i="18" s="1"/>
  <c r="T1789" i="18" a="1"/>
  <c r="T1789" i="18" s="1"/>
  <c r="T1790" i="18" a="1"/>
  <c r="T1790" i="18" s="1"/>
  <c r="T1791" i="18" a="1"/>
  <c r="T1791" i="18" s="1"/>
  <c r="T1792" i="18" a="1"/>
  <c r="T1792" i="18" s="1"/>
  <c r="T1793" i="18" a="1"/>
  <c r="T1793" i="18"/>
  <c r="T1794" i="18" a="1"/>
  <c r="T1794" i="18" s="1"/>
  <c r="T1795" i="18" a="1"/>
  <c r="T1795" i="18" s="1"/>
  <c r="T1796" i="18" a="1"/>
  <c r="T1796" i="18" s="1"/>
  <c r="T1797" i="18" a="1"/>
  <c r="T1797" i="18" s="1"/>
  <c r="T1798" i="18" a="1"/>
  <c r="T1798" i="18" s="1"/>
  <c r="T1799" i="18" a="1"/>
  <c r="T1799" i="18" s="1"/>
  <c r="T1800" i="18" a="1"/>
  <c r="T1800" i="18" s="1"/>
  <c r="T1801" i="18" a="1"/>
  <c r="T1801" i="18" s="1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4" i="18"/>
  <c r="U465" i="18"/>
  <c r="U466" i="18"/>
  <c r="U467" i="18"/>
  <c r="U468" i="18"/>
  <c r="U469" i="18"/>
  <c r="U470" i="18"/>
  <c r="U471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1" i="18"/>
  <c r="U562" i="18"/>
  <c r="U563" i="18"/>
  <c r="U564" i="18"/>
  <c r="U565" i="18"/>
  <c r="U566" i="18"/>
  <c r="U567" i="18"/>
  <c r="U568" i="18"/>
  <c r="U569" i="18"/>
  <c r="U570" i="18"/>
  <c r="U571" i="18"/>
  <c r="U572" i="18"/>
  <c r="U573" i="18"/>
  <c r="U574" i="18"/>
  <c r="U575" i="18"/>
  <c r="U576" i="18"/>
  <c r="U577" i="18"/>
  <c r="U578" i="18"/>
  <c r="U579" i="18"/>
  <c r="U580" i="18"/>
  <c r="U581" i="18"/>
  <c r="U582" i="18"/>
  <c r="U583" i="18"/>
  <c r="U584" i="18"/>
  <c r="U585" i="18"/>
  <c r="U586" i="18"/>
  <c r="U587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0" i="18"/>
  <c r="U601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0" i="18"/>
  <c r="U621" i="18"/>
  <c r="U622" i="18"/>
  <c r="U623" i="18"/>
  <c r="U624" i="18"/>
  <c r="U625" i="18"/>
  <c r="U626" i="18"/>
  <c r="U627" i="18"/>
  <c r="U628" i="18"/>
  <c r="U629" i="18"/>
  <c r="U630" i="18"/>
  <c r="U631" i="18"/>
  <c r="U632" i="18"/>
  <c r="U633" i="18"/>
  <c r="U634" i="18"/>
  <c r="U635" i="18"/>
  <c r="U636" i="18"/>
  <c r="U637" i="18"/>
  <c r="U638" i="18"/>
  <c r="U639" i="18"/>
  <c r="U640" i="18"/>
  <c r="U641" i="18"/>
  <c r="U642" i="18"/>
  <c r="U643" i="18"/>
  <c r="U644" i="18"/>
  <c r="U645" i="18"/>
  <c r="U646" i="18"/>
  <c r="U647" i="18"/>
  <c r="U648" i="18"/>
  <c r="U649" i="18"/>
  <c r="U650" i="18"/>
  <c r="U651" i="18"/>
  <c r="U652" i="18"/>
  <c r="U653" i="18"/>
  <c r="U654" i="18"/>
  <c r="U655" i="18"/>
  <c r="U656" i="18"/>
  <c r="U657" i="18"/>
  <c r="U658" i="18"/>
  <c r="U659" i="18"/>
  <c r="U660" i="18"/>
  <c r="U661" i="18"/>
  <c r="U662" i="18"/>
  <c r="U663" i="18"/>
  <c r="U664" i="18"/>
  <c r="U665" i="18"/>
  <c r="U666" i="18"/>
  <c r="U667" i="18"/>
  <c r="U668" i="18"/>
  <c r="U669" i="18"/>
  <c r="U670" i="18"/>
  <c r="U671" i="18"/>
  <c r="U672" i="18"/>
  <c r="U673" i="18"/>
  <c r="U674" i="18"/>
  <c r="U675" i="18"/>
  <c r="U676" i="18"/>
  <c r="U677" i="18"/>
  <c r="U678" i="18"/>
  <c r="U679" i="18"/>
  <c r="U680" i="18"/>
  <c r="U681" i="18"/>
  <c r="U682" i="18"/>
  <c r="U683" i="18"/>
  <c r="U684" i="18"/>
  <c r="U685" i="18"/>
  <c r="U686" i="18"/>
  <c r="U687" i="18"/>
  <c r="U688" i="18"/>
  <c r="U689" i="18"/>
  <c r="U690" i="18"/>
  <c r="U691" i="18"/>
  <c r="U692" i="18"/>
  <c r="U693" i="18"/>
  <c r="U694" i="18"/>
  <c r="U695" i="18"/>
  <c r="U696" i="18"/>
  <c r="U697" i="18"/>
  <c r="U698" i="18"/>
  <c r="U699" i="18"/>
  <c r="U700" i="18"/>
  <c r="U701" i="18"/>
  <c r="U702" i="18"/>
  <c r="U703" i="18"/>
  <c r="U704" i="18"/>
  <c r="U705" i="18"/>
  <c r="U706" i="18"/>
  <c r="U707" i="18"/>
  <c r="U708" i="18"/>
  <c r="U709" i="18"/>
  <c r="U710" i="18"/>
  <c r="U711" i="18"/>
  <c r="U712" i="18"/>
  <c r="U713" i="18"/>
  <c r="U714" i="18"/>
  <c r="U715" i="18"/>
  <c r="U716" i="18"/>
  <c r="U717" i="18"/>
  <c r="U718" i="18"/>
  <c r="U719" i="18"/>
  <c r="U720" i="18"/>
  <c r="U721" i="18"/>
  <c r="U722" i="18"/>
  <c r="U723" i="18"/>
  <c r="U724" i="18"/>
  <c r="U725" i="18"/>
  <c r="U726" i="18"/>
  <c r="U727" i="18"/>
  <c r="U728" i="18"/>
  <c r="U729" i="18"/>
  <c r="U730" i="18"/>
  <c r="U731" i="18"/>
  <c r="U732" i="18"/>
  <c r="U733" i="18"/>
  <c r="U734" i="18"/>
  <c r="U735" i="18"/>
  <c r="U736" i="18"/>
  <c r="U737" i="18"/>
  <c r="U738" i="18"/>
  <c r="U739" i="18"/>
  <c r="U740" i="18"/>
  <c r="U741" i="18"/>
  <c r="U742" i="18"/>
  <c r="U743" i="18"/>
  <c r="U744" i="18"/>
  <c r="U745" i="18"/>
  <c r="U746" i="18"/>
  <c r="U747" i="18"/>
  <c r="U748" i="18"/>
  <c r="U749" i="18"/>
  <c r="U750" i="18"/>
  <c r="U751" i="18"/>
  <c r="U752" i="18"/>
  <c r="U753" i="18"/>
  <c r="U754" i="18"/>
  <c r="U755" i="18"/>
  <c r="U756" i="18"/>
  <c r="U757" i="18"/>
  <c r="U758" i="18"/>
  <c r="U759" i="18"/>
  <c r="U760" i="18"/>
  <c r="U761" i="18"/>
  <c r="U762" i="18"/>
  <c r="U763" i="18"/>
  <c r="U764" i="18"/>
  <c r="U765" i="18"/>
  <c r="U766" i="18"/>
  <c r="U767" i="18"/>
  <c r="U768" i="18"/>
  <c r="U769" i="18"/>
  <c r="U770" i="18"/>
  <c r="U771" i="18"/>
  <c r="U772" i="18"/>
  <c r="U773" i="18"/>
  <c r="U774" i="18"/>
  <c r="U775" i="18"/>
  <c r="U776" i="18"/>
  <c r="U777" i="18"/>
  <c r="U778" i="18"/>
  <c r="U779" i="18"/>
  <c r="U780" i="18"/>
  <c r="U781" i="18"/>
  <c r="U782" i="18"/>
  <c r="U783" i="18"/>
  <c r="U784" i="18"/>
  <c r="U785" i="18"/>
  <c r="U786" i="18"/>
  <c r="U787" i="18"/>
  <c r="U788" i="18"/>
  <c r="U789" i="18"/>
  <c r="U790" i="18"/>
  <c r="U791" i="18"/>
  <c r="U792" i="18"/>
  <c r="U793" i="18"/>
  <c r="U794" i="18"/>
  <c r="U795" i="18"/>
  <c r="U796" i="18"/>
  <c r="U797" i="18"/>
  <c r="U798" i="18"/>
  <c r="U799" i="18"/>
  <c r="U800" i="18"/>
  <c r="U801" i="18"/>
  <c r="U802" i="18"/>
  <c r="U803" i="18"/>
  <c r="U804" i="18"/>
  <c r="U805" i="18"/>
  <c r="U806" i="18"/>
  <c r="U807" i="18"/>
  <c r="U808" i="18"/>
  <c r="U809" i="18"/>
  <c r="U810" i="18"/>
  <c r="U811" i="18"/>
  <c r="U812" i="18"/>
  <c r="U813" i="18"/>
  <c r="U814" i="18"/>
  <c r="U815" i="18"/>
  <c r="U816" i="18"/>
  <c r="U817" i="18"/>
  <c r="U818" i="18"/>
  <c r="U819" i="18"/>
  <c r="U820" i="18"/>
  <c r="U821" i="18"/>
  <c r="U822" i="18"/>
  <c r="U823" i="18"/>
  <c r="U824" i="18"/>
  <c r="U825" i="18"/>
  <c r="U826" i="18"/>
  <c r="U827" i="18"/>
  <c r="U828" i="18"/>
  <c r="U829" i="18"/>
  <c r="U830" i="18"/>
  <c r="U831" i="18"/>
  <c r="U832" i="18"/>
  <c r="U833" i="18"/>
  <c r="U834" i="18"/>
  <c r="U835" i="18"/>
  <c r="U836" i="18"/>
  <c r="U837" i="18"/>
  <c r="U838" i="18"/>
  <c r="U839" i="18"/>
  <c r="U840" i="18"/>
  <c r="U841" i="18"/>
  <c r="U842" i="18"/>
  <c r="U843" i="18"/>
  <c r="U844" i="18"/>
  <c r="U845" i="18"/>
  <c r="U846" i="18"/>
  <c r="U847" i="18"/>
  <c r="U848" i="18"/>
  <c r="U849" i="18"/>
  <c r="U850" i="18"/>
  <c r="U851" i="18"/>
  <c r="U852" i="18"/>
  <c r="U853" i="18"/>
  <c r="U854" i="18"/>
  <c r="U855" i="18"/>
  <c r="U856" i="18"/>
  <c r="U857" i="18"/>
  <c r="U858" i="18"/>
  <c r="U859" i="18"/>
  <c r="U860" i="18"/>
  <c r="U861" i="18"/>
  <c r="U862" i="18"/>
  <c r="U863" i="18"/>
  <c r="U864" i="18"/>
  <c r="U865" i="18"/>
  <c r="U866" i="18"/>
  <c r="U867" i="18"/>
  <c r="U868" i="18"/>
  <c r="U869" i="18"/>
  <c r="U870" i="18"/>
  <c r="U871" i="18"/>
  <c r="U872" i="18"/>
  <c r="U873" i="18"/>
  <c r="U874" i="18"/>
  <c r="U875" i="18"/>
  <c r="U876" i="18"/>
  <c r="U877" i="18"/>
  <c r="U878" i="18"/>
  <c r="U879" i="18"/>
  <c r="U880" i="18"/>
  <c r="U881" i="18"/>
  <c r="U882" i="18"/>
  <c r="U883" i="18"/>
  <c r="U884" i="18"/>
  <c r="U885" i="18"/>
  <c r="U886" i="18"/>
  <c r="U887" i="18"/>
  <c r="U888" i="18"/>
  <c r="U889" i="18"/>
  <c r="U890" i="18"/>
  <c r="U891" i="18"/>
  <c r="U892" i="18"/>
  <c r="U893" i="18"/>
  <c r="U894" i="18"/>
  <c r="U895" i="18"/>
  <c r="U896" i="18"/>
  <c r="U897" i="18"/>
  <c r="U898" i="18"/>
  <c r="U899" i="18"/>
  <c r="U900" i="18"/>
  <c r="U901" i="18"/>
  <c r="U902" i="18"/>
  <c r="U903" i="18"/>
  <c r="U904" i="18"/>
  <c r="U905" i="18"/>
  <c r="U906" i="18"/>
  <c r="U907" i="18"/>
  <c r="U908" i="18"/>
  <c r="U909" i="18"/>
  <c r="U910" i="18"/>
  <c r="U911" i="18"/>
  <c r="U912" i="18"/>
  <c r="U913" i="18"/>
  <c r="U914" i="18"/>
  <c r="U915" i="18"/>
  <c r="U916" i="18"/>
  <c r="U917" i="18"/>
  <c r="U918" i="18"/>
  <c r="U919" i="18"/>
  <c r="U920" i="18"/>
  <c r="U921" i="18"/>
  <c r="U922" i="18"/>
  <c r="U923" i="18"/>
  <c r="U924" i="18"/>
  <c r="U925" i="18"/>
  <c r="U926" i="18"/>
  <c r="U927" i="18"/>
  <c r="U928" i="18"/>
  <c r="U929" i="18"/>
  <c r="U930" i="18"/>
  <c r="U931" i="18"/>
  <c r="U932" i="18"/>
  <c r="U933" i="18"/>
  <c r="U934" i="18"/>
  <c r="U935" i="18"/>
  <c r="U936" i="18"/>
  <c r="U937" i="18"/>
  <c r="U938" i="18"/>
  <c r="U939" i="18"/>
  <c r="U940" i="18"/>
  <c r="U941" i="18"/>
  <c r="U942" i="18"/>
  <c r="U943" i="18"/>
  <c r="U944" i="18"/>
  <c r="U945" i="18"/>
  <c r="U946" i="18"/>
  <c r="U947" i="18"/>
  <c r="U948" i="18"/>
  <c r="U949" i="18"/>
  <c r="U950" i="18"/>
  <c r="U951" i="18"/>
  <c r="U952" i="18"/>
  <c r="U953" i="18"/>
  <c r="U954" i="18"/>
  <c r="U955" i="18"/>
  <c r="U956" i="18"/>
  <c r="U957" i="18"/>
  <c r="U958" i="18"/>
  <c r="U959" i="18"/>
  <c r="U960" i="18"/>
  <c r="U961" i="18"/>
  <c r="U962" i="18"/>
  <c r="U963" i="18"/>
  <c r="U964" i="18"/>
  <c r="U965" i="18"/>
  <c r="U966" i="18"/>
  <c r="U967" i="18"/>
  <c r="U968" i="18"/>
  <c r="U969" i="18"/>
  <c r="U970" i="18"/>
  <c r="U971" i="18"/>
  <c r="U972" i="18"/>
  <c r="U973" i="18"/>
  <c r="U974" i="18"/>
  <c r="U975" i="18"/>
  <c r="U976" i="18"/>
  <c r="U977" i="18"/>
  <c r="U978" i="18"/>
  <c r="U979" i="18"/>
  <c r="U980" i="18"/>
  <c r="U981" i="18"/>
  <c r="U982" i="18"/>
  <c r="U983" i="18"/>
  <c r="U984" i="18"/>
  <c r="U985" i="18"/>
  <c r="U986" i="18"/>
  <c r="U987" i="18"/>
  <c r="U988" i="18"/>
  <c r="U989" i="18"/>
  <c r="U990" i="18"/>
  <c r="U991" i="18"/>
  <c r="U992" i="18"/>
  <c r="U993" i="18"/>
  <c r="U994" i="18"/>
  <c r="U995" i="18"/>
  <c r="U996" i="18"/>
  <c r="U997" i="18"/>
  <c r="U998" i="18"/>
  <c r="U999" i="18"/>
  <c r="U1000" i="18"/>
  <c r="U1001" i="18"/>
  <c r="U1002" i="18"/>
  <c r="U1003" i="18"/>
  <c r="U1004" i="18"/>
  <c r="U1005" i="18"/>
  <c r="U1006" i="18"/>
  <c r="U1007" i="18"/>
  <c r="U1008" i="18"/>
  <c r="U1009" i="18"/>
  <c r="U1010" i="18"/>
  <c r="U1011" i="18"/>
  <c r="U1012" i="18"/>
  <c r="U1013" i="18"/>
  <c r="U1014" i="18"/>
  <c r="U1015" i="18"/>
  <c r="U1016" i="18"/>
  <c r="U1017" i="18"/>
  <c r="U1018" i="18"/>
  <c r="U1019" i="18"/>
  <c r="U1020" i="18"/>
  <c r="U1021" i="18"/>
  <c r="U1022" i="18"/>
  <c r="U1023" i="18"/>
  <c r="U1024" i="18"/>
  <c r="U1025" i="18"/>
  <c r="U1026" i="18"/>
  <c r="U1027" i="18"/>
  <c r="U1028" i="18"/>
  <c r="U1029" i="18"/>
  <c r="U1030" i="18"/>
  <c r="U1031" i="18"/>
  <c r="U1032" i="18"/>
  <c r="U1033" i="18"/>
  <c r="U1034" i="18"/>
  <c r="U1035" i="18"/>
  <c r="U1036" i="18"/>
  <c r="U1037" i="18"/>
  <c r="U1038" i="18"/>
  <c r="U1039" i="18"/>
  <c r="U1040" i="18"/>
  <c r="U1041" i="18"/>
  <c r="U1042" i="18"/>
  <c r="U1043" i="18"/>
  <c r="U1044" i="18"/>
  <c r="U1045" i="18"/>
  <c r="U1046" i="18"/>
  <c r="U1047" i="18"/>
  <c r="U1048" i="18"/>
  <c r="U1049" i="18"/>
  <c r="U1050" i="18"/>
  <c r="U1051" i="18"/>
  <c r="U1052" i="18"/>
  <c r="U1053" i="18"/>
  <c r="U1054" i="18"/>
  <c r="U1055" i="18"/>
  <c r="U1056" i="18"/>
  <c r="U1057" i="18"/>
  <c r="U1058" i="18"/>
  <c r="U1059" i="18"/>
  <c r="U1060" i="18"/>
  <c r="U1061" i="18"/>
  <c r="U1062" i="18"/>
  <c r="U1063" i="18"/>
  <c r="U1064" i="18"/>
  <c r="U1065" i="18"/>
  <c r="U1066" i="18"/>
  <c r="U1067" i="18"/>
  <c r="U1068" i="18"/>
  <c r="U1069" i="18"/>
  <c r="U1070" i="18"/>
  <c r="U1071" i="18"/>
  <c r="U1072" i="18"/>
  <c r="U1073" i="18"/>
  <c r="U1074" i="18"/>
  <c r="U1075" i="18"/>
  <c r="U1076" i="18"/>
  <c r="U1077" i="18"/>
  <c r="U1078" i="18"/>
  <c r="U1079" i="18"/>
  <c r="U1080" i="18"/>
  <c r="U1081" i="18"/>
  <c r="U1082" i="18"/>
  <c r="U1083" i="18"/>
  <c r="U1084" i="18"/>
  <c r="U1085" i="18"/>
  <c r="U1086" i="18"/>
  <c r="U1087" i="18"/>
  <c r="U1088" i="18"/>
  <c r="U1089" i="18"/>
  <c r="U1090" i="18"/>
  <c r="U1091" i="18"/>
  <c r="U1092" i="18"/>
  <c r="U1093" i="18"/>
  <c r="U1094" i="18"/>
  <c r="U1095" i="18"/>
  <c r="U1096" i="18"/>
  <c r="U1097" i="18"/>
  <c r="U1098" i="18"/>
  <c r="U1099" i="18"/>
  <c r="U1100" i="18"/>
  <c r="U1101" i="18"/>
  <c r="U1102" i="18"/>
  <c r="U1103" i="18"/>
  <c r="U1104" i="18"/>
  <c r="U1105" i="18"/>
  <c r="U1106" i="18"/>
  <c r="U1107" i="18"/>
  <c r="U1108" i="18"/>
  <c r="U1109" i="18"/>
  <c r="U1110" i="18"/>
  <c r="U1111" i="18"/>
  <c r="U1112" i="18"/>
  <c r="U1113" i="18"/>
  <c r="U1114" i="18"/>
  <c r="U1115" i="18"/>
  <c r="U1116" i="18"/>
  <c r="U1117" i="18"/>
  <c r="U1118" i="18"/>
  <c r="U1119" i="18"/>
  <c r="U1120" i="18"/>
  <c r="U1121" i="18"/>
  <c r="U1122" i="18"/>
  <c r="U1123" i="18"/>
  <c r="U1124" i="18"/>
  <c r="U1125" i="18"/>
  <c r="U1126" i="18"/>
  <c r="U1127" i="18"/>
  <c r="U1128" i="18"/>
  <c r="U1129" i="18"/>
  <c r="U1130" i="18"/>
  <c r="U1131" i="18"/>
  <c r="U1132" i="18"/>
  <c r="U1133" i="18"/>
  <c r="U1134" i="18"/>
  <c r="U1135" i="18"/>
  <c r="U1136" i="18"/>
  <c r="U1137" i="18"/>
  <c r="U1138" i="18"/>
  <c r="U1139" i="18"/>
  <c r="U1140" i="18"/>
  <c r="U1141" i="18"/>
  <c r="U1142" i="18"/>
  <c r="U1143" i="18"/>
  <c r="U1144" i="18"/>
  <c r="U1145" i="18"/>
  <c r="U1146" i="18"/>
  <c r="U1147" i="18"/>
  <c r="U1148" i="18"/>
  <c r="U1149" i="18"/>
  <c r="U1150" i="18"/>
  <c r="U1151" i="18"/>
  <c r="U1152" i="18"/>
  <c r="U1153" i="18"/>
  <c r="U1154" i="18"/>
  <c r="U1155" i="18"/>
  <c r="U1156" i="18"/>
  <c r="U1157" i="18"/>
  <c r="U1158" i="18"/>
  <c r="U1159" i="18"/>
  <c r="U1160" i="18"/>
  <c r="U1161" i="18"/>
  <c r="U1162" i="18"/>
  <c r="U1163" i="18"/>
  <c r="U1164" i="18"/>
  <c r="U1165" i="18"/>
  <c r="U1166" i="18"/>
  <c r="U1167" i="18"/>
  <c r="U1168" i="18"/>
  <c r="U1169" i="18"/>
  <c r="U1170" i="18"/>
  <c r="U1171" i="18"/>
  <c r="U1173" i="18"/>
  <c r="U1174" i="18"/>
  <c r="U1175" i="18"/>
  <c r="U1176" i="18"/>
  <c r="U1177" i="18"/>
  <c r="U1178" i="18"/>
  <c r="U1179" i="18"/>
  <c r="U1180" i="18"/>
  <c r="U1181" i="18"/>
  <c r="U1182" i="18"/>
  <c r="U1183" i="18"/>
  <c r="U1184" i="18"/>
  <c r="U1185" i="18"/>
  <c r="U1186" i="18"/>
  <c r="U1187" i="18"/>
  <c r="U1188" i="18"/>
  <c r="U1189" i="18"/>
  <c r="U1190" i="18"/>
  <c r="U1191" i="18"/>
  <c r="U1192" i="18"/>
  <c r="U1193" i="18"/>
  <c r="U1194" i="18"/>
  <c r="U1195" i="18"/>
  <c r="U1196" i="18"/>
  <c r="U1197" i="18"/>
  <c r="U1198" i="18"/>
  <c r="U1199" i="18"/>
  <c r="U1200" i="18"/>
  <c r="U1201" i="18"/>
  <c r="U1202" i="18"/>
  <c r="U1203" i="18"/>
  <c r="U1204" i="18"/>
  <c r="U1205" i="18"/>
  <c r="U1206" i="18"/>
  <c r="U1207" i="18"/>
  <c r="U1208" i="18"/>
  <c r="U1209" i="18"/>
  <c r="U1210" i="18"/>
  <c r="U1211" i="18"/>
  <c r="U1212" i="18"/>
  <c r="U1213" i="18"/>
  <c r="U1214" i="18"/>
  <c r="U1215" i="18"/>
  <c r="U1216" i="18"/>
  <c r="U1217" i="18"/>
  <c r="U1218" i="18"/>
  <c r="U1219" i="18"/>
  <c r="U1220" i="18"/>
  <c r="U1221" i="18"/>
  <c r="U1222" i="18"/>
  <c r="U1223" i="18"/>
  <c r="U1224" i="18"/>
  <c r="U1225" i="18"/>
  <c r="U1226" i="18"/>
  <c r="U1227" i="18"/>
  <c r="U1228" i="18"/>
  <c r="U1229" i="18"/>
  <c r="U1230" i="18"/>
  <c r="U1231" i="18"/>
  <c r="U1232" i="18"/>
  <c r="U1233" i="18"/>
  <c r="U1234" i="18"/>
  <c r="U1235" i="18"/>
  <c r="U1236" i="18"/>
  <c r="U1237" i="18"/>
  <c r="U1238" i="18"/>
  <c r="U1239" i="18"/>
  <c r="U1240" i="18"/>
  <c r="U1241" i="18"/>
  <c r="U1242" i="18"/>
  <c r="U1243" i="18"/>
  <c r="U1244" i="18"/>
  <c r="U1245" i="18"/>
  <c r="U1246" i="18"/>
  <c r="U1247" i="18"/>
  <c r="U1248" i="18"/>
  <c r="U1249" i="18"/>
  <c r="U1250" i="18"/>
  <c r="U1251" i="18"/>
  <c r="U1252" i="18"/>
  <c r="U1253" i="18"/>
  <c r="U1254" i="18"/>
  <c r="U1255" i="18"/>
  <c r="U1256" i="18"/>
  <c r="U1257" i="18"/>
  <c r="U1258" i="18"/>
  <c r="U1259" i="18"/>
  <c r="U1260" i="18"/>
  <c r="U1261" i="18"/>
  <c r="U1262" i="18"/>
  <c r="U1263" i="18"/>
  <c r="U1264" i="18"/>
  <c r="U1265" i="18"/>
  <c r="U1266" i="18"/>
  <c r="U1267" i="18"/>
  <c r="U1268" i="18"/>
  <c r="U1269" i="18"/>
  <c r="U1270" i="18"/>
  <c r="U1271" i="18"/>
  <c r="U1272" i="18"/>
  <c r="U1273" i="18"/>
  <c r="U1274" i="18"/>
  <c r="U1275" i="18"/>
  <c r="U1276" i="18"/>
  <c r="U1277" i="18"/>
  <c r="U1278" i="18"/>
  <c r="U1279" i="18"/>
  <c r="U1280" i="18"/>
  <c r="U1281" i="18"/>
  <c r="U1282" i="18"/>
  <c r="U1283" i="18"/>
  <c r="U1284" i="18"/>
  <c r="U1285" i="18"/>
  <c r="U1286" i="18"/>
  <c r="U1287" i="18"/>
  <c r="U1288" i="18"/>
  <c r="U1289" i="18"/>
  <c r="U1290" i="18"/>
  <c r="U1291" i="18"/>
  <c r="U1292" i="18"/>
  <c r="U1293" i="18"/>
  <c r="U1294" i="18"/>
  <c r="U1295" i="18"/>
  <c r="U1296" i="18"/>
  <c r="U1297" i="18"/>
  <c r="U1298" i="18"/>
  <c r="U1299" i="18"/>
  <c r="U1300" i="18"/>
  <c r="U1301" i="18"/>
  <c r="U1302" i="18"/>
  <c r="U1303" i="18"/>
  <c r="U1304" i="18"/>
  <c r="U1305" i="18"/>
  <c r="U1306" i="18"/>
  <c r="U1307" i="18"/>
  <c r="U1308" i="18"/>
  <c r="U1309" i="18"/>
  <c r="U1310" i="18"/>
  <c r="U1311" i="18"/>
  <c r="U1312" i="18"/>
  <c r="U1313" i="18"/>
  <c r="U1314" i="18"/>
  <c r="U1315" i="18"/>
  <c r="U1316" i="18"/>
  <c r="U1317" i="18"/>
  <c r="U1318" i="18"/>
  <c r="U1319" i="18"/>
  <c r="U1320" i="18"/>
  <c r="U1321" i="18"/>
  <c r="U1322" i="18"/>
  <c r="U1323" i="18"/>
  <c r="U1324" i="18"/>
  <c r="U1325" i="18"/>
  <c r="U1326" i="18"/>
  <c r="U1327" i="18"/>
  <c r="U1328" i="18"/>
  <c r="U1329" i="18"/>
  <c r="U1330" i="18"/>
  <c r="U1331" i="18"/>
  <c r="U1332" i="18"/>
  <c r="U1333" i="18"/>
  <c r="U1334" i="18"/>
  <c r="U1335" i="18"/>
  <c r="U1336" i="18"/>
  <c r="U1337" i="18"/>
  <c r="U1338" i="18"/>
  <c r="U1339" i="18"/>
  <c r="U1340" i="18"/>
  <c r="U1341" i="18"/>
  <c r="U1342" i="18"/>
  <c r="U1343" i="18"/>
  <c r="U1344" i="18"/>
  <c r="U1345" i="18"/>
  <c r="U1346" i="18"/>
  <c r="U1347" i="18"/>
  <c r="U1348" i="18"/>
  <c r="U1349" i="18"/>
  <c r="U1350" i="18"/>
  <c r="U1351" i="18"/>
  <c r="U1352" i="18"/>
  <c r="U1353" i="18"/>
  <c r="U1354" i="18"/>
  <c r="U1355" i="18"/>
  <c r="U1356" i="18"/>
  <c r="U1357" i="18"/>
  <c r="U1358" i="18"/>
  <c r="U1359" i="18"/>
  <c r="U1360" i="18"/>
  <c r="U1361" i="18"/>
  <c r="U1362" i="18"/>
  <c r="U1363" i="18"/>
  <c r="U1364" i="18"/>
  <c r="U1365" i="18"/>
  <c r="U1366" i="18"/>
  <c r="U1367" i="18"/>
  <c r="U1368" i="18"/>
  <c r="U1369" i="18"/>
  <c r="U1370" i="18"/>
  <c r="U1371" i="18"/>
  <c r="U1372" i="18"/>
  <c r="U1373" i="18"/>
  <c r="U1374" i="18"/>
  <c r="U1375" i="18"/>
  <c r="U1376" i="18"/>
  <c r="U1377" i="18"/>
  <c r="U1378" i="18"/>
  <c r="U1379" i="18"/>
  <c r="U1380" i="18"/>
  <c r="U1381" i="18"/>
  <c r="U1382" i="18"/>
  <c r="U1383" i="18"/>
  <c r="U1384" i="18"/>
  <c r="U1385" i="18"/>
  <c r="U1386" i="18"/>
  <c r="U1387" i="18"/>
  <c r="U1388" i="18"/>
  <c r="U1389" i="18"/>
  <c r="U1390" i="18"/>
  <c r="U1391" i="18"/>
  <c r="U1392" i="18"/>
  <c r="U1393" i="18"/>
  <c r="U1394" i="18"/>
  <c r="U1395" i="18"/>
  <c r="U1396" i="18"/>
  <c r="U1397" i="18"/>
  <c r="U1398" i="18"/>
  <c r="U1399" i="18"/>
  <c r="U1400" i="18"/>
  <c r="U1401" i="18"/>
  <c r="U1402" i="18"/>
  <c r="U1403" i="18"/>
  <c r="U1404" i="18"/>
  <c r="U1405" i="18"/>
  <c r="U1406" i="18"/>
  <c r="U1407" i="18"/>
  <c r="U1408" i="18"/>
  <c r="U1409" i="18"/>
  <c r="U1410" i="18"/>
  <c r="U1411" i="18"/>
  <c r="U1412" i="18"/>
  <c r="U1413" i="18"/>
  <c r="U1414" i="18"/>
  <c r="U1415" i="18"/>
  <c r="U1416" i="18"/>
  <c r="U1417" i="18"/>
  <c r="U1418" i="18"/>
  <c r="U1419" i="18"/>
  <c r="U1420" i="18"/>
  <c r="U1421" i="18"/>
  <c r="U1422" i="18"/>
  <c r="U1423" i="18"/>
  <c r="U1424" i="18"/>
  <c r="U1425" i="18"/>
  <c r="U1426" i="18"/>
  <c r="U1427" i="18"/>
  <c r="U1428" i="18"/>
  <c r="U1429" i="18"/>
  <c r="U1430" i="18"/>
  <c r="U1431" i="18"/>
  <c r="U1432" i="18"/>
  <c r="U1433" i="18"/>
  <c r="U1434" i="18"/>
  <c r="U1435" i="18"/>
  <c r="U1436" i="18"/>
  <c r="U1437" i="18"/>
  <c r="U1438" i="18"/>
  <c r="U1439" i="18"/>
  <c r="U1440" i="18"/>
  <c r="U1441" i="18"/>
  <c r="U1442" i="18"/>
  <c r="U1443" i="18"/>
  <c r="U1444" i="18"/>
  <c r="U1445" i="18"/>
  <c r="U1446" i="18"/>
  <c r="U1447" i="18"/>
  <c r="U1448" i="18"/>
  <c r="U1449" i="18"/>
  <c r="U1450" i="18"/>
  <c r="U1451" i="18"/>
  <c r="U1452" i="18"/>
  <c r="U1453" i="18"/>
  <c r="U1454" i="18"/>
  <c r="U1455" i="18"/>
  <c r="U1456" i="18"/>
  <c r="U1457" i="18"/>
  <c r="U1458" i="18"/>
  <c r="U1459" i="18"/>
  <c r="U1460" i="18"/>
  <c r="U1461" i="18"/>
  <c r="U1462" i="18"/>
  <c r="U1463" i="18"/>
  <c r="U1464" i="18"/>
  <c r="U1465" i="18"/>
  <c r="U1466" i="18"/>
  <c r="U1467" i="18"/>
  <c r="U1468" i="18"/>
  <c r="U1469" i="18"/>
  <c r="U1470" i="18"/>
  <c r="U1471" i="18"/>
  <c r="U1472" i="18"/>
  <c r="U1473" i="18"/>
  <c r="U1474" i="18"/>
  <c r="U1475" i="18"/>
  <c r="U1476" i="18"/>
  <c r="U1477" i="18"/>
  <c r="U1478" i="18"/>
  <c r="U1479" i="18"/>
  <c r="U1480" i="18"/>
  <c r="U1481" i="18"/>
  <c r="U1482" i="18"/>
  <c r="U1483" i="18"/>
  <c r="U1484" i="18"/>
  <c r="U1485" i="18"/>
  <c r="U1486" i="18"/>
  <c r="U1487" i="18"/>
  <c r="U1488" i="18"/>
  <c r="U1489" i="18"/>
  <c r="U1490" i="18"/>
  <c r="U1491" i="18"/>
  <c r="U1492" i="18"/>
  <c r="U1493" i="18"/>
  <c r="U1494" i="18"/>
  <c r="U1495" i="18"/>
  <c r="U1496" i="18"/>
  <c r="U1497" i="18"/>
  <c r="U1498" i="18"/>
  <c r="U1499" i="18"/>
  <c r="U1500" i="18"/>
  <c r="U1501" i="18"/>
  <c r="U1502" i="18"/>
  <c r="U1503" i="18"/>
  <c r="U1504" i="18"/>
  <c r="U1505" i="18"/>
  <c r="U1506" i="18"/>
  <c r="U1507" i="18"/>
  <c r="U1508" i="18"/>
  <c r="U1509" i="18"/>
  <c r="U1510" i="18"/>
  <c r="U1511" i="18"/>
  <c r="U1512" i="18"/>
  <c r="U1513" i="18"/>
  <c r="U1514" i="18"/>
  <c r="U1515" i="18"/>
  <c r="U1516" i="18"/>
  <c r="U1517" i="18"/>
  <c r="U1518" i="18"/>
  <c r="U1519" i="18"/>
  <c r="U1520" i="18"/>
  <c r="U1521" i="18"/>
  <c r="U1522" i="18"/>
  <c r="U1523" i="18"/>
  <c r="U1524" i="18"/>
  <c r="U1525" i="18"/>
  <c r="U1526" i="18"/>
  <c r="U1527" i="18"/>
  <c r="U1528" i="18"/>
  <c r="U1529" i="18"/>
  <c r="U1530" i="18"/>
  <c r="U1531" i="18"/>
  <c r="U1532" i="18"/>
  <c r="U1533" i="18"/>
  <c r="U1534" i="18"/>
  <c r="U1535" i="18"/>
  <c r="U1536" i="18"/>
  <c r="U1537" i="18"/>
  <c r="U1538" i="18"/>
  <c r="U1539" i="18"/>
  <c r="U1540" i="18"/>
  <c r="U1541" i="18"/>
  <c r="U1542" i="18"/>
  <c r="U1543" i="18"/>
  <c r="U1544" i="18"/>
  <c r="U1545" i="18"/>
  <c r="U1546" i="18"/>
  <c r="U1547" i="18"/>
  <c r="U1548" i="18"/>
  <c r="U1549" i="18"/>
  <c r="U1550" i="18"/>
  <c r="U1551" i="18"/>
  <c r="U1552" i="18"/>
  <c r="U1553" i="18"/>
  <c r="U1554" i="18"/>
  <c r="U1555" i="18"/>
  <c r="U1556" i="18"/>
  <c r="U1557" i="18"/>
  <c r="U1558" i="18"/>
  <c r="U1559" i="18"/>
  <c r="U1560" i="18"/>
  <c r="U1561" i="18"/>
  <c r="U1562" i="18"/>
  <c r="U1563" i="18"/>
  <c r="U1564" i="18"/>
  <c r="U1565" i="18"/>
  <c r="U1566" i="18"/>
  <c r="U1567" i="18"/>
  <c r="U1568" i="18"/>
  <c r="U1569" i="18"/>
  <c r="U1570" i="18"/>
  <c r="U1571" i="18"/>
  <c r="U1572" i="18"/>
  <c r="U1573" i="18"/>
  <c r="U1574" i="18"/>
  <c r="U1575" i="18"/>
  <c r="U1576" i="18"/>
  <c r="U1577" i="18"/>
  <c r="U1578" i="18"/>
  <c r="U1579" i="18"/>
  <c r="U1580" i="18"/>
  <c r="U1581" i="18"/>
  <c r="U1582" i="18"/>
  <c r="U1583" i="18"/>
  <c r="U1584" i="18"/>
  <c r="U1585" i="18"/>
  <c r="U1586" i="18"/>
  <c r="U1587" i="18"/>
  <c r="U1588" i="18"/>
  <c r="U1589" i="18"/>
  <c r="U1590" i="18"/>
  <c r="U1591" i="18"/>
  <c r="U1592" i="18"/>
  <c r="U1593" i="18"/>
  <c r="U1594" i="18"/>
  <c r="U1595" i="18"/>
  <c r="U1596" i="18"/>
  <c r="U1597" i="18"/>
  <c r="U1598" i="18"/>
  <c r="U1599" i="18"/>
  <c r="U1600" i="18"/>
  <c r="U1601" i="18"/>
  <c r="U1602" i="18"/>
  <c r="U1603" i="18"/>
  <c r="U1604" i="18"/>
  <c r="U1605" i="18"/>
  <c r="U1606" i="18"/>
  <c r="U1607" i="18"/>
  <c r="U1608" i="18"/>
  <c r="U1609" i="18"/>
  <c r="U1610" i="18"/>
  <c r="U1611" i="18"/>
  <c r="U1612" i="18"/>
  <c r="U1613" i="18"/>
  <c r="U1614" i="18"/>
  <c r="U1615" i="18"/>
  <c r="U1616" i="18"/>
  <c r="U1617" i="18"/>
  <c r="U1618" i="18"/>
  <c r="U1619" i="18"/>
  <c r="U1620" i="18"/>
  <c r="U1621" i="18"/>
  <c r="U1622" i="18"/>
  <c r="U1623" i="18"/>
  <c r="U1624" i="18"/>
  <c r="U1625" i="18"/>
  <c r="U1626" i="18"/>
  <c r="U1627" i="18"/>
  <c r="U1628" i="18"/>
  <c r="U1629" i="18"/>
  <c r="U1630" i="18"/>
  <c r="U1631" i="18"/>
  <c r="U1632" i="18"/>
  <c r="U1633" i="18"/>
  <c r="U1634" i="18"/>
  <c r="U1635" i="18"/>
  <c r="U1636" i="18"/>
  <c r="U1637" i="18"/>
  <c r="U1638" i="18"/>
  <c r="U1639" i="18"/>
  <c r="U1640" i="18"/>
  <c r="U1641" i="18"/>
  <c r="U1642" i="18"/>
  <c r="U1643" i="18"/>
  <c r="U1644" i="18"/>
  <c r="U1645" i="18"/>
  <c r="U1646" i="18"/>
  <c r="U1647" i="18"/>
  <c r="U1648" i="18"/>
  <c r="U1649" i="18"/>
  <c r="U1650" i="18"/>
  <c r="U1651" i="18"/>
  <c r="U1652" i="18"/>
  <c r="U1653" i="18"/>
  <c r="U1654" i="18"/>
  <c r="U1655" i="18"/>
  <c r="U1656" i="18"/>
  <c r="U1657" i="18"/>
  <c r="U1658" i="18"/>
  <c r="U1659" i="18"/>
  <c r="U1660" i="18"/>
  <c r="U1661" i="18"/>
  <c r="U1662" i="18"/>
  <c r="U1663" i="18"/>
  <c r="U1664" i="18"/>
  <c r="U1665" i="18"/>
  <c r="U1666" i="18"/>
  <c r="U1667" i="18"/>
  <c r="U1668" i="18"/>
  <c r="U1669" i="18"/>
  <c r="U1670" i="18"/>
  <c r="U1671" i="18"/>
  <c r="U1672" i="18"/>
  <c r="U1673" i="18"/>
  <c r="U1674" i="18"/>
  <c r="U1675" i="18"/>
  <c r="U1676" i="18"/>
  <c r="U1677" i="18"/>
  <c r="U1678" i="18"/>
  <c r="U1679" i="18"/>
  <c r="U1680" i="18"/>
  <c r="U1681" i="18"/>
  <c r="U1682" i="18"/>
  <c r="U1683" i="18"/>
  <c r="U1684" i="18"/>
  <c r="U1685" i="18"/>
  <c r="U1686" i="18"/>
  <c r="U1687" i="18"/>
  <c r="U1688" i="18"/>
  <c r="U1689" i="18"/>
  <c r="U1690" i="18"/>
  <c r="U1691" i="18"/>
  <c r="U1692" i="18"/>
  <c r="U1693" i="18"/>
  <c r="U1694" i="18"/>
  <c r="U1695" i="18"/>
  <c r="U1696" i="18"/>
  <c r="U1697" i="18"/>
  <c r="U1699" i="18"/>
  <c r="U1700" i="18"/>
  <c r="U1701" i="18"/>
  <c r="U1702" i="18"/>
  <c r="U1703" i="18"/>
  <c r="U1704" i="18"/>
  <c r="U1705" i="18"/>
  <c r="U1706" i="18"/>
  <c r="U1707" i="18"/>
  <c r="U1708" i="18"/>
  <c r="U1709" i="18"/>
  <c r="U1710" i="18"/>
  <c r="U1711" i="18"/>
  <c r="U1712" i="18"/>
  <c r="U1713" i="18"/>
  <c r="U1714" i="18"/>
  <c r="U1715" i="18"/>
  <c r="U1716" i="18"/>
  <c r="U1717" i="18"/>
  <c r="U1718" i="18"/>
  <c r="U1719" i="18"/>
  <c r="U1720" i="18"/>
  <c r="U1721" i="18"/>
  <c r="U1722" i="18"/>
  <c r="U1723" i="18"/>
  <c r="U1724" i="18"/>
  <c r="U1725" i="18"/>
  <c r="U1726" i="18"/>
  <c r="U1727" i="18"/>
  <c r="U1728" i="18"/>
  <c r="U1729" i="18"/>
  <c r="U1730" i="18"/>
  <c r="U1731" i="18"/>
  <c r="U1732" i="18"/>
  <c r="U1733" i="18"/>
  <c r="U1734" i="18"/>
  <c r="U1735" i="18"/>
  <c r="U1736" i="18"/>
  <c r="U1737" i="18"/>
  <c r="U1738" i="18"/>
  <c r="U1739" i="18"/>
  <c r="U1740" i="18"/>
  <c r="U1741" i="18"/>
  <c r="U1742" i="18"/>
  <c r="U1743" i="18"/>
  <c r="U1744" i="18"/>
  <c r="U1745" i="18"/>
  <c r="U1746" i="18"/>
  <c r="U1747" i="18"/>
  <c r="U1748" i="18"/>
  <c r="U1749" i="18"/>
  <c r="U1750" i="18"/>
  <c r="U1751" i="18"/>
  <c r="U1752" i="18"/>
  <c r="U1753" i="18"/>
  <c r="U1754" i="18"/>
  <c r="U1755" i="18"/>
  <c r="U1756" i="18"/>
  <c r="U1757" i="18"/>
  <c r="U1758" i="18"/>
  <c r="U1759" i="18"/>
  <c r="U1760" i="18"/>
  <c r="U1761" i="18"/>
  <c r="U1762" i="18"/>
  <c r="U1763" i="18"/>
  <c r="U1764" i="18"/>
  <c r="U1765" i="18"/>
  <c r="U1766" i="18"/>
  <c r="U1767" i="18"/>
  <c r="U1768" i="18"/>
  <c r="U1769" i="18"/>
  <c r="U1770" i="18"/>
  <c r="U1771" i="18"/>
  <c r="U1772" i="18"/>
  <c r="U1773" i="18"/>
  <c r="U1774" i="18"/>
  <c r="U1775" i="18"/>
  <c r="U1776" i="18"/>
  <c r="U1777" i="18"/>
  <c r="U1778" i="18"/>
  <c r="U1779" i="18"/>
  <c r="U1780" i="18"/>
  <c r="U1781" i="18"/>
  <c r="U1782" i="18"/>
  <c r="U1783" i="18"/>
  <c r="U1784" i="18"/>
  <c r="U1785" i="18"/>
  <c r="U1786" i="18"/>
  <c r="U1787" i="18"/>
  <c r="U1788" i="18"/>
  <c r="U1789" i="18"/>
  <c r="U1790" i="18"/>
  <c r="U1791" i="18"/>
  <c r="U1792" i="18"/>
  <c r="U1793" i="18"/>
  <c r="U1794" i="18"/>
  <c r="U1795" i="18"/>
  <c r="U1796" i="18"/>
  <c r="U1797" i="18"/>
  <c r="U1798" i="18"/>
  <c r="U1799" i="18"/>
  <c r="U1800" i="18"/>
  <c r="U1801" i="18"/>
  <c r="L2" i="17"/>
  <c r="L42" i="17"/>
  <c r="L82" i="17"/>
  <c r="L122" i="17"/>
  <c r="L162" i="17"/>
  <c r="L163" i="17"/>
  <c r="L164" i="17"/>
  <c r="L165" i="17"/>
  <c r="L166" i="17"/>
  <c r="L167" i="17"/>
  <c r="L402" i="17"/>
  <c r="L442" i="17"/>
  <c r="L482" i="17"/>
  <c r="L522" i="17"/>
  <c r="L562" i="17"/>
  <c r="L602" i="17"/>
  <c r="L642" i="17"/>
  <c r="L706" i="17"/>
  <c r="L746" i="17"/>
  <c r="L786" i="17"/>
  <c r="L3" i="17"/>
  <c r="N43" i="17" s="1" a="1"/>
  <c r="N43" i="17" s="1"/>
  <c r="L43" i="17"/>
  <c r="L83" i="17"/>
  <c r="L123" i="17"/>
  <c r="L168" i="17"/>
  <c r="L169" i="17"/>
  <c r="L170" i="17"/>
  <c r="L171" i="17"/>
  <c r="L172" i="17"/>
  <c r="L173" i="17"/>
  <c r="L403" i="17"/>
  <c r="L443" i="17"/>
  <c r="L483" i="17"/>
  <c r="L523" i="17"/>
  <c r="L563" i="17"/>
  <c r="L603" i="17"/>
  <c r="L643" i="17"/>
  <c r="L707" i="17"/>
  <c r="L747" i="17"/>
  <c r="L787" i="17"/>
  <c r="L4" i="17"/>
  <c r="L44" i="17"/>
  <c r="L84" i="17"/>
  <c r="L124" i="17"/>
  <c r="L174" i="17"/>
  <c r="L175" i="17"/>
  <c r="L176" i="17"/>
  <c r="L177" i="17"/>
  <c r="L178" i="17"/>
  <c r="L179" i="17"/>
  <c r="L404" i="17"/>
  <c r="L444" i="17"/>
  <c r="L484" i="17"/>
  <c r="L524" i="17"/>
  <c r="L564" i="17"/>
  <c r="L604" i="17"/>
  <c r="L644" i="17"/>
  <c r="L682" i="17"/>
  <c r="L708" i="17"/>
  <c r="L748" i="17"/>
  <c r="L788" i="17"/>
  <c r="L5" i="17"/>
  <c r="L45" i="17"/>
  <c r="L85" i="17"/>
  <c r="L125" i="17"/>
  <c r="L180" i="17"/>
  <c r="L181" i="17"/>
  <c r="L182" i="17"/>
  <c r="L183" i="17"/>
  <c r="L184" i="17"/>
  <c r="L185" i="17"/>
  <c r="L405" i="17"/>
  <c r="L445" i="17"/>
  <c r="L485" i="17"/>
  <c r="N485" i="17" s="1" a="1"/>
  <c r="N485" i="17" s="1"/>
  <c r="L525" i="17"/>
  <c r="N525" i="17" s="1" a="1"/>
  <c r="N525" i="17" s="1"/>
  <c r="L565" i="17"/>
  <c r="L605" i="17"/>
  <c r="L645" i="17"/>
  <c r="L683" i="17"/>
  <c r="L709" i="17"/>
  <c r="L749" i="17"/>
  <c r="L789" i="17"/>
  <c r="L6" i="17"/>
  <c r="L46" i="17"/>
  <c r="L86" i="17"/>
  <c r="L126" i="17"/>
  <c r="L186" i="17"/>
  <c r="L187" i="17"/>
  <c r="L188" i="17"/>
  <c r="L189" i="17"/>
  <c r="L190" i="17"/>
  <c r="L191" i="17"/>
  <c r="L406" i="17"/>
  <c r="L446" i="17"/>
  <c r="N446" i="17" s="1" a="1"/>
  <c r="N446" i="17" s="1"/>
  <c r="L486" i="17"/>
  <c r="N486" i="17" s="1" a="1"/>
  <c r="N486" i="17" s="1"/>
  <c r="L526" i="17"/>
  <c r="N526" i="17" s="1" a="1"/>
  <c r="N526" i="17" s="1"/>
  <c r="L566" i="17"/>
  <c r="L606" i="17"/>
  <c r="L646" i="17"/>
  <c r="L684" i="17"/>
  <c r="L710" i="17"/>
  <c r="L750" i="17"/>
  <c r="L790" i="17"/>
  <c r="L7" i="17"/>
  <c r="L47" i="17"/>
  <c r="L87" i="17"/>
  <c r="L127" i="17"/>
  <c r="L192" i="17"/>
  <c r="N192" i="17" s="1" a="1"/>
  <c r="N192" i="17" s="1"/>
  <c r="L193" i="17"/>
  <c r="L194" i="17"/>
  <c r="L195" i="17"/>
  <c r="L196" i="17"/>
  <c r="L197" i="17"/>
  <c r="L407" i="17"/>
  <c r="L447" i="17"/>
  <c r="L487" i="17"/>
  <c r="L527" i="17"/>
  <c r="L567" i="17"/>
  <c r="L607" i="17"/>
  <c r="L647" i="17"/>
  <c r="N647" i="17" s="1" a="1"/>
  <c r="N647" i="17" s="1"/>
  <c r="L685" i="17"/>
  <c r="L711" i="17"/>
  <c r="L751" i="17"/>
  <c r="L791" i="17"/>
  <c r="L8" i="17"/>
  <c r="L48" i="17"/>
  <c r="L88" i="17"/>
  <c r="L128" i="17"/>
  <c r="L198" i="17"/>
  <c r="L199" i="17"/>
  <c r="L200" i="17"/>
  <c r="L201" i="17"/>
  <c r="N201" i="17" s="1" a="1"/>
  <c r="N201" i="17" s="1"/>
  <c r="L202" i="17"/>
  <c r="L203" i="17"/>
  <c r="L408" i="17"/>
  <c r="L448" i="17"/>
  <c r="L488" i="17"/>
  <c r="L528" i="17"/>
  <c r="L568" i="17"/>
  <c r="L608" i="17"/>
  <c r="L648" i="17"/>
  <c r="L686" i="17"/>
  <c r="L712" i="17"/>
  <c r="L752" i="17"/>
  <c r="N752" i="17" s="1" a="1"/>
  <c r="N752" i="17" s="1"/>
  <c r="L792" i="17"/>
  <c r="L9" i="17"/>
  <c r="L49" i="17"/>
  <c r="L89" i="17"/>
  <c r="L129" i="17"/>
  <c r="L204" i="17"/>
  <c r="L205" i="17"/>
  <c r="L206" i="17"/>
  <c r="L207" i="17"/>
  <c r="L208" i="17"/>
  <c r="L209" i="17"/>
  <c r="L409" i="17"/>
  <c r="N409" i="17" s="1" a="1"/>
  <c r="N409" i="17" s="1"/>
  <c r="L449" i="17"/>
  <c r="L489" i="17"/>
  <c r="L529" i="17"/>
  <c r="L569" i="17"/>
  <c r="L609" i="17"/>
  <c r="L649" i="17"/>
  <c r="L687" i="17"/>
  <c r="L713" i="17"/>
  <c r="L753" i="17"/>
  <c r="L793" i="17"/>
  <c r="L10" i="17"/>
  <c r="L50" i="17"/>
  <c r="N50" i="17" s="1" a="1"/>
  <c r="N50" i="17" s="1"/>
  <c r="L90" i="17"/>
  <c r="L130" i="17"/>
  <c r="L210" i="17"/>
  <c r="L211" i="17"/>
  <c r="L212" i="17"/>
  <c r="L213" i="17"/>
  <c r="L214" i="17"/>
  <c r="L215" i="17"/>
  <c r="L410" i="17"/>
  <c r="L450" i="17"/>
  <c r="L490" i="17"/>
  <c r="L530" i="17"/>
  <c r="L570" i="17"/>
  <c r="L610" i="17"/>
  <c r="L650" i="17"/>
  <c r="L688" i="17"/>
  <c r="L714" i="17"/>
  <c r="L754" i="17"/>
  <c r="L794" i="17"/>
  <c r="L11" i="17"/>
  <c r="L51" i="17"/>
  <c r="L91" i="17"/>
  <c r="L131" i="17"/>
  <c r="L216" i="17"/>
  <c r="L217" i="17"/>
  <c r="L218" i="17"/>
  <c r="L219" i="17"/>
  <c r="L220" i="17"/>
  <c r="L221" i="17"/>
  <c r="L411" i="17"/>
  <c r="L451" i="17"/>
  <c r="L491" i="17"/>
  <c r="L531" i="17"/>
  <c r="L571" i="17"/>
  <c r="L611" i="17"/>
  <c r="L651" i="17"/>
  <c r="L689" i="17"/>
  <c r="L715" i="17"/>
  <c r="L755" i="17"/>
  <c r="L795" i="17"/>
  <c r="L12" i="17"/>
  <c r="L52" i="17"/>
  <c r="L92" i="17"/>
  <c r="L132" i="17"/>
  <c r="L222" i="17"/>
  <c r="L223" i="17"/>
  <c r="L224" i="17"/>
  <c r="L225" i="17"/>
  <c r="L226" i="17"/>
  <c r="L227" i="17"/>
  <c r="L412" i="17"/>
  <c r="L452" i="17"/>
  <c r="L492" i="17"/>
  <c r="L532" i="17"/>
  <c r="L572" i="17"/>
  <c r="L612" i="17"/>
  <c r="L652" i="17"/>
  <c r="L716" i="17"/>
  <c r="L756" i="17"/>
  <c r="L796" i="17"/>
  <c r="L13" i="17"/>
  <c r="L53" i="17"/>
  <c r="L93" i="17"/>
  <c r="L133" i="17"/>
  <c r="L228" i="17"/>
  <c r="L229" i="17"/>
  <c r="L230" i="17"/>
  <c r="L231" i="17"/>
  <c r="L232" i="17"/>
  <c r="L233" i="17"/>
  <c r="L413" i="17"/>
  <c r="L453" i="17"/>
  <c r="L493" i="17"/>
  <c r="L533" i="17"/>
  <c r="L573" i="17"/>
  <c r="L613" i="17"/>
  <c r="L653" i="17"/>
  <c r="L717" i="17"/>
  <c r="L757" i="17"/>
  <c r="L797" i="17"/>
  <c r="L14" i="17"/>
  <c r="L54" i="17"/>
  <c r="L94" i="17"/>
  <c r="L134" i="17"/>
  <c r="L234" i="17"/>
  <c r="L235" i="17"/>
  <c r="L236" i="17"/>
  <c r="L237" i="17"/>
  <c r="L238" i="17"/>
  <c r="L239" i="17"/>
  <c r="L414" i="17"/>
  <c r="L454" i="17"/>
  <c r="L494" i="17"/>
  <c r="L534" i="17"/>
  <c r="L574" i="17"/>
  <c r="L614" i="17"/>
  <c r="L654" i="17"/>
  <c r="L690" i="17"/>
  <c r="L718" i="17"/>
  <c r="L758" i="17"/>
  <c r="L798" i="17"/>
  <c r="L15" i="17"/>
  <c r="L55" i="17"/>
  <c r="L95" i="17"/>
  <c r="L135" i="17"/>
  <c r="L240" i="17"/>
  <c r="L241" i="17"/>
  <c r="L242" i="17"/>
  <c r="L243" i="17"/>
  <c r="L244" i="17"/>
  <c r="L245" i="17"/>
  <c r="L415" i="17"/>
  <c r="L455" i="17"/>
  <c r="L495" i="17"/>
  <c r="L535" i="17"/>
  <c r="L575" i="17"/>
  <c r="L615" i="17"/>
  <c r="L655" i="17"/>
  <c r="L691" i="17"/>
  <c r="L719" i="17"/>
  <c r="L759" i="17"/>
  <c r="L799" i="17"/>
  <c r="L16" i="17"/>
  <c r="L56" i="17"/>
  <c r="L96" i="17"/>
  <c r="L136" i="17"/>
  <c r="L246" i="17"/>
  <c r="L247" i="17"/>
  <c r="L248" i="17"/>
  <c r="L249" i="17"/>
  <c r="L250" i="17"/>
  <c r="L251" i="17"/>
  <c r="L416" i="17"/>
  <c r="L456" i="17"/>
  <c r="L496" i="17"/>
  <c r="L536" i="17"/>
  <c r="L576" i="17"/>
  <c r="L616" i="17"/>
  <c r="L656" i="17"/>
  <c r="L692" i="17"/>
  <c r="L720" i="17"/>
  <c r="L760" i="17"/>
  <c r="L800" i="17"/>
  <c r="L17" i="17"/>
  <c r="N527" i="17" s="1" a="1"/>
  <c r="N527" i="17" s="1"/>
  <c r="L57" i="17"/>
  <c r="L97" i="17"/>
  <c r="L137" i="17"/>
  <c r="L252" i="17"/>
  <c r="L253" i="17"/>
  <c r="L254" i="17"/>
  <c r="L255" i="17"/>
  <c r="L256" i="17"/>
  <c r="L257" i="17"/>
  <c r="L417" i="17"/>
  <c r="L457" i="17"/>
  <c r="L497" i="17"/>
  <c r="L537" i="17"/>
  <c r="L577" i="17"/>
  <c r="L617" i="17"/>
  <c r="L657" i="17"/>
  <c r="L693" i="17"/>
  <c r="L721" i="17"/>
  <c r="L761" i="17"/>
  <c r="L801" i="17"/>
  <c r="L18" i="17"/>
  <c r="L58" i="17"/>
  <c r="L98" i="17"/>
  <c r="L138" i="17"/>
  <c r="L258" i="17"/>
  <c r="L259" i="17"/>
  <c r="L260" i="17"/>
  <c r="L261" i="17"/>
  <c r="L262" i="17"/>
  <c r="L263" i="17"/>
  <c r="L418" i="17"/>
  <c r="L458" i="17"/>
  <c r="L498" i="17"/>
  <c r="L538" i="17"/>
  <c r="L578" i="17"/>
  <c r="L618" i="17"/>
  <c r="L658" i="17"/>
  <c r="L694" i="17"/>
  <c r="L722" i="17"/>
  <c r="L762" i="17"/>
  <c r="L802" i="17"/>
  <c r="L19" i="17"/>
  <c r="L59" i="17"/>
  <c r="L99" i="17"/>
  <c r="L139" i="17"/>
  <c r="L264" i="17"/>
  <c r="L265" i="17"/>
  <c r="L266" i="17"/>
  <c r="L267" i="17"/>
  <c r="L268" i="17"/>
  <c r="L269" i="17"/>
  <c r="L419" i="17"/>
  <c r="L459" i="17"/>
  <c r="L499" i="17"/>
  <c r="L539" i="17"/>
  <c r="L579" i="17"/>
  <c r="L619" i="17"/>
  <c r="L659" i="17"/>
  <c r="L695" i="17"/>
  <c r="L723" i="17"/>
  <c r="L763" i="17"/>
  <c r="L803" i="17"/>
  <c r="L20" i="17"/>
  <c r="L60" i="17"/>
  <c r="L100" i="17"/>
  <c r="L140" i="17"/>
  <c r="L270" i="17"/>
  <c r="L271" i="17"/>
  <c r="L272" i="17"/>
  <c r="L273" i="17"/>
  <c r="L274" i="17"/>
  <c r="L275" i="17"/>
  <c r="L420" i="17"/>
  <c r="L460" i="17"/>
  <c r="L500" i="17"/>
  <c r="L540" i="17"/>
  <c r="L580" i="17"/>
  <c r="L620" i="17"/>
  <c r="L660" i="17"/>
  <c r="L696" i="17"/>
  <c r="L724" i="17"/>
  <c r="L764" i="17"/>
  <c r="L804" i="17"/>
  <c r="L21" i="17"/>
  <c r="L61" i="17"/>
  <c r="L101" i="17"/>
  <c r="L141" i="17"/>
  <c r="L276" i="17"/>
  <c r="L277" i="17"/>
  <c r="L278" i="17"/>
  <c r="L279" i="17"/>
  <c r="L280" i="17"/>
  <c r="L281" i="17"/>
  <c r="L421" i="17"/>
  <c r="L461" i="17"/>
  <c r="L501" i="17"/>
  <c r="L541" i="17"/>
  <c r="L581" i="17"/>
  <c r="L621" i="17"/>
  <c r="L661" i="17"/>
  <c r="L697" i="17"/>
  <c r="L725" i="17"/>
  <c r="L765" i="17"/>
  <c r="L805" i="17"/>
  <c r="L22" i="17"/>
  <c r="L62" i="17"/>
  <c r="L102" i="17"/>
  <c r="L142" i="17"/>
  <c r="L282" i="17"/>
  <c r="L283" i="17"/>
  <c r="L284" i="17"/>
  <c r="L285" i="17"/>
  <c r="L286" i="17"/>
  <c r="L287" i="17"/>
  <c r="L422" i="17"/>
  <c r="L462" i="17"/>
  <c r="L502" i="17"/>
  <c r="L542" i="17"/>
  <c r="L582" i="17"/>
  <c r="L622" i="17"/>
  <c r="L662" i="17"/>
  <c r="L726" i="17"/>
  <c r="L766" i="17"/>
  <c r="L806" i="17"/>
  <c r="L23" i="17"/>
  <c r="L63" i="17"/>
  <c r="L103" i="17"/>
  <c r="L143" i="17"/>
  <c r="L288" i="17"/>
  <c r="L289" i="17"/>
  <c r="L290" i="17"/>
  <c r="L291" i="17"/>
  <c r="L292" i="17"/>
  <c r="L293" i="17"/>
  <c r="L423" i="17"/>
  <c r="L463" i="17"/>
  <c r="L503" i="17"/>
  <c r="L543" i="17"/>
  <c r="L583" i="17"/>
  <c r="L623" i="17"/>
  <c r="L663" i="17"/>
  <c r="L727" i="17"/>
  <c r="L767" i="17"/>
  <c r="L807" i="17"/>
  <c r="L24" i="17"/>
  <c r="L64" i="17"/>
  <c r="L104" i="17"/>
  <c r="L144" i="17"/>
  <c r="L294" i="17"/>
  <c r="L295" i="17"/>
  <c r="L296" i="17"/>
  <c r="L297" i="17"/>
  <c r="L298" i="17"/>
  <c r="L299" i="17"/>
  <c r="L424" i="17"/>
  <c r="L464" i="17"/>
  <c r="L504" i="17"/>
  <c r="L544" i="17"/>
  <c r="L584" i="17"/>
  <c r="L624" i="17"/>
  <c r="L664" i="17"/>
  <c r="L728" i="17"/>
  <c r="L768" i="17"/>
  <c r="L808" i="17"/>
  <c r="L25" i="17"/>
  <c r="L65" i="17"/>
  <c r="L105" i="17"/>
  <c r="L145" i="17"/>
  <c r="L300" i="17"/>
  <c r="L301" i="17"/>
  <c r="L302" i="17"/>
  <c r="L303" i="17"/>
  <c r="L304" i="17"/>
  <c r="L305" i="17"/>
  <c r="L425" i="17"/>
  <c r="L465" i="17"/>
  <c r="L505" i="17"/>
  <c r="L545" i="17"/>
  <c r="L585" i="17"/>
  <c r="L625" i="17"/>
  <c r="L665" i="17"/>
  <c r="L729" i="17"/>
  <c r="L769" i="17"/>
  <c r="L809" i="17"/>
  <c r="L26" i="17"/>
  <c r="L66" i="17"/>
  <c r="L106" i="17"/>
  <c r="L146" i="17"/>
  <c r="L306" i="17"/>
  <c r="L307" i="17"/>
  <c r="L308" i="17"/>
  <c r="L309" i="17"/>
  <c r="L310" i="17"/>
  <c r="L311" i="17"/>
  <c r="L426" i="17"/>
  <c r="L466" i="17"/>
  <c r="L506" i="17"/>
  <c r="L546" i="17"/>
  <c r="L586" i="17"/>
  <c r="L626" i="17"/>
  <c r="L666" i="17"/>
  <c r="L698" i="17"/>
  <c r="L730" i="17"/>
  <c r="L770" i="17"/>
  <c r="L810" i="17"/>
  <c r="L27" i="17"/>
  <c r="L67" i="17"/>
  <c r="L107" i="17"/>
  <c r="L147" i="17"/>
  <c r="L312" i="17"/>
  <c r="L313" i="17"/>
  <c r="L314" i="17"/>
  <c r="L315" i="17"/>
  <c r="L316" i="17"/>
  <c r="L317" i="17"/>
  <c r="L427" i="17"/>
  <c r="L467" i="17"/>
  <c r="L507" i="17"/>
  <c r="L547" i="17"/>
  <c r="L587" i="17"/>
  <c r="L627" i="17"/>
  <c r="L667" i="17"/>
  <c r="L731" i="17"/>
  <c r="L771" i="17"/>
  <c r="L811" i="17"/>
  <c r="L28" i="17"/>
  <c r="L68" i="17"/>
  <c r="L108" i="17"/>
  <c r="L148" i="17"/>
  <c r="L318" i="17"/>
  <c r="L319" i="17"/>
  <c r="L320" i="17"/>
  <c r="L321" i="17"/>
  <c r="L322" i="17"/>
  <c r="L323" i="17"/>
  <c r="L428" i="17"/>
  <c r="L468" i="17"/>
  <c r="L508" i="17"/>
  <c r="L548" i="17"/>
  <c r="L588" i="17"/>
  <c r="L628" i="17"/>
  <c r="L668" i="17"/>
  <c r="L699" i="17"/>
  <c r="L732" i="17"/>
  <c r="L772" i="17"/>
  <c r="L812" i="17"/>
  <c r="L29" i="17"/>
  <c r="L69" i="17"/>
  <c r="L109" i="17"/>
  <c r="L149" i="17"/>
  <c r="L324" i="17"/>
  <c r="L325" i="17"/>
  <c r="L326" i="17"/>
  <c r="L327" i="17"/>
  <c r="L328" i="17"/>
  <c r="L329" i="17"/>
  <c r="L429" i="17"/>
  <c r="L469" i="17"/>
  <c r="L509" i="17"/>
  <c r="L549" i="17"/>
  <c r="L589" i="17"/>
  <c r="L629" i="17"/>
  <c r="L669" i="17"/>
  <c r="L733" i="17"/>
  <c r="L773" i="17"/>
  <c r="L813" i="17"/>
  <c r="L30" i="17"/>
  <c r="L70" i="17"/>
  <c r="L110" i="17"/>
  <c r="L150" i="17"/>
  <c r="L330" i="17"/>
  <c r="L331" i="17"/>
  <c r="L332" i="17"/>
  <c r="L333" i="17"/>
  <c r="L334" i="17"/>
  <c r="L335" i="17"/>
  <c r="L430" i="17"/>
  <c r="L470" i="17"/>
  <c r="L510" i="17"/>
  <c r="L550" i="17"/>
  <c r="L590" i="17"/>
  <c r="L630" i="17"/>
  <c r="L670" i="17"/>
  <c r="L700" i="17"/>
  <c r="L734" i="17"/>
  <c r="L774" i="17"/>
  <c r="L814" i="17"/>
  <c r="L31" i="17"/>
  <c r="L71" i="17"/>
  <c r="L111" i="17"/>
  <c r="L151" i="17"/>
  <c r="L336" i="17"/>
  <c r="L337" i="17"/>
  <c r="L338" i="17"/>
  <c r="L339" i="17"/>
  <c r="L340" i="17"/>
  <c r="L341" i="17"/>
  <c r="L431" i="17"/>
  <c r="L471" i="17"/>
  <c r="L511" i="17"/>
  <c r="L551" i="17"/>
  <c r="L591" i="17"/>
  <c r="L631" i="17"/>
  <c r="L671" i="17"/>
  <c r="L735" i="17"/>
  <c r="L775" i="17"/>
  <c r="L815" i="17"/>
  <c r="L32" i="17"/>
  <c r="L72" i="17"/>
  <c r="L112" i="17"/>
  <c r="L152" i="17"/>
  <c r="L342" i="17"/>
  <c r="L343" i="17"/>
  <c r="L344" i="17"/>
  <c r="L345" i="17"/>
  <c r="L346" i="17"/>
  <c r="L347" i="17"/>
  <c r="L432" i="17"/>
  <c r="L472" i="17"/>
  <c r="L512" i="17"/>
  <c r="L552" i="17"/>
  <c r="L592" i="17"/>
  <c r="L632" i="17"/>
  <c r="L672" i="17"/>
  <c r="L701" i="17"/>
  <c r="L736" i="17"/>
  <c r="L776" i="17"/>
  <c r="L816" i="17"/>
  <c r="L33" i="17"/>
  <c r="L73" i="17"/>
  <c r="L113" i="17"/>
  <c r="L153" i="17"/>
  <c r="L348" i="17"/>
  <c r="L349" i="17"/>
  <c r="L350" i="17"/>
  <c r="L351" i="17"/>
  <c r="L352" i="17"/>
  <c r="L353" i="17"/>
  <c r="L433" i="17"/>
  <c r="L473" i="17"/>
  <c r="L513" i="17"/>
  <c r="L553" i="17"/>
  <c r="L593" i="17"/>
  <c r="L633" i="17"/>
  <c r="L673" i="17"/>
  <c r="L702" i="17"/>
  <c r="L737" i="17"/>
  <c r="L777" i="17"/>
  <c r="L817" i="17"/>
  <c r="L34" i="17"/>
  <c r="L74" i="17"/>
  <c r="L114" i="17"/>
  <c r="L154" i="17"/>
  <c r="L354" i="17"/>
  <c r="L355" i="17"/>
  <c r="L356" i="17"/>
  <c r="L357" i="17"/>
  <c r="L358" i="17"/>
  <c r="L359" i="17"/>
  <c r="L434" i="17"/>
  <c r="L474" i="17"/>
  <c r="L514" i="17"/>
  <c r="L554" i="17"/>
  <c r="L594" i="17"/>
  <c r="L634" i="17"/>
  <c r="L674" i="17"/>
  <c r="L703" i="17"/>
  <c r="L738" i="17"/>
  <c r="L778" i="17"/>
  <c r="L818" i="17"/>
  <c r="L35" i="17"/>
  <c r="L75" i="17"/>
  <c r="L115" i="17"/>
  <c r="L155" i="17"/>
  <c r="L360" i="17"/>
  <c r="L361" i="17"/>
  <c r="L362" i="17"/>
  <c r="L363" i="17"/>
  <c r="L364" i="17"/>
  <c r="L365" i="17"/>
  <c r="L435" i="17"/>
  <c r="L475" i="17"/>
  <c r="L515" i="17"/>
  <c r="L555" i="17"/>
  <c r="L595" i="17"/>
  <c r="L635" i="17"/>
  <c r="L675" i="17"/>
  <c r="L739" i="17"/>
  <c r="L779" i="17"/>
  <c r="L819" i="17"/>
  <c r="L36" i="17"/>
  <c r="L76" i="17"/>
  <c r="L116" i="17"/>
  <c r="L156" i="17"/>
  <c r="L366" i="17"/>
  <c r="L367" i="17"/>
  <c r="L368" i="17"/>
  <c r="L369" i="17"/>
  <c r="L370" i="17"/>
  <c r="L371" i="17"/>
  <c r="L436" i="17"/>
  <c r="L476" i="17"/>
  <c r="L516" i="17"/>
  <c r="L556" i="17"/>
  <c r="L596" i="17"/>
  <c r="L636" i="17"/>
  <c r="L676" i="17"/>
  <c r="L740" i="17"/>
  <c r="L780" i="17"/>
  <c r="L820" i="17"/>
  <c r="L37" i="17"/>
  <c r="N128" i="17" s="1" a="1"/>
  <c r="N128" i="17" s="1"/>
  <c r="L77" i="17"/>
  <c r="L117" i="17"/>
  <c r="L157" i="17"/>
  <c r="L372" i="17"/>
  <c r="L373" i="17"/>
  <c r="L374" i="17"/>
  <c r="L375" i="17"/>
  <c r="L376" i="17"/>
  <c r="L377" i="17"/>
  <c r="L437" i="17"/>
  <c r="L477" i="17"/>
  <c r="L517" i="17"/>
  <c r="L557" i="17"/>
  <c r="L597" i="17"/>
  <c r="L637" i="17"/>
  <c r="L677" i="17"/>
  <c r="L741" i="17"/>
  <c r="L781" i="17"/>
  <c r="L821" i="17"/>
  <c r="L38" i="17"/>
  <c r="L78" i="17"/>
  <c r="L118" i="17"/>
  <c r="L158" i="17"/>
  <c r="L378" i="17"/>
  <c r="L379" i="17"/>
  <c r="L380" i="17"/>
  <c r="L381" i="17"/>
  <c r="L382" i="17"/>
  <c r="L383" i="17"/>
  <c r="L438" i="17"/>
  <c r="L478" i="17"/>
  <c r="L518" i="17"/>
  <c r="L558" i="17"/>
  <c r="L598" i="17"/>
  <c r="L638" i="17"/>
  <c r="L678" i="17"/>
  <c r="L742" i="17"/>
  <c r="L782" i="17"/>
  <c r="L822" i="17"/>
  <c r="L39" i="17"/>
  <c r="L79" i="17"/>
  <c r="L119" i="17"/>
  <c r="L159" i="17"/>
  <c r="L384" i="17"/>
  <c r="L385" i="17"/>
  <c r="L386" i="17"/>
  <c r="L387" i="17"/>
  <c r="L388" i="17"/>
  <c r="L389" i="17"/>
  <c r="L439" i="17"/>
  <c r="L479" i="17"/>
  <c r="L519" i="17"/>
  <c r="L559" i="17"/>
  <c r="L599" i="17"/>
  <c r="L639" i="17"/>
  <c r="L679" i="17"/>
  <c r="L704" i="17"/>
  <c r="L743" i="17"/>
  <c r="L783" i="17"/>
  <c r="L823" i="17"/>
  <c r="L40" i="17"/>
  <c r="L80" i="17"/>
  <c r="L120" i="17"/>
  <c r="L160" i="17"/>
  <c r="L390" i="17"/>
  <c r="L391" i="17"/>
  <c r="L392" i="17"/>
  <c r="L393" i="17"/>
  <c r="L394" i="17"/>
  <c r="L395" i="17"/>
  <c r="L440" i="17"/>
  <c r="L480" i="17"/>
  <c r="L520" i="17"/>
  <c r="L560" i="17"/>
  <c r="L600" i="17"/>
  <c r="L640" i="17"/>
  <c r="L680" i="17"/>
  <c r="L744" i="17"/>
  <c r="L784" i="17"/>
  <c r="L824" i="17"/>
  <c r="L41" i="17"/>
  <c r="L81" i="17"/>
  <c r="L121" i="17"/>
  <c r="L161" i="17"/>
  <c r="L396" i="17"/>
  <c r="L397" i="17"/>
  <c r="L398" i="17"/>
  <c r="L399" i="17"/>
  <c r="L400" i="17"/>
  <c r="L401" i="17"/>
  <c r="L441" i="17"/>
  <c r="L481" i="17"/>
  <c r="L521" i="17"/>
  <c r="L561" i="17"/>
  <c r="L601" i="17"/>
  <c r="L641" i="17"/>
  <c r="N608" i="17" s="1" a="1"/>
  <c r="N608" i="17" s="1"/>
  <c r="L681" i="17"/>
  <c r="L705" i="17"/>
  <c r="L745" i="17"/>
  <c r="L785" i="17"/>
  <c r="L825" i="17"/>
  <c r="M2" i="17" a="1"/>
  <c r="M2" i="17" s="1"/>
  <c r="M42" i="17" a="1"/>
  <c r="M42" i="17"/>
  <c r="M82" i="17" a="1"/>
  <c r="M82" i="17" s="1"/>
  <c r="M122" i="17" a="1"/>
  <c r="M122" i="17" s="1"/>
  <c r="M162" i="17" a="1"/>
  <c r="M162" i="17" s="1"/>
  <c r="M163" i="17" a="1"/>
  <c r="M163" i="17" s="1"/>
  <c r="M164" i="17" a="1"/>
  <c r="M164" i="17" s="1"/>
  <c r="M165" i="17" a="1"/>
  <c r="M165" i="17" s="1"/>
  <c r="M166" i="17" a="1"/>
  <c r="M166" i="17" s="1"/>
  <c r="M167" i="17" a="1"/>
  <c r="M167" i="17" s="1"/>
  <c r="M402" i="17" a="1"/>
  <c r="M402" i="17" s="1"/>
  <c r="M442" i="17" a="1"/>
  <c r="M442" i="17" s="1"/>
  <c r="M482" i="17" a="1"/>
  <c r="M482" i="17" s="1"/>
  <c r="M522" i="17" a="1"/>
  <c r="M522" i="17" s="1"/>
  <c r="M562" i="17" a="1"/>
  <c r="M562" i="17" s="1"/>
  <c r="M602" i="17" a="1"/>
  <c r="M602" i="17" s="1"/>
  <c r="M642" i="17" a="1"/>
  <c r="M642" i="17" s="1"/>
  <c r="M706" i="17" a="1"/>
  <c r="M706" i="17" s="1"/>
  <c r="M746" i="17" a="1"/>
  <c r="M746" i="17" s="1"/>
  <c r="M786" i="17" a="1"/>
  <c r="M786" i="17" s="1"/>
  <c r="M3" i="17" a="1"/>
  <c r="M3" i="17" s="1"/>
  <c r="M43" i="17" a="1"/>
  <c r="M43" i="17" s="1"/>
  <c r="M83" i="17" a="1"/>
  <c r="M83" i="17" s="1"/>
  <c r="M123" i="17" a="1"/>
  <c r="M123" i="17" s="1"/>
  <c r="M168" i="17" a="1"/>
  <c r="M168" i="17" s="1"/>
  <c r="M169" i="17" a="1"/>
  <c r="M169" i="17"/>
  <c r="M170" i="17" a="1"/>
  <c r="M170" i="17" s="1"/>
  <c r="M171" i="17" a="1"/>
  <c r="M171" i="17" s="1"/>
  <c r="M172" i="17" a="1"/>
  <c r="M172" i="17" s="1"/>
  <c r="M173" i="17" a="1"/>
  <c r="M173" i="17" s="1"/>
  <c r="M403" i="17" a="1"/>
  <c r="M403" i="17" s="1"/>
  <c r="M443" i="17" a="1"/>
  <c r="M443" i="17" s="1"/>
  <c r="M483" i="17" a="1"/>
  <c r="M483" i="17" s="1"/>
  <c r="M523" i="17" a="1"/>
  <c r="M523" i="17"/>
  <c r="M563" i="17" a="1"/>
  <c r="M563" i="17" s="1"/>
  <c r="M603" i="17" a="1"/>
  <c r="M603" i="17"/>
  <c r="M643" i="17" a="1"/>
  <c r="M643" i="17" s="1"/>
  <c r="M707" i="17" a="1"/>
  <c r="M707" i="17"/>
  <c r="M747" i="17" a="1"/>
  <c r="M747" i="17" s="1"/>
  <c r="M787" i="17" a="1"/>
  <c r="M787" i="17" s="1"/>
  <c r="M4" i="17" a="1"/>
  <c r="M4" i="17" s="1"/>
  <c r="M44" i="17" a="1"/>
  <c r="M44" i="17"/>
  <c r="M84" i="17" a="1"/>
  <c r="M84" i="17" s="1"/>
  <c r="M124" i="17" a="1"/>
  <c r="M124" i="17" s="1"/>
  <c r="M174" i="17" a="1"/>
  <c r="M174" i="17" s="1"/>
  <c r="M175" i="17" a="1"/>
  <c r="M175" i="17" s="1"/>
  <c r="M176" i="17" a="1"/>
  <c r="M176" i="17" s="1"/>
  <c r="M177" i="17" a="1"/>
  <c r="M177" i="17" s="1"/>
  <c r="M178" i="17" a="1"/>
  <c r="M178" i="17" s="1"/>
  <c r="M179" i="17" a="1"/>
  <c r="M179" i="17" s="1"/>
  <c r="M404" i="17" a="1"/>
  <c r="M404" i="17" s="1"/>
  <c r="M444" i="17" a="1"/>
  <c r="M444" i="17" s="1"/>
  <c r="M484" i="17" a="1"/>
  <c r="M484" i="17" s="1"/>
  <c r="M524" i="17" a="1"/>
  <c r="M524" i="17" s="1"/>
  <c r="M564" i="17" a="1"/>
  <c r="M564" i="17" s="1"/>
  <c r="M604" i="17" a="1"/>
  <c r="M604" i="17" s="1"/>
  <c r="M644" i="17" a="1"/>
  <c r="M644" i="17" s="1"/>
  <c r="M682" i="17" a="1"/>
  <c r="M682" i="17" s="1"/>
  <c r="M708" i="17" a="1"/>
  <c r="M708" i="17" s="1"/>
  <c r="M748" i="17" a="1"/>
  <c r="M748" i="17" s="1"/>
  <c r="M788" i="17" a="1"/>
  <c r="M788" i="17" s="1"/>
  <c r="M5" i="17" a="1"/>
  <c r="M5" i="17" s="1"/>
  <c r="M45" i="17" a="1"/>
  <c r="M45" i="17" s="1"/>
  <c r="M85" i="17" a="1"/>
  <c r="M85" i="17" s="1"/>
  <c r="M125" i="17" a="1"/>
  <c r="M125" i="17" s="1"/>
  <c r="M180" i="17" a="1"/>
  <c r="M180" i="17" s="1"/>
  <c r="M181" i="17" a="1"/>
  <c r="M181" i="17" s="1"/>
  <c r="M182" i="17" a="1"/>
  <c r="M182" i="17"/>
  <c r="M183" i="17" a="1"/>
  <c r="M183" i="17" s="1"/>
  <c r="M184" i="17" a="1"/>
  <c r="M184" i="17" s="1"/>
  <c r="M185" i="17" a="1"/>
  <c r="M185" i="17" s="1"/>
  <c r="M405" i="17" a="1"/>
  <c r="M405" i="17" s="1"/>
  <c r="M445" i="17" a="1"/>
  <c r="M445" i="17" s="1"/>
  <c r="M485" i="17" a="1"/>
  <c r="M485" i="17" s="1"/>
  <c r="M525" i="17" a="1"/>
  <c r="M525" i="17" s="1"/>
  <c r="M565" i="17" a="1"/>
  <c r="M565" i="17" s="1"/>
  <c r="M605" i="17" a="1"/>
  <c r="M605" i="17" s="1"/>
  <c r="M645" i="17" a="1"/>
  <c r="M645" i="17" s="1"/>
  <c r="M683" i="17" a="1"/>
  <c r="M683" i="17" s="1"/>
  <c r="M709" i="17" a="1"/>
  <c r="M709" i="17" s="1"/>
  <c r="M749" i="17" a="1"/>
  <c r="M749" i="17"/>
  <c r="M789" i="17" a="1"/>
  <c r="M789" i="17" s="1"/>
  <c r="M6" i="17" a="1"/>
  <c r="M6" i="17" s="1"/>
  <c r="M46" i="17" a="1"/>
  <c r="M46" i="17" s="1"/>
  <c r="M86" i="17" a="1"/>
  <c r="M86" i="17" s="1"/>
  <c r="M126" i="17" a="1"/>
  <c r="M126" i="17" s="1"/>
  <c r="M186" i="17" a="1"/>
  <c r="M186" i="17" s="1"/>
  <c r="M187" i="17" a="1"/>
  <c r="M187" i="17" s="1"/>
  <c r="M188" i="17" a="1"/>
  <c r="M188" i="17" s="1"/>
  <c r="M189" i="17" a="1"/>
  <c r="M189" i="17" s="1"/>
  <c r="M190" i="17" a="1"/>
  <c r="M190" i="17" s="1"/>
  <c r="M191" i="17" a="1"/>
  <c r="M191" i="17" s="1"/>
  <c r="M406" i="17" a="1"/>
  <c r="M406" i="17" s="1"/>
  <c r="M446" i="17" a="1"/>
  <c r="M446" i="17" s="1"/>
  <c r="M486" i="17" a="1"/>
  <c r="M486" i="17" s="1"/>
  <c r="M526" i="17" a="1"/>
  <c r="M526" i="17" s="1"/>
  <c r="M566" i="17" a="1"/>
  <c r="M566" i="17" s="1"/>
  <c r="M606" i="17" a="1"/>
  <c r="M606" i="17" s="1"/>
  <c r="M646" i="17" a="1"/>
  <c r="M646" i="17" s="1"/>
  <c r="M684" i="17" a="1"/>
  <c r="M684" i="17" s="1"/>
  <c r="M710" i="17" a="1"/>
  <c r="M710" i="17"/>
  <c r="M750" i="17" a="1"/>
  <c r="M750" i="17" s="1"/>
  <c r="M790" i="17" a="1"/>
  <c r="M790" i="17" s="1"/>
  <c r="M7" i="17" a="1"/>
  <c r="M7" i="17" s="1"/>
  <c r="M47" i="17" a="1"/>
  <c r="M47" i="17" s="1"/>
  <c r="M87" i="17" a="1"/>
  <c r="M87" i="17"/>
  <c r="M127" i="17" a="1"/>
  <c r="M127" i="17" s="1"/>
  <c r="M192" i="17" a="1"/>
  <c r="M192" i="17"/>
  <c r="M193" i="17" a="1"/>
  <c r="M193" i="17" s="1"/>
  <c r="M194" i="17" a="1"/>
  <c r="M194" i="17" s="1"/>
  <c r="M195" i="17" a="1"/>
  <c r="M195" i="17" s="1"/>
  <c r="M196" i="17" a="1"/>
  <c r="M196" i="17" s="1"/>
  <c r="M197" i="17" a="1"/>
  <c r="M197" i="17" s="1"/>
  <c r="M407" i="17" a="1"/>
  <c r="M407" i="17" s="1"/>
  <c r="M447" i="17" a="1"/>
  <c r="M447" i="17" s="1"/>
  <c r="M487" i="17" a="1"/>
  <c r="M487" i="17" s="1"/>
  <c r="M527" i="17" a="1"/>
  <c r="M527" i="17" s="1"/>
  <c r="M567" i="17" a="1"/>
  <c r="M567" i="17" s="1"/>
  <c r="M607" i="17" a="1"/>
  <c r="M607" i="17"/>
  <c r="M647" i="17" a="1"/>
  <c r="M647" i="17" s="1"/>
  <c r="M685" i="17" a="1"/>
  <c r="M685" i="17" s="1"/>
  <c r="M711" i="17" a="1"/>
  <c r="M711" i="17"/>
  <c r="M751" i="17" a="1"/>
  <c r="M751" i="17" s="1"/>
  <c r="M791" i="17" a="1"/>
  <c r="M791" i="17" s="1"/>
  <c r="M8" i="17" a="1"/>
  <c r="M8" i="17" s="1"/>
  <c r="M48" i="17" a="1"/>
  <c r="M48" i="17" s="1"/>
  <c r="M88" i="17" a="1"/>
  <c r="M88" i="17" s="1"/>
  <c r="M128" i="17" a="1"/>
  <c r="M128" i="17" s="1"/>
  <c r="M198" i="17" a="1"/>
  <c r="M198" i="17" s="1"/>
  <c r="M199" i="17" a="1"/>
  <c r="M199" i="17" s="1"/>
  <c r="M200" i="17" a="1"/>
  <c r="M200" i="17" s="1"/>
  <c r="M201" i="17" a="1"/>
  <c r="M201" i="17" s="1"/>
  <c r="M202" i="17" a="1"/>
  <c r="M202" i="17" s="1"/>
  <c r="M203" i="17" a="1"/>
  <c r="M203" i="17" s="1"/>
  <c r="M408" i="17" a="1"/>
  <c r="M408" i="17" s="1"/>
  <c r="M448" i="17" a="1"/>
  <c r="M448" i="17" s="1"/>
  <c r="M488" i="17" a="1"/>
  <c r="M488" i="17" s="1"/>
  <c r="M528" i="17" a="1"/>
  <c r="M528" i="17" s="1"/>
  <c r="M568" i="17" a="1"/>
  <c r="M568" i="17" s="1"/>
  <c r="M608" i="17" a="1"/>
  <c r="M608" i="17" s="1"/>
  <c r="M648" i="17" a="1"/>
  <c r="M648" i="17" s="1"/>
  <c r="M686" i="17" a="1"/>
  <c r="M686" i="17" s="1"/>
  <c r="M712" i="17" a="1"/>
  <c r="M712" i="17"/>
  <c r="M752" i="17" a="1"/>
  <c r="M752" i="17" s="1"/>
  <c r="M792" i="17" a="1"/>
  <c r="M792" i="17" s="1"/>
  <c r="M9" i="17" a="1"/>
  <c r="M9" i="17" s="1"/>
  <c r="M49" i="17" a="1"/>
  <c r="M49" i="17" s="1"/>
  <c r="M89" i="17" a="1"/>
  <c r="M89" i="17"/>
  <c r="M129" i="17" a="1"/>
  <c r="M129" i="17" s="1"/>
  <c r="M204" i="17" a="1"/>
  <c r="M204" i="17" s="1"/>
  <c r="M205" i="17" a="1"/>
  <c r="M205" i="17" s="1"/>
  <c r="M206" i="17" a="1"/>
  <c r="M206" i="17" s="1"/>
  <c r="M207" i="17" a="1"/>
  <c r="M207" i="17" s="1"/>
  <c r="M208" i="17" a="1"/>
  <c r="M208" i="17" s="1"/>
  <c r="M209" i="17" a="1"/>
  <c r="M209" i="17" s="1"/>
  <c r="M409" i="17" a="1"/>
  <c r="M409" i="17" s="1"/>
  <c r="M449" i="17" a="1"/>
  <c r="M449" i="17" s="1"/>
  <c r="M489" i="17" a="1"/>
  <c r="M489" i="17" s="1"/>
  <c r="M529" i="17" a="1"/>
  <c r="M529" i="17" s="1"/>
  <c r="M569" i="17" a="1"/>
  <c r="M569" i="17" s="1"/>
  <c r="M609" i="17" a="1"/>
  <c r="M609" i="17" s="1"/>
  <c r="M649" i="17" a="1"/>
  <c r="M649" i="17" s="1"/>
  <c r="M687" i="17" a="1"/>
  <c r="M687" i="17" s="1"/>
  <c r="M713" i="17" a="1"/>
  <c r="M713" i="17" s="1"/>
  <c r="M753" i="17" a="1"/>
  <c r="M753" i="17" s="1"/>
  <c r="M793" i="17" a="1"/>
  <c r="M793" i="17"/>
  <c r="M10" i="17" a="1"/>
  <c r="M10" i="17" s="1"/>
  <c r="M50" i="17" a="1"/>
  <c r="M50" i="17" s="1"/>
  <c r="M90" i="17" a="1"/>
  <c r="M90" i="17" s="1"/>
  <c r="M130" i="17" a="1"/>
  <c r="M130" i="17" s="1"/>
  <c r="M210" i="17" a="1"/>
  <c r="M210" i="17" s="1"/>
  <c r="M211" i="17" a="1"/>
  <c r="M211" i="17" s="1"/>
  <c r="M212" i="17" a="1"/>
  <c r="M212" i="17" s="1"/>
  <c r="M213" i="17" a="1"/>
  <c r="M213" i="17" s="1"/>
  <c r="M214" i="17" a="1"/>
  <c r="M214" i="17" s="1"/>
  <c r="M215" i="17" a="1"/>
  <c r="M215" i="17" s="1"/>
  <c r="M410" i="17" a="1"/>
  <c r="M410" i="17" s="1"/>
  <c r="M450" i="17" a="1"/>
  <c r="M450" i="17" s="1"/>
  <c r="M490" i="17" a="1"/>
  <c r="M490" i="17" s="1"/>
  <c r="M530" i="17" a="1"/>
  <c r="M530" i="17" s="1"/>
  <c r="M570" i="17" a="1"/>
  <c r="M570" i="17" s="1"/>
  <c r="M610" i="17" a="1"/>
  <c r="M610" i="17" s="1"/>
  <c r="M650" i="17" a="1"/>
  <c r="M650" i="17" s="1"/>
  <c r="M688" i="17" a="1"/>
  <c r="M688" i="17" s="1"/>
  <c r="M714" i="17" a="1"/>
  <c r="M714" i="17" s="1"/>
  <c r="M754" i="17" a="1"/>
  <c r="M754" i="17" s="1"/>
  <c r="M794" i="17" a="1"/>
  <c r="M794" i="17" s="1"/>
  <c r="M11" i="17" a="1"/>
  <c r="M11" i="17" s="1"/>
  <c r="M51" i="17" a="1"/>
  <c r="M51" i="17" s="1"/>
  <c r="M91" i="17" a="1"/>
  <c r="M91" i="17" s="1"/>
  <c r="M131" i="17" a="1"/>
  <c r="M131" i="17"/>
  <c r="M216" i="17" a="1"/>
  <c r="M216" i="17" s="1"/>
  <c r="M217" i="17" a="1"/>
  <c r="M217" i="17" s="1"/>
  <c r="M218" i="17" a="1"/>
  <c r="M218" i="17" s="1"/>
  <c r="M219" i="17" a="1"/>
  <c r="M219" i="17" s="1"/>
  <c r="M220" i="17" a="1"/>
  <c r="M220" i="17" s="1"/>
  <c r="M221" i="17" a="1"/>
  <c r="M221" i="17" s="1"/>
  <c r="M411" i="17" a="1"/>
  <c r="M411" i="17" s="1"/>
  <c r="M451" i="17" a="1"/>
  <c r="M451" i="17" s="1"/>
  <c r="M491" i="17" a="1"/>
  <c r="M491" i="17" s="1"/>
  <c r="M531" i="17" a="1"/>
  <c r="M531" i="17" s="1"/>
  <c r="M571" i="17" a="1"/>
  <c r="M571" i="17"/>
  <c r="M611" i="17" a="1"/>
  <c r="M611" i="17" s="1"/>
  <c r="M651" i="17" a="1"/>
  <c r="M651" i="17" s="1"/>
  <c r="M689" i="17" a="1"/>
  <c r="M689" i="17" s="1"/>
  <c r="M715" i="17" a="1"/>
  <c r="M715" i="17" s="1"/>
  <c r="M755" i="17" a="1"/>
  <c r="M755" i="17" s="1"/>
  <c r="M795" i="17" a="1"/>
  <c r="M795" i="17" s="1"/>
  <c r="M12" i="17" a="1"/>
  <c r="M12" i="17" s="1"/>
  <c r="M52" i="17" a="1"/>
  <c r="M52" i="17" s="1"/>
  <c r="M92" i="17" a="1"/>
  <c r="M92" i="17" s="1"/>
  <c r="M132" i="17" a="1"/>
  <c r="M132" i="17" s="1"/>
  <c r="M222" i="17" a="1"/>
  <c r="M222" i="17" s="1"/>
  <c r="M223" i="17" a="1"/>
  <c r="M223" i="17"/>
  <c r="M224" i="17" a="1"/>
  <c r="M224" i="17" s="1"/>
  <c r="M225" i="17" a="1"/>
  <c r="M225" i="17"/>
  <c r="M226" i="17" a="1"/>
  <c r="M226" i="17" s="1"/>
  <c r="M227" i="17" a="1"/>
  <c r="M227" i="17" s="1"/>
  <c r="M412" i="17" a="1"/>
  <c r="M412" i="17" s="1"/>
  <c r="M452" i="17" a="1"/>
  <c r="M452" i="17" s="1"/>
  <c r="M492" i="17" a="1"/>
  <c r="M492" i="17" s="1"/>
  <c r="M532" i="17" a="1"/>
  <c r="M532" i="17" s="1"/>
  <c r="M572" i="17" a="1"/>
  <c r="M572" i="17" s="1"/>
  <c r="M612" i="17" a="1"/>
  <c r="M612" i="17"/>
  <c r="M652" i="17" a="1"/>
  <c r="M652" i="17"/>
  <c r="M716" i="17" a="1"/>
  <c r="M716" i="17" s="1"/>
  <c r="M756" i="17" a="1"/>
  <c r="M756" i="17"/>
  <c r="M796" i="17" a="1"/>
  <c r="M796" i="17" s="1"/>
  <c r="M13" i="17" a="1"/>
  <c r="M13" i="17" s="1"/>
  <c r="M53" i="17" a="1"/>
  <c r="M53" i="17" s="1"/>
  <c r="M93" i="17" a="1"/>
  <c r="M93" i="17" s="1"/>
  <c r="M133" i="17" a="1"/>
  <c r="M133" i="17" s="1"/>
  <c r="M228" i="17" a="1"/>
  <c r="M228" i="17" s="1"/>
  <c r="M229" i="17" a="1"/>
  <c r="M229" i="17" s="1"/>
  <c r="M230" i="17" a="1"/>
  <c r="M230" i="17" s="1"/>
  <c r="M231" i="17" a="1"/>
  <c r="M231" i="17" s="1"/>
  <c r="M232" i="17" a="1"/>
  <c r="M232" i="17" s="1"/>
  <c r="M233" i="17" a="1"/>
  <c r="M233" i="17" s="1"/>
  <c r="M413" i="17" a="1"/>
  <c r="M413" i="17" s="1"/>
  <c r="M453" i="17" a="1"/>
  <c r="M453" i="17" s="1"/>
  <c r="M493" i="17" a="1"/>
  <c r="M493" i="17" s="1"/>
  <c r="M533" i="17" a="1"/>
  <c r="M533" i="17"/>
  <c r="M573" i="17" a="1"/>
  <c r="M573" i="17" s="1"/>
  <c r="M613" i="17" a="1"/>
  <c r="M613" i="17" s="1"/>
  <c r="M653" i="17" a="1"/>
  <c r="M653" i="17" s="1"/>
  <c r="M717" i="17" a="1"/>
  <c r="M717" i="17" s="1"/>
  <c r="M757" i="17" a="1"/>
  <c r="M757" i="17" s="1"/>
  <c r="M797" i="17" a="1"/>
  <c r="M797" i="17" s="1"/>
  <c r="M14" i="17" a="1"/>
  <c r="M14" i="17"/>
  <c r="M54" i="17" a="1"/>
  <c r="M54" i="17" s="1"/>
  <c r="M94" i="17" a="1"/>
  <c r="M94" i="17" s="1"/>
  <c r="M134" i="17" a="1"/>
  <c r="M134" i="17" s="1"/>
  <c r="M234" i="17" a="1"/>
  <c r="M234" i="17" s="1"/>
  <c r="M235" i="17" a="1"/>
  <c r="M235" i="17" s="1"/>
  <c r="M236" i="17" a="1"/>
  <c r="M236" i="17" s="1"/>
  <c r="M237" i="17" a="1"/>
  <c r="M237" i="17" s="1"/>
  <c r="M238" i="17" a="1"/>
  <c r="M238" i="17" s="1"/>
  <c r="M239" i="17" a="1"/>
  <c r="M239" i="17" s="1"/>
  <c r="M414" i="17" a="1"/>
  <c r="M414" i="17" s="1"/>
  <c r="M454" i="17" a="1"/>
  <c r="M454" i="17" s="1"/>
  <c r="M494" i="17" a="1"/>
  <c r="M494" i="17" s="1"/>
  <c r="M534" i="17" a="1"/>
  <c r="M534" i="17" s="1"/>
  <c r="M574" i="17" a="1"/>
  <c r="M574" i="17" s="1"/>
  <c r="M614" i="17" a="1"/>
  <c r="M614" i="17" s="1"/>
  <c r="M654" i="17" a="1"/>
  <c r="M654" i="17" s="1"/>
  <c r="M690" i="17" a="1"/>
  <c r="M690" i="17" s="1"/>
  <c r="M718" i="17" a="1"/>
  <c r="M718" i="17" s="1"/>
  <c r="M758" i="17" a="1"/>
  <c r="M758" i="17"/>
  <c r="M798" i="17" a="1"/>
  <c r="M798" i="17" s="1"/>
  <c r="M15" i="17" a="1"/>
  <c r="M15" i="17" s="1"/>
  <c r="M55" i="17" a="1"/>
  <c r="M55" i="17" s="1"/>
  <c r="M95" i="17" a="1"/>
  <c r="M95" i="17" s="1"/>
  <c r="M135" i="17" a="1"/>
  <c r="M135" i="17"/>
  <c r="M240" i="17" a="1"/>
  <c r="M240" i="17" s="1"/>
  <c r="M241" i="17" a="1"/>
  <c r="M241" i="17" s="1"/>
  <c r="M242" i="17" a="1"/>
  <c r="M242" i="17" s="1"/>
  <c r="M243" i="17" a="1"/>
  <c r="M243" i="17" s="1"/>
  <c r="M244" i="17" a="1"/>
  <c r="M244" i="17" s="1"/>
  <c r="M245" i="17" a="1"/>
  <c r="M245" i="17" s="1"/>
  <c r="M415" i="17" a="1"/>
  <c r="M415" i="17" s="1"/>
  <c r="M455" i="17" a="1"/>
  <c r="M455" i="17" s="1"/>
  <c r="M495" i="17" a="1"/>
  <c r="M495" i="17" s="1"/>
  <c r="M535" i="17" a="1"/>
  <c r="M535" i="17" s="1"/>
  <c r="M575" i="17" a="1"/>
  <c r="M575" i="17" s="1"/>
  <c r="M615" i="17" a="1"/>
  <c r="M615" i="17" s="1"/>
  <c r="M655" i="17" a="1"/>
  <c r="M655" i="17" s="1"/>
  <c r="M691" i="17" a="1"/>
  <c r="M691" i="17" s="1"/>
  <c r="M719" i="17" a="1"/>
  <c r="M719" i="17" s="1"/>
  <c r="M759" i="17" a="1"/>
  <c r="M759" i="17" s="1"/>
  <c r="M799" i="17" a="1"/>
  <c r="M799" i="17" s="1"/>
  <c r="M16" i="17" a="1"/>
  <c r="M16" i="17" s="1"/>
  <c r="M56" i="17" a="1"/>
  <c r="M56" i="17"/>
  <c r="M96" i="17" a="1"/>
  <c r="M96" i="17" s="1"/>
  <c r="M136" i="17" a="1"/>
  <c r="M136" i="17" s="1"/>
  <c r="M246" i="17" a="1"/>
  <c r="M246" i="17" s="1"/>
  <c r="M247" i="17" a="1"/>
  <c r="M247" i="17"/>
  <c r="M248" i="17" a="1"/>
  <c r="M248" i="17" s="1"/>
  <c r="M249" i="17" a="1"/>
  <c r="M249" i="17"/>
  <c r="M250" i="17" a="1"/>
  <c r="M250" i="17" s="1"/>
  <c r="M251" i="17" a="1"/>
  <c r="M251" i="17" s="1"/>
  <c r="M416" i="17" a="1"/>
  <c r="M416" i="17" s="1"/>
  <c r="M456" i="17" a="1"/>
  <c r="M456" i="17" s="1"/>
  <c r="M496" i="17" a="1"/>
  <c r="M496" i="17" s="1"/>
  <c r="M536" i="17" a="1"/>
  <c r="M536" i="17" s="1"/>
  <c r="M576" i="17" a="1"/>
  <c r="M576" i="17" s="1"/>
  <c r="M616" i="17" a="1"/>
  <c r="M616" i="17" s="1"/>
  <c r="M656" i="17" a="1"/>
  <c r="M656" i="17" s="1"/>
  <c r="M692" i="17" a="1"/>
  <c r="M692" i="17" s="1"/>
  <c r="M720" i="17" a="1"/>
  <c r="M720" i="17"/>
  <c r="M760" i="17" a="1"/>
  <c r="M760" i="17" s="1"/>
  <c r="M800" i="17" a="1"/>
  <c r="M800" i="17" s="1"/>
  <c r="M17" i="17" a="1"/>
  <c r="M17" i="17" s="1"/>
  <c r="M57" i="17" a="1"/>
  <c r="M57" i="17" s="1"/>
  <c r="M97" i="17" a="1"/>
  <c r="M97" i="17" s="1"/>
  <c r="M137" i="17" a="1"/>
  <c r="M137" i="17" s="1"/>
  <c r="M252" i="17" a="1"/>
  <c r="M252" i="17" s="1"/>
  <c r="M253" i="17" a="1"/>
  <c r="M253" i="17" s="1"/>
  <c r="M254" i="17" a="1"/>
  <c r="M254" i="17" s="1"/>
  <c r="M255" i="17" a="1"/>
  <c r="M255" i="17" s="1"/>
  <c r="M256" i="17" a="1"/>
  <c r="M256" i="17" s="1"/>
  <c r="M257" i="17" a="1"/>
  <c r="M257" i="17" s="1"/>
  <c r="M417" i="17" a="1"/>
  <c r="M417" i="17"/>
  <c r="M457" i="17" a="1"/>
  <c r="M457" i="17" s="1"/>
  <c r="M497" i="17" a="1"/>
  <c r="M497" i="17" s="1"/>
  <c r="M537" i="17" a="1"/>
  <c r="M537" i="17" s="1"/>
  <c r="M577" i="17" a="1"/>
  <c r="M577" i="17" s="1"/>
  <c r="M617" i="17" a="1"/>
  <c r="M617" i="17" s="1"/>
  <c r="M657" i="17" a="1"/>
  <c r="M657" i="17" s="1"/>
  <c r="M693" i="17" a="1"/>
  <c r="M693" i="17" s="1"/>
  <c r="M721" i="17" a="1"/>
  <c r="M721" i="17" s="1"/>
  <c r="M761" i="17" a="1"/>
  <c r="M761" i="17" s="1"/>
  <c r="M801" i="17" a="1"/>
  <c r="M801" i="17"/>
  <c r="M18" i="17" a="1"/>
  <c r="M18" i="17" s="1"/>
  <c r="M58" i="17" a="1"/>
  <c r="M58" i="17"/>
  <c r="M98" i="17" a="1"/>
  <c r="M98" i="17"/>
  <c r="M138" i="17" a="1"/>
  <c r="M138" i="17" s="1"/>
  <c r="M258" i="17" a="1"/>
  <c r="M258" i="17" s="1"/>
  <c r="M259" i="17" a="1"/>
  <c r="M259" i="17" s="1"/>
  <c r="M260" i="17" a="1"/>
  <c r="M260" i="17" s="1"/>
  <c r="M261" i="17" a="1"/>
  <c r="M261" i="17" s="1"/>
  <c r="M262" i="17" a="1"/>
  <c r="M262" i="17" s="1"/>
  <c r="M263" i="17" a="1"/>
  <c r="M263" i="17" s="1"/>
  <c r="M418" i="17" a="1"/>
  <c r="M418" i="17" s="1"/>
  <c r="M458" i="17" a="1"/>
  <c r="M458" i="17" s="1"/>
  <c r="M498" i="17" a="1"/>
  <c r="M498" i="17" s="1"/>
  <c r="M538" i="17" a="1"/>
  <c r="M538" i="17" s="1"/>
  <c r="M578" i="17" a="1"/>
  <c r="M578" i="17" s="1"/>
  <c r="M618" i="17" a="1"/>
  <c r="M618" i="17"/>
  <c r="M658" i="17" a="1"/>
  <c r="M658" i="17" s="1"/>
  <c r="M694" i="17" a="1"/>
  <c r="M694" i="17" s="1"/>
  <c r="M722" i="17" a="1"/>
  <c r="M722" i="17" s="1"/>
  <c r="M762" i="17" a="1"/>
  <c r="M762" i="17" s="1"/>
  <c r="M802" i="17" a="1"/>
  <c r="M802" i="17" s="1"/>
  <c r="M19" i="17" a="1"/>
  <c r="M19" i="17" s="1"/>
  <c r="M59" i="17" a="1"/>
  <c r="M59" i="17" s="1"/>
  <c r="M99" i="17" a="1"/>
  <c r="M99" i="17" s="1"/>
  <c r="M139" i="17" a="1"/>
  <c r="M139" i="17" s="1"/>
  <c r="M264" i="17" a="1"/>
  <c r="M264" i="17" s="1"/>
  <c r="M265" i="17" a="1"/>
  <c r="M265" i="17" s="1"/>
  <c r="M266" i="17" a="1"/>
  <c r="M266" i="17" s="1"/>
  <c r="M267" i="17" a="1"/>
  <c r="M267" i="17" s="1"/>
  <c r="M268" i="17" a="1"/>
  <c r="M268" i="17" s="1"/>
  <c r="M269" i="17" a="1"/>
  <c r="M269" i="17" s="1"/>
  <c r="M419" i="17" a="1"/>
  <c r="M419" i="17" s="1"/>
  <c r="M459" i="17" a="1"/>
  <c r="M459" i="17" s="1"/>
  <c r="M499" i="17" a="1"/>
  <c r="M499" i="17" s="1"/>
  <c r="M539" i="17" a="1"/>
  <c r="M539" i="17" s="1"/>
  <c r="M579" i="17" a="1"/>
  <c r="M579" i="17" s="1"/>
  <c r="M619" i="17" a="1"/>
  <c r="M619" i="17" s="1"/>
  <c r="M659" i="17" a="1"/>
  <c r="M659" i="17" s="1"/>
  <c r="M695" i="17" a="1"/>
  <c r="M695" i="17" s="1"/>
  <c r="M723" i="17" a="1"/>
  <c r="M723" i="17" s="1"/>
  <c r="M763" i="17" a="1"/>
  <c r="M763" i="17" s="1"/>
  <c r="M803" i="17" a="1"/>
  <c r="M803" i="17" s="1"/>
  <c r="M20" i="17" a="1"/>
  <c r="M20" i="17" s="1"/>
  <c r="M60" i="17" a="1"/>
  <c r="M60" i="17" s="1"/>
  <c r="M100" i="17" a="1"/>
  <c r="M100" i="17" s="1"/>
  <c r="M140" i="17" a="1"/>
  <c r="M140" i="17" s="1"/>
  <c r="M270" i="17" a="1"/>
  <c r="M270" i="17" s="1"/>
  <c r="M271" i="17" a="1"/>
  <c r="M271" i="17" s="1"/>
  <c r="M272" i="17" a="1"/>
  <c r="M272" i="17" s="1"/>
  <c r="M273" i="17" a="1"/>
  <c r="M273" i="17" s="1"/>
  <c r="M274" i="17" a="1"/>
  <c r="M274" i="17" s="1"/>
  <c r="M275" i="17" a="1"/>
  <c r="M275" i="17" s="1"/>
  <c r="M420" i="17" a="1"/>
  <c r="M420" i="17" s="1"/>
  <c r="M460" i="17" a="1"/>
  <c r="M460" i="17" s="1"/>
  <c r="M500" i="17" a="1"/>
  <c r="M500" i="17" s="1"/>
  <c r="M540" i="17" a="1"/>
  <c r="M540" i="17" s="1"/>
  <c r="M580" i="17" a="1"/>
  <c r="M580" i="17" s="1"/>
  <c r="M620" i="17" a="1"/>
  <c r="M620" i="17" s="1"/>
  <c r="M660" i="17" a="1"/>
  <c r="M660" i="17" s="1"/>
  <c r="M696" i="17" a="1"/>
  <c r="M696" i="17" s="1"/>
  <c r="M724" i="17" a="1"/>
  <c r="M724" i="17" s="1"/>
  <c r="M764" i="17" a="1"/>
  <c r="M764" i="17" s="1"/>
  <c r="M804" i="17" a="1"/>
  <c r="M804" i="17"/>
  <c r="M21" i="17" a="1"/>
  <c r="M21" i="17" s="1"/>
  <c r="M61" i="17" a="1"/>
  <c r="M61" i="17" s="1"/>
  <c r="M101" i="17" a="1"/>
  <c r="M101" i="17"/>
  <c r="M141" i="17" a="1"/>
  <c r="M141" i="17" s="1"/>
  <c r="M276" i="17" a="1"/>
  <c r="M276" i="17" s="1"/>
  <c r="M277" i="17" a="1"/>
  <c r="M277" i="17" s="1"/>
  <c r="M278" i="17" a="1"/>
  <c r="M278" i="17" s="1"/>
  <c r="M279" i="17" a="1"/>
  <c r="M279" i="17" s="1"/>
  <c r="M280" i="17" a="1"/>
  <c r="M280" i="17" s="1"/>
  <c r="M281" i="17" a="1"/>
  <c r="M281" i="17" s="1"/>
  <c r="M421" i="17" a="1"/>
  <c r="M421" i="17" s="1"/>
  <c r="M461" i="17" a="1"/>
  <c r="M461" i="17" s="1"/>
  <c r="M501" i="17" a="1"/>
  <c r="M501" i="17" s="1"/>
  <c r="M541" i="17" a="1"/>
  <c r="M541" i="17" s="1"/>
  <c r="M581" i="17" a="1"/>
  <c r="M581" i="17" s="1"/>
  <c r="M621" i="17" a="1"/>
  <c r="M621" i="17"/>
  <c r="M661" i="17" a="1"/>
  <c r="M661" i="17" s="1"/>
  <c r="M697" i="17" a="1"/>
  <c r="M697" i="17" s="1"/>
  <c r="M725" i="17" a="1"/>
  <c r="M725" i="17" s="1"/>
  <c r="M765" i="17" a="1"/>
  <c r="M765" i="17" s="1"/>
  <c r="M805" i="17" a="1"/>
  <c r="M805" i="17" s="1"/>
  <c r="M22" i="17" a="1"/>
  <c r="M22" i="17" s="1"/>
  <c r="M62" i="17" a="1"/>
  <c r="M62" i="17" s="1"/>
  <c r="M102" i="17" a="1"/>
  <c r="M102" i="17" s="1"/>
  <c r="M142" i="17" a="1"/>
  <c r="M142" i="17" s="1"/>
  <c r="M282" i="17" a="1"/>
  <c r="M282" i="17" s="1"/>
  <c r="M283" i="17" a="1"/>
  <c r="M283" i="17" s="1"/>
  <c r="M284" i="17" a="1"/>
  <c r="M284" i="17" s="1"/>
  <c r="M285" i="17" a="1"/>
  <c r="M285" i="17"/>
  <c r="M286" i="17" a="1"/>
  <c r="M286" i="17" s="1"/>
  <c r="M287" i="17" a="1"/>
  <c r="M287" i="17" s="1"/>
  <c r="M422" i="17" a="1"/>
  <c r="M422" i="17" s="1"/>
  <c r="M462" i="17" a="1"/>
  <c r="M462" i="17" s="1"/>
  <c r="M502" i="17" a="1"/>
  <c r="M502" i="17" s="1"/>
  <c r="M542" i="17" a="1"/>
  <c r="M542" i="17" s="1"/>
  <c r="M582" i="17" a="1"/>
  <c r="M582" i="17" s="1"/>
  <c r="M622" i="17" a="1"/>
  <c r="M622" i="17" s="1"/>
  <c r="M662" i="17" a="1"/>
  <c r="M662" i="17" s="1"/>
  <c r="M726" i="17" a="1"/>
  <c r="M726" i="17" s="1"/>
  <c r="M766" i="17" a="1"/>
  <c r="M766" i="17" s="1"/>
  <c r="M806" i="17" a="1"/>
  <c r="M806" i="17" s="1"/>
  <c r="M23" i="17" a="1"/>
  <c r="M23" i="17" s="1"/>
  <c r="M63" i="17" a="1"/>
  <c r="M63" i="17"/>
  <c r="M103" i="17" a="1"/>
  <c r="M103" i="17" s="1"/>
  <c r="M143" i="17" a="1"/>
  <c r="M143" i="17" s="1"/>
  <c r="M288" i="17" a="1"/>
  <c r="M288" i="17" s="1"/>
  <c r="M289" i="17" a="1"/>
  <c r="M289" i="17" s="1"/>
  <c r="M290" i="17" a="1"/>
  <c r="M290" i="17" s="1"/>
  <c r="M291" i="17" a="1"/>
  <c r="M291" i="17" s="1"/>
  <c r="M292" i="17" a="1"/>
  <c r="M292" i="17" s="1"/>
  <c r="M293" i="17" a="1"/>
  <c r="M293" i="17"/>
  <c r="M423" i="17" a="1"/>
  <c r="M423" i="17" s="1"/>
  <c r="M463" i="17" a="1"/>
  <c r="M463" i="17"/>
  <c r="M503" i="17" a="1"/>
  <c r="M503" i="17" s="1"/>
  <c r="M543" i="17" a="1"/>
  <c r="M543" i="17"/>
  <c r="M583" i="17" a="1"/>
  <c r="M583" i="17" s="1"/>
  <c r="M623" i="17" a="1"/>
  <c r="M623" i="17" s="1"/>
  <c r="M663" i="17" a="1"/>
  <c r="M663" i="17" s="1"/>
  <c r="M727" i="17" a="1"/>
  <c r="M727" i="17" s="1"/>
  <c r="M767" i="17" a="1"/>
  <c r="M767" i="17"/>
  <c r="M807" i="17" a="1"/>
  <c r="M807" i="17" s="1"/>
  <c r="M24" i="17" a="1"/>
  <c r="M24" i="17" s="1"/>
  <c r="M64" i="17" a="1"/>
  <c r="M64" i="17" s="1"/>
  <c r="M104" i="17" a="1"/>
  <c r="M104" i="17" s="1"/>
  <c r="M144" i="17" a="1"/>
  <c r="M144" i="17" s="1"/>
  <c r="M294" i="17" a="1"/>
  <c r="M294" i="17" s="1"/>
  <c r="M295" i="17" a="1"/>
  <c r="M295" i="17" s="1"/>
  <c r="M296" i="17" a="1"/>
  <c r="M296" i="17" s="1"/>
  <c r="M297" i="17" a="1"/>
  <c r="M297" i="17"/>
  <c r="M298" i="17" a="1"/>
  <c r="M298" i="17" s="1"/>
  <c r="M299" i="17" a="1"/>
  <c r="M299" i="17" s="1"/>
  <c r="M424" i="17" a="1"/>
  <c r="M424" i="17" s="1"/>
  <c r="M464" i="17" a="1"/>
  <c r="M464" i="17" s="1"/>
  <c r="M504" i="17" a="1"/>
  <c r="M504" i="17" s="1"/>
  <c r="M544" i="17" a="1"/>
  <c r="M544" i="17" s="1"/>
  <c r="M584" i="17" a="1"/>
  <c r="M584" i="17" s="1"/>
  <c r="M624" i="17" a="1"/>
  <c r="M624" i="17" s="1"/>
  <c r="M664" i="17" a="1"/>
  <c r="M664" i="17" s="1"/>
  <c r="M728" i="17" a="1"/>
  <c r="M728" i="17"/>
  <c r="M768" i="17" a="1"/>
  <c r="M768" i="17" s="1"/>
  <c r="M808" i="17" a="1"/>
  <c r="M808" i="17" s="1"/>
  <c r="M25" i="17" a="1"/>
  <c r="M25" i="17" s="1"/>
  <c r="M65" i="17" a="1"/>
  <c r="M65" i="17" s="1"/>
  <c r="M105" i="17" a="1"/>
  <c r="M105" i="17"/>
  <c r="M145" i="17" a="1"/>
  <c r="M145" i="17" s="1"/>
  <c r="M300" i="17" a="1"/>
  <c r="M300" i="17" s="1"/>
  <c r="M301" i="17" a="1"/>
  <c r="M301" i="17" s="1"/>
  <c r="M302" i="17" a="1"/>
  <c r="M302" i="17" s="1"/>
  <c r="M303" i="17" a="1"/>
  <c r="M303" i="17" s="1"/>
  <c r="M304" i="17" a="1"/>
  <c r="M304" i="17" s="1"/>
  <c r="M305" i="17" a="1"/>
  <c r="M305" i="17" s="1"/>
  <c r="M425" i="17" a="1"/>
  <c r="M425" i="17" s="1"/>
  <c r="M465" i="17" a="1"/>
  <c r="M465" i="17" s="1"/>
  <c r="M505" i="17" a="1"/>
  <c r="M505" i="17" s="1"/>
  <c r="M545" i="17" a="1"/>
  <c r="M545" i="17" s="1"/>
  <c r="M585" i="17" a="1"/>
  <c r="M585" i="17"/>
  <c r="M625" i="17" a="1"/>
  <c r="M625" i="17" s="1"/>
  <c r="M665" i="17" a="1"/>
  <c r="M665" i="17" s="1"/>
  <c r="M729" i="17" a="1"/>
  <c r="M729" i="17"/>
  <c r="M769" i="17" a="1"/>
  <c r="M769" i="17" s="1"/>
  <c r="M809" i="17" a="1"/>
  <c r="M809" i="17" s="1"/>
  <c r="M26" i="17" a="1"/>
  <c r="M26" i="17" s="1"/>
  <c r="M66" i="17" a="1"/>
  <c r="M66" i="17" s="1"/>
  <c r="M106" i="17" a="1"/>
  <c r="M106" i="17" s="1"/>
  <c r="M146" i="17" a="1"/>
  <c r="M146" i="17" s="1"/>
  <c r="M306" i="17" a="1"/>
  <c r="M306" i="17" s="1"/>
  <c r="M307" i="17" a="1"/>
  <c r="M307" i="17" s="1"/>
  <c r="M308" i="17" a="1"/>
  <c r="M308" i="17" s="1"/>
  <c r="M309" i="17" a="1"/>
  <c r="M309" i="17" s="1"/>
  <c r="M310" i="17" a="1"/>
  <c r="M310" i="17" s="1"/>
  <c r="M311" i="17" a="1"/>
  <c r="M311" i="17" s="1"/>
  <c r="M426" i="17" a="1"/>
  <c r="M426" i="17" s="1"/>
  <c r="M466" i="17" a="1"/>
  <c r="M466" i="17"/>
  <c r="M506" i="17" a="1"/>
  <c r="M506" i="17" s="1"/>
  <c r="M546" i="17" a="1"/>
  <c r="M546" i="17" s="1"/>
  <c r="M586" i="17" a="1"/>
  <c r="M586" i="17"/>
  <c r="M626" i="17" a="1"/>
  <c r="M626" i="17" s="1"/>
  <c r="M666" i="17" a="1"/>
  <c r="M666" i="17" s="1"/>
  <c r="M698" i="17" a="1"/>
  <c r="M698" i="17" s="1"/>
  <c r="M730" i="17" a="1"/>
  <c r="M730" i="17" s="1"/>
  <c r="M770" i="17" a="1"/>
  <c r="M770" i="17" s="1"/>
  <c r="M810" i="17" a="1"/>
  <c r="M810" i="17" s="1"/>
  <c r="M27" i="17" a="1"/>
  <c r="M27" i="17" s="1"/>
  <c r="M67" i="17" a="1"/>
  <c r="M67" i="17"/>
  <c r="M107" i="17" a="1"/>
  <c r="M107" i="17" s="1"/>
  <c r="M147" i="17" a="1"/>
  <c r="M147" i="17" s="1"/>
  <c r="M312" i="17" a="1"/>
  <c r="M312" i="17" s="1"/>
  <c r="M313" i="17" a="1"/>
  <c r="M313" i="17" s="1"/>
  <c r="M314" i="17" a="1"/>
  <c r="M314" i="17" s="1"/>
  <c r="M315" i="17" a="1"/>
  <c r="M315" i="17" s="1"/>
  <c r="M316" i="17" a="1"/>
  <c r="M316" i="17" s="1"/>
  <c r="M317" i="17" a="1"/>
  <c r="M317" i="17" s="1"/>
  <c r="M427" i="17" a="1"/>
  <c r="M427" i="17" s="1"/>
  <c r="M467" i="17" a="1"/>
  <c r="M467" i="17" s="1"/>
  <c r="M507" i="17" a="1"/>
  <c r="M507" i="17" s="1"/>
  <c r="M547" i="17" a="1"/>
  <c r="M547" i="17" s="1"/>
  <c r="M587" i="17" a="1"/>
  <c r="M587" i="17" s="1"/>
  <c r="M627" i="17" a="1"/>
  <c r="M627" i="17" s="1"/>
  <c r="M667" i="17" a="1"/>
  <c r="M667" i="17" s="1"/>
  <c r="M731" i="17" a="1"/>
  <c r="M731" i="17" s="1"/>
  <c r="M771" i="17" a="1"/>
  <c r="M771" i="17" s="1"/>
  <c r="M811" i="17" a="1"/>
  <c r="M811" i="17" s="1"/>
  <c r="M28" i="17" a="1"/>
  <c r="M28" i="17" s="1"/>
  <c r="M68" i="17" a="1"/>
  <c r="M68" i="17" s="1"/>
  <c r="M108" i="17" a="1"/>
  <c r="M108" i="17" s="1"/>
  <c r="M148" i="17" a="1"/>
  <c r="M148" i="17" s="1"/>
  <c r="M318" i="17" a="1"/>
  <c r="M318" i="17" s="1"/>
  <c r="M319" i="17" a="1"/>
  <c r="M319" i="17" s="1"/>
  <c r="M320" i="17" a="1"/>
  <c r="M320" i="17" s="1"/>
  <c r="M321" i="17" a="1"/>
  <c r="M321" i="17" s="1"/>
  <c r="M322" i="17" a="1"/>
  <c r="M322" i="17"/>
  <c r="M323" i="17" a="1"/>
  <c r="M323" i="17"/>
  <c r="M428" i="17" a="1"/>
  <c r="M428" i="17" s="1"/>
  <c r="M468" i="17" a="1"/>
  <c r="M468" i="17"/>
  <c r="M508" i="17" a="1"/>
  <c r="M508" i="17" s="1"/>
  <c r="M548" i="17" a="1"/>
  <c r="M548" i="17"/>
  <c r="M588" i="17" a="1"/>
  <c r="M588" i="17" s="1"/>
  <c r="M628" i="17" a="1"/>
  <c r="M628" i="17"/>
  <c r="M668" i="17" a="1"/>
  <c r="M668" i="17" s="1"/>
  <c r="M699" i="17" a="1"/>
  <c r="M699" i="17" s="1"/>
  <c r="M732" i="17" a="1"/>
  <c r="M732" i="17" s="1"/>
  <c r="M772" i="17" a="1"/>
  <c r="M772" i="17"/>
  <c r="M812" i="17" a="1"/>
  <c r="M812" i="17" s="1"/>
  <c r="M29" i="17" a="1"/>
  <c r="M29" i="17"/>
  <c r="M69" i="17" a="1"/>
  <c r="M69" i="17" s="1"/>
  <c r="M109" i="17" a="1"/>
  <c r="M109" i="17" s="1"/>
  <c r="M149" i="17" a="1"/>
  <c r="M149" i="17" s="1"/>
  <c r="M324" i="17" a="1"/>
  <c r="M324" i="17" s="1"/>
  <c r="M325" i="17" a="1"/>
  <c r="M325" i="17" s="1"/>
  <c r="M326" i="17" a="1"/>
  <c r="M326" i="17" s="1"/>
  <c r="M327" i="17" a="1"/>
  <c r="M327" i="17" s="1"/>
  <c r="M328" i="17" a="1"/>
  <c r="M328" i="17" s="1"/>
  <c r="M329" i="17" a="1"/>
  <c r="M329" i="17"/>
  <c r="M429" i="17" a="1"/>
  <c r="M429" i="17" s="1"/>
  <c r="M469" i="17" a="1"/>
  <c r="M469" i="17" s="1"/>
  <c r="M509" i="17" a="1"/>
  <c r="M509" i="17" s="1"/>
  <c r="M549" i="17" a="1"/>
  <c r="M549" i="17" s="1"/>
  <c r="M589" i="17" a="1"/>
  <c r="M589" i="17" s="1"/>
  <c r="M629" i="17" a="1"/>
  <c r="M629" i="17" s="1"/>
  <c r="M669" i="17" a="1"/>
  <c r="M669" i="17" s="1"/>
  <c r="M733" i="17" a="1"/>
  <c r="M733" i="17" s="1"/>
  <c r="M773" i="17" a="1"/>
  <c r="M773" i="17" s="1"/>
  <c r="M813" i="17" a="1"/>
  <c r="M813" i="17" s="1"/>
  <c r="M30" i="17" a="1"/>
  <c r="M30" i="17" s="1"/>
  <c r="M70" i="17" a="1"/>
  <c r="M70" i="17" s="1"/>
  <c r="M110" i="17" a="1"/>
  <c r="M110" i="17" s="1"/>
  <c r="M150" i="17" a="1"/>
  <c r="M150" i="17" s="1"/>
  <c r="M330" i="17" a="1"/>
  <c r="M330" i="17" s="1"/>
  <c r="M331" i="17" a="1"/>
  <c r="M331" i="17" s="1"/>
  <c r="M332" i="17" a="1"/>
  <c r="M332" i="17" s="1"/>
  <c r="M333" i="17" a="1"/>
  <c r="M333" i="17" s="1"/>
  <c r="M334" i="17" a="1"/>
  <c r="M334" i="17" s="1"/>
  <c r="M335" i="17" a="1"/>
  <c r="M335" i="17" s="1"/>
  <c r="M430" i="17" a="1"/>
  <c r="M430" i="17" s="1"/>
  <c r="M470" i="17" a="1"/>
  <c r="M470" i="17" s="1"/>
  <c r="M510" i="17" a="1"/>
  <c r="M510" i="17" s="1"/>
  <c r="M550" i="17" a="1"/>
  <c r="M550" i="17" s="1"/>
  <c r="M590" i="17" a="1"/>
  <c r="M590" i="17"/>
  <c r="M630" i="17" a="1"/>
  <c r="M630" i="17" s="1"/>
  <c r="M670" i="17" a="1"/>
  <c r="M670" i="17" s="1"/>
  <c r="M700" i="17" a="1"/>
  <c r="M700" i="17" s="1"/>
  <c r="M734" i="17" a="1"/>
  <c r="M734" i="17" s="1"/>
  <c r="M774" i="17" a="1"/>
  <c r="M774" i="17" s="1"/>
  <c r="M814" i="17" a="1"/>
  <c r="M814" i="17" s="1"/>
  <c r="M31" i="17" a="1"/>
  <c r="M31" i="17"/>
  <c r="M71" i="17" a="1"/>
  <c r="M71" i="17" s="1"/>
  <c r="M111" i="17" a="1"/>
  <c r="M111" i="17" s="1"/>
  <c r="M151" i="17" a="1"/>
  <c r="M151" i="17" s="1"/>
  <c r="M336" i="17" a="1"/>
  <c r="M336" i="17" s="1"/>
  <c r="M337" i="17" a="1"/>
  <c r="M337" i="17" s="1"/>
  <c r="M338" i="17" a="1"/>
  <c r="M338" i="17" s="1"/>
  <c r="M339" i="17" a="1"/>
  <c r="M339" i="17"/>
  <c r="M340" i="17" a="1"/>
  <c r="M340" i="17" s="1"/>
  <c r="M341" i="17" a="1"/>
  <c r="M341" i="17" s="1"/>
  <c r="M431" i="17" a="1"/>
  <c r="M431" i="17" s="1"/>
  <c r="M471" i="17" a="1"/>
  <c r="M471" i="17" s="1"/>
  <c r="M511" i="17" a="1"/>
  <c r="M511" i="17" s="1"/>
  <c r="M551" i="17" a="1"/>
  <c r="M551" i="17" s="1"/>
  <c r="M591" i="17" a="1"/>
  <c r="M591" i="17" s="1"/>
  <c r="M631" i="17" a="1"/>
  <c r="M631" i="17" s="1"/>
  <c r="M671" i="17" a="1"/>
  <c r="M671" i="17" s="1"/>
  <c r="M735" i="17" a="1"/>
  <c r="M735" i="17"/>
  <c r="M775" i="17" a="1"/>
  <c r="M775" i="17" s="1"/>
  <c r="M815" i="17" a="1"/>
  <c r="M815" i="17" s="1"/>
  <c r="M32" i="17" a="1"/>
  <c r="M32" i="17" s="1"/>
  <c r="M72" i="17" a="1"/>
  <c r="M72" i="17" s="1"/>
  <c r="M112" i="17" a="1"/>
  <c r="M112" i="17" s="1"/>
  <c r="M152" i="17" a="1"/>
  <c r="M152" i="17" s="1"/>
  <c r="M342" i="17" a="1"/>
  <c r="M342" i="17" s="1"/>
  <c r="M343" i="17" a="1"/>
  <c r="M343" i="17" s="1"/>
  <c r="M344" i="17" a="1"/>
  <c r="M344" i="17" s="1"/>
  <c r="M345" i="17" a="1"/>
  <c r="M345" i="17" s="1"/>
  <c r="M346" i="17" a="1"/>
  <c r="M346" i="17" s="1"/>
  <c r="M347" i="17" a="1"/>
  <c r="M347" i="17"/>
  <c r="M432" i="17" a="1"/>
  <c r="M432" i="17" s="1"/>
  <c r="M472" i="17" a="1"/>
  <c r="M472" i="17" s="1"/>
  <c r="M512" i="17" a="1"/>
  <c r="M512" i="17" s="1"/>
  <c r="M552" i="17" a="1"/>
  <c r="M552" i="17" s="1"/>
  <c r="M592" i="17" a="1"/>
  <c r="M592" i="17" s="1"/>
  <c r="M632" i="17" a="1"/>
  <c r="M632" i="17" s="1"/>
  <c r="M672" i="17" a="1"/>
  <c r="M672" i="17"/>
  <c r="M701" i="17" a="1"/>
  <c r="M701" i="17" s="1"/>
  <c r="M736" i="17" a="1"/>
  <c r="M736" i="17" s="1"/>
  <c r="M776" i="17" a="1"/>
  <c r="M776" i="17" s="1"/>
  <c r="M816" i="17" a="1"/>
  <c r="M816" i="17" s="1"/>
  <c r="M33" i="17" a="1"/>
  <c r="M33" i="17" s="1"/>
  <c r="M73" i="17" a="1"/>
  <c r="M73" i="17"/>
  <c r="M113" i="17" a="1"/>
  <c r="M113" i="17" s="1"/>
  <c r="M153" i="17" a="1"/>
  <c r="M153" i="17" s="1"/>
  <c r="M348" i="17" a="1"/>
  <c r="M348" i="17" s="1"/>
  <c r="M349" i="17" a="1"/>
  <c r="M349" i="17" s="1"/>
  <c r="M350" i="17" a="1"/>
  <c r="M350" i="17" s="1"/>
  <c r="M351" i="17" a="1"/>
  <c r="M351" i="17" s="1"/>
  <c r="M352" i="17" a="1"/>
  <c r="M352" i="17" s="1"/>
  <c r="M353" i="17" a="1"/>
  <c r="M353" i="17" s="1"/>
  <c r="M433" i="17" a="1"/>
  <c r="M433" i="17" s="1"/>
  <c r="M473" i="17" a="1"/>
  <c r="M473" i="17" s="1"/>
  <c r="M513" i="17" a="1"/>
  <c r="M513" i="17" s="1"/>
  <c r="M553" i="17" a="1"/>
  <c r="M553" i="17" s="1"/>
  <c r="M593" i="17" a="1"/>
  <c r="M593" i="17" s="1"/>
  <c r="M633" i="17" a="1"/>
  <c r="M633" i="17" s="1"/>
  <c r="M673" i="17" a="1"/>
  <c r="M673" i="17" s="1"/>
  <c r="M702" i="17" a="1"/>
  <c r="M702" i="17" s="1"/>
  <c r="M737" i="17" a="1"/>
  <c r="M737" i="17" s="1"/>
  <c r="M777" i="17" a="1"/>
  <c r="M777" i="17" s="1"/>
  <c r="M817" i="17" a="1"/>
  <c r="M817" i="17" s="1"/>
  <c r="M34" i="17" a="1"/>
  <c r="M34" i="17" s="1"/>
  <c r="M74" i="17" a="1"/>
  <c r="M74" i="17" s="1"/>
  <c r="M114" i="17" a="1"/>
  <c r="M114" i="17" s="1"/>
  <c r="M154" i="17" a="1"/>
  <c r="M154" i="17" s="1"/>
  <c r="M354" i="17" a="1"/>
  <c r="M354" i="17" s="1"/>
  <c r="M355" i="17" a="1"/>
  <c r="M355" i="17" s="1"/>
  <c r="M356" i="17" a="1"/>
  <c r="M356" i="17" s="1"/>
  <c r="M357" i="17" a="1"/>
  <c r="M357" i="17" s="1"/>
  <c r="M358" i="17" a="1"/>
  <c r="M358" i="17" s="1"/>
  <c r="M359" i="17" a="1"/>
  <c r="M359" i="17" s="1"/>
  <c r="M434" i="17" a="1"/>
  <c r="M434" i="17" s="1"/>
  <c r="M474" i="17" a="1"/>
  <c r="M474" i="17" s="1"/>
  <c r="M514" i="17" a="1"/>
  <c r="M514" i="17" s="1"/>
  <c r="M554" i="17" a="1"/>
  <c r="M554" i="17"/>
  <c r="M594" i="17" a="1"/>
  <c r="M594" i="17" s="1"/>
  <c r="M634" i="17" a="1"/>
  <c r="M634" i="17" s="1"/>
  <c r="M674" i="17" a="1"/>
  <c r="M674" i="17" s="1"/>
  <c r="M703" i="17" a="1"/>
  <c r="M703" i="17" s="1"/>
  <c r="M738" i="17" a="1"/>
  <c r="M738" i="17" s="1"/>
  <c r="M778" i="17" a="1"/>
  <c r="M778" i="17" s="1"/>
  <c r="M818" i="17" a="1"/>
  <c r="M818" i="17" s="1"/>
  <c r="M35" i="17" a="1"/>
  <c r="M35" i="17" s="1"/>
  <c r="M75" i="17" a="1"/>
  <c r="M75" i="17" s="1"/>
  <c r="M115" i="17" a="1"/>
  <c r="M115" i="17"/>
  <c r="M155" i="17" a="1"/>
  <c r="M155" i="17" s="1"/>
  <c r="M360" i="17" a="1"/>
  <c r="M360" i="17" s="1"/>
  <c r="M361" i="17" a="1"/>
  <c r="M361" i="17" s="1"/>
  <c r="M362" i="17" a="1"/>
  <c r="M362" i="17"/>
  <c r="M363" i="17" a="1"/>
  <c r="M363" i="17" s="1"/>
  <c r="M364" i="17" a="1"/>
  <c r="M364" i="17" s="1"/>
  <c r="M365" i="17" a="1"/>
  <c r="M365" i="17" s="1"/>
  <c r="M435" i="17" a="1"/>
  <c r="M435" i="17" s="1"/>
  <c r="M475" i="17" a="1"/>
  <c r="M475" i="17" s="1"/>
  <c r="M515" i="17" a="1"/>
  <c r="M515" i="17" s="1"/>
  <c r="M555" i="17" a="1"/>
  <c r="M555" i="17"/>
  <c r="M595" i="17" a="1"/>
  <c r="M595" i="17" s="1"/>
  <c r="M635" i="17" a="1"/>
  <c r="M635" i="17" s="1"/>
  <c r="M675" i="17" a="1"/>
  <c r="M675" i="17"/>
  <c r="M739" i="17" a="1"/>
  <c r="M739" i="17" s="1"/>
  <c r="M779" i="17" a="1"/>
  <c r="M779" i="17"/>
  <c r="M819" i="17" a="1"/>
  <c r="M819" i="17" s="1"/>
  <c r="M36" i="17" a="1"/>
  <c r="M36" i="17" s="1"/>
  <c r="M76" i="17" a="1"/>
  <c r="M76" i="17" s="1"/>
  <c r="M116" i="17" a="1"/>
  <c r="M116" i="17" s="1"/>
  <c r="M156" i="17" a="1"/>
  <c r="M156" i="17"/>
  <c r="M366" i="17" a="1"/>
  <c r="M366" i="17" s="1"/>
  <c r="M367" i="17" a="1"/>
  <c r="M367" i="17"/>
  <c r="M368" i="17" a="1"/>
  <c r="M368" i="17"/>
  <c r="M369" i="17" a="1"/>
  <c r="M369" i="17" s="1"/>
  <c r="M370" i="17" a="1"/>
  <c r="M370" i="17" s="1"/>
  <c r="M371" i="17" a="1"/>
  <c r="M371" i="17" s="1"/>
  <c r="M436" i="17" a="1"/>
  <c r="M436" i="17" s="1"/>
  <c r="M476" i="17" a="1"/>
  <c r="M476" i="17" s="1"/>
  <c r="M516" i="17" a="1"/>
  <c r="M516" i="17" s="1"/>
  <c r="M556" i="17" a="1"/>
  <c r="M556" i="17" s="1"/>
  <c r="M596" i="17" a="1"/>
  <c r="M596" i="17"/>
  <c r="M636" i="17" a="1"/>
  <c r="M636" i="17" s="1"/>
  <c r="M676" i="17" a="1"/>
  <c r="M676" i="17"/>
  <c r="M740" i="17" a="1"/>
  <c r="M740" i="17" s="1"/>
  <c r="M780" i="17" a="1"/>
  <c r="M780" i="17"/>
  <c r="M820" i="17" a="1"/>
  <c r="M820" i="17" s="1"/>
  <c r="M37" i="17" a="1"/>
  <c r="M37" i="17" s="1"/>
  <c r="M77" i="17" a="1"/>
  <c r="M77" i="17" s="1"/>
  <c r="M117" i="17" a="1"/>
  <c r="M117" i="17" s="1"/>
  <c r="M157" i="17" a="1"/>
  <c r="M157" i="17" s="1"/>
  <c r="M372" i="17" a="1"/>
  <c r="M372" i="17" s="1"/>
  <c r="M373" i="17" a="1"/>
  <c r="M373" i="17" s="1"/>
  <c r="M374" i="17" a="1"/>
  <c r="M374" i="17" s="1"/>
  <c r="M375" i="17" a="1"/>
  <c r="M375" i="17" s="1"/>
  <c r="M376" i="17" a="1"/>
  <c r="M376" i="17"/>
  <c r="M377" i="17" a="1"/>
  <c r="M377" i="17" s="1"/>
  <c r="M437" i="17" a="1"/>
  <c r="M437" i="17" s="1"/>
  <c r="M477" i="17" a="1"/>
  <c r="M477" i="17" s="1"/>
  <c r="M517" i="17" a="1"/>
  <c r="M517" i="17"/>
  <c r="M557" i="17" a="1"/>
  <c r="M557" i="17" s="1"/>
  <c r="M597" i="17" a="1"/>
  <c r="M597" i="17" s="1"/>
  <c r="M637" i="17" a="1"/>
  <c r="M637" i="17" s="1"/>
  <c r="M677" i="17" a="1"/>
  <c r="M677" i="17" s="1"/>
  <c r="M741" i="17" a="1"/>
  <c r="M741" i="17" s="1"/>
  <c r="M781" i="17" a="1"/>
  <c r="M781" i="17"/>
  <c r="M821" i="17" a="1"/>
  <c r="M821" i="17" s="1"/>
  <c r="M38" i="17" a="1"/>
  <c r="M38" i="17" s="1"/>
  <c r="M78" i="17" a="1"/>
  <c r="M78" i="17" s="1"/>
  <c r="M118" i="17" a="1"/>
  <c r="M118" i="17" s="1"/>
  <c r="M158" i="17" a="1"/>
  <c r="M158" i="17" s="1"/>
  <c r="M378" i="17" a="1"/>
  <c r="M378" i="17" s="1"/>
  <c r="M379" i="17" a="1"/>
  <c r="M379" i="17" s="1"/>
  <c r="M380" i="17" a="1"/>
  <c r="M380" i="17" s="1"/>
  <c r="M381" i="17" a="1"/>
  <c r="M381" i="17" s="1"/>
  <c r="M382" i="17" a="1"/>
  <c r="M382" i="17"/>
  <c r="M383" i="17" a="1"/>
  <c r="M383" i="17" s="1"/>
  <c r="M438" i="17" a="1"/>
  <c r="M438" i="17" s="1"/>
  <c r="M478" i="17" a="1"/>
  <c r="M478" i="17" s="1"/>
  <c r="M518" i="17" a="1"/>
  <c r="M518" i="17" s="1"/>
  <c r="M558" i="17" a="1"/>
  <c r="M558" i="17" s="1"/>
  <c r="M598" i="17" a="1"/>
  <c r="M598" i="17"/>
  <c r="M638" i="17" a="1"/>
  <c r="M638" i="17" s="1"/>
  <c r="M678" i="17" a="1"/>
  <c r="M678" i="17" s="1"/>
  <c r="M742" i="17" a="1"/>
  <c r="M742" i="17"/>
  <c r="M782" i="17" a="1"/>
  <c r="M782" i="17" s="1"/>
  <c r="M822" i="17" a="1"/>
  <c r="M822" i="17" s="1"/>
  <c r="M39" i="17" a="1"/>
  <c r="M39" i="17" s="1"/>
  <c r="M79" i="17" a="1"/>
  <c r="M79" i="17" s="1"/>
  <c r="M119" i="17" a="1"/>
  <c r="M119" i="17" s="1"/>
  <c r="M159" i="17" a="1"/>
  <c r="M159" i="17" s="1"/>
  <c r="M384" i="17" a="1"/>
  <c r="M384" i="17"/>
  <c r="M385" i="17" a="1"/>
  <c r="M385" i="17" s="1"/>
  <c r="M386" i="17" a="1"/>
  <c r="M386" i="17" s="1"/>
  <c r="M387" i="17" a="1"/>
  <c r="M387" i="17" s="1"/>
  <c r="M388" i="17" a="1"/>
  <c r="M388" i="17" s="1"/>
  <c r="M389" i="17" a="1"/>
  <c r="M389" i="17" s="1"/>
  <c r="M439" i="17" a="1"/>
  <c r="M439" i="17" s="1"/>
  <c r="M479" i="17" a="1"/>
  <c r="M479" i="17" s="1"/>
  <c r="M519" i="17" a="1"/>
  <c r="M519" i="17" s="1"/>
  <c r="M559" i="17" a="1"/>
  <c r="M559" i="17" s="1"/>
  <c r="M599" i="17" a="1"/>
  <c r="M599" i="17" s="1"/>
  <c r="M639" i="17" a="1"/>
  <c r="M639" i="17" s="1"/>
  <c r="M679" i="17" a="1"/>
  <c r="M679" i="17" s="1"/>
  <c r="M704" i="17" a="1"/>
  <c r="M704" i="17" s="1"/>
  <c r="M743" i="17" a="1"/>
  <c r="M743" i="17" s="1"/>
  <c r="M783" i="17" a="1"/>
  <c r="M783" i="17" s="1"/>
  <c r="M823" i="17" a="1"/>
  <c r="M823" i="17" s="1"/>
  <c r="M40" i="17" a="1"/>
  <c r="M40" i="17"/>
  <c r="M80" i="17" a="1"/>
  <c r="M80" i="17" s="1"/>
  <c r="M120" i="17" a="1"/>
  <c r="M120" i="17"/>
  <c r="M160" i="17" a="1"/>
  <c r="M160" i="17"/>
  <c r="M390" i="17" a="1"/>
  <c r="M390" i="17" s="1"/>
  <c r="M391" i="17" a="1"/>
  <c r="M391" i="17" s="1"/>
  <c r="M392" i="17" a="1"/>
  <c r="M392" i="17" s="1"/>
  <c r="M393" i="17" a="1"/>
  <c r="M393" i="17"/>
  <c r="M394" i="17" a="1"/>
  <c r="M394" i="17" s="1"/>
  <c r="M395" i="17" a="1"/>
  <c r="M395" i="17" s="1"/>
  <c r="M440" i="17" a="1"/>
  <c r="M440" i="17" s="1"/>
  <c r="M480" i="17" a="1"/>
  <c r="M480" i="17"/>
  <c r="M520" i="17" a="1"/>
  <c r="M520" i="17" s="1"/>
  <c r="M560" i="17" a="1"/>
  <c r="M560" i="17"/>
  <c r="M600" i="17" a="1"/>
  <c r="M600" i="17" s="1"/>
  <c r="M640" i="17" a="1"/>
  <c r="M640" i="17"/>
  <c r="M680" i="17" a="1"/>
  <c r="M680" i="17" s="1"/>
  <c r="M744" i="17" a="1"/>
  <c r="M744" i="17" s="1"/>
  <c r="M784" i="17" a="1"/>
  <c r="M784" i="17" s="1"/>
  <c r="M824" i="17" a="1"/>
  <c r="M824" i="17" s="1"/>
  <c r="M41" i="17" a="1"/>
  <c r="M41" i="17" s="1"/>
  <c r="M81" i="17" a="1"/>
  <c r="M81" i="17" s="1"/>
  <c r="M121" i="17" a="1"/>
  <c r="M121" i="17" s="1"/>
  <c r="M161" i="17" a="1"/>
  <c r="M161" i="17" s="1"/>
  <c r="M396" i="17" a="1"/>
  <c r="M396" i="17" s="1"/>
  <c r="M397" i="17" a="1"/>
  <c r="M397" i="17" s="1"/>
  <c r="M398" i="17" a="1"/>
  <c r="M398" i="17" s="1"/>
  <c r="M399" i="17" a="1"/>
  <c r="M399" i="17" s="1"/>
  <c r="M400" i="17" a="1"/>
  <c r="M400" i="17"/>
  <c r="M401" i="17" a="1"/>
  <c r="M401" i="17"/>
  <c r="M441" i="17" a="1"/>
  <c r="M441" i="17" s="1"/>
  <c r="M481" i="17" a="1"/>
  <c r="M481" i="17" s="1"/>
  <c r="M521" i="17" a="1"/>
  <c r="M521" i="17"/>
  <c r="M561" i="17" a="1"/>
  <c r="M561" i="17" s="1"/>
  <c r="M601" i="17" a="1"/>
  <c r="M601" i="17" s="1"/>
  <c r="M641" i="17" a="1"/>
  <c r="M641" i="17" s="1"/>
  <c r="M681" i="17" a="1"/>
  <c r="M681" i="17" s="1"/>
  <c r="M705" i="17" a="1"/>
  <c r="M705" i="17" s="1"/>
  <c r="M745" i="17" a="1"/>
  <c r="M745" i="17" s="1"/>
  <c r="M785" i="17" a="1"/>
  <c r="M785" i="17" s="1"/>
  <c r="M825" i="17" a="1"/>
  <c r="M825" i="17"/>
  <c r="N125" i="17" a="1"/>
  <c r="N125" i="17" s="1"/>
  <c r="N190" i="17" a="1"/>
  <c r="N190" i="17" s="1"/>
  <c r="N87" i="17" a="1"/>
  <c r="N87" i="17" s="1"/>
  <c r="N487" i="17" a="1"/>
  <c r="N487" i="17" s="1"/>
  <c r="N88" i="17" a="1"/>
  <c r="N88" i="17" s="1"/>
  <c r="N199" i="17" a="1"/>
  <c r="N199" i="17" s="1"/>
  <c r="N448" i="17" a="1"/>
  <c r="N448" i="17" s="1"/>
  <c r="N528" i="17" a="1"/>
  <c r="N528" i="17"/>
  <c r="N686" i="17" a="1"/>
  <c r="N686" i="17" s="1"/>
  <c r="N9" i="17" a="1"/>
  <c r="N9" i="17" s="1"/>
  <c r="N49" i="17" a="1"/>
  <c r="N49" i="17" s="1"/>
  <c r="N89" i="17" a="1"/>
  <c r="N89" i="17" s="1"/>
  <c r="N204" i="17" a="1"/>
  <c r="N204" i="17" s="1"/>
  <c r="N205" i="17" a="1"/>
  <c r="N205" i="17" s="1"/>
  <c r="N206" i="17" a="1"/>
  <c r="N206" i="17" s="1"/>
  <c r="N208" i="17" a="1"/>
  <c r="N208" i="17" s="1"/>
  <c r="N209" i="17" a="1"/>
  <c r="N209" i="17" s="1"/>
  <c r="N489" i="17" a="1"/>
  <c r="N489" i="17" s="1"/>
  <c r="N529" i="17" a="1"/>
  <c r="N529" i="17" s="1"/>
  <c r="N569" i="17" a="1"/>
  <c r="N569" i="17" s="1"/>
  <c r="N609" i="17" a="1"/>
  <c r="N609" i="17" s="1"/>
  <c r="N649" i="17" a="1"/>
  <c r="N649" i="17" s="1"/>
  <c r="N687" i="17" a="1"/>
  <c r="N687" i="17" s="1"/>
  <c r="N713" i="17" a="1"/>
  <c r="N713" i="17" s="1"/>
  <c r="N753" i="17" a="1"/>
  <c r="N753" i="17" s="1"/>
  <c r="N793" i="17" a="1"/>
  <c r="N793" i="17" s="1"/>
  <c r="N10" i="17" a="1"/>
  <c r="N10" i="17" s="1"/>
  <c r="N130" i="17" a="1"/>
  <c r="N130" i="17" s="1"/>
  <c r="N210" i="17" a="1"/>
  <c r="N210" i="17" s="1"/>
  <c r="N211" i="17" a="1"/>
  <c r="N211" i="17" s="1"/>
  <c r="N212" i="17" a="1"/>
  <c r="N212" i="17" s="1"/>
  <c r="N213" i="17" a="1"/>
  <c r="N213" i="17" s="1"/>
  <c r="N214" i="17" a="1"/>
  <c r="N214" i="17" s="1"/>
  <c r="N215" i="17" a="1"/>
  <c r="N215" i="17" s="1"/>
  <c r="N450" i="17" a="1"/>
  <c r="N450" i="17" s="1"/>
  <c r="N490" i="17" a="1"/>
  <c r="N490" i="17" s="1"/>
  <c r="N530" i="17" a="1"/>
  <c r="N530" i="17" s="1"/>
  <c r="N570" i="17" a="1"/>
  <c r="N570" i="17" s="1"/>
  <c r="N610" i="17" a="1"/>
  <c r="N610" i="17" s="1"/>
  <c r="N650" i="17" a="1"/>
  <c r="N650" i="17" s="1"/>
  <c r="N688" i="17" a="1"/>
  <c r="N688" i="17" s="1"/>
  <c r="N714" i="17" a="1"/>
  <c r="N714" i="17" s="1"/>
  <c r="N754" i="17" a="1"/>
  <c r="N754" i="17" s="1"/>
  <c r="N794" i="17" a="1"/>
  <c r="N794" i="17" s="1"/>
  <c r="N51" i="17" a="1"/>
  <c r="N51" i="17" s="1"/>
  <c r="N91" i="17" a="1"/>
  <c r="N91" i="17" s="1"/>
  <c r="N131" i="17" a="1"/>
  <c r="N131" i="17" s="1"/>
  <c r="N216" i="17" a="1"/>
  <c r="N216" i="17" s="1"/>
  <c r="N217" i="17" a="1"/>
  <c r="N217" i="17" s="1"/>
  <c r="N218" i="17" a="1"/>
  <c r="N218" i="17" s="1"/>
  <c r="N219" i="17" a="1"/>
  <c r="N219" i="17" s="1"/>
  <c r="N220" i="17" a="1"/>
  <c r="N220" i="17" s="1"/>
  <c r="N221" i="17" a="1"/>
  <c r="N221" i="17" s="1"/>
  <c r="N411" i="17" a="1"/>
  <c r="N411" i="17" s="1"/>
  <c r="N491" i="17" a="1"/>
  <c r="N491" i="17" s="1"/>
  <c r="N531" i="17" a="1"/>
  <c r="N531" i="17" s="1"/>
  <c r="N571" i="17" a="1"/>
  <c r="N571" i="17" s="1"/>
  <c r="N611" i="17" a="1"/>
  <c r="N611" i="17" s="1"/>
  <c r="N651" i="17" a="1"/>
  <c r="N651" i="17"/>
  <c r="N689" i="17" a="1"/>
  <c r="N689" i="17" s="1"/>
  <c r="N715" i="17" a="1"/>
  <c r="N715" i="17" s="1"/>
  <c r="N755" i="17" a="1"/>
  <c r="N755" i="17" s="1"/>
  <c r="N795" i="17" a="1"/>
  <c r="N795" i="17" s="1"/>
  <c r="N12" i="17" a="1"/>
  <c r="N12" i="17" s="1"/>
  <c r="N92" i="17" a="1"/>
  <c r="N92" i="17" s="1"/>
  <c r="N132" i="17" a="1"/>
  <c r="N132" i="17" s="1"/>
  <c r="N222" i="17" a="1"/>
  <c r="N222" i="17" s="1"/>
  <c r="N223" i="17" a="1"/>
  <c r="N223" i="17" s="1"/>
  <c r="N224" i="17" a="1"/>
  <c r="N224" i="17" s="1"/>
  <c r="N225" i="17" a="1"/>
  <c r="N225" i="17"/>
  <c r="N226" i="17" a="1"/>
  <c r="N226" i="17" s="1"/>
  <c r="N227" i="17" a="1"/>
  <c r="N227" i="17" s="1"/>
  <c r="N452" i="17" a="1"/>
  <c r="N452" i="17"/>
  <c r="N492" i="17" a="1"/>
  <c r="N492" i="17" s="1"/>
  <c r="N532" i="17" a="1"/>
  <c r="N532" i="17" s="1"/>
  <c r="N572" i="17" a="1"/>
  <c r="N572" i="17" s="1"/>
  <c r="N612" i="17" a="1"/>
  <c r="N612" i="17" s="1"/>
  <c r="N652" i="17" a="1"/>
  <c r="N652" i="17" s="1"/>
  <c r="N716" i="17" a="1"/>
  <c r="N716" i="17" s="1"/>
  <c r="N756" i="17" a="1"/>
  <c r="N756" i="17" s="1"/>
  <c r="N796" i="17" a="1"/>
  <c r="N796" i="17" s="1"/>
  <c r="N13" i="17" a="1"/>
  <c r="N13" i="17" s="1"/>
  <c r="N53" i="17" a="1"/>
  <c r="N53" i="17" s="1"/>
  <c r="N93" i="17" a="1"/>
  <c r="N93" i="17" s="1"/>
  <c r="N133" i="17" a="1"/>
  <c r="N133" i="17" s="1"/>
  <c r="N228" i="17" a="1"/>
  <c r="N228" i="17" s="1"/>
  <c r="N229" i="17" a="1"/>
  <c r="N229" i="17" s="1"/>
  <c r="N230" i="17" a="1"/>
  <c r="N230" i="17" s="1"/>
  <c r="N231" i="17" a="1"/>
  <c r="N231" i="17" s="1"/>
  <c r="N232" i="17" a="1"/>
  <c r="N232" i="17" s="1"/>
  <c r="N233" i="17" a="1"/>
  <c r="N233" i="17" s="1"/>
  <c r="N453" i="17" a="1"/>
  <c r="N453" i="17" s="1"/>
  <c r="N493" i="17" a="1"/>
  <c r="N493" i="17" s="1"/>
  <c r="N533" i="17" a="1"/>
  <c r="N533" i="17" s="1"/>
  <c r="N573" i="17" a="1"/>
  <c r="N573" i="17" s="1"/>
  <c r="N613" i="17" a="1"/>
  <c r="N613" i="17"/>
  <c r="N653" i="17" a="1"/>
  <c r="N653" i="17" s="1"/>
  <c r="N717" i="17" a="1"/>
  <c r="N717" i="17" s="1"/>
  <c r="N757" i="17" a="1"/>
  <c r="N757" i="17" s="1"/>
  <c r="N797" i="17" a="1"/>
  <c r="N797" i="17" s="1"/>
  <c r="N14" i="17" a="1"/>
  <c r="N14" i="17" s="1"/>
  <c r="N54" i="17" a="1"/>
  <c r="N54" i="17" s="1"/>
  <c r="N94" i="17" a="1"/>
  <c r="N94" i="17" s="1"/>
  <c r="N134" i="17" a="1"/>
  <c r="N134" i="17" s="1"/>
  <c r="N234" i="17" a="1"/>
  <c r="N234" i="17" s="1"/>
  <c r="N235" i="17" a="1"/>
  <c r="N235" i="17" s="1"/>
  <c r="N236" i="17" a="1"/>
  <c r="N236" i="17" s="1"/>
  <c r="N237" i="17" a="1"/>
  <c r="N237" i="17" s="1"/>
  <c r="N238" i="17" a="1"/>
  <c r="N238" i="17" s="1"/>
  <c r="N239" i="17" a="1"/>
  <c r="N239" i="17" s="1"/>
  <c r="N414" i="17" a="1"/>
  <c r="N414" i="17" s="1"/>
  <c r="N454" i="17" a="1"/>
  <c r="N454" i="17" s="1"/>
  <c r="N494" i="17" a="1"/>
  <c r="N494" i="17" s="1"/>
  <c r="N534" i="17" a="1"/>
  <c r="N534" i="17" s="1"/>
  <c r="N574" i="17" a="1"/>
  <c r="N574" i="17" s="1"/>
  <c r="N614" i="17" a="1"/>
  <c r="N614" i="17" s="1"/>
  <c r="N654" i="17" a="1"/>
  <c r="N654" i="17"/>
  <c r="N690" i="17" a="1"/>
  <c r="N690" i="17" s="1"/>
  <c r="N718" i="17" a="1"/>
  <c r="N718" i="17" s="1"/>
  <c r="N758" i="17" a="1"/>
  <c r="N758" i="17" s="1"/>
  <c r="N798" i="17" a="1"/>
  <c r="N798" i="17" s="1"/>
  <c r="N15" i="17" a="1"/>
  <c r="N15" i="17" s="1"/>
  <c r="N55" i="17" a="1"/>
  <c r="N55" i="17" s="1"/>
  <c r="N95" i="17" a="1"/>
  <c r="N95" i="17" s="1"/>
  <c r="N135" i="17" a="1"/>
  <c r="N135" i="17" s="1"/>
  <c r="N240" i="17" a="1"/>
  <c r="N240" i="17" s="1"/>
  <c r="N241" i="17" a="1"/>
  <c r="N241" i="17" s="1"/>
  <c r="N242" i="17" a="1"/>
  <c r="N242" i="17" s="1"/>
  <c r="N243" i="17" a="1"/>
  <c r="N243" i="17" s="1"/>
  <c r="N244" i="17" a="1"/>
  <c r="N244" i="17"/>
  <c r="N245" i="17" a="1"/>
  <c r="N245" i="17" s="1"/>
  <c r="N415" i="17" a="1"/>
  <c r="N415" i="17" s="1"/>
  <c r="N455" i="17" a="1"/>
  <c r="N455" i="17" s="1"/>
  <c r="N495" i="17" a="1"/>
  <c r="N495" i="17" s="1"/>
  <c r="N535" i="17" a="1"/>
  <c r="N535" i="17" s="1"/>
  <c r="N575" i="17" a="1"/>
  <c r="N575" i="17" s="1"/>
  <c r="N615" i="17" a="1"/>
  <c r="N615" i="17" s="1"/>
  <c r="N655" i="17" a="1"/>
  <c r="N655" i="17" s="1"/>
  <c r="N691" i="17" a="1"/>
  <c r="N691" i="17" s="1"/>
  <c r="N719" i="17" a="1"/>
  <c r="N719" i="17" s="1"/>
  <c r="N759" i="17" a="1"/>
  <c r="N759" i="17" s="1"/>
  <c r="N799" i="17" a="1"/>
  <c r="N799" i="17" s="1"/>
  <c r="N16" i="17" a="1"/>
  <c r="N16" i="17" s="1"/>
  <c r="N56" i="17" a="1"/>
  <c r="N56" i="17" s="1"/>
  <c r="N96" i="17" a="1"/>
  <c r="N96" i="17" s="1"/>
  <c r="N136" i="17" a="1"/>
  <c r="N136" i="17" s="1"/>
  <c r="N246" i="17" a="1"/>
  <c r="N246" i="17" s="1"/>
  <c r="N247" i="17" a="1"/>
  <c r="N247" i="17" s="1"/>
  <c r="N248" i="17" a="1"/>
  <c r="N248" i="17" s="1"/>
  <c r="N249" i="17" a="1"/>
  <c r="N249" i="17" s="1"/>
  <c r="N250" i="17" a="1"/>
  <c r="N250" i="17"/>
  <c r="N251" i="17" a="1"/>
  <c r="N251" i="17" s="1"/>
  <c r="N416" i="17" a="1"/>
  <c r="N416" i="17" s="1"/>
  <c r="N456" i="17" a="1"/>
  <c r="N456" i="17" s="1"/>
  <c r="N496" i="17" a="1"/>
  <c r="N496" i="17" s="1"/>
  <c r="N536" i="17" a="1"/>
  <c r="N536" i="17" s="1"/>
  <c r="N576" i="17" a="1"/>
  <c r="N576" i="17"/>
  <c r="N616" i="17" a="1"/>
  <c r="N616" i="17" s="1"/>
  <c r="N656" i="17" a="1"/>
  <c r="N656" i="17" s="1"/>
  <c r="N692" i="17" a="1"/>
  <c r="N692" i="17"/>
  <c r="N720" i="17" a="1"/>
  <c r="N720" i="17" s="1"/>
  <c r="N760" i="17" a="1"/>
  <c r="N760" i="17" s="1"/>
  <c r="N800" i="17" a="1"/>
  <c r="N800" i="17" s="1"/>
  <c r="N17" i="17" a="1"/>
  <c r="N17" i="17" s="1"/>
  <c r="N57" i="17" a="1"/>
  <c r="N57" i="17" s="1"/>
  <c r="N97" i="17" a="1"/>
  <c r="N97" i="17" s="1"/>
  <c r="N137" i="17" a="1"/>
  <c r="N137" i="17" s="1"/>
  <c r="N252" i="17" a="1"/>
  <c r="N252" i="17" s="1"/>
  <c r="N253" i="17" a="1"/>
  <c r="N253" i="17" s="1"/>
  <c r="N254" i="17" a="1"/>
  <c r="N254" i="17" s="1"/>
  <c r="N255" i="17" a="1"/>
  <c r="N255" i="17" s="1"/>
  <c r="N256" i="17" a="1"/>
  <c r="N256" i="17" s="1"/>
  <c r="N257" i="17" a="1"/>
  <c r="N257" i="17" s="1"/>
  <c r="N417" i="17" a="1"/>
  <c r="N417" i="17" s="1"/>
  <c r="N457" i="17" a="1"/>
  <c r="N457" i="17" s="1"/>
  <c r="N497" i="17" a="1"/>
  <c r="N497" i="17" s="1"/>
  <c r="N537" i="17" a="1"/>
  <c r="N537" i="17"/>
  <c r="N577" i="17" a="1"/>
  <c r="N577" i="17" s="1"/>
  <c r="N617" i="17" a="1"/>
  <c r="N617" i="17" s="1"/>
  <c r="N657" i="17" a="1"/>
  <c r="N657" i="17" s="1"/>
  <c r="N693" i="17" a="1"/>
  <c r="N693" i="17" s="1"/>
  <c r="N721" i="17" a="1"/>
  <c r="N721" i="17" s="1"/>
  <c r="N761" i="17" a="1"/>
  <c r="N761" i="17" s="1"/>
  <c r="N801" i="17" a="1"/>
  <c r="N801" i="17" s="1"/>
  <c r="N18" i="17" a="1"/>
  <c r="N18" i="17" s="1"/>
  <c r="N58" i="17" a="1"/>
  <c r="N58" i="17" s="1"/>
  <c r="N98" i="17" a="1"/>
  <c r="N98" i="17" s="1"/>
  <c r="N138" i="17" a="1"/>
  <c r="N138" i="17" s="1"/>
  <c r="N258" i="17" a="1"/>
  <c r="N258" i="17" s="1"/>
  <c r="N259" i="17" a="1"/>
  <c r="N259" i="17" s="1"/>
  <c r="N260" i="17" a="1"/>
  <c r="N260" i="17" s="1"/>
  <c r="N261" i="17" a="1"/>
  <c r="N261" i="17" s="1"/>
  <c r="N262" i="17" a="1"/>
  <c r="N262" i="17" s="1"/>
  <c r="N263" i="17" a="1"/>
  <c r="N263" i="17" s="1"/>
  <c r="N418" i="17" a="1"/>
  <c r="N418" i="17" s="1"/>
  <c r="N458" i="17" a="1"/>
  <c r="N458" i="17" s="1"/>
  <c r="N498" i="17" a="1"/>
  <c r="N498" i="17" s="1"/>
  <c r="N538" i="17" a="1"/>
  <c r="N538" i="17" s="1"/>
  <c r="N578" i="17" a="1"/>
  <c r="N578" i="17" s="1"/>
  <c r="N618" i="17" a="1"/>
  <c r="N618" i="17" s="1"/>
  <c r="N658" i="17" a="1"/>
  <c r="N658" i="17" s="1"/>
  <c r="N694" i="17" a="1"/>
  <c r="N694" i="17" s="1"/>
  <c r="N722" i="17" a="1"/>
  <c r="N722" i="17" s="1"/>
  <c r="N762" i="17" a="1"/>
  <c r="N762" i="17" s="1"/>
  <c r="N802" i="17" a="1"/>
  <c r="N802" i="17" s="1"/>
  <c r="N19" i="17" a="1"/>
  <c r="N19" i="17" s="1"/>
  <c r="N59" i="17" a="1"/>
  <c r="N59" i="17" s="1"/>
  <c r="N99" i="17" a="1"/>
  <c r="N99" i="17" s="1"/>
  <c r="N139" i="17" a="1"/>
  <c r="N139" i="17" s="1"/>
  <c r="N264" i="17" a="1"/>
  <c r="N264" i="17" s="1"/>
  <c r="N265" i="17" a="1"/>
  <c r="N265" i="17" s="1"/>
  <c r="N266" i="17" a="1"/>
  <c r="N266" i="17" s="1"/>
  <c r="N267" i="17" a="1"/>
  <c r="N267" i="17" s="1"/>
  <c r="N268" i="17" a="1"/>
  <c r="N268" i="17" s="1"/>
  <c r="N269" i="17" a="1"/>
  <c r="N269" i="17" s="1"/>
  <c r="N419" i="17" a="1"/>
  <c r="N419" i="17"/>
  <c r="N459" i="17" a="1"/>
  <c r="N459" i="17" s="1"/>
  <c r="N499" i="17" a="1"/>
  <c r="N499" i="17" s="1"/>
  <c r="N539" i="17" a="1"/>
  <c r="N539" i="17" s="1"/>
  <c r="N579" i="17" a="1"/>
  <c r="N579" i="17" s="1"/>
  <c r="N619" i="17" a="1"/>
  <c r="N619" i="17" s="1"/>
  <c r="N659" i="17" a="1"/>
  <c r="N659" i="17" s="1"/>
  <c r="N695" i="17" a="1"/>
  <c r="N695" i="17" s="1"/>
  <c r="N723" i="17" a="1"/>
  <c r="N723" i="17" s="1"/>
  <c r="N763" i="17" a="1"/>
  <c r="N763" i="17" s="1"/>
  <c r="N803" i="17" a="1"/>
  <c r="N803" i="17" s="1"/>
  <c r="N20" i="17" a="1"/>
  <c r="N20" i="17" s="1"/>
  <c r="N60" i="17" a="1"/>
  <c r="N60" i="17" s="1"/>
  <c r="N100" i="17" a="1"/>
  <c r="N100" i="17"/>
  <c r="N140" i="17" a="1"/>
  <c r="N140" i="17" s="1"/>
  <c r="N270" i="17" a="1"/>
  <c r="N270" i="17" s="1"/>
  <c r="N271" i="17" a="1"/>
  <c r="N271" i="17"/>
  <c r="N272" i="17" a="1"/>
  <c r="N272" i="17" s="1"/>
  <c r="N273" i="17" a="1"/>
  <c r="N273" i="17" s="1"/>
  <c r="N274" i="17" a="1"/>
  <c r="N274" i="17" s="1"/>
  <c r="N275" i="17" a="1"/>
  <c r="N275" i="17" s="1"/>
  <c r="N420" i="17" a="1"/>
  <c r="N420" i="17" s="1"/>
  <c r="N460" i="17" a="1"/>
  <c r="N460" i="17" s="1"/>
  <c r="N500" i="17" a="1"/>
  <c r="N500" i="17" s="1"/>
  <c r="N540" i="17" a="1"/>
  <c r="N540" i="17" s="1"/>
  <c r="N580" i="17" a="1"/>
  <c r="N580" i="17" s="1"/>
  <c r="N620" i="17" a="1"/>
  <c r="N620" i="17" s="1"/>
  <c r="N660" i="17" a="1"/>
  <c r="N660" i="17"/>
  <c r="N696" i="17" a="1"/>
  <c r="N696" i="17" s="1"/>
  <c r="N724" i="17" a="1"/>
  <c r="N724" i="17" s="1"/>
  <c r="N764" i="17" a="1"/>
  <c r="N764" i="17" s="1"/>
  <c r="N804" i="17" a="1"/>
  <c r="N804" i="17" s="1"/>
  <c r="N21" i="17" a="1"/>
  <c r="N21" i="17" s="1"/>
  <c r="N61" i="17" a="1"/>
  <c r="N61" i="17" s="1"/>
  <c r="N101" i="17" a="1"/>
  <c r="N101" i="17" s="1"/>
  <c r="N141" i="17" a="1"/>
  <c r="N141" i="17" s="1"/>
  <c r="N276" i="17" a="1"/>
  <c r="N276" i="17" s="1"/>
  <c r="N277" i="17" a="1"/>
  <c r="N277" i="17" s="1"/>
  <c r="N278" i="17" a="1"/>
  <c r="N278" i="17" s="1"/>
  <c r="N279" i="17" a="1"/>
  <c r="N279" i="17" s="1"/>
  <c r="N280" i="17" a="1"/>
  <c r="N280" i="17" s="1"/>
  <c r="N281" i="17" a="1"/>
  <c r="N281" i="17" s="1"/>
  <c r="N421" i="17" a="1"/>
  <c r="N421" i="17"/>
  <c r="N461" i="17" a="1"/>
  <c r="N461" i="17" s="1"/>
  <c r="N501" i="17" a="1"/>
  <c r="N501" i="17" s="1"/>
  <c r="N541" i="17" a="1"/>
  <c r="N541" i="17" s="1"/>
  <c r="N581" i="17" a="1"/>
  <c r="N581" i="17" s="1"/>
  <c r="N621" i="17" a="1"/>
  <c r="N621" i="17" s="1"/>
  <c r="N661" i="17" a="1"/>
  <c r="N661" i="17" s="1"/>
  <c r="N697" i="17" a="1"/>
  <c r="N697" i="17" s="1"/>
  <c r="N725" i="17" a="1"/>
  <c r="N725" i="17" s="1"/>
  <c r="N765" i="17" a="1"/>
  <c r="N765" i="17" s="1"/>
  <c r="N805" i="17" a="1"/>
  <c r="N805" i="17" s="1"/>
  <c r="N22" i="17" a="1"/>
  <c r="N22" i="17" s="1"/>
  <c r="N62" i="17" a="1"/>
  <c r="N62" i="17" s="1"/>
  <c r="N102" i="17" a="1"/>
  <c r="N102" i="17" s="1"/>
  <c r="N142" i="17" a="1"/>
  <c r="N142" i="17" s="1"/>
  <c r="N282" i="17" a="1"/>
  <c r="N282" i="17" s="1"/>
  <c r="N283" i="17" a="1"/>
  <c r="N283" i="17" s="1"/>
  <c r="N284" i="17" a="1"/>
  <c r="N284" i="17" s="1"/>
  <c r="N285" i="17" a="1"/>
  <c r="N285" i="17" s="1"/>
  <c r="N286" i="17" a="1"/>
  <c r="N286" i="17" s="1"/>
  <c r="N287" i="17" a="1"/>
  <c r="N287" i="17" s="1"/>
  <c r="N422" i="17" a="1"/>
  <c r="N422" i="17" s="1"/>
  <c r="N462" i="17" a="1"/>
  <c r="N462" i="17" s="1"/>
  <c r="N502" i="17" a="1"/>
  <c r="N502" i="17" s="1"/>
  <c r="N542" i="17" a="1"/>
  <c r="N542" i="17" s="1"/>
  <c r="N582" i="17" a="1"/>
  <c r="N582" i="17" s="1"/>
  <c r="N622" i="17" a="1"/>
  <c r="N622" i="17" s="1"/>
  <c r="N662" i="17" a="1"/>
  <c r="N662" i="17" s="1"/>
  <c r="N726" i="17" a="1"/>
  <c r="N726" i="17" s="1"/>
  <c r="N766" i="17" a="1"/>
  <c r="N766" i="17" s="1"/>
  <c r="N806" i="17" a="1"/>
  <c r="N806" i="17" s="1"/>
  <c r="N23" i="17" a="1"/>
  <c r="N23" i="17" s="1"/>
  <c r="N63" i="17" a="1"/>
  <c r="N63" i="17" s="1"/>
  <c r="N103" i="17" a="1"/>
  <c r="N103" i="17" s="1"/>
  <c r="N143" i="17" a="1"/>
  <c r="N143" i="17" s="1"/>
  <c r="N288" i="17" a="1"/>
  <c r="N288" i="17" s="1"/>
  <c r="N289" i="17" a="1"/>
  <c r="N289" i="17" s="1"/>
  <c r="N290" i="17" a="1"/>
  <c r="N290" i="17"/>
  <c r="N291" i="17" a="1"/>
  <c r="N291" i="17" s="1"/>
  <c r="N292" i="17" a="1"/>
  <c r="N292" i="17" s="1"/>
  <c r="N293" i="17" a="1"/>
  <c r="N293" i="17" s="1"/>
  <c r="N423" i="17" a="1"/>
  <c r="N423" i="17" s="1"/>
  <c r="N463" i="17" a="1"/>
  <c r="N463" i="17" s="1"/>
  <c r="N503" i="17" a="1"/>
  <c r="N503" i="17" s="1"/>
  <c r="N543" i="17" a="1"/>
  <c r="N543" i="17" s="1"/>
  <c r="N583" i="17" a="1"/>
  <c r="N583" i="17" s="1"/>
  <c r="N623" i="17" a="1"/>
  <c r="N623" i="17" s="1"/>
  <c r="N663" i="17" a="1"/>
  <c r="N663" i="17" s="1"/>
  <c r="N727" i="17" a="1"/>
  <c r="N727" i="17" s="1"/>
  <c r="N767" i="17" a="1"/>
  <c r="N767" i="17" s="1"/>
  <c r="N807" i="17" a="1"/>
  <c r="N807" i="17" s="1"/>
  <c r="N24" i="17" a="1"/>
  <c r="N24" i="17" s="1"/>
  <c r="N64" i="17" a="1"/>
  <c r="N64" i="17" s="1"/>
  <c r="N104" i="17" a="1"/>
  <c r="N104" i="17" s="1"/>
  <c r="N144" i="17" a="1"/>
  <c r="N144" i="17" s="1"/>
  <c r="N294" i="17" a="1"/>
  <c r="N294" i="17" s="1"/>
  <c r="N295" i="17" a="1"/>
  <c r="N295" i="17" s="1"/>
  <c r="N296" i="17" a="1"/>
  <c r="N296" i="17" s="1"/>
  <c r="N297" i="17" a="1"/>
  <c r="N297" i="17" s="1"/>
  <c r="N298" i="17" a="1"/>
  <c r="N298" i="17" s="1"/>
  <c r="N299" i="17" a="1"/>
  <c r="N299" i="17" s="1"/>
  <c r="N424" i="17" a="1"/>
  <c r="N424" i="17" s="1"/>
  <c r="N464" i="17" a="1"/>
  <c r="N464" i="17" s="1"/>
  <c r="N504" i="17" a="1"/>
  <c r="N504" i="17" s="1"/>
  <c r="N544" i="17" a="1"/>
  <c r="N544" i="17" s="1"/>
  <c r="N584" i="17" a="1"/>
  <c r="N584" i="17" s="1"/>
  <c r="N624" i="17" a="1"/>
  <c r="N624" i="17" s="1"/>
  <c r="N664" i="17" a="1"/>
  <c r="N664" i="17" s="1"/>
  <c r="N728" i="17" a="1"/>
  <c r="N728" i="17" s="1"/>
  <c r="N768" i="17" a="1"/>
  <c r="N768" i="17" s="1"/>
  <c r="N808" i="17" a="1"/>
  <c r="N808" i="17" s="1"/>
  <c r="N25" i="17" a="1"/>
  <c r="N25" i="17" s="1"/>
  <c r="N65" i="17" a="1"/>
  <c r="N65" i="17" s="1"/>
  <c r="N105" i="17" a="1"/>
  <c r="N105" i="17" s="1"/>
  <c r="N145" i="17" a="1"/>
  <c r="N145" i="17" s="1"/>
  <c r="N300" i="17" a="1"/>
  <c r="N300" i="17" s="1"/>
  <c r="N301" i="17" a="1"/>
  <c r="N301" i="17" s="1"/>
  <c r="N302" i="17" a="1"/>
  <c r="N302" i="17" s="1"/>
  <c r="N303" i="17" a="1"/>
  <c r="N303" i="17" s="1"/>
  <c r="N304" i="17" a="1"/>
  <c r="N304" i="17" s="1"/>
  <c r="N305" i="17" a="1"/>
  <c r="N305" i="17" s="1"/>
  <c r="N425" i="17" a="1"/>
  <c r="N425" i="17" s="1"/>
  <c r="N465" i="17" a="1"/>
  <c r="N465" i="17" s="1"/>
  <c r="N505" i="17" a="1"/>
  <c r="N505" i="17" s="1"/>
  <c r="N545" i="17" a="1"/>
  <c r="N545" i="17" s="1"/>
  <c r="N585" i="17" a="1"/>
  <c r="N585" i="17" s="1"/>
  <c r="N625" i="17" a="1"/>
  <c r="N625" i="17" s="1"/>
  <c r="N665" i="17" a="1"/>
  <c r="N665" i="17" s="1"/>
  <c r="N729" i="17" a="1"/>
  <c r="N729" i="17" s="1"/>
  <c r="N769" i="17" a="1"/>
  <c r="N769" i="17"/>
  <c r="N809" i="17" a="1"/>
  <c r="N809" i="17" s="1"/>
  <c r="N26" i="17" a="1"/>
  <c r="N26" i="17" s="1"/>
  <c r="N66" i="17" a="1"/>
  <c r="N66" i="17" s="1"/>
  <c r="N106" i="17" a="1"/>
  <c r="N106" i="17" s="1"/>
  <c r="N146" i="17" a="1"/>
  <c r="N146" i="17" s="1"/>
  <c r="N306" i="17" a="1"/>
  <c r="N306" i="17" s="1"/>
  <c r="N307" i="17" a="1"/>
  <c r="N307" i="17" s="1"/>
  <c r="N308" i="17" a="1"/>
  <c r="N308" i="17" s="1"/>
  <c r="N309" i="17" a="1"/>
  <c r="N309" i="17" s="1"/>
  <c r="N310" i="17" a="1"/>
  <c r="N310" i="17" s="1"/>
  <c r="N311" i="17" a="1"/>
  <c r="N311" i="17" s="1"/>
  <c r="N426" i="17" a="1"/>
  <c r="N426" i="17" s="1"/>
  <c r="N466" i="17" a="1"/>
  <c r="N466" i="17" s="1"/>
  <c r="N506" i="17" a="1"/>
  <c r="N506" i="17" s="1"/>
  <c r="N546" i="17" a="1"/>
  <c r="N546" i="17" s="1"/>
  <c r="N586" i="17" a="1"/>
  <c r="N586" i="17" s="1"/>
  <c r="N626" i="17" a="1"/>
  <c r="N626" i="17" s="1"/>
  <c r="N666" i="17" a="1"/>
  <c r="N666" i="17" s="1"/>
  <c r="N698" i="17" a="1"/>
  <c r="N698" i="17" s="1"/>
  <c r="N730" i="17" a="1"/>
  <c r="N730" i="17" s="1"/>
  <c r="N770" i="17" a="1"/>
  <c r="N770" i="17" s="1"/>
  <c r="N810" i="17" a="1"/>
  <c r="N810" i="17" s="1"/>
  <c r="N27" i="17" a="1"/>
  <c r="N27" i="17" s="1"/>
  <c r="N67" i="17" a="1"/>
  <c r="N67" i="17" s="1"/>
  <c r="N107" i="17" a="1"/>
  <c r="N107" i="17" s="1"/>
  <c r="N147" i="17" a="1"/>
  <c r="N147" i="17"/>
  <c r="N312" i="17" a="1"/>
  <c r="N312" i="17" s="1"/>
  <c r="N313" i="17" a="1"/>
  <c r="N313" i="17" s="1"/>
  <c r="N314" i="17" a="1"/>
  <c r="N314" i="17" s="1"/>
  <c r="N315" i="17" a="1"/>
  <c r="N315" i="17" s="1"/>
  <c r="N316" i="17" a="1"/>
  <c r="N316" i="17" s="1"/>
  <c r="N317" i="17" a="1"/>
  <c r="N317" i="17" s="1"/>
  <c r="N427" i="17" a="1"/>
  <c r="N427" i="17" s="1"/>
  <c r="N467" i="17" a="1"/>
  <c r="N467" i="17" s="1"/>
  <c r="N507" i="17" a="1"/>
  <c r="N507" i="17" s="1"/>
  <c r="N547" i="17" a="1"/>
  <c r="N547" i="17" s="1"/>
  <c r="N587" i="17" a="1"/>
  <c r="N587" i="17" s="1"/>
  <c r="N627" i="17" a="1"/>
  <c r="N627" i="17" s="1"/>
  <c r="N667" i="17" a="1"/>
  <c r="N667" i="17" s="1"/>
  <c r="N731" i="17" a="1"/>
  <c r="N731" i="17" s="1"/>
  <c r="N771" i="17" a="1"/>
  <c r="N771" i="17" s="1"/>
  <c r="N811" i="17" a="1"/>
  <c r="N811" i="17" s="1"/>
  <c r="N28" i="17" a="1"/>
  <c r="N28" i="17" s="1"/>
  <c r="N68" i="17" a="1"/>
  <c r="N68" i="17" s="1"/>
  <c r="N108" i="17" a="1"/>
  <c r="N108" i="17" s="1"/>
  <c r="N148" i="17" a="1"/>
  <c r="N148" i="17" s="1"/>
  <c r="N318" i="17" a="1"/>
  <c r="N318" i="17" s="1"/>
  <c r="N319" i="17" a="1"/>
  <c r="N319" i="17" s="1"/>
  <c r="N320" i="17" a="1"/>
  <c r="N320" i="17" s="1"/>
  <c r="N321" i="17" a="1"/>
  <c r="N321" i="17" s="1"/>
  <c r="N322" i="17" a="1"/>
  <c r="N322" i="17" s="1"/>
  <c r="N323" i="17" a="1"/>
  <c r="N323" i="17" s="1"/>
  <c r="N428" i="17" a="1"/>
  <c r="N428" i="17" s="1"/>
  <c r="N468" i="17" a="1"/>
  <c r="N468" i="17" s="1"/>
  <c r="N508" i="17" a="1"/>
  <c r="N508" i="17" s="1"/>
  <c r="N548" i="17" a="1"/>
  <c r="N548" i="17"/>
  <c r="N588" i="17" a="1"/>
  <c r="N588" i="17" s="1"/>
  <c r="N628" i="17" a="1"/>
  <c r="N628" i="17"/>
  <c r="N668" i="17" a="1"/>
  <c r="N668" i="17" s="1"/>
  <c r="N699" i="17" a="1"/>
  <c r="N699" i="17" s="1"/>
  <c r="N732" i="17" a="1"/>
  <c r="N732" i="17" s="1"/>
  <c r="N772" i="17" a="1"/>
  <c r="N772" i="17" s="1"/>
  <c r="N812" i="17" a="1"/>
  <c r="N812" i="17" s="1"/>
  <c r="N29" i="17" a="1"/>
  <c r="N29" i="17" s="1"/>
  <c r="N69" i="17" a="1"/>
  <c r="N69" i="17" s="1"/>
  <c r="N109" i="17" a="1"/>
  <c r="N109" i="17" s="1"/>
  <c r="N149" i="17" a="1"/>
  <c r="N149" i="17" s="1"/>
  <c r="N324" i="17" a="1"/>
  <c r="N324" i="17" s="1"/>
  <c r="N325" i="17" a="1"/>
  <c r="N325" i="17" s="1"/>
  <c r="N326" i="17" a="1"/>
  <c r="N326" i="17" s="1"/>
  <c r="N327" i="17" a="1"/>
  <c r="N327" i="17" s="1"/>
  <c r="N328" i="17" a="1"/>
  <c r="N328" i="17"/>
  <c r="N329" i="17" a="1"/>
  <c r="N329" i="17" s="1"/>
  <c r="N429" i="17" a="1"/>
  <c r="N429" i="17" s="1"/>
  <c r="N469" i="17" a="1"/>
  <c r="N469" i="17" s="1"/>
  <c r="N509" i="17" a="1"/>
  <c r="N509" i="17"/>
  <c r="N549" i="17" a="1"/>
  <c r="N549" i="17" s="1"/>
  <c r="N589" i="17" a="1"/>
  <c r="N589" i="17" s="1"/>
  <c r="N629" i="17" a="1"/>
  <c r="N629" i="17" s="1"/>
  <c r="N669" i="17" a="1"/>
  <c r="N669" i="17" s="1"/>
  <c r="N733" i="17" a="1"/>
  <c r="N733" i="17" s="1"/>
  <c r="N773" i="17" a="1"/>
  <c r="N773" i="17" s="1"/>
  <c r="N813" i="17" a="1"/>
  <c r="N813" i="17" s="1"/>
  <c r="N30" i="17" a="1"/>
  <c r="N30" i="17" s="1"/>
  <c r="N70" i="17" a="1"/>
  <c r="N70" i="17" s="1"/>
  <c r="N110" i="17" a="1"/>
  <c r="N110" i="17" s="1"/>
  <c r="N150" i="17" a="1"/>
  <c r="N150" i="17" s="1"/>
  <c r="N330" i="17" a="1"/>
  <c r="N330" i="17" s="1"/>
  <c r="N331" i="17" a="1"/>
  <c r="N331" i="17" s="1"/>
  <c r="N332" i="17" a="1"/>
  <c r="N332" i="17" s="1"/>
  <c r="N333" i="17" a="1"/>
  <c r="N333" i="17" s="1"/>
  <c r="N334" i="17" a="1"/>
  <c r="N334" i="17" s="1"/>
  <c r="N335" i="17" a="1"/>
  <c r="N335" i="17" s="1"/>
  <c r="N430" i="17" a="1"/>
  <c r="N430" i="17" s="1"/>
  <c r="N470" i="17" a="1"/>
  <c r="N470" i="17" s="1"/>
  <c r="N510" i="17" a="1"/>
  <c r="N510" i="17" s="1"/>
  <c r="N550" i="17" a="1"/>
  <c r="N550" i="17" s="1"/>
  <c r="N590" i="17" a="1"/>
  <c r="N590" i="17"/>
  <c r="N630" i="17" a="1"/>
  <c r="N630" i="17" s="1"/>
  <c r="N670" i="17" a="1"/>
  <c r="N670" i="17" s="1"/>
  <c r="N700" i="17" a="1"/>
  <c r="N700" i="17" s="1"/>
  <c r="N734" i="17" a="1"/>
  <c r="N734" i="17" s="1"/>
  <c r="N774" i="17" a="1"/>
  <c r="N774" i="17" s="1"/>
  <c r="N814" i="17" a="1"/>
  <c r="N814" i="17" s="1"/>
  <c r="N31" i="17" a="1"/>
  <c r="N31" i="17" s="1"/>
  <c r="N71" i="17" a="1"/>
  <c r="N71" i="17" s="1"/>
  <c r="N111" i="17" a="1"/>
  <c r="N111" i="17" s="1"/>
  <c r="N151" i="17" a="1"/>
  <c r="N151" i="17" s="1"/>
  <c r="N336" i="17" a="1"/>
  <c r="N336" i="17" s="1"/>
  <c r="N337" i="17" a="1"/>
  <c r="N337" i="17"/>
  <c r="N338" i="17" a="1"/>
  <c r="N338" i="17" s="1"/>
  <c r="N339" i="17" a="1"/>
  <c r="N339" i="17" s="1"/>
  <c r="N340" i="17" a="1"/>
  <c r="N340" i="17" s="1"/>
  <c r="N341" i="17" a="1"/>
  <c r="N341" i="17" s="1"/>
  <c r="N431" i="17" a="1"/>
  <c r="N431" i="17"/>
  <c r="N471" i="17" a="1"/>
  <c r="N471" i="17" s="1"/>
  <c r="N511" i="17" a="1"/>
  <c r="N511" i="17" s="1"/>
  <c r="N551" i="17" a="1"/>
  <c r="N551" i="17" s="1"/>
  <c r="N591" i="17" a="1"/>
  <c r="N591" i="17" s="1"/>
  <c r="N631" i="17" a="1"/>
  <c r="N631" i="17" s="1"/>
  <c r="N671" i="17" a="1"/>
  <c r="N671" i="17" s="1"/>
  <c r="N735" i="17" a="1"/>
  <c r="N735" i="17" s="1"/>
  <c r="N775" i="17" a="1"/>
  <c r="N775" i="17" s="1"/>
  <c r="N815" i="17" a="1"/>
  <c r="N815" i="17" s="1"/>
  <c r="N32" i="17" a="1"/>
  <c r="N32" i="17"/>
  <c r="N72" i="17" a="1"/>
  <c r="N72" i="17" s="1"/>
  <c r="N112" i="17" a="1"/>
  <c r="N112" i="17" s="1"/>
  <c r="N152" i="17" a="1"/>
  <c r="N152" i="17" s="1"/>
  <c r="N342" i="17" a="1"/>
  <c r="N342" i="17" s="1"/>
  <c r="N343" i="17" a="1"/>
  <c r="N343" i="17"/>
  <c r="N344" i="17" a="1"/>
  <c r="N344" i="17" s="1"/>
  <c r="N345" i="17" a="1"/>
  <c r="N345" i="17" s="1"/>
  <c r="N346" i="17" a="1"/>
  <c r="N346" i="17" s="1"/>
  <c r="N347" i="17" a="1"/>
  <c r="N347" i="17" s="1"/>
  <c r="N432" i="17" a="1"/>
  <c r="N432" i="17" s="1"/>
  <c r="N472" i="17" a="1"/>
  <c r="N472" i="17" s="1"/>
  <c r="N512" i="17" a="1"/>
  <c r="N512" i="17" s="1"/>
  <c r="N552" i="17" a="1"/>
  <c r="N552" i="17"/>
  <c r="N592" i="17" a="1"/>
  <c r="N592" i="17" s="1"/>
  <c r="N632" i="17" a="1"/>
  <c r="N632" i="17"/>
  <c r="N672" i="17" a="1"/>
  <c r="N672" i="17" s="1"/>
  <c r="N701" i="17" a="1"/>
  <c r="N701" i="17" s="1"/>
  <c r="N736" i="17" a="1"/>
  <c r="N736" i="17"/>
  <c r="N776" i="17" a="1"/>
  <c r="N776" i="17" s="1"/>
  <c r="N816" i="17" a="1"/>
  <c r="N816" i="17" s="1"/>
  <c r="N33" i="17" a="1"/>
  <c r="N33" i="17" s="1"/>
  <c r="N73" i="17" a="1"/>
  <c r="N73" i="17" s="1"/>
  <c r="N113" i="17" a="1"/>
  <c r="N113" i="17" s="1"/>
  <c r="N153" i="17" a="1"/>
  <c r="N153" i="17" s="1"/>
  <c r="N348" i="17" a="1"/>
  <c r="N348" i="17" s="1"/>
  <c r="N349" i="17" a="1"/>
  <c r="N349" i="17" s="1"/>
  <c r="N350" i="17" a="1"/>
  <c r="N350" i="17" s="1"/>
  <c r="N351" i="17" a="1"/>
  <c r="N351" i="17" s="1"/>
  <c r="N352" i="17" a="1"/>
  <c r="N352" i="17" s="1"/>
  <c r="N353" i="17" a="1"/>
  <c r="N353" i="17" s="1"/>
  <c r="N433" i="17" a="1"/>
  <c r="N433" i="17"/>
  <c r="N473" i="17" a="1"/>
  <c r="N473" i="17" s="1"/>
  <c r="N513" i="17" a="1"/>
  <c r="N513" i="17" s="1"/>
  <c r="N553" i="17" a="1"/>
  <c r="N553" i="17" s="1"/>
  <c r="N593" i="17" a="1"/>
  <c r="N593" i="17" s="1"/>
  <c r="N633" i="17" a="1"/>
  <c r="N633" i="17"/>
  <c r="N673" i="17" a="1"/>
  <c r="N673" i="17" s="1"/>
  <c r="N702" i="17" a="1"/>
  <c r="N702" i="17" s="1"/>
  <c r="N737" i="17" a="1"/>
  <c r="N737" i="17" s="1"/>
  <c r="N777" i="17" a="1"/>
  <c r="N777" i="17" s="1"/>
  <c r="N817" i="17" a="1"/>
  <c r="N817" i="17" s="1"/>
  <c r="N34" i="17" a="1"/>
  <c r="N34" i="17" s="1"/>
  <c r="N74" i="17" a="1"/>
  <c r="N74" i="17" s="1"/>
  <c r="N114" i="17" a="1"/>
  <c r="N114" i="17" s="1"/>
  <c r="N154" i="17" a="1"/>
  <c r="N154" i="17"/>
  <c r="N354" i="17" a="1"/>
  <c r="N354" i="17" s="1"/>
  <c r="N355" i="17" a="1"/>
  <c r="N355" i="17" s="1"/>
  <c r="N356" i="17" a="1"/>
  <c r="N356" i="17"/>
  <c r="N357" i="17" a="1"/>
  <c r="N357" i="17" s="1"/>
  <c r="N358" i="17" a="1"/>
  <c r="N358" i="17" s="1"/>
  <c r="N359" i="17" a="1"/>
  <c r="N359" i="17" s="1"/>
  <c r="N434" i="17" a="1"/>
  <c r="N434" i="17" s="1"/>
  <c r="N474" i="17" a="1"/>
  <c r="N474" i="17" s="1"/>
  <c r="N514" i="17" a="1"/>
  <c r="N514" i="17" s="1"/>
  <c r="N554" i="17" a="1"/>
  <c r="N554" i="17" s="1"/>
  <c r="N594" i="17" a="1"/>
  <c r="N594" i="17" s="1"/>
  <c r="N634" i="17" a="1"/>
  <c r="N634" i="17" s="1"/>
  <c r="N674" i="17" a="1"/>
  <c r="N674" i="17" s="1"/>
  <c r="N703" i="17" a="1"/>
  <c r="N703" i="17" s="1"/>
  <c r="N738" i="17" a="1"/>
  <c r="N738" i="17" s="1"/>
  <c r="N778" i="17" a="1"/>
  <c r="N778" i="17" s="1"/>
  <c r="N818" i="17" a="1"/>
  <c r="N818" i="17"/>
  <c r="N35" i="17" a="1"/>
  <c r="N35" i="17" s="1"/>
  <c r="N75" i="17" a="1"/>
  <c r="N75" i="17" s="1"/>
  <c r="N115" i="17" a="1"/>
  <c r="N115" i="17" s="1"/>
  <c r="N155" i="17" a="1"/>
  <c r="N155" i="17" s="1"/>
  <c r="N360" i="17" a="1"/>
  <c r="N360" i="17" s="1"/>
  <c r="N361" i="17" a="1"/>
  <c r="N361" i="17" s="1"/>
  <c r="N362" i="17" a="1"/>
  <c r="N362" i="17" s="1"/>
  <c r="N363" i="17" a="1"/>
  <c r="N363" i="17" s="1"/>
  <c r="N364" i="17" a="1"/>
  <c r="N364" i="17" s="1"/>
  <c r="N365" i="17" a="1"/>
  <c r="N365" i="17"/>
  <c r="N435" i="17" a="1"/>
  <c r="N435" i="17" s="1"/>
  <c r="N475" i="17" a="1"/>
  <c r="N475" i="17" s="1"/>
  <c r="N515" i="17" a="1"/>
  <c r="N515" i="17" s="1"/>
  <c r="N555" i="17" a="1"/>
  <c r="N555" i="17" s="1"/>
  <c r="N595" i="17" a="1"/>
  <c r="N595" i="17" s="1"/>
  <c r="N635" i="17" a="1"/>
  <c r="N635" i="17" s="1"/>
  <c r="N675" i="17" a="1"/>
  <c r="N675" i="17" s="1"/>
  <c r="N739" i="17" a="1"/>
  <c r="N739" i="17" s="1"/>
  <c r="N779" i="17" a="1"/>
  <c r="N779" i="17" s="1"/>
  <c r="N819" i="17" a="1"/>
  <c r="N819" i="17" s="1"/>
  <c r="N36" i="17" a="1"/>
  <c r="N36" i="17" s="1"/>
  <c r="N76" i="17" a="1"/>
  <c r="N76" i="17" s="1"/>
  <c r="N116" i="17" a="1"/>
  <c r="N116" i="17" s="1"/>
  <c r="N156" i="17" a="1"/>
  <c r="N156" i="17" s="1"/>
  <c r="N366" i="17" a="1"/>
  <c r="N366" i="17" s="1"/>
  <c r="N367" i="17" a="1"/>
  <c r="N367" i="17" s="1"/>
  <c r="N368" i="17" a="1"/>
  <c r="N368" i="17" s="1"/>
  <c r="N369" i="17" a="1"/>
  <c r="N369" i="17" s="1"/>
  <c r="N370" i="17" a="1"/>
  <c r="N370" i="17"/>
  <c r="N371" i="17" a="1"/>
  <c r="N371" i="17" s="1"/>
  <c r="N436" i="17" a="1"/>
  <c r="N436" i="17" s="1"/>
  <c r="N476" i="17" a="1"/>
  <c r="N476" i="17" s="1"/>
  <c r="N516" i="17" a="1"/>
  <c r="N516" i="17"/>
  <c r="N556" i="17" a="1"/>
  <c r="N556" i="17" s="1"/>
  <c r="N596" i="17" a="1"/>
  <c r="N596" i="17" s="1"/>
  <c r="N636" i="17" a="1"/>
  <c r="N636" i="17"/>
  <c r="N676" i="17" a="1"/>
  <c r="N676" i="17" s="1"/>
  <c r="N740" i="17" a="1"/>
  <c r="N740" i="17" s="1"/>
  <c r="N780" i="17" a="1"/>
  <c r="N780" i="17" s="1"/>
  <c r="N820" i="17" a="1"/>
  <c r="N820" i="17" s="1"/>
  <c r="N37" i="17" a="1"/>
  <c r="N37" i="17"/>
  <c r="N77" i="17" a="1"/>
  <c r="N77" i="17"/>
  <c r="N117" i="17" a="1"/>
  <c r="N117" i="17" s="1"/>
  <c r="N157" i="17" a="1"/>
  <c r="N157" i="17" s="1"/>
  <c r="N372" i="17" a="1"/>
  <c r="N372" i="17"/>
  <c r="N373" i="17" a="1"/>
  <c r="N373" i="17" s="1"/>
  <c r="N374" i="17" a="1"/>
  <c r="N374" i="17" s="1"/>
  <c r="N375" i="17" a="1"/>
  <c r="N375" i="17" s="1"/>
  <c r="N376" i="17" a="1"/>
  <c r="N376" i="17" s="1"/>
  <c r="N377" i="17" a="1"/>
  <c r="N377" i="17" s="1"/>
  <c r="N437" i="17" a="1"/>
  <c r="N437" i="17" s="1"/>
  <c r="N477" i="17" a="1"/>
  <c r="N477" i="17" s="1"/>
  <c r="N517" i="17" a="1"/>
  <c r="N517" i="17" s="1"/>
  <c r="N557" i="17" a="1"/>
  <c r="N557" i="17" s="1"/>
  <c r="N597" i="17" a="1"/>
  <c r="N597" i="17" s="1"/>
  <c r="N637" i="17" a="1"/>
  <c r="N637" i="17" s="1"/>
  <c r="N677" i="17" a="1"/>
  <c r="N677" i="17" s="1"/>
  <c r="N741" i="17" a="1"/>
  <c r="N741" i="17" s="1"/>
  <c r="N781" i="17" a="1"/>
  <c r="N781" i="17" s="1"/>
  <c r="N821" i="17" a="1"/>
  <c r="N821" i="17" s="1"/>
  <c r="N38" i="17" a="1"/>
  <c r="N38" i="17" s="1"/>
  <c r="N78" i="17" a="1"/>
  <c r="N78" i="17" s="1"/>
  <c r="N118" i="17" a="1"/>
  <c r="N118" i="17" s="1"/>
  <c r="N158" i="17" a="1"/>
  <c r="N158" i="17" s="1"/>
  <c r="N378" i="17" a="1"/>
  <c r="N378" i="17" s="1"/>
  <c r="N379" i="17" a="1"/>
  <c r="N379" i="17" s="1"/>
  <c r="N380" i="17" a="1"/>
  <c r="N380" i="17"/>
  <c r="N381" i="17" a="1"/>
  <c r="N381" i="17" s="1"/>
  <c r="N382" i="17" a="1"/>
  <c r="N382" i="17" s="1"/>
  <c r="N383" i="17" a="1"/>
  <c r="N383" i="17" s="1"/>
  <c r="N438" i="17" a="1"/>
  <c r="N438" i="17" s="1"/>
  <c r="N478" i="17" a="1"/>
  <c r="N478" i="17" s="1"/>
  <c r="N518" i="17" a="1"/>
  <c r="N518" i="17" s="1"/>
  <c r="N558" i="17" a="1"/>
  <c r="N558" i="17" s="1"/>
  <c r="N598" i="17" a="1"/>
  <c r="N598" i="17" s="1"/>
  <c r="N638" i="17" a="1"/>
  <c r="N638" i="17" s="1"/>
  <c r="N678" i="17" a="1"/>
  <c r="N678" i="17" s="1"/>
  <c r="N742" i="17" a="1"/>
  <c r="N742" i="17" s="1"/>
  <c r="N782" i="17" a="1"/>
  <c r="N782" i="17" s="1"/>
  <c r="N822" i="17" a="1"/>
  <c r="N822" i="17" s="1"/>
  <c r="N39" i="17" a="1"/>
  <c r="N39" i="17" s="1"/>
  <c r="N79" i="17" a="1"/>
  <c r="N79" i="17"/>
  <c r="N119" i="17" a="1"/>
  <c r="N119" i="17" s="1"/>
  <c r="N159" i="17" a="1"/>
  <c r="N159" i="17" s="1"/>
  <c r="N384" i="17" a="1"/>
  <c r="N384" i="17" s="1"/>
  <c r="N385" i="17" a="1"/>
  <c r="N385" i="17" s="1"/>
  <c r="N386" i="17" a="1"/>
  <c r="N386" i="17" s="1"/>
  <c r="N387" i="17" a="1"/>
  <c r="N387" i="17" s="1"/>
  <c r="N388" i="17" a="1"/>
  <c r="N388" i="17" s="1"/>
  <c r="N389" i="17" a="1"/>
  <c r="N389" i="17" s="1"/>
  <c r="N439" i="17" a="1"/>
  <c r="N439" i="17" s="1"/>
  <c r="N479" i="17" a="1"/>
  <c r="N479" i="17" s="1"/>
  <c r="N519" i="17" a="1"/>
  <c r="N519" i="17" s="1"/>
  <c r="N559" i="17" a="1"/>
  <c r="N559" i="17" s="1"/>
  <c r="N599" i="17" a="1"/>
  <c r="N599" i="17"/>
  <c r="N639" i="17" a="1"/>
  <c r="N639" i="17" s="1"/>
  <c r="N679" i="17" a="1"/>
  <c r="N679" i="17" s="1"/>
  <c r="N704" i="17" a="1"/>
  <c r="N704" i="17" s="1"/>
  <c r="N743" i="17" a="1"/>
  <c r="N743" i="17" s="1"/>
  <c r="N783" i="17" a="1"/>
  <c r="N783" i="17" s="1"/>
  <c r="N823" i="17" a="1"/>
  <c r="N823" i="17" s="1"/>
  <c r="N40" i="17" a="1"/>
  <c r="N40" i="17" s="1"/>
  <c r="N80" i="17" a="1"/>
  <c r="N80" i="17" s="1"/>
  <c r="N120" i="17" a="1"/>
  <c r="N120" i="17" s="1"/>
  <c r="N160" i="17" a="1"/>
  <c r="N160" i="17" s="1"/>
  <c r="N390" i="17" a="1"/>
  <c r="N390" i="17" s="1"/>
  <c r="N391" i="17" a="1"/>
  <c r="N391" i="17" s="1"/>
  <c r="N392" i="17" a="1"/>
  <c r="N392" i="17" s="1"/>
  <c r="N393" i="17" a="1"/>
  <c r="N393" i="17" s="1"/>
  <c r="N394" i="17" a="1"/>
  <c r="N394" i="17" s="1"/>
  <c r="N395" i="17" a="1"/>
  <c r="N395" i="17" s="1"/>
  <c r="N440" i="17" a="1"/>
  <c r="N440" i="17" s="1"/>
  <c r="N480" i="17" a="1"/>
  <c r="N480" i="17" s="1"/>
  <c r="N520" i="17" a="1"/>
  <c r="N520" i="17" s="1"/>
  <c r="N560" i="17" a="1"/>
  <c r="N560" i="17" s="1"/>
  <c r="N600" i="17" a="1"/>
  <c r="N600" i="17" s="1"/>
  <c r="N640" i="17" a="1"/>
  <c r="N640" i="17"/>
  <c r="N680" i="17" a="1"/>
  <c r="N680" i="17" s="1"/>
  <c r="N744" i="17" a="1"/>
  <c r="N744" i="17" s="1"/>
  <c r="N784" i="17" a="1"/>
  <c r="N784" i="17" s="1"/>
  <c r="N824" i="17" a="1"/>
  <c r="N824" i="17" s="1"/>
  <c r="N41" i="17" a="1"/>
  <c r="N41" i="17" s="1"/>
  <c r="N81" i="17" a="1"/>
  <c r="N81" i="17" s="1"/>
  <c r="N121" i="17" a="1"/>
  <c r="N121" i="17" s="1"/>
  <c r="N161" i="17" a="1"/>
  <c r="N161" i="17" s="1"/>
  <c r="N396" i="17" a="1"/>
  <c r="N396" i="17" s="1"/>
  <c r="N397" i="17" a="1"/>
  <c r="N397" i="17"/>
  <c r="N398" i="17" a="1"/>
  <c r="N398" i="17" s="1"/>
  <c r="N399" i="17" a="1"/>
  <c r="N399" i="17" s="1"/>
  <c r="N400" i="17" a="1"/>
  <c r="N400" i="17" s="1"/>
  <c r="N401" i="17" a="1"/>
  <c r="N401" i="17" s="1"/>
  <c r="N441" i="17" a="1"/>
  <c r="N441" i="17" s="1"/>
  <c r="N481" i="17" a="1"/>
  <c r="N481" i="17" s="1"/>
  <c r="N521" i="17" a="1"/>
  <c r="N521" i="17" s="1"/>
  <c r="N561" i="17" a="1"/>
  <c r="N561" i="17" s="1"/>
  <c r="N601" i="17" a="1"/>
  <c r="N601" i="17" s="1"/>
  <c r="N641" i="17" a="1"/>
  <c r="N641" i="17" s="1"/>
  <c r="N681" i="17" a="1"/>
  <c r="N681" i="17" s="1"/>
  <c r="N705" i="17" a="1"/>
  <c r="N705" i="17" s="1"/>
  <c r="N745" i="17" a="1"/>
  <c r="N745" i="17" s="1"/>
  <c r="N785" i="17" a="1"/>
  <c r="N785" i="17" s="1"/>
  <c r="N825" i="17" a="1"/>
  <c r="N825" i="17" s="1"/>
  <c r="O2" i="17" a="1"/>
  <c r="O2" i="17"/>
  <c r="O42" i="17" a="1"/>
  <c r="O42" i="17" s="1"/>
  <c r="O82" i="17" a="1"/>
  <c r="O82" i="17" s="1"/>
  <c r="O122" i="17" a="1"/>
  <c r="O122" i="17" s="1"/>
  <c r="O162" i="17" a="1"/>
  <c r="O162" i="17" s="1"/>
  <c r="O163" i="17" a="1"/>
  <c r="O163" i="17" s="1"/>
  <c r="O164" i="17" a="1"/>
  <c r="O164" i="17" s="1"/>
  <c r="O165" i="17" a="1"/>
  <c r="O165" i="17" s="1"/>
  <c r="O166" i="17" a="1"/>
  <c r="O166" i="17" s="1"/>
  <c r="O167" i="17" a="1"/>
  <c r="O167" i="17" s="1"/>
  <c r="O402" i="17" a="1"/>
  <c r="O402" i="17" s="1"/>
  <c r="O442" i="17" a="1"/>
  <c r="O442" i="17" s="1"/>
  <c r="O482" i="17" a="1"/>
  <c r="O482" i="17" s="1"/>
  <c r="O522" i="17" a="1"/>
  <c r="O522" i="17" s="1"/>
  <c r="O562" i="17" a="1"/>
  <c r="O562" i="17" s="1"/>
  <c r="O602" i="17" a="1"/>
  <c r="O602" i="17" s="1"/>
  <c r="O642" i="17" a="1"/>
  <c r="O642" i="17" s="1"/>
  <c r="O706" i="17" a="1"/>
  <c r="O706" i="17"/>
  <c r="O746" i="17" a="1"/>
  <c r="O746" i="17" s="1"/>
  <c r="O786" i="17" a="1"/>
  <c r="O786" i="17" s="1"/>
  <c r="O3" i="17" a="1"/>
  <c r="O3" i="17" s="1"/>
  <c r="O43" i="17" a="1"/>
  <c r="O43" i="17" s="1"/>
  <c r="O83" i="17" a="1"/>
  <c r="O83" i="17" s="1"/>
  <c r="O123" i="17" a="1"/>
  <c r="O123" i="17" s="1"/>
  <c r="O168" i="17" a="1"/>
  <c r="O168" i="17" s="1"/>
  <c r="O169" i="17" a="1"/>
  <c r="O169" i="17" s="1"/>
  <c r="O170" i="17" a="1"/>
  <c r="O170" i="17" s="1"/>
  <c r="O171" i="17" a="1"/>
  <c r="O171" i="17" s="1"/>
  <c r="O172" i="17" a="1"/>
  <c r="O172" i="17" s="1"/>
  <c r="O173" i="17" a="1"/>
  <c r="O173" i="17" s="1"/>
  <c r="O403" i="17" a="1"/>
  <c r="O403" i="17" s="1"/>
  <c r="O443" i="17" a="1"/>
  <c r="O443" i="17" s="1"/>
  <c r="O483" i="17" a="1"/>
  <c r="O483" i="17" s="1"/>
  <c r="O523" i="17" a="1"/>
  <c r="O523" i="17" s="1"/>
  <c r="O563" i="17" a="1"/>
  <c r="O563" i="17" s="1"/>
  <c r="O603" i="17" a="1"/>
  <c r="O603" i="17" s="1"/>
  <c r="O643" i="17" a="1"/>
  <c r="O643" i="17" s="1"/>
  <c r="O707" i="17" a="1"/>
  <c r="O707" i="17" s="1"/>
  <c r="O747" i="17" a="1"/>
  <c r="O747" i="17" s="1"/>
  <c r="O787" i="17" a="1"/>
  <c r="O787" i="17" s="1"/>
  <c r="O4" i="17" a="1"/>
  <c r="O4" i="17" s="1"/>
  <c r="O44" i="17" a="1"/>
  <c r="O44" i="17" s="1"/>
  <c r="O84" i="17" a="1"/>
  <c r="O84" i="17" s="1"/>
  <c r="O124" i="17" a="1"/>
  <c r="O124" i="17" s="1"/>
  <c r="O174" i="17" a="1"/>
  <c r="O174" i="17" s="1"/>
  <c r="O175" i="17" a="1"/>
  <c r="O175" i="17" s="1"/>
  <c r="O176" i="17" a="1"/>
  <c r="O176" i="17" s="1"/>
  <c r="O177" i="17" a="1"/>
  <c r="O177" i="17" s="1"/>
  <c r="O178" i="17" a="1"/>
  <c r="O178" i="17" s="1"/>
  <c r="O179" i="17" a="1"/>
  <c r="O179" i="17" s="1"/>
  <c r="O404" i="17" a="1"/>
  <c r="O404" i="17" s="1"/>
  <c r="O444" i="17" a="1"/>
  <c r="O444" i="17" s="1"/>
  <c r="O484" i="17" a="1"/>
  <c r="O484" i="17" s="1"/>
  <c r="O524" i="17" a="1"/>
  <c r="O524" i="17" s="1"/>
  <c r="O564" i="17" a="1"/>
  <c r="O564" i="17" s="1"/>
  <c r="O604" i="17" a="1"/>
  <c r="O604" i="17" s="1"/>
  <c r="O644" i="17" a="1"/>
  <c r="O644" i="17" s="1"/>
  <c r="O682" i="17" a="1"/>
  <c r="O682" i="17" s="1"/>
  <c r="O708" i="17" a="1"/>
  <c r="O708" i="17" s="1"/>
  <c r="O748" i="17" a="1"/>
  <c r="O748" i="17"/>
  <c r="O788" i="17" a="1"/>
  <c r="O788" i="17" s="1"/>
  <c r="O5" i="17" a="1"/>
  <c r="O5" i="17" s="1"/>
  <c r="O45" i="17" a="1"/>
  <c r="O45" i="17" s="1"/>
  <c r="O85" i="17" a="1"/>
  <c r="O85" i="17" s="1"/>
  <c r="O125" i="17" a="1"/>
  <c r="O125" i="17" s="1"/>
  <c r="O180" i="17" a="1"/>
  <c r="O180" i="17" s="1"/>
  <c r="O181" i="17" a="1"/>
  <c r="O181" i="17" s="1"/>
  <c r="O182" i="17" a="1"/>
  <c r="O182" i="17" s="1"/>
  <c r="O183" i="17" a="1"/>
  <c r="O183" i="17" s="1"/>
  <c r="O184" i="17" a="1"/>
  <c r="O184" i="17" s="1"/>
  <c r="O185" i="17" a="1"/>
  <c r="O185" i="17" s="1"/>
  <c r="O405" i="17" a="1"/>
  <c r="O405" i="17" s="1"/>
  <c r="O445" i="17" a="1"/>
  <c r="O445" i="17" s="1"/>
  <c r="O485" i="17" a="1"/>
  <c r="O485" i="17"/>
  <c r="O525" i="17" a="1"/>
  <c r="O525" i="17" s="1"/>
  <c r="O565" i="17" a="1"/>
  <c r="O565" i="17" s="1"/>
  <c r="O605" i="17" a="1"/>
  <c r="O605" i="17" s="1"/>
  <c r="O645" i="17" a="1"/>
  <c r="O645" i="17" s="1"/>
  <c r="O683" i="17" a="1"/>
  <c r="O683" i="17" s="1"/>
  <c r="O709" i="17" a="1"/>
  <c r="O709" i="17" s="1"/>
  <c r="O749" i="17" a="1"/>
  <c r="O749" i="17" s="1"/>
  <c r="O789" i="17" a="1"/>
  <c r="O789" i="17" s="1"/>
  <c r="O6" i="17" a="1"/>
  <c r="O6" i="17" s="1"/>
  <c r="O46" i="17" a="1"/>
  <c r="O46" i="17" s="1"/>
  <c r="O86" i="17" a="1"/>
  <c r="O86" i="17" s="1"/>
  <c r="O126" i="17" a="1"/>
  <c r="O126" i="17" s="1"/>
  <c r="O186" i="17" a="1"/>
  <c r="O186" i="17"/>
  <c r="O187" i="17" a="1"/>
  <c r="O187" i="17" s="1"/>
  <c r="O188" i="17" a="1"/>
  <c r="O188" i="17"/>
  <c r="O189" i="17" a="1"/>
  <c r="O189" i="17"/>
  <c r="O190" i="17" a="1"/>
  <c r="O190" i="17" s="1"/>
  <c r="O191" i="17" a="1"/>
  <c r="O191" i="17" s="1"/>
  <c r="O406" i="17" a="1"/>
  <c r="O406" i="17" s="1"/>
  <c r="O446" i="17" a="1"/>
  <c r="O446" i="17" s="1"/>
  <c r="O486" i="17" a="1"/>
  <c r="O486" i="17" s="1"/>
  <c r="O526" i="17" a="1"/>
  <c r="O526" i="17" s="1"/>
  <c r="O566" i="17" a="1"/>
  <c r="O566" i="17" s="1"/>
  <c r="O606" i="17" a="1"/>
  <c r="O606" i="17" s="1"/>
  <c r="O646" i="17" a="1"/>
  <c r="O646" i="17"/>
  <c r="O684" i="17" a="1"/>
  <c r="O684" i="17" s="1"/>
  <c r="O710" i="17" a="1"/>
  <c r="O710" i="17" s="1"/>
  <c r="O750" i="17" a="1"/>
  <c r="O750" i="17" s="1"/>
  <c r="O790" i="17" a="1"/>
  <c r="O790" i="17" s="1"/>
  <c r="O7" i="17" a="1"/>
  <c r="O7" i="17" s="1"/>
  <c r="O47" i="17" a="1"/>
  <c r="O47" i="17" s="1"/>
  <c r="O87" i="17" a="1"/>
  <c r="O87" i="17" s="1"/>
  <c r="O127" i="17" a="1"/>
  <c r="O127" i="17" s="1"/>
  <c r="O192" i="17" a="1"/>
  <c r="O192" i="17" s="1"/>
  <c r="O193" i="17" a="1"/>
  <c r="O193" i="17" s="1"/>
  <c r="O194" i="17" a="1"/>
  <c r="O194" i="17" s="1"/>
  <c r="O195" i="17" a="1"/>
  <c r="O195" i="17" s="1"/>
  <c r="O196" i="17" a="1"/>
  <c r="O196" i="17" s="1"/>
  <c r="O197" i="17" a="1"/>
  <c r="O197" i="17" s="1"/>
  <c r="O407" i="17" a="1"/>
  <c r="O407" i="17" s="1"/>
  <c r="O447" i="17" a="1"/>
  <c r="O447" i="17" s="1"/>
  <c r="O487" i="17" a="1"/>
  <c r="O487" i="17" s="1"/>
  <c r="O527" i="17" a="1"/>
  <c r="O527" i="17" s="1"/>
  <c r="O567" i="17" a="1"/>
  <c r="O567" i="17" s="1"/>
  <c r="O607" i="17" a="1"/>
  <c r="O607" i="17" s="1"/>
  <c r="O647" i="17" a="1"/>
  <c r="O647" i="17" s="1"/>
  <c r="O685" i="17" a="1"/>
  <c r="O685" i="17" s="1"/>
  <c r="O711" i="17" a="1"/>
  <c r="O711" i="17" s="1"/>
  <c r="O751" i="17" a="1"/>
  <c r="O751" i="17" s="1"/>
  <c r="O791" i="17" a="1"/>
  <c r="O791" i="17" s="1"/>
  <c r="O8" i="17" a="1"/>
  <c r="O8" i="17" s="1"/>
  <c r="O48" i="17" a="1"/>
  <c r="O48" i="17" s="1"/>
  <c r="O88" i="17" a="1"/>
  <c r="O88" i="17" s="1"/>
  <c r="O128" i="17" a="1"/>
  <c r="O128" i="17" s="1"/>
  <c r="O198" i="17" a="1"/>
  <c r="O198" i="17"/>
  <c r="O199" i="17" a="1"/>
  <c r="O199" i="17" s="1"/>
  <c r="O200" i="17" a="1"/>
  <c r="O200" i="17" s="1"/>
  <c r="O201" i="17" a="1"/>
  <c r="O201" i="17" s="1"/>
  <c r="O202" i="17" a="1"/>
  <c r="O202" i="17" s="1"/>
  <c r="O203" i="17" a="1"/>
  <c r="O203" i="17" s="1"/>
  <c r="O408" i="17" a="1"/>
  <c r="O408" i="17" s="1"/>
  <c r="O448" i="17" a="1"/>
  <c r="O448" i="17" s="1"/>
  <c r="O488" i="17" a="1"/>
  <c r="O488" i="17" s="1"/>
  <c r="O528" i="17" a="1"/>
  <c r="O528" i="17" s="1"/>
  <c r="O568" i="17" a="1"/>
  <c r="O568" i="17" s="1"/>
  <c r="O608" i="17" a="1"/>
  <c r="O608" i="17" s="1"/>
  <c r="O648" i="17" a="1"/>
  <c r="O648" i="17" s="1"/>
  <c r="O686" i="17" a="1"/>
  <c r="O686" i="17" s="1"/>
  <c r="O712" i="17" a="1"/>
  <c r="O712" i="17" s="1"/>
  <c r="O752" i="17" a="1"/>
  <c r="O752" i="17" s="1"/>
  <c r="O792" i="17" a="1"/>
  <c r="O792" i="17" s="1"/>
  <c r="O9" i="17" a="1"/>
  <c r="O9" i="17" s="1"/>
  <c r="O49" i="17" a="1"/>
  <c r="O49" i="17" s="1"/>
  <c r="O89" i="17" a="1"/>
  <c r="O89" i="17" s="1"/>
  <c r="O129" i="17" a="1"/>
  <c r="O129" i="17" s="1"/>
  <c r="O204" i="17" a="1"/>
  <c r="O204" i="17" s="1"/>
  <c r="O205" i="17" a="1"/>
  <c r="O205" i="17" s="1"/>
  <c r="O206" i="17" a="1"/>
  <c r="O206" i="17" s="1"/>
  <c r="O207" i="17" a="1"/>
  <c r="O207" i="17" s="1"/>
  <c r="O208" i="17" a="1"/>
  <c r="O208" i="17" s="1"/>
  <c r="O209" i="17" a="1"/>
  <c r="O209" i="17" s="1"/>
  <c r="O409" i="17" a="1"/>
  <c r="O409" i="17" s="1"/>
  <c r="O449" i="17" a="1"/>
  <c r="O449" i="17" s="1"/>
  <c r="O489" i="17" a="1"/>
  <c r="O489" i="17" s="1"/>
  <c r="O529" i="17" a="1"/>
  <c r="O529" i="17" s="1"/>
  <c r="O569" i="17" a="1"/>
  <c r="O569" i="17" s="1"/>
  <c r="O609" i="17" a="1"/>
  <c r="O609" i="17" s="1"/>
  <c r="O649" i="17" a="1"/>
  <c r="O649" i="17" s="1"/>
  <c r="O687" i="17" a="1"/>
  <c r="O687" i="17" s="1"/>
  <c r="O713" i="17" a="1"/>
  <c r="O713" i="17" s="1"/>
  <c r="O753" i="17" a="1"/>
  <c r="O753" i="17" s="1"/>
  <c r="O793" i="17" a="1"/>
  <c r="O793" i="17" s="1"/>
  <c r="O10" i="17" a="1"/>
  <c r="O10" i="17" s="1"/>
  <c r="O50" i="17" a="1"/>
  <c r="O50" i="17" s="1"/>
  <c r="O90" i="17" a="1"/>
  <c r="O90" i="17" s="1"/>
  <c r="O130" i="17" a="1"/>
  <c r="O130" i="17" s="1"/>
  <c r="O210" i="17" a="1"/>
  <c r="O210" i="17" s="1"/>
  <c r="O211" i="17" a="1"/>
  <c r="O211" i="17" s="1"/>
  <c r="O212" i="17" a="1"/>
  <c r="O212" i="17" s="1"/>
  <c r="O213" i="17" a="1"/>
  <c r="O213" i="17" s="1"/>
  <c r="O214" i="17" a="1"/>
  <c r="O214" i="17" s="1"/>
  <c r="O215" i="17" a="1"/>
  <c r="O215" i="17" s="1"/>
  <c r="O410" i="17" a="1"/>
  <c r="O410" i="17" s="1"/>
  <c r="O450" i="17" a="1"/>
  <c r="O450" i="17" s="1"/>
  <c r="O490" i="17" a="1"/>
  <c r="O490" i="17" s="1"/>
  <c r="O530" i="17" a="1"/>
  <c r="O530" i="17" s="1"/>
  <c r="O570" i="17" a="1"/>
  <c r="O570" i="17" s="1"/>
  <c r="O610" i="17" a="1"/>
  <c r="O610" i="17"/>
  <c r="O650" i="17" a="1"/>
  <c r="O650" i="17" s="1"/>
  <c r="O688" i="17" a="1"/>
  <c r="O688" i="17" s="1"/>
  <c r="O714" i="17" a="1"/>
  <c r="O714" i="17" s="1"/>
  <c r="O754" i="17" a="1"/>
  <c r="O754" i="17" s="1"/>
  <c r="O794" i="17" a="1"/>
  <c r="O794" i="17" s="1"/>
  <c r="O11" i="17" a="1"/>
  <c r="O11" i="17"/>
  <c r="O51" i="17" a="1"/>
  <c r="O51" i="17" s="1"/>
  <c r="O91" i="17" a="1"/>
  <c r="O91" i="17" s="1"/>
  <c r="O131" i="17" a="1"/>
  <c r="O131" i="17" s="1"/>
  <c r="O216" i="17" a="1"/>
  <c r="O216" i="17" s="1"/>
  <c r="O217" i="17" a="1"/>
  <c r="O217" i="17" s="1"/>
  <c r="O218" i="17" a="1"/>
  <c r="O218" i="17" s="1"/>
  <c r="O219" i="17" a="1"/>
  <c r="O219" i="17" s="1"/>
  <c r="O220" i="17" a="1"/>
  <c r="O220" i="17" s="1"/>
  <c r="O221" i="17" a="1"/>
  <c r="O221" i="17" s="1"/>
  <c r="O411" i="17" a="1"/>
  <c r="O411" i="17" s="1"/>
  <c r="O451" i="17" a="1"/>
  <c r="O451" i="17" s="1"/>
  <c r="O491" i="17" a="1"/>
  <c r="O491" i="17" s="1"/>
  <c r="O531" i="17" a="1"/>
  <c r="O531" i="17"/>
  <c r="O571" i="17" a="1"/>
  <c r="O571" i="17" s="1"/>
  <c r="O611" i="17" a="1"/>
  <c r="O611" i="17" s="1"/>
  <c r="O651" i="17" a="1"/>
  <c r="O651" i="17" s="1"/>
  <c r="O689" i="17" a="1"/>
  <c r="O689" i="17" s="1"/>
  <c r="O715" i="17" a="1"/>
  <c r="O715" i="17" s="1"/>
  <c r="O755" i="17" a="1"/>
  <c r="O755" i="17" s="1"/>
  <c r="O795" i="17" a="1"/>
  <c r="O795" i="17" s="1"/>
  <c r="O12" i="17" a="1"/>
  <c r="O12" i="17" s="1"/>
  <c r="O52" i="17" a="1"/>
  <c r="O52" i="17" s="1"/>
  <c r="O92" i="17" a="1"/>
  <c r="O92" i="17" s="1"/>
  <c r="O132" i="17" a="1"/>
  <c r="O132" i="17" s="1"/>
  <c r="O222" i="17" a="1"/>
  <c r="O222" i="17" s="1"/>
  <c r="O223" i="17" a="1"/>
  <c r="O223" i="17" s="1"/>
  <c r="O224" i="17" a="1"/>
  <c r="O224" i="17" s="1"/>
  <c r="O225" i="17" a="1"/>
  <c r="O225" i="17" s="1"/>
  <c r="O226" i="17" a="1"/>
  <c r="O226" i="17" s="1"/>
  <c r="O227" i="17" a="1"/>
  <c r="O227" i="17" s="1"/>
  <c r="O412" i="17" a="1"/>
  <c r="O412" i="17" s="1"/>
  <c r="O452" i="17" a="1"/>
  <c r="O452" i="17" s="1"/>
  <c r="O492" i="17" a="1"/>
  <c r="O492" i="17" s="1"/>
  <c r="O532" i="17" a="1"/>
  <c r="O532" i="17" s="1"/>
  <c r="O572" i="17" a="1"/>
  <c r="O572" i="17" s="1"/>
  <c r="O612" i="17" a="1"/>
  <c r="O612" i="17" s="1"/>
  <c r="O652" i="17" a="1"/>
  <c r="O652" i="17" s="1"/>
  <c r="O716" i="17" a="1"/>
  <c r="O716" i="17" s="1"/>
  <c r="O756" i="17" a="1"/>
  <c r="O756" i="17" s="1"/>
  <c r="O796" i="17" a="1"/>
  <c r="O796" i="17" s="1"/>
  <c r="O13" i="17" a="1"/>
  <c r="O13" i="17" s="1"/>
  <c r="O53" i="17" a="1"/>
  <c r="O53" i="17" s="1"/>
  <c r="O93" i="17" a="1"/>
  <c r="O93" i="17" s="1"/>
  <c r="O133" i="17" a="1"/>
  <c r="O133" i="17" s="1"/>
  <c r="O228" i="17" a="1"/>
  <c r="O228" i="17" s="1"/>
  <c r="O229" i="17" a="1"/>
  <c r="O229" i="17" s="1"/>
  <c r="O230" i="17" a="1"/>
  <c r="O230" i="17"/>
  <c r="O231" i="17" a="1"/>
  <c r="O231" i="17" s="1"/>
  <c r="O232" i="17" a="1"/>
  <c r="O232" i="17" s="1"/>
  <c r="O233" i="17" a="1"/>
  <c r="O233" i="17" s="1"/>
  <c r="O413" i="17" a="1"/>
  <c r="O413" i="17" s="1"/>
  <c r="O453" i="17" a="1"/>
  <c r="O453" i="17" s="1"/>
  <c r="O493" i="17" a="1"/>
  <c r="O493" i="17" s="1"/>
  <c r="O533" i="17" a="1"/>
  <c r="O533" i="17" s="1"/>
  <c r="O573" i="17" a="1"/>
  <c r="O573" i="17" s="1"/>
  <c r="O613" i="17" a="1"/>
  <c r="O613" i="17" s="1"/>
  <c r="O653" i="17" a="1"/>
  <c r="O653" i="17" s="1"/>
  <c r="O717" i="17" a="1"/>
  <c r="O717" i="17" s="1"/>
  <c r="O757" i="17" a="1"/>
  <c r="O757" i="17" s="1"/>
  <c r="O797" i="17" a="1"/>
  <c r="O797" i="17" s="1"/>
  <c r="O14" i="17" a="1"/>
  <c r="O14" i="17" s="1"/>
  <c r="O54" i="17" a="1"/>
  <c r="O54" i="17" s="1"/>
  <c r="O94" i="17" a="1"/>
  <c r="O94" i="17" s="1"/>
  <c r="O134" i="17" a="1"/>
  <c r="O134" i="17" s="1"/>
  <c r="O234" i="17" a="1"/>
  <c r="O234" i="17" s="1"/>
  <c r="O235" i="17" a="1"/>
  <c r="O235" i="17" s="1"/>
  <c r="O236" i="17" a="1"/>
  <c r="O236" i="17" s="1"/>
  <c r="O237" i="17" a="1"/>
  <c r="O237" i="17" s="1"/>
  <c r="O238" i="17" a="1"/>
  <c r="O238" i="17" s="1"/>
  <c r="O239" i="17" a="1"/>
  <c r="O239" i="17" s="1"/>
  <c r="O414" i="17" a="1"/>
  <c r="O414" i="17" s="1"/>
  <c r="O454" i="17" a="1"/>
  <c r="O454" i="17" s="1"/>
  <c r="O494" i="17" a="1"/>
  <c r="O494" i="17"/>
  <c r="O534" i="17" a="1"/>
  <c r="O534" i="17" s="1"/>
  <c r="O574" i="17" a="1"/>
  <c r="O574" i="17" s="1"/>
  <c r="O614" i="17" a="1"/>
  <c r="O614" i="17" s="1"/>
  <c r="O654" i="17" a="1"/>
  <c r="O654" i="17" s="1"/>
  <c r="O690" i="17" a="1"/>
  <c r="O690" i="17" s="1"/>
  <c r="O718" i="17" a="1"/>
  <c r="O718" i="17" s="1"/>
  <c r="O758" i="17" a="1"/>
  <c r="O758" i="17" s="1"/>
  <c r="O798" i="17" a="1"/>
  <c r="O798" i="17" s="1"/>
  <c r="O15" i="17" a="1"/>
  <c r="O15" i="17" s="1"/>
  <c r="O55" i="17" a="1"/>
  <c r="O55" i="17" s="1"/>
  <c r="O95" i="17" a="1"/>
  <c r="O95" i="17" s="1"/>
  <c r="O135" i="17" a="1"/>
  <c r="O135" i="17"/>
  <c r="O240" i="17" a="1"/>
  <c r="O240" i="17" s="1"/>
  <c r="O241" i="17" a="1"/>
  <c r="O241" i="17" s="1"/>
  <c r="O242" i="17" a="1"/>
  <c r="O242" i="17" s="1"/>
  <c r="O243" i="17" a="1"/>
  <c r="O243" i="17" s="1"/>
  <c r="O244" i="17" a="1"/>
  <c r="O244" i="17" s="1"/>
  <c r="O245" i="17" a="1"/>
  <c r="O245" i="17" s="1"/>
  <c r="O415" i="17" a="1"/>
  <c r="O415" i="17" s="1"/>
  <c r="O455" i="17" a="1"/>
  <c r="O455" i="17" s="1"/>
  <c r="O495" i="17" a="1"/>
  <c r="O495" i="17" s="1"/>
  <c r="O535" i="17" a="1"/>
  <c r="O535" i="17" s="1"/>
  <c r="O575" i="17" a="1"/>
  <c r="O575" i="17" s="1"/>
  <c r="O615" i="17" a="1"/>
  <c r="O615" i="17" s="1"/>
  <c r="O655" i="17" a="1"/>
  <c r="O655" i="17" s="1"/>
  <c r="O691" i="17" a="1"/>
  <c r="O691" i="17" s="1"/>
  <c r="O719" i="17" a="1"/>
  <c r="O719" i="17" s="1"/>
  <c r="O759" i="17" a="1"/>
  <c r="O759" i="17" s="1"/>
  <c r="O799" i="17" a="1"/>
  <c r="O799" i="17" s="1"/>
  <c r="O16" i="17" a="1"/>
  <c r="O16" i="17" s="1"/>
  <c r="O56" i="17" a="1"/>
  <c r="O56" i="17" s="1"/>
  <c r="O96" i="17" a="1"/>
  <c r="O96" i="17" s="1"/>
  <c r="O136" i="17" a="1"/>
  <c r="O136" i="17" s="1"/>
  <c r="O246" i="17" a="1"/>
  <c r="O246" i="17" s="1"/>
  <c r="O247" i="17" a="1"/>
  <c r="O247" i="17" s="1"/>
  <c r="O248" i="17" a="1"/>
  <c r="O248" i="17" s="1"/>
  <c r="O249" i="17" a="1"/>
  <c r="O249" i="17" s="1"/>
  <c r="O250" i="17" a="1"/>
  <c r="O250" i="17" s="1"/>
  <c r="O251" i="17" a="1"/>
  <c r="O251" i="17" s="1"/>
  <c r="O416" i="17" a="1"/>
  <c r="O416" i="17" s="1"/>
  <c r="O456" i="17" a="1"/>
  <c r="O456" i="17" s="1"/>
  <c r="O496" i="17" a="1"/>
  <c r="O496" i="17" s="1"/>
  <c r="O536" i="17" a="1"/>
  <c r="O536" i="17" s="1"/>
  <c r="O576" i="17" a="1"/>
  <c r="O576" i="17" s="1"/>
  <c r="O616" i="17" a="1"/>
  <c r="O616" i="17" s="1"/>
  <c r="O656" i="17" a="1"/>
  <c r="O656" i="17" s="1"/>
  <c r="O692" i="17" a="1"/>
  <c r="O692" i="17" s="1"/>
  <c r="O720" i="17" a="1"/>
  <c r="O720" i="17" s="1"/>
  <c r="O760" i="17" a="1"/>
  <c r="O760" i="17" s="1"/>
  <c r="O800" i="17" a="1"/>
  <c r="O800" i="17" s="1"/>
  <c r="O17" i="17" a="1"/>
  <c r="O17" i="17" s="1"/>
  <c r="O57" i="17" a="1"/>
  <c r="O57" i="17" s="1"/>
  <c r="O97" i="17" a="1"/>
  <c r="O97" i="17" s="1"/>
  <c r="O137" i="17" a="1"/>
  <c r="O137" i="17" s="1"/>
  <c r="O252" i="17" a="1"/>
  <c r="O252" i="17" s="1"/>
  <c r="O253" i="17" a="1"/>
  <c r="O253" i="17" s="1"/>
  <c r="O254" i="17" a="1"/>
  <c r="O254" i="17" s="1"/>
  <c r="O255" i="17" a="1"/>
  <c r="O255" i="17" s="1"/>
  <c r="O256" i="17" a="1"/>
  <c r="O256" i="17" s="1"/>
  <c r="O257" i="17" a="1"/>
  <c r="O257" i="17" s="1"/>
  <c r="O417" i="17" a="1"/>
  <c r="O417" i="17" s="1"/>
  <c r="O457" i="17" a="1"/>
  <c r="O457" i="17" s="1"/>
  <c r="O497" i="17" a="1"/>
  <c r="O497" i="17" s="1"/>
  <c r="O537" i="17" a="1"/>
  <c r="O537" i="17" s="1"/>
  <c r="O577" i="17" a="1"/>
  <c r="O577" i="17" s="1"/>
  <c r="O617" i="17" a="1"/>
  <c r="O617" i="17" s="1"/>
  <c r="O657" i="17" a="1"/>
  <c r="O657" i="17" s="1"/>
  <c r="O693" i="17" a="1"/>
  <c r="O693" i="17" s="1"/>
  <c r="O721" i="17" a="1"/>
  <c r="O721" i="17" s="1"/>
  <c r="O761" i="17" a="1"/>
  <c r="O761" i="17" s="1"/>
  <c r="O801" i="17" a="1"/>
  <c r="O801" i="17" s="1"/>
  <c r="O18" i="17" a="1"/>
  <c r="O18" i="17" s="1"/>
  <c r="O58" i="17" a="1"/>
  <c r="O58" i="17" s="1"/>
  <c r="O98" i="17" a="1"/>
  <c r="O98" i="17" s="1"/>
  <c r="O138" i="17" a="1"/>
  <c r="O138" i="17" s="1"/>
  <c r="O258" i="17" a="1"/>
  <c r="O258" i="17" s="1"/>
  <c r="O259" i="17" a="1"/>
  <c r="O259" i="17" s="1"/>
  <c r="O260" i="17" a="1"/>
  <c r="O260" i="17" s="1"/>
  <c r="O261" i="17" a="1"/>
  <c r="O261" i="17" s="1"/>
  <c r="O262" i="17" a="1"/>
  <c r="O262" i="17" s="1"/>
  <c r="O263" i="17" a="1"/>
  <c r="O263" i="17" s="1"/>
  <c r="O418" i="17" a="1"/>
  <c r="O418" i="17" s="1"/>
  <c r="O458" i="17" a="1"/>
  <c r="O458" i="17" s="1"/>
  <c r="O498" i="17" a="1"/>
  <c r="O498" i="17" s="1"/>
  <c r="O538" i="17" a="1"/>
  <c r="O538" i="17"/>
  <c r="O578" i="17" a="1"/>
  <c r="O578" i="17" s="1"/>
  <c r="O618" i="17" a="1"/>
  <c r="O618" i="17" s="1"/>
  <c r="O658" i="17" a="1"/>
  <c r="O658" i="17" s="1"/>
  <c r="O694" i="17" a="1"/>
  <c r="O694" i="17" s="1"/>
  <c r="O722" i="17" a="1"/>
  <c r="O722" i="17" s="1"/>
  <c r="O762" i="17" a="1"/>
  <c r="O762" i="17" s="1"/>
  <c r="O802" i="17" a="1"/>
  <c r="O802" i="17" s="1"/>
  <c r="O19" i="17" a="1"/>
  <c r="O19" i="17" s="1"/>
  <c r="O59" i="17" a="1"/>
  <c r="O59" i="17" s="1"/>
  <c r="O99" i="17" a="1"/>
  <c r="O99" i="17" s="1"/>
  <c r="O139" i="17" a="1"/>
  <c r="O139" i="17" s="1"/>
  <c r="O264" i="17" a="1"/>
  <c r="O264" i="17" s="1"/>
  <c r="O265" i="17" a="1"/>
  <c r="O265" i="17" s="1"/>
  <c r="O266" i="17" a="1"/>
  <c r="O266" i="17" s="1"/>
  <c r="O267" i="17" a="1"/>
  <c r="O267" i="17" s="1"/>
  <c r="O268" i="17" a="1"/>
  <c r="O268" i="17" s="1"/>
  <c r="O269" i="17" a="1"/>
  <c r="O269" i="17" s="1"/>
  <c r="O419" i="17" a="1"/>
  <c r="O419" i="17" s="1"/>
  <c r="O459" i="17" a="1"/>
  <c r="O459" i="17" s="1"/>
  <c r="O499" i="17" a="1"/>
  <c r="O499" i="17" s="1"/>
  <c r="O539" i="17" a="1"/>
  <c r="O539" i="17" s="1"/>
  <c r="O579" i="17" a="1"/>
  <c r="O579" i="17" s="1"/>
  <c r="O619" i="17" a="1"/>
  <c r="O619" i="17" s="1"/>
  <c r="O659" i="17" a="1"/>
  <c r="O659" i="17"/>
  <c r="O695" i="17" a="1"/>
  <c r="O695" i="17"/>
  <c r="O723" i="17" a="1"/>
  <c r="O723" i="17" s="1"/>
  <c r="O763" i="17" a="1"/>
  <c r="O763" i="17" s="1"/>
  <c r="O803" i="17" a="1"/>
  <c r="O803" i="17" s="1"/>
  <c r="O20" i="17" a="1"/>
  <c r="O20" i="17" s="1"/>
  <c r="O60" i="17" a="1"/>
  <c r="O60" i="17" s="1"/>
  <c r="O100" i="17" a="1"/>
  <c r="O100" i="17" s="1"/>
  <c r="O140" i="17" a="1"/>
  <c r="O140" i="17" s="1"/>
  <c r="O270" i="17" a="1"/>
  <c r="O270" i="17" s="1"/>
  <c r="O271" i="17" a="1"/>
  <c r="O271" i="17" s="1"/>
  <c r="O272" i="17" a="1"/>
  <c r="O272" i="17" s="1"/>
  <c r="O273" i="17" a="1"/>
  <c r="O273" i="17"/>
  <c r="O274" i="17" a="1"/>
  <c r="O274" i="17" s="1"/>
  <c r="O275" i="17" a="1"/>
  <c r="O275" i="17" s="1"/>
  <c r="O420" i="17" a="1"/>
  <c r="O420" i="17" s="1"/>
  <c r="O460" i="17" a="1"/>
  <c r="O460" i="17" s="1"/>
  <c r="O500" i="17" a="1"/>
  <c r="O500" i="17" s="1"/>
  <c r="O540" i="17" a="1"/>
  <c r="O540" i="17" s="1"/>
  <c r="O580" i="17" a="1"/>
  <c r="O580" i="17" s="1"/>
  <c r="O620" i="17" a="1"/>
  <c r="O620" i="17" s="1"/>
  <c r="O660" i="17" a="1"/>
  <c r="O660" i="17" s="1"/>
  <c r="O696" i="17" a="1"/>
  <c r="O696" i="17" s="1"/>
  <c r="O724" i="17" a="1"/>
  <c r="O724" i="17" s="1"/>
  <c r="O764" i="17" a="1"/>
  <c r="O764" i="17" s="1"/>
  <c r="O804" i="17" a="1"/>
  <c r="O804" i="17"/>
  <c r="O21" i="17" a="1"/>
  <c r="O21" i="17" s="1"/>
  <c r="O61" i="17" a="1"/>
  <c r="O61" i="17" s="1"/>
  <c r="O101" i="17" a="1"/>
  <c r="O101" i="17" s="1"/>
  <c r="O141" i="17" a="1"/>
  <c r="O141" i="17" s="1"/>
  <c r="O276" i="17" a="1"/>
  <c r="O276" i="17" s="1"/>
  <c r="O277" i="17" a="1"/>
  <c r="O277" i="17" s="1"/>
  <c r="O278" i="17" a="1"/>
  <c r="O278" i="17" s="1"/>
  <c r="O279" i="17" a="1"/>
  <c r="O279" i="17" s="1"/>
  <c r="O280" i="17" a="1"/>
  <c r="O280" i="17" s="1"/>
  <c r="O281" i="17" a="1"/>
  <c r="O281" i="17" s="1"/>
  <c r="O421" i="17" a="1"/>
  <c r="O421" i="17" s="1"/>
  <c r="O461" i="17" a="1"/>
  <c r="O461" i="17" s="1"/>
  <c r="O501" i="17" a="1"/>
  <c r="O501" i="17" s="1"/>
  <c r="O541" i="17" a="1"/>
  <c r="O541" i="17" s="1"/>
  <c r="O581" i="17" a="1"/>
  <c r="O581" i="17" s="1"/>
  <c r="O621" i="17" a="1"/>
  <c r="O621" i="17" s="1"/>
  <c r="O661" i="17" a="1"/>
  <c r="O661" i="17" s="1"/>
  <c r="O697" i="17" a="1"/>
  <c r="O697" i="17" s="1"/>
  <c r="O725" i="17" a="1"/>
  <c r="O725" i="17" s="1"/>
  <c r="O765" i="17" a="1"/>
  <c r="O765" i="17" s="1"/>
  <c r="O805" i="17" a="1"/>
  <c r="O805" i="17" s="1"/>
  <c r="O22" i="17" a="1"/>
  <c r="O22" i="17" s="1"/>
  <c r="O62" i="17" a="1"/>
  <c r="O62" i="17" s="1"/>
  <c r="O102" i="17" a="1"/>
  <c r="O102" i="17" s="1"/>
  <c r="O142" i="17" a="1"/>
  <c r="O142" i="17"/>
  <c r="O282" i="17" a="1"/>
  <c r="O282" i="17" s="1"/>
  <c r="O283" i="17" a="1"/>
  <c r="O283" i="17" s="1"/>
  <c r="O284" i="17" a="1"/>
  <c r="O284" i="17" s="1"/>
  <c r="O285" i="17" a="1"/>
  <c r="O285" i="17" s="1"/>
  <c r="O286" i="17" a="1"/>
  <c r="O286" i="17" s="1"/>
  <c r="O287" i="17" a="1"/>
  <c r="O287" i="17" s="1"/>
  <c r="O422" i="17" a="1"/>
  <c r="O422" i="17" s="1"/>
  <c r="O462" i="17" a="1"/>
  <c r="O462" i="17" s="1"/>
  <c r="O502" i="17" a="1"/>
  <c r="O502" i="17"/>
  <c r="O542" i="17" a="1"/>
  <c r="O542" i="17" s="1"/>
  <c r="O582" i="17" a="1"/>
  <c r="O582" i="17" s="1"/>
  <c r="O622" i="17" a="1"/>
  <c r="O622" i="17" s="1"/>
  <c r="O662" i="17" a="1"/>
  <c r="O662" i="17" s="1"/>
  <c r="O726" i="17" a="1"/>
  <c r="O726" i="17" s="1"/>
  <c r="O766" i="17" a="1"/>
  <c r="O766" i="17" s="1"/>
  <c r="O806" i="17" a="1"/>
  <c r="O806" i="17" s="1"/>
  <c r="O23" i="17" a="1"/>
  <c r="O23" i="17" s="1"/>
  <c r="O63" i="17" a="1"/>
  <c r="O63" i="17" s="1"/>
  <c r="O103" i="17" a="1"/>
  <c r="O103" i="17" s="1"/>
  <c r="O143" i="17" a="1"/>
  <c r="O143" i="17" s="1"/>
  <c r="O288" i="17" a="1"/>
  <c r="O288" i="17" s="1"/>
  <c r="O289" i="17" a="1"/>
  <c r="O289" i="17"/>
  <c r="O290" i="17" a="1"/>
  <c r="O290" i="17" s="1"/>
  <c r="O291" i="17" a="1"/>
  <c r="O291" i="17" s="1"/>
  <c r="O292" i="17" a="1"/>
  <c r="O292" i="17" s="1"/>
  <c r="O293" i="17" a="1"/>
  <c r="O293" i="17" s="1"/>
  <c r="O423" i="17" a="1"/>
  <c r="O423" i="17" s="1"/>
  <c r="O463" i="17" a="1"/>
  <c r="O463" i="17" s="1"/>
  <c r="O503" i="17" a="1"/>
  <c r="O503" i="17" s="1"/>
  <c r="O543" i="17" a="1"/>
  <c r="O543" i="17" s="1"/>
  <c r="O583" i="17" a="1"/>
  <c r="O583" i="17" s="1"/>
  <c r="O623" i="17" a="1"/>
  <c r="O623" i="17" s="1"/>
  <c r="O663" i="17" a="1"/>
  <c r="O663" i="17" s="1"/>
  <c r="O727" i="17" a="1"/>
  <c r="O727" i="17"/>
  <c r="O767" i="17" a="1"/>
  <c r="O767" i="17" s="1"/>
  <c r="O807" i="17" a="1"/>
  <c r="O807" i="17" s="1"/>
  <c r="O24" i="17" a="1"/>
  <c r="O24" i="17" s="1"/>
  <c r="O64" i="17" a="1"/>
  <c r="O64" i="17" s="1"/>
  <c r="O104" i="17" a="1"/>
  <c r="O104" i="17" s="1"/>
  <c r="O144" i="17" a="1"/>
  <c r="O144" i="17" s="1"/>
  <c r="O294" i="17" a="1"/>
  <c r="O294" i="17" s="1"/>
  <c r="O295" i="17" a="1"/>
  <c r="O295" i="17" s="1"/>
  <c r="O296" i="17" a="1"/>
  <c r="O296" i="17" s="1"/>
  <c r="O297" i="17" a="1"/>
  <c r="O297" i="17" s="1"/>
  <c r="O298" i="17" a="1"/>
  <c r="O298" i="17"/>
  <c r="O299" i="17" a="1"/>
  <c r="O299" i="17" s="1"/>
  <c r="O424" i="17" a="1"/>
  <c r="O424" i="17" s="1"/>
  <c r="O464" i="17" a="1"/>
  <c r="O464" i="17" s="1"/>
  <c r="O504" i="17" a="1"/>
  <c r="O504" i="17" s="1"/>
  <c r="O544" i="17" a="1"/>
  <c r="O544" i="17" s="1"/>
  <c r="O584" i="17" a="1"/>
  <c r="O584" i="17" s="1"/>
  <c r="O624" i="17" a="1"/>
  <c r="O624" i="17" s="1"/>
  <c r="O664" i="17" a="1"/>
  <c r="O664" i="17" s="1"/>
  <c r="O728" i="17" a="1"/>
  <c r="O728" i="17" s="1"/>
  <c r="O768" i="17" a="1"/>
  <c r="O768" i="17" s="1"/>
  <c r="O808" i="17" a="1"/>
  <c r="O808" i="17" s="1"/>
  <c r="O25" i="17" a="1"/>
  <c r="O25" i="17"/>
  <c r="O65" i="17" a="1"/>
  <c r="O65" i="17" s="1"/>
  <c r="O105" i="17" a="1"/>
  <c r="O105" i="17"/>
  <c r="O145" i="17" a="1"/>
  <c r="O145" i="17" s="1"/>
  <c r="O300" i="17" a="1"/>
  <c r="O300" i="17" s="1"/>
  <c r="O301" i="17" a="1"/>
  <c r="O301" i="17" s="1"/>
  <c r="O302" i="17" a="1"/>
  <c r="O302" i="17" s="1"/>
  <c r="O303" i="17" a="1"/>
  <c r="O303" i="17" s="1"/>
  <c r="O304" i="17" a="1"/>
  <c r="O304" i="17" s="1"/>
  <c r="O305" i="17" a="1"/>
  <c r="O305" i="17" s="1"/>
  <c r="O425" i="17" a="1"/>
  <c r="O425" i="17" s="1"/>
  <c r="O465" i="17" a="1"/>
  <c r="O465" i="17" s="1"/>
  <c r="O505" i="17" a="1"/>
  <c r="O505" i="17" s="1"/>
  <c r="O545" i="17" a="1"/>
  <c r="O545" i="17" s="1"/>
  <c r="O585" i="17" a="1"/>
  <c r="O585" i="17" s="1"/>
  <c r="O625" i="17" a="1"/>
  <c r="O625" i="17" s="1"/>
  <c r="O665" i="17" a="1"/>
  <c r="O665" i="17" s="1"/>
  <c r="O729" i="17" a="1"/>
  <c r="O729" i="17" s="1"/>
  <c r="O769" i="17" a="1"/>
  <c r="O769" i="17" s="1"/>
  <c r="O809" i="17" a="1"/>
  <c r="O809" i="17" s="1"/>
  <c r="O26" i="17" a="1"/>
  <c r="O26" i="17" s="1"/>
  <c r="O66" i="17" a="1"/>
  <c r="O66" i="17" s="1"/>
  <c r="O106" i="17" a="1"/>
  <c r="O106" i="17" s="1"/>
  <c r="O146" i="17" a="1"/>
  <c r="O146" i="17" s="1"/>
  <c r="O306" i="17" a="1"/>
  <c r="O306" i="17"/>
  <c r="O307" i="17" a="1"/>
  <c r="O307" i="17" s="1"/>
  <c r="O308" i="17" a="1"/>
  <c r="O308" i="17"/>
  <c r="O309" i="17" a="1"/>
  <c r="O309" i="17"/>
  <c r="O310" i="17" a="1"/>
  <c r="O310" i="17" s="1"/>
  <c r="O311" i="17" a="1"/>
  <c r="O311" i="17" s="1"/>
  <c r="O426" i="17" a="1"/>
  <c r="O426" i="17" s="1"/>
  <c r="O466" i="17" a="1"/>
  <c r="O466" i="17" s="1"/>
  <c r="O506" i="17" a="1"/>
  <c r="O506" i="17" s="1"/>
  <c r="O546" i="17" a="1"/>
  <c r="O546" i="17" s="1"/>
  <c r="O586" i="17" a="1"/>
  <c r="O586" i="17" s="1"/>
  <c r="O626" i="17" a="1"/>
  <c r="O626" i="17" s="1"/>
  <c r="O666" i="17" a="1"/>
  <c r="O666" i="17" s="1"/>
  <c r="O698" i="17" a="1"/>
  <c r="O698" i="17" s="1"/>
  <c r="O730" i="17" a="1"/>
  <c r="O730" i="17" s="1"/>
  <c r="O770" i="17" a="1"/>
  <c r="O770" i="17" s="1"/>
  <c r="O810" i="17" a="1"/>
  <c r="O810" i="17"/>
  <c r="O27" i="17" a="1"/>
  <c r="O27" i="17" s="1"/>
  <c r="O67" i="17" a="1"/>
  <c r="O67" i="17" s="1"/>
  <c r="O107" i="17" a="1"/>
  <c r="O107" i="17" s="1"/>
  <c r="O147" i="17" a="1"/>
  <c r="O147" i="17" s="1"/>
  <c r="O312" i="17" a="1"/>
  <c r="O312" i="17" s="1"/>
  <c r="O313" i="17" a="1"/>
  <c r="O313" i="17" s="1"/>
  <c r="O314" i="17" a="1"/>
  <c r="O314" i="17" s="1"/>
  <c r="O315" i="17" a="1"/>
  <c r="O315" i="17" s="1"/>
  <c r="O316" i="17" a="1"/>
  <c r="O316" i="17" s="1"/>
  <c r="O317" i="17" a="1"/>
  <c r="O317" i="17"/>
  <c r="O427" i="17" a="1"/>
  <c r="O427" i="17"/>
  <c r="O467" i="17" a="1"/>
  <c r="O467" i="17" s="1"/>
  <c r="O507" i="17" a="1"/>
  <c r="O507" i="17" s="1"/>
  <c r="O547" i="17" a="1"/>
  <c r="O547" i="17" s="1"/>
  <c r="O587" i="17" a="1"/>
  <c r="O587" i="17" s="1"/>
  <c r="O627" i="17" a="1"/>
  <c r="O627" i="17" s="1"/>
  <c r="O667" i="17" a="1"/>
  <c r="O667" i="17" s="1"/>
  <c r="O731" i="17" a="1"/>
  <c r="O731" i="17" s="1"/>
  <c r="O771" i="17" a="1"/>
  <c r="O771" i="17" s="1"/>
  <c r="O811" i="17" a="1"/>
  <c r="O811" i="17" s="1"/>
  <c r="O28" i="17" a="1"/>
  <c r="O28" i="17" s="1"/>
  <c r="O68" i="17" a="1"/>
  <c r="O68" i="17"/>
  <c r="O108" i="17" a="1"/>
  <c r="O108" i="17" s="1"/>
  <c r="O148" i="17" a="1"/>
  <c r="O148" i="17" s="1"/>
  <c r="O318" i="17" a="1"/>
  <c r="O318" i="17" s="1"/>
  <c r="O319" i="17" a="1"/>
  <c r="O319" i="17" s="1"/>
  <c r="O320" i="17" a="1"/>
  <c r="O320" i="17" s="1"/>
  <c r="O321" i="17" a="1"/>
  <c r="O321" i="17" s="1"/>
  <c r="O322" i="17" a="1"/>
  <c r="O322" i="17" s="1"/>
  <c r="O323" i="17" a="1"/>
  <c r="O323" i="17" s="1"/>
  <c r="O428" i="17" a="1"/>
  <c r="O428" i="17" s="1"/>
  <c r="O468" i="17" a="1"/>
  <c r="O468" i="17" s="1"/>
  <c r="O508" i="17" a="1"/>
  <c r="O508" i="17" s="1"/>
  <c r="O548" i="17" a="1"/>
  <c r="O548" i="17" s="1"/>
  <c r="O588" i="17" a="1"/>
  <c r="O588" i="17"/>
  <c r="O628" i="17" a="1"/>
  <c r="O628" i="17"/>
  <c r="O668" i="17" a="1"/>
  <c r="O668" i="17" s="1"/>
  <c r="O699" i="17" a="1"/>
  <c r="O699" i="17" s="1"/>
  <c r="O732" i="17" a="1"/>
  <c r="O732" i="17" s="1"/>
  <c r="O772" i="17" a="1"/>
  <c r="O772" i="17" s="1"/>
  <c r="O812" i="17" a="1"/>
  <c r="O812" i="17" s="1"/>
  <c r="O29" i="17" a="1"/>
  <c r="O29" i="17" s="1"/>
  <c r="O69" i="17" a="1"/>
  <c r="O69" i="17" s="1"/>
  <c r="O109" i="17" a="1"/>
  <c r="O109" i="17" s="1"/>
  <c r="O149" i="17" a="1"/>
  <c r="O149" i="17" s="1"/>
  <c r="O324" i="17" a="1"/>
  <c r="O324" i="17" s="1"/>
  <c r="O325" i="17" a="1"/>
  <c r="O325" i="17" s="1"/>
  <c r="O326" i="17" a="1"/>
  <c r="O326" i="17" s="1"/>
  <c r="O327" i="17" a="1"/>
  <c r="O327" i="17" s="1"/>
  <c r="O328" i="17" a="1"/>
  <c r="O328" i="17" s="1"/>
  <c r="O329" i="17" a="1"/>
  <c r="O329" i="17" s="1"/>
  <c r="O429" i="17" a="1"/>
  <c r="O429" i="17" s="1"/>
  <c r="O469" i="17" a="1"/>
  <c r="O469" i="17" s="1"/>
  <c r="O509" i="17" a="1"/>
  <c r="O509" i="17" s="1"/>
  <c r="O549" i="17" a="1"/>
  <c r="O549" i="17" s="1"/>
  <c r="O589" i="17" a="1"/>
  <c r="O589" i="17" s="1"/>
  <c r="O629" i="17" a="1"/>
  <c r="O629" i="17" s="1"/>
  <c r="O669" i="17" a="1"/>
  <c r="O669" i="17" s="1"/>
  <c r="O733" i="17" a="1"/>
  <c r="O733" i="17" s="1"/>
  <c r="O773" i="17" a="1"/>
  <c r="O773" i="17"/>
  <c r="O813" i="17" a="1"/>
  <c r="O813" i="17" s="1"/>
  <c r="O30" i="17" a="1"/>
  <c r="O30" i="17" s="1"/>
  <c r="O70" i="17" a="1"/>
  <c r="O70" i="17" s="1"/>
  <c r="O110" i="17" a="1"/>
  <c r="O110" i="17" s="1"/>
  <c r="O150" i="17" a="1"/>
  <c r="O150" i="17" s="1"/>
  <c r="O330" i="17" a="1"/>
  <c r="O330" i="17" s="1"/>
  <c r="O331" i="17" a="1"/>
  <c r="O331" i="17" s="1"/>
  <c r="O332" i="17" a="1"/>
  <c r="O332" i="17" s="1"/>
  <c r="O333" i="17" a="1"/>
  <c r="O333" i="17" s="1"/>
  <c r="O334" i="17" a="1"/>
  <c r="O334" i="17" s="1"/>
  <c r="O335" i="17" a="1"/>
  <c r="O335" i="17" s="1"/>
  <c r="O430" i="17" a="1"/>
  <c r="O430" i="17"/>
  <c r="O470" i="17" a="1"/>
  <c r="O470" i="17" s="1"/>
  <c r="O510" i="17" a="1"/>
  <c r="O510" i="17" s="1"/>
  <c r="O550" i="17" a="1"/>
  <c r="O550" i="17" s="1"/>
  <c r="O590" i="17" a="1"/>
  <c r="O590" i="17" s="1"/>
  <c r="O630" i="17" a="1"/>
  <c r="O630" i="17" s="1"/>
  <c r="O670" i="17" a="1"/>
  <c r="O670" i="17" s="1"/>
  <c r="O700" i="17" a="1"/>
  <c r="O700" i="17" s="1"/>
  <c r="O734" i="17" a="1"/>
  <c r="O734" i="17" s="1"/>
  <c r="O774" i="17" a="1"/>
  <c r="O774" i="17" s="1"/>
  <c r="O814" i="17" a="1"/>
  <c r="O814" i="17" s="1"/>
  <c r="O31" i="17" a="1"/>
  <c r="O31" i="17" s="1"/>
  <c r="O71" i="17" a="1"/>
  <c r="O71" i="17" s="1"/>
  <c r="O111" i="17" a="1"/>
  <c r="O111" i="17" s="1"/>
  <c r="O151" i="17" a="1"/>
  <c r="O151" i="17" s="1"/>
  <c r="O336" i="17" a="1"/>
  <c r="O336" i="17" s="1"/>
  <c r="O337" i="17" a="1"/>
  <c r="O337" i="17" s="1"/>
  <c r="O338" i="17" a="1"/>
  <c r="O338" i="17" s="1"/>
  <c r="O339" i="17" a="1"/>
  <c r="O339" i="17" s="1"/>
  <c r="O340" i="17" a="1"/>
  <c r="O340" i="17" s="1"/>
  <c r="O341" i="17" a="1"/>
  <c r="O341" i="17" s="1"/>
  <c r="O431" i="17" a="1"/>
  <c r="O431" i="17" s="1"/>
  <c r="O471" i="17" a="1"/>
  <c r="O471" i="17"/>
  <c r="O511" i="17" a="1"/>
  <c r="O511" i="17" s="1"/>
  <c r="O551" i="17" a="1"/>
  <c r="O551" i="17" s="1"/>
  <c r="O591" i="17" a="1"/>
  <c r="O591" i="17" s="1"/>
  <c r="O631" i="17" a="1"/>
  <c r="O631" i="17" s="1"/>
  <c r="O671" i="17" a="1"/>
  <c r="O671" i="17" s="1"/>
  <c r="O735" i="17" a="1"/>
  <c r="O735" i="17" s="1"/>
  <c r="O775" i="17" a="1"/>
  <c r="O775" i="17" s="1"/>
  <c r="O815" i="17" a="1"/>
  <c r="O815" i="17" s="1"/>
  <c r="O32" i="17" a="1"/>
  <c r="O32" i="17" s="1"/>
  <c r="O72" i="17" a="1"/>
  <c r="O72" i="17"/>
  <c r="O112" i="17" a="1"/>
  <c r="O112" i="17" s="1"/>
  <c r="O152" i="17" a="1"/>
  <c r="O152" i="17"/>
  <c r="O342" i="17" a="1"/>
  <c r="O342" i="17" s="1"/>
  <c r="O343" i="17" a="1"/>
  <c r="O343" i="17" s="1"/>
  <c r="O344" i="17" a="1"/>
  <c r="O344" i="17" s="1"/>
  <c r="O345" i="17" a="1"/>
  <c r="O345" i="17" s="1"/>
  <c r="O346" i="17" a="1"/>
  <c r="O346" i="17" s="1"/>
  <c r="O347" i="17" a="1"/>
  <c r="O347" i="17" s="1"/>
  <c r="O432" i="17" a="1"/>
  <c r="O432" i="17" s="1"/>
  <c r="O472" i="17" a="1"/>
  <c r="O472" i="17" s="1"/>
  <c r="O512" i="17" a="1"/>
  <c r="O512" i="17" s="1"/>
  <c r="O552" i="17" a="1"/>
  <c r="O552" i="17" s="1"/>
  <c r="O592" i="17" a="1"/>
  <c r="O592" i="17" s="1"/>
  <c r="O632" i="17" a="1"/>
  <c r="O632" i="17" s="1"/>
  <c r="O672" i="17" a="1"/>
  <c r="O672" i="17" s="1"/>
  <c r="O701" i="17" a="1"/>
  <c r="O701" i="17" s="1"/>
  <c r="O736" i="17" a="1"/>
  <c r="O736" i="17" s="1"/>
  <c r="O776" i="17" a="1"/>
  <c r="O776" i="17" s="1"/>
  <c r="O816" i="17" a="1"/>
  <c r="O816" i="17" s="1"/>
  <c r="O33" i="17" a="1"/>
  <c r="O33" i="17" s="1"/>
  <c r="O73" i="17" a="1"/>
  <c r="O73" i="17" s="1"/>
  <c r="O113" i="17" a="1"/>
  <c r="O113" i="17" s="1"/>
  <c r="O153" i="17" a="1"/>
  <c r="O153" i="17" s="1"/>
  <c r="O348" i="17" a="1"/>
  <c r="O348" i="17" s="1"/>
  <c r="O349" i="17" a="1"/>
  <c r="O349" i="17"/>
  <c r="O350" i="17" a="1"/>
  <c r="O350" i="17" s="1"/>
  <c r="O351" i="17" a="1"/>
  <c r="O351" i="17"/>
  <c r="O352" i="17" a="1"/>
  <c r="O352" i="17"/>
  <c r="O353" i="17" a="1"/>
  <c r="O353" i="17" s="1"/>
  <c r="O433" i="17" a="1"/>
  <c r="O433" i="17" s="1"/>
  <c r="O473" i="17" a="1"/>
  <c r="O473" i="17" s="1"/>
  <c r="O513" i="17" a="1"/>
  <c r="O513" i="17" s="1"/>
  <c r="O553" i="17" a="1"/>
  <c r="O553" i="17" s="1"/>
  <c r="O593" i="17" a="1"/>
  <c r="O593" i="17" s="1"/>
  <c r="O633" i="17" a="1"/>
  <c r="O633" i="17" s="1"/>
  <c r="O673" i="17" a="1"/>
  <c r="O673" i="17" s="1"/>
  <c r="O702" i="17" a="1"/>
  <c r="O702" i="17" s="1"/>
  <c r="O737" i="17" a="1"/>
  <c r="O737" i="17"/>
  <c r="O777" i="17" a="1"/>
  <c r="O777" i="17" s="1"/>
  <c r="O817" i="17" a="1"/>
  <c r="O817" i="17" s="1"/>
  <c r="O34" i="17" a="1"/>
  <c r="O34" i="17" s="1"/>
  <c r="O74" i="17" a="1"/>
  <c r="O74" i="17" s="1"/>
  <c r="O114" i="17" a="1"/>
  <c r="O114" i="17" s="1"/>
  <c r="O154" i="17" a="1"/>
  <c r="O154" i="17" s="1"/>
  <c r="O354" i="17" a="1"/>
  <c r="O354" i="17" s="1"/>
  <c r="O355" i="17" a="1"/>
  <c r="O355" i="17" s="1"/>
  <c r="O356" i="17" a="1"/>
  <c r="O356" i="17" s="1"/>
  <c r="O357" i="17" a="1"/>
  <c r="O357" i="17" s="1"/>
  <c r="O358" i="17" a="1"/>
  <c r="O358" i="17" s="1"/>
  <c r="O359" i="17" a="1"/>
  <c r="O359" i="17" s="1"/>
  <c r="O434" i="17" a="1"/>
  <c r="O434" i="17"/>
  <c r="O474" i="17" a="1"/>
  <c r="O474" i="17" s="1"/>
  <c r="O514" i="17" a="1"/>
  <c r="O514" i="17" s="1"/>
  <c r="O554" i="17" a="1"/>
  <c r="O554" i="17" s="1"/>
  <c r="O594" i="17" a="1"/>
  <c r="O594" i="17" s="1"/>
  <c r="O634" i="17" a="1"/>
  <c r="O634" i="17" s="1"/>
  <c r="O674" i="17" a="1"/>
  <c r="O674" i="17" s="1"/>
  <c r="O703" i="17" a="1"/>
  <c r="O703" i="17" s="1"/>
  <c r="O738" i="17" a="1"/>
  <c r="O738" i="17" s="1"/>
  <c r="O778" i="17" a="1"/>
  <c r="O778" i="17" s="1"/>
  <c r="O818" i="17" a="1"/>
  <c r="O818" i="17" s="1"/>
  <c r="O35" i="17" a="1"/>
  <c r="O35" i="17" s="1"/>
  <c r="O75" i="17" a="1"/>
  <c r="O75" i="17"/>
  <c r="O115" i="17" a="1"/>
  <c r="O115" i="17" s="1"/>
  <c r="O155" i="17" a="1"/>
  <c r="O155" i="17" s="1"/>
  <c r="O360" i="17" a="1"/>
  <c r="O360" i="17" s="1"/>
  <c r="O361" i="17" a="1"/>
  <c r="O361" i="17" s="1"/>
  <c r="O362" i="17" a="1"/>
  <c r="O362" i="17" s="1"/>
  <c r="O363" i="17" a="1"/>
  <c r="O363" i="17" s="1"/>
  <c r="O364" i="17" a="1"/>
  <c r="O364" i="17" s="1"/>
  <c r="O365" i="17" a="1"/>
  <c r="O365" i="17" s="1"/>
  <c r="O435" i="17" a="1"/>
  <c r="O435" i="17" s="1"/>
  <c r="O475" i="17" a="1"/>
  <c r="O475" i="17" s="1"/>
  <c r="O515" i="17" a="1"/>
  <c r="O515" i="17" s="1"/>
  <c r="O555" i="17" a="1"/>
  <c r="O555" i="17" s="1"/>
  <c r="O595" i="17" a="1"/>
  <c r="O595" i="17" s="1"/>
  <c r="O635" i="17" a="1"/>
  <c r="O635" i="17" s="1"/>
  <c r="O675" i="17" a="1"/>
  <c r="O675" i="17" s="1"/>
  <c r="O739" i="17" a="1"/>
  <c r="O739" i="17" s="1"/>
  <c r="O779" i="17" a="1"/>
  <c r="O779" i="17" s="1"/>
  <c r="O819" i="17" a="1"/>
  <c r="O819" i="17" s="1"/>
  <c r="O36" i="17" a="1"/>
  <c r="O36" i="17" s="1"/>
  <c r="O76" i="17" a="1"/>
  <c r="O76" i="17" s="1"/>
  <c r="O116" i="17" a="1"/>
  <c r="O116" i="17"/>
  <c r="O156" i="17" a="1"/>
  <c r="O156" i="17" s="1"/>
  <c r="O366" i="17" a="1"/>
  <c r="O366" i="17" s="1"/>
  <c r="O367" i="17" a="1"/>
  <c r="O367" i="17" s="1"/>
  <c r="O368" i="17" a="1"/>
  <c r="O368" i="17" s="1"/>
  <c r="O369" i="17" a="1"/>
  <c r="O369" i="17" s="1"/>
  <c r="O370" i="17" a="1"/>
  <c r="O370" i="17" s="1"/>
  <c r="O371" i="17" a="1"/>
  <c r="O371" i="17" s="1"/>
  <c r="O436" i="17" a="1"/>
  <c r="O436" i="17" s="1"/>
  <c r="O476" i="17" a="1"/>
  <c r="O476" i="17" s="1"/>
  <c r="O516" i="17" a="1"/>
  <c r="O516" i="17" s="1"/>
  <c r="O556" i="17" a="1"/>
  <c r="O556" i="17" s="1"/>
  <c r="O596" i="17" a="1"/>
  <c r="O596" i="17" s="1"/>
  <c r="O636" i="17" a="1"/>
  <c r="O636" i="17" s="1"/>
  <c r="O676" i="17" a="1"/>
  <c r="O676" i="17" s="1"/>
  <c r="O740" i="17" a="1"/>
  <c r="O740" i="17" s="1"/>
  <c r="O780" i="17" a="1"/>
  <c r="O780" i="17" s="1"/>
  <c r="O820" i="17" a="1"/>
  <c r="O820" i="17" s="1"/>
  <c r="O37" i="17" a="1"/>
  <c r="O37" i="17" s="1"/>
  <c r="O77" i="17" a="1"/>
  <c r="O77" i="17" s="1"/>
  <c r="O117" i="17" a="1"/>
  <c r="O117" i="17" s="1"/>
  <c r="O157" i="17" a="1"/>
  <c r="O157" i="17" s="1"/>
  <c r="O372" i="17" a="1"/>
  <c r="O372" i="17" s="1"/>
  <c r="O373" i="17" a="1"/>
  <c r="O373" i="17" s="1"/>
  <c r="O374" i="17" a="1"/>
  <c r="O374" i="17" s="1"/>
  <c r="O375" i="17" a="1"/>
  <c r="O375" i="17" s="1"/>
  <c r="O376" i="17" a="1"/>
  <c r="O376" i="17" s="1"/>
  <c r="O377" i="17" a="1"/>
  <c r="O377" i="17" s="1"/>
  <c r="O437" i="17" a="1"/>
  <c r="O437" i="17" s="1"/>
  <c r="O477" i="17" a="1"/>
  <c r="O477" i="17" s="1"/>
  <c r="O517" i="17" a="1"/>
  <c r="O517" i="17" s="1"/>
  <c r="O557" i="17" a="1"/>
  <c r="O557" i="17" s="1"/>
  <c r="O597" i="17" a="1"/>
  <c r="O597" i="17" s="1"/>
  <c r="O637" i="17" a="1"/>
  <c r="O637" i="17" s="1"/>
  <c r="O677" i="17" a="1"/>
  <c r="O677" i="17" s="1"/>
  <c r="O741" i="17" a="1"/>
  <c r="O741" i="17" s="1"/>
  <c r="O781" i="17" a="1"/>
  <c r="O781" i="17"/>
  <c r="O821" i="17" a="1"/>
  <c r="O821" i="17"/>
  <c r="O38" i="17" a="1"/>
  <c r="O38" i="17" s="1"/>
  <c r="O78" i="17" a="1"/>
  <c r="O78" i="17" s="1"/>
  <c r="O118" i="17" a="1"/>
  <c r="O118" i="17" s="1"/>
  <c r="O158" i="17" a="1"/>
  <c r="O158" i="17" s="1"/>
  <c r="O378" i="17" a="1"/>
  <c r="O378" i="17" s="1"/>
  <c r="O379" i="17" a="1"/>
  <c r="O379" i="17" s="1"/>
  <c r="O380" i="17" a="1"/>
  <c r="O380" i="17" s="1"/>
  <c r="O381" i="17" a="1"/>
  <c r="O381" i="17" s="1"/>
  <c r="O382" i="17" a="1"/>
  <c r="O382" i="17" s="1"/>
  <c r="O383" i="17" a="1"/>
  <c r="O383" i="17" s="1"/>
  <c r="O438" i="17" a="1"/>
  <c r="O438" i="17" s="1"/>
  <c r="O478" i="17" a="1"/>
  <c r="O478" i="17" s="1"/>
  <c r="O518" i="17" a="1"/>
  <c r="O518" i="17" s="1"/>
  <c r="O558" i="17" a="1"/>
  <c r="O558" i="17" s="1"/>
  <c r="O598" i="17" a="1"/>
  <c r="O598" i="17" s="1"/>
  <c r="O638" i="17" a="1"/>
  <c r="O638" i="17" s="1"/>
  <c r="O678" i="17" a="1"/>
  <c r="O678" i="17" s="1"/>
  <c r="O742" i="17" a="1"/>
  <c r="O742" i="17" s="1"/>
  <c r="O782" i="17" a="1"/>
  <c r="O782" i="17" s="1"/>
  <c r="O822" i="17" a="1"/>
  <c r="O822" i="17" s="1"/>
  <c r="O39" i="17" a="1"/>
  <c r="O39" i="17" s="1"/>
  <c r="O79" i="17" a="1"/>
  <c r="O79" i="17" s="1"/>
  <c r="O119" i="17" a="1"/>
  <c r="O119" i="17" s="1"/>
  <c r="O159" i="17" a="1"/>
  <c r="O159" i="17" s="1"/>
  <c r="O384" i="17" a="1"/>
  <c r="O384" i="17"/>
  <c r="O385" i="17" a="1"/>
  <c r="O385" i="17"/>
  <c r="O386" i="17" a="1"/>
  <c r="O386" i="17" s="1"/>
  <c r="O387" i="17" a="1"/>
  <c r="O387" i="17" s="1"/>
  <c r="O388" i="17" a="1"/>
  <c r="O388" i="17" s="1"/>
  <c r="O389" i="17" a="1"/>
  <c r="O389" i="17" s="1"/>
  <c r="O439" i="17" a="1"/>
  <c r="O439" i="17" s="1"/>
  <c r="O479" i="17" a="1"/>
  <c r="O479" i="17" s="1"/>
  <c r="O519" i="17" a="1"/>
  <c r="O519" i="17" s="1"/>
  <c r="O559" i="17" a="1"/>
  <c r="O559" i="17" s="1"/>
  <c r="O599" i="17" a="1"/>
  <c r="O599" i="17" s="1"/>
  <c r="O639" i="17" a="1"/>
  <c r="O639" i="17" s="1"/>
  <c r="O679" i="17" a="1"/>
  <c r="O679" i="17" s="1"/>
  <c r="O704" i="17" a="1"/>
  <c r="O704" i="17" s="1"/>
  <c r="O743" i="17" a="1"/>
  <c r="O743" i="17" s="1"/>
  <c r="O783" i="17" a="1"/>
  <c r="O783" i="17" s="1"/>
  <c r="O823" i="17" a="1"/>
  <c r="O823" i="17" s="1"/>
  <c r="O40" i="17" a="1"/>
  <c r="O40" i="17" s="1"/>
  <c r="O80" i="17" a="1"/>
  <c r="O80" i="17" s="1"/>
  <c r="O120" i="17" a="1"/>
  <c r="O120" i="17" s="1"/>
  <c r="O160" i="17" a="1"/>
  <c r="O160" i="17" s="1"/>
  <c r="O390" i="17" a="1"/>
  <c r="O390" i="17" s="1"/>
  <c r="O391" i="17" a="1"/>
  <c r="O391" i="17" s="1"/>
  <c r="O392" i="17" a="1"/>
  <c r="O392" i="17" s="1"/>
  <c r="O393" i="17" a="1"/>
  <c r="O393" i="17" s="1"/>
  <c r="O394" i="17" a="1"/>
  <c r="O394" i="17" s="1"/>
  <c r="O395" i="17" a="1"/>
  <c r="O395" i="17"/>
  <c r="O440" i="17" a="1"/>
  <c r="O440" i="17" s="1"/>
  <c r="O480" i="17" a="1"/>
  <c r="O480" i="17" s="1"/>
  <c r="O520" i="17" a="1"/>
  <c r="O520" i="17" s="1"/>
  <c r="O560" i="17" a="1"/>
  <c r="O560" i="17" s="1"/>
  <c r="O600" i="17" a="1"/>
  <c r="O600" i="17" s="1"/>
  <c r="O640" i="17" a="1"/>
  <c r="O640" i="17" s="1"/>
  <c r="O680" i="17" a="1"/>
  <c r="O680" i="17" s="1"/>
  <c r="O744" i="17" a="1"/>
  <c r="O744" i="17" s="1"/>
  <c r="O784" i="17" a="1"/>
  <c r="O784" i="17" s="1"/>
  <c r="O824" i="17" a="1"/>
  <c r="O824" i="17" s="1"/>
  <c r="O41" i="17" a="1"/>
  <c r="O41" i="17" s="1"/>
  <c r="O81" i="17" a="1"/>
  <c r="O81" i="17" s="1"/>
  <c r="O121" i="17" a="1"/>
  <c r="O121" i="17" s="1"/>
  <c r="O161" i="17" a="1"/>
  <c r="O161" i="17" s="1"/>
  <c r="O396" i="17" a="1"/>
  <c r="O396" i="17" s="1"/>
  <c r="O397" i="17" a="1"/>
  <c r="O397" i="17" s="1"/>
  <c r="O398" i="17" a="1"/>
  <c r="O398" i="17" s="1"/>
  <c r="O399" i="17" a="1"/>
  <c r="O399" i="17" s="1"/>
  <c r="O400" i="17" a="1"/>
  <c r="O400" i="17" s="1"/>
  <c r="O401" i="17" a="1"/>
  <c r="O401" i="17" s="1"/>
  <c r="O441" i="17" a="1"/>
  <c r="O441" i="17" s="1"/>
  <c r="O481" i="17" a="1"/>
  <c r="O481" i="17" s="1"/>
  <c r="O521" i="17" a="1"/>
  <c r="O521" i="17"/>
  <c r="O561" i="17" a="1"/>
  <c r="O561" i="17" s="1"/>
  <c r="O601" i="17" a="1"/>
  <c r="O601" i="17" s="1"/>
  <c r="O641" i="17" a="1"/>
  <c r="O641" i="17" s="1"/>
  <c r="O681" i="17" a="1"/>
  <c r="O681" i="17" s="1"/>
  <c r="O705" i="17" a="1"/>
  <c r="O705" i="17" s="1"/>
  <c r="O745" i="17" a="1"/>
  <c r="O745" i="17" s="1"/>
  <c r="O785" i="17" a="1"/>
  <c r="O785" i="17" s="1"/>
  <c r="O825" i="17" a="1"/>
  <c r="O825" i="17" s="1"/>
  <c r="P2" i="17" a="1"/>
  <c r="P2" i="17" s="1"/>
  <c r="P42" i="17" a="1"/>
  <c r="P42" i="17" s="1"/>
  <c r="P82" i="17" a="1"/>
  <c r="P82" i="17" s="1"/>
  <c r="P122" i="17" a="1"/>
  <c r="P122" i="17" s="1"/>
  <c r="P162" i="17" a="1"/>
  <c r="P162" i="17" s="1"/>
  <c r="P163" i="17" a="1"/>
  <c r="P163" i="17" s="1"/>
  <c r="P164" i="17" a="1"/>
  <c r="P164" i="17" s="1"/>
  <c r="P165" i="17" a="1"/>
  <c r="P165" i="17" s="1"/>
  <c r="P166" i="17" a="1"/>
  <c r="P166" i="17" s="1"/>
  <c r="P167" i="17" a="1"/>
  <c r="P167" i="17" s="1"/>
  <c r="P402" i="17" a="1"/>
  <c r="P402" i="17" s="1"/>
  <c r="P442" i="17" a="1"/>
  <c r="P442" i="17" s="1"/>
  <c r="P482" i="17" a="1"/>
  <c r="P482" i="17" s="1"/>
  <c r="P522" i="17" a="1"/>
  <c r="P522" i="17"/>
  <c r="P562" i="17" a="1"/>
  <c r="P562" i="17" s="1"/>
  <c r="P602" i="17" a="1"/>
  <c r="P602" i="17"/>
  <c r="P642" i="17" a="1"/>
  <c r="P642" i="17"/>
  <c r="P706" i="17" a="1"/>
  <c r="P706" i="17" s="1"/>
  <c r="P746" i="17" a="1"/>
  <c r="P746" i="17" s="1"/>
  <c r="P786" i="17" a="1"/>
  <c r="P786" i="17" s="1"/>
  <c r="P3" i="17" a="1"/>
  <c r="P3" i="17" s="1"/>
  <c r="P43" i="17" a="1"/>
  <c r="P43" i="17" s="1"/>
  <c r="P83" i="17" a="1"/>
  <c r="P83" i="17" s="1"/>
  <c r="P123" i="17" a="1"/>
  <c r="P123" i="17" s="1"/>
  <c r="P168" i="17" a="1"/>
  <c r="P168" i="17" s="1"/>
  <c r="P169" i="17" a="1"/>
  <c r="P169" i="17" s="1"/>
  <c r="P170" i="17" a="1"/>
  <c r="P170" i="17"/>
  <c r="P171" i="17" a="1"/>
  <c r="P171" i="17" s="1"/>
  <c r="P172" i="17" a="1"/>
  <c r="P172" i="17" s="1"/>
  <c r="P173" i="17" a="1"/>
  <c r="P173" i="17" s="1"/>
  <c r="P403" i="17" a="1"/>
  <c r="P403" i="17" s="1"/>
  <c r="P443" i="17" a="1"/>
  <c r="P443" i="17" s="1"/>
  <c r="P483" i="17" a="1"/>
  <c r="P483" i="17" s="1"/>
  <c r="P523" i="17" a="1"/>
  <c r="P523" i="17"/>
  <c r="P563" i="17" a="1"/>
  <c r="P563" i="17" s="1"/>
  <c r="P603" i="17" a="1"/>
  <c r="P603" i="17" s="1"/>
  <c r="P643" i="17" a="1"/>
  <c r="P643" i="17" s="1"/>
  <c r="P707" i="17" a="1"/>
  <c r="P707" i="17" s="1"/>
  <c r="P747" i="17" a="1"/>
  <c r="P747" i="17" s="1"/>
  <c r="P787" i="17" a="1"/>
  <c r="P787" i="17" s="1"/>
  <c r="P4" i="17" a="1"/>
  <c r="P4" i="17" s="1"/>
  <c r="P44" i="17" a="1"/>
  <c r="P44" i="17" s="1"/>
  <c r="P84" i="17" a="1"/>
  <c r="P84" i="17" s="1"/>
  <c r="P124" i="17" a="1"/>
  <c r="P124" i="17" s="1"/>
  <c r="P174" i="17" a="1"/>
  <c r="P174" i="17" s="1"/>
  <c r="P175" i="17" a="1"/>
  <c r="P175" i="17" s="1"/>
  <c r="P176" i="17" a="1"/>
  <c r="P176" i="17"/>
  <c r="P177" i="17" a="1"/>
  <c r="P177" i="17" s="1"/>
  <c r="P178" i="17" a="1"/>
  <c r="P178" i="17" s="1"/>
  <c r="P179" i="17" a="1"/>
  <c r="P179" i="17" s="1"/>
  <c r="P404" i="17" a="1"/>
  <c r="P404" i="17" s="1"/>
  <c r="P444" i="17" a="1"/>
  <c r="P444" i="17" s="1"/>
  <c r="P484" i="17" a="1"/>
  <c r="P484" i="17"/>
  <c r="P524" i="17" a="1"/>
  <c r="P524" i="17" s="1"/>
  <c r="P564" i="17" a="1"/>
  <c r="P564" i="17" s="1"/>
  <c r="P604" i="17" a="1"/>
  <c r="P604" i="17" s="1"/>
  <c r="P644" i="17" a="1"/>
  <c r="P644" i="17" s="1"/>
  <c r="P682" i="17" a="1"/>
  <c r="P682" i="17" s="1"/>
  <c r="P708" i="17" a="1"/>
  <c r="P708" i="17" s="1"/>
  <c r="P748" i="17" a="1"/>
  <c r="P748" i="17" s="1"/>
  <c r="P788" i="17" a="1"/>
  <c r="P788" i="17" s="1"/>
  <c r="P5" i="17" a="1"/>
  <c r="P5" i="17" s="1"/>
  <c r="P45" i="17" a="1"/>
  <c r="P45" i="17" s="1"/>
  <c r="P85" i="17" a="1"/>
  <c r="P85" i="17" s="1"/>
  <c r="P125" i="17" a="1"/>
  <c r="P125" i="17" s="1"/>
  <c r="P180" i="17" a="1"/>
  <c r="P180" i="17" s="1"/>
  <c r="P181" i="17" a="1"/>
  <c r="P181" i="17" s="1"/>
  <c r="P182" i="17" a="1"/>
  <c r="P182" i="17" s="1"/>
  <c r="P183" i="17" a="1"/>
  <c r="P183" i="17" s="1"/>
  <c r="P184" i="17" a="1"/>
  <c r="P184" i="17" s="1"/>
  <c r="P185" i="17" a="1"/>
  <c r="P185" i="17" s="1"/>
  <c r="P405" i="17" a="1"/>
  <c r="P405" i="17" s="1"/>
  <c r="P445" i="17" a="1"/>
  <c r="P445" i="17" s="1"/>
  <c r="P485" i="17" a="1"/>
  <c r="P485" i="17" s="1"/>
  <c r="P525" i="17" a="1"/>
  <c r="P525" i="17" s="1"/>
  <c r="P565" i="17" a="1"/>
  <c r="P565" i="17" s="1"/>
  <c r="P605" i="17" a="1"/>
  <c r="P605" i="17" s="1"/>
  <c r="P645" i="17" a="1"/>
  <c r="P645" i="17" s="1"/>
  <c r="P683" i="17" a="1"/>
  <c r="P683" i="17" s="1"/>
  <c r="P709" i="17" a="1"/>
  <c r="P709" i="17" s="1"/>
  <c r="P749" i="17" a="1"/>
  <c r="P749" i="17" s="1"/>
  <c r="P789" i="17" a="1"/>
  <c r="P789" i="17" s="1"/>
  <c r="P6" i="17" a="1"/>
  <c r="P6" i="17" s="1"/>
  <c r="P46" i="17" a="1"/>
  <c r="P46" i="17" s="1"/>
  <c r="P86" i="17" a="1"/>
  <c r="P86" i="17" s="1"/>
  <c r="P126" i="17" a="1"/>
  <c r="P126" i="17"/>
  <c r="P186" i="17" a="1"/>
  <c r="P186" i="17" s="1"/>
  <c r="P187" i="17" a="1"/>
  <c r="P187" i="17" s="1"/>
  <c r="P188" i="17" a="1"/>
  <c r="P188" i="17" s="1"/>
  <c r="P189" i="17" a="1"/>
  <c r="P189" i="17"/>
  <c r="P190" i="17" a="1"/>
  <c r="P190" i="17" s="1"/>
  <c r="P191" i="17" a="1"/>
  <c r="P191" i="17" s="1"/>
  <c r="P406" i="17" a="1"/>
  <c r="P406" i="17" s="1"/>
  <c r="P446" i="17" a="1"/>
  <c r="P446" i="17" s="1"/>
  <c r="P486" i="17" a="1"/>
  <c r="P486" i="17" s="1"/>
  <c r="P526" i="17" a="1"/>
  <c r="P526" i="17" s="1"/>
  <c r="P566" i="17" a="1"/>
  <c r="P566" i="17" s="1"/>
  <c r="P606" i="17" a="1"/>
  <c r="P606" i="17"/>
  <c r="P646" i="17" a="1"/>
  <c r="P646" i="17"/>
  <c r="P684" i="17" a="1"/>
  <c r="P684" i="17" s="1"/>
  <c r="P710" i="17" a="1"/>
  <c r="P710" i="17" s="1"/>
  <c r="P750" i="17" a="1"/>
  <c r="P750" i="17"/>
  <c r="P790" i="17" a="1"/>
  <c r="P790" i="17"/>
  <c r="P7" i="17" a="1"/>
  <c r="P7" i="17" s="1"/>
  <c r="P47" i="17" a="1"/>
  <c r="P47" i="17" s="1"/>
  <c r="P87" i="17" a="1"/>
  <c r="P87" i="17" s="1"/>
  <c r="P127" i="17" a="1"/>
  <c r="P127" i="17" s="1"/>
  <c r="P192" i="17" a="1"/>
  <c r="P192" i="17" s="1"/>
  <c r="P193" i="17" a="1"/>
  <c r="P193" i="17" s="1"/>
  <c r="P194" i="17" a="1"/>
  <c r="P194" i="17" s="1"/>
  <c r="P195" i="17" a="1"/>
  <c r="P195" i="17" s="1"/>
  <c r="P196" i="17" a="1"/>
  <c r="P196" i="17" s="1"/>
  <c r="P197" i="17" a="1"/>
  <c r="P197" i="17" s="1"/>
  <c r="P407" i="17" a="1"/>
  <c r="P407" i="17" s="1"/>
  <c r="P447" i="17" a="1"/>
  <c r="P447" i="17"/>
  <c r="P487" i="17" a="1"/>
  <c r="P487" i="17"/>
  <c r="P527" i="17" a="1"/>
  <c r="P527" i="17" s="1"/>
  <c r="P567" i="17" a="1"/>
  <c r="P567" i="17" s="1"/>
  <c r="P607" i="17" a="1"/>
  <c r="P607" i="17" s="1"/>
  <c r="P647" i="17" a="1"/>
  <c r="P647" i="17" s="1"/>
  <c r="P685" i="17" a="1"/>
  <c r="P685" i="17" s="1"/>
  <c r="P711" i="17" a="1"/>
  <c r="P711" i="17" s="1"/>
  <c r="P751" i="17" a="1"/>
  <c r="P751" i="17" s="1"/>
  <c r="P791" i="17" a="1"/>
  <c r="P791" i="17" s="1"/>
  <c r="P8" i="17" a="1"/>
  <c r="P8" i="17" s="1"/>
  <c r="P48" i="17" a="1"/>
  <c r="P48" i="17" s="1"/>
  <c r="P88" i="17" a="1"/>
  <c r="P88" i="17" s="1"/>
  <c r="P128" i="17" a="1"/>
  <c r="P128" i="17" s="1"/>
  <c r="P198" i="17" a="1"/>
  <c r="P198" i="17" s="1"/>
  <c r="P199" i="17" a="1"/>
  <c r="P199" i="17" s="1"/>
  <c r="P200" i="17" a="1"/>
  <c r="P200" i="17" s="1"/>
  <c r="P201" i="17" a="1"/>
  <c r="P201" i="17" s="1"/>
  <c r="P202" i="17" a="1"/>
  <c r="P202" i="17" s="1"/>
  <c r="P203" i="17" a="1"/>
  <c r="P203" i="17" s="1"/>
  <c r="P408" i="17" a="1"/>
  <c r="P408" i="17" s="1"/>
  <c r="P448" i="17" a="1"/>
  <c r="P448" i="17" s="1"/>
  <c r="P488" i="17" a="1"/>
  <c r="P488" i="17" s="1"/>
  <c r="P528" i="17" a="1"/>
  <c r="P528" i="17" s="1"/>
  <c r="P568" i="17" a="1"/>
  <c r="P568" i="17" s="1"/>
  <c r="P608" i="17" a="1"/>
  <c r="P608" i="17"/>
  <c r="P648" i="17" a="1"/>
  <c r="P648" i="17" s="1"/>
  <c r="P686" i="17" a="1"/>
  <c r="P686" i="17"/>
  <c r="P712" i="17" a="1"/>
  <c r="P712" i="17" s="1"/>
  <c r="P752" i="17" a="1"/>
  <c r="P752" i="17" s="1"/>
  <c r="P792" i="17" a="1"/>
  <c r="P792" i="17" s="1"/>
  <c r="P9" i="17" a="1"/>
  <c r="P9" i="17" s="1"/>
  <c r="P49" i="17" a="1"/>
  <c r="P49" i="17" s="1"/>
  <c r="P89" i="17" a="1"/>
  <c r="P89" i="17" s="1"/>
  <c r="P129" i="17" a="1"/>
  <c r="P129" i="17" s="1"/>
  <c r="P204" i="17" a="1"/>
  <c r="P204" i="17" s="1"/>
  <c r="P205" i="17" a="1"/>
  <c r="P205" i="17" s="1"/>
  <c r="P206" i="17" a="1"/>
  <c r="P206" i="17" s="1"/>
  <c r="P207" i="17" a="1"/>
  <c r="P207" i="17"/>
  <c r="P208" i="17" a="1"/>
  <c r="P208" i="17" s="1"/>
  <c r="P209" i="17" a="1"/>
  <c r="P209" i="17" s="1"/>
  <c r="P409" i="17" a="1"/>
  <c r="P409" i="17" s="1"/>
  <c r="P449" i="17" a="1"/>
  <c r="P449" i="17"/>
  <c r="P489" i="17" a="1"/>
  <c r="P489" i="17" s="1"/>
  <c r="P529" i="17" a="1"/>
  <c r="P529" i="17" s="1"/>
  <c r="P569" i="17" a="1"/>
  <c r="P569" i="17" s="1"/>
  <c r="P609" i="17" a="1"/>
  <c r="P609" i="17" s="1"/>
  <c r="P649" i="17" a="1"/>
  <c r="P649" i="17" s="1"/>
  <c r="P687" i="17" a="1"/>
  <c r="P687" i="17" s="1"/>
  <c r="P713" i="17" a="1"/>
  <c r="P713" i="17" s="1"/>
  <c r="P753" i="17" a="1"/>
  <c r="P753" i="17" s="1"/>
  <c r="P793" i="17" a="1"/>
  <c r="P793" i="17"/>
  <c r="P10" i="17" a="1"/>
  <c r="P10" i="17" s="1"/>
  <c r="P50" i="17" a="1"/>
  <c r="P50" i="17" s="1"/>
  <c r="P90" i="17" a="1"/>
  <c r="P90" i="17" s="1"/>
  <c r="P130" i="17" a="1"/>
  <c r="P130" i="17"/>
  <c r="P210" i="17" a="1"/>
  <c r="P210" i="17" s="1"/>
  <c r="P211" i="17" a="1"/>
  <c r="P211" i="17" s="1"/>
  <c r="P212" i="17" a="1"/>
  <c r="P212" i="17" s="1"/>
  <c r="P213" i="17" a="1"/>
  <c r="P213" i="17" s="1"/>
  <c r="P214" i="17" a="1"/>
  <c r="P214" i="17"/>
  <c r="P215" i="17" a="1"/>
  <c r="P215" i="17" s="1"/>
  <c r="P410" i="17" a="1"/>
  <c r="P410" i="17" s="1"/>
  <c r="P450" i="17" a="1"/>
  <c r="P450" i="17" s="1"/>
  <c r="P490" i="17" a="1"/>
  <c r="P490" i="17" s="1"/>
  <c r="P530" i="17" a="1"/>
  <c r="P530" i="17" s="1"/>
  <c r="P570" i="17" a="1"/>
  <c r="P570" i="17" s="1"/>
  <c r="P610" i="17" a="1"/>
  <c r="P610" i="17" s="1"/>
  <c r="P650" i="17" a="1"/>
  <c r="P650" i="17"/>
  <c r="P688" i="17" a="1"/>
  <c r="P688" i="17"/>
  <c r="P714" i="17" a="1"/>
  <c r="P714" i="17" s="1"/>
  <c r="P754" i="17" a="1"/>
  <c r="P754" i="17" s="1"/>
  <c r="P794" i="17" a="1"/>
  <c r="P794" i="17"/>
  <c r="P11" i="17" a="1"/>
  <c r="P11" i="17" s="1"/>
  <c r="P51" i="17" a="1"/>
  <c r="P51" i="17" s="1"/>
  <c r="P91" i="17" a="1"/>
  <c r="P91" i="17" s="1"/>
  <c r="P131" i="17" a="1"/>
  <c r="P131" i="17" s="1"/>
  <c r="P216" i="17" a="1"/>
  <c r="P216" i="17" s="1"/>
  <c r="P217" i="17" a="1"/>
  <c r="P217" i="17" s="1"/>
  <c r="P218" i="17" a="1"/>
  <c r="P218" i="17" s="1"/>
  <c r="P219" i="17" a="1"/>
  <c r="P219" i="17" s="1"/>
  <c r="P220" i="17" a="1"/>
  <c r="P220" i="17"/>
  <c r="P221" i="17" a="1"/>
  <c r="P221" i="17" s="1"/>
  <c r="P411" i="17" a="1"/>
  <c r="P411" i="17" s="1"/>
  <c r="P451" i="17" a="1"/>
  <c r="P451" i="17" s="1"/>
  <c r="P491" i="17" a="1"/>
  <c r="P491" i="17"/>
  <c r="P531" i="17" a="1"/>
  <c r="P531" i="17"/>
  <c r="P571" i="17" a="1"/>
  <c r="P571" i="17" s="1"/>
  <c r="P611" i="17" a="1"/>
  <c r="P611" i="17" s="1"/>
  <c r="P651" i="17" a="1"/>
  <c r="P651" i="17"/>
  <c r="P689" i="17" a="1"/>
  <c r="P689" i="17" s="1"/>
  <c r="P715" i="17" a="1"/>
  <c r="P715" i="17" s="1"/>
  <c r="P755" i="17" a="1"/>
  <c r="P755" i="17" s="1"/>
  <c r="P795" i="17" a="1"/>
  <c r="P795" i="17" s="1"/>
  <c r="P12" i="17" a="1"/>
  <c r="P12" i="17" s="1"/>
  <c r="P52" i="17" a="1"/>
  <c r="P52" i="17" s="1"/>
  <c r="P92" i="17" a="1"/>
  <c r="P92" i="17" s="1"/>
  <c r="P132" i="17" a="1"/>
  <c r="P132" i="17" s="1"/>
  <c r="P222" i="17" a="1"/>
  <c r="P222" i="17" s="1"/>
  <c r="P223" i="17" a="1"/>
  <c r="P223" i="17" s="1"/>
  <c r="P224" i="17" a="1"/>
  <c r="P224" i="17" s="1"/>
  <c r="P225" i="17" a="1"/>
  <c r="P225" i="17" s="1"/>
  <c r="P226" i="17" a="1"/>
  <c r="P226" i="17" s="1"/>
  <c r="P227" i="17" a="1"/>
  <c r="P227" i="17" s="1"/>
  <c r="P412" i="17" a="1"/>
  <c r="P412" i="17" s="1"/>
  <c r="P452" i="17" a="1"/>
  <c r="P452" i="17"/>
  <c r="P492" i="17" a="1"/>
  <c r="P492" i="17" s="1"/>
  <c r="P532" i="17" a="1"/>
  <c r="P532" i="17" s="1"/>
  <c r="P572" i="17" a="1"/>
  <c r="P572" i="17" s="1"/>
  <c r="P612" i="17" a="1"/>
  <c r="P612" i="17" s="1"/>
  <c r="P652" i="17" a="1"/>
  <c r="P652" i="17" s="1"/>
  <c r="P716" i="17" a="1"/>
  <c r="P716" i="17" s="1"/>
  <c r="P756" i="17" a="1"/>
  <c r="P756" i="17" s="1"/>
  <c r="P796" i="17" a="1"/>
  <c r="P796" i="17"/>
  <c r="P13" i="17" a="1"/>
  <c r="P13" i="17" s="1"/>
  <c r="P53" i="17" a="1"/>
  <c r="P53" i="17" s="1"/>
  <c r="P93" i="17" a="1"/>
  <c r="P93" i="17" s="1"/>
  <c r="P133" i="17" a="1"/>
  <c r="P133" i="17" s="1"/>
  <c r="P228" i="17" a="1"/>
  <c r="P228" i="17" s="1"/>
  <c r="P229" i="17" a="1"/>
  <c r="P229" i="17" s="1"/>
  <c r="P230" i="17" a="1"/>
  <c r="P230" i="17"/>
  <c r="P231" i="17" a="1"/>
  <c r="P231" i="17" s="1"/>
  <c r="P232" i="17" a="1"/>
  <c r="P232" i="17" s="1"/>
  <c r="P233" i="17" a="1"/>
  <c r="P233" i="17" s="1"/>
  <c r="P413" i="17" a="1"/>
  <c r="P413" i="17" s="1"/>
  <c r="P453" i="17" a="1"/>
  <c r="P453" i="17" s="1"/>
  <c r="P493" i="17" a="1"/>
  <c r="P493" i="17" s="1"/>
  <c r="P533" i="17" a="1"/>
  <c r="P533" i="17" s="1"/>
  <c r="P573" i="17" a="1"/>
  <c r="P573" i="17" s="1"/>
  <c r="P613" i="17" a="1"/>
  <c r="P613" i="17"/>
  <c r="P653" i="17" a="1"/>
  <c r="P653" i="17" s="1"/>
  <c r="P717" i="17" a="1"/>
  <c r="P717" i="17" s="1"/>
  <c r="P757" i="17" a="1"/>
  <c r="P757" i="17" s="1"/>
  <c r="P797" i="17" a="1"/>
  <c r="P797" i="17" s="1"/>
  <c r="P14" i="17" a="1"/>
  <c r="P14" i="17" s="1"/>
  <c r="P54" i="17" a="1"/>
  <c r="P54" i="17" s="1"/>
  <c r="P94" i="17" a="1"/>
  <c r="P94" i="17" s="1"/>
  <c r="P134" i="17" a="1"/>
  <c r="P134" i="17" s="1"/>
  <c r="P234" i="17" a="1"/>
  <c r="P234" i="17" s="1"/>
  <c r="P235" i="17" a="1"/>
  <c r="P235" i="17" s="1"/>
  <c r="P236" i="17" a="1"/>
  <c r="P236" i="17" s="1"/>
  <c r="P237" i="17" a="1"/>
  <c r="P237" i="17"/>
  <c r="P238" i="17" a="1"/>
  <c r="P238" i="17" s="1"/>
  <c r="P239" i="17" a="1"/>
  <c r="P239" i="17" s="1"/>
  <c r="P414" i="17" a="1"/>
  <c r="P414" i="17" s="1"/>
  <c r="P454" i="17" a="1"/>
  <c r="P454" i="17" s="1"/>
  <c r="P494" i="17" a="1"/>
  <c r="P494" i="17" s="1"/>
  <c r="P534" i="17" a="1"/>
  <c r="P534" i="17" s="1"/>
  <c r="P574" i="17" a="1"/>
  <c r="P574" i="17" s="1"/>
  <c r="P614" i="17" a="1"/>
  <c r="P614" i="17" s="1"/>
  <c r="P654" i="17" a="1"/>
  <c r="P654" i="17" s="1"/>
  <c r="P690" i="17" a="1"/>
  <c r="P690" i="17"/>
  <c r="P718" i="17" a="1"/>
  <c r="P718" i="17" s="1"/>
  <c r="P758" i="17" a="1"/>
  <c r="P758" i="17" s="1"/>
  <c r="P798" i="17" a="1"/>
  <c r="P798" i="17" s="1"/>
  <c r="P15" i="17" a="1"/>
  <c r="P15" i="17" s="1"/>
  <c r="P55" i="17" a="1"/>
  <c r="P55" i="17" s="1"/>
  <c r="P95" i="17" a="1"/>
  <c r="P95" i="17" s="1"/>
  <c r="P135" i="17" a="1"/>
  <c r="P135" i="17" s="1"/>
  <c r="P240" i="17" a="1"/>
  <c r="P240" i="17" s="1"/>
  <c r="P241" i="17" a="1"/>
  <c r="P241" i="17" s="1"/>
  <c r="P242" i="17" a="1"/>
  <c r="P242" i="17" s="1"/>
  <c r="P243" i="17" a="1"/>
  <c r="P243" i="17" s="1"/>
  <c r="P244" i="17" a="1"/>
  <c r="P244" i="17" s="1"/>
  <c r="P245" i="17" a="1"/>
  <c r="P245" i="17" s="1"/>
  <c r="P415" i="17" a="1"/>
  <c r="P415" i="17" s="1"/>
  <c r="P455" i="17" a="1"/>
  <c r="P455" i="17" s="1"/>
  <c r="P495" i="17" a="1"/>
  <c r="P495" i="17" s="1"/>
  <c r="P535" i="17" a="1"/>
  <c r="P535" i="17" s="1"/>
  <c r="P575" i="17" a="1"/>
  <c r="P575" i="17"/>
  <c r="P615" i="17" a="1"/>
  <c r="P615" i="17" s="1"/>
  <c r="P655" i="17" a="1"/>
  <c r="P655" i="17" s="1"/>
  <c r="P691" i="17" a="1"/>
  <c r="P691" i="17" s="1"/>
  <c r="P719" i="17" a="1"/>
  <c r="P719" i="17" s="1"/>
  <c r="P759" i="17" a="1"/>
  <c r="P759" i="17" s="1"/>
  <c r="P799" i="17" a="1"/>
  <c r="P799" i="17" s="1"/>
  <c r="P16" i="17" a="1"/>
  <c r="P16" i="17" s="1"/>
  <c r="P56" i="17" a="1"/>
  <c r="P56" i="17" s="1"/>
  <c r="P96" i="17" a="1"/>
  <c r="P96" i="17" s="1"/>
  <c r="P136" i="17" a="1"/>
  <c r="P136" i="17"/>
  <c r="P246" i="17" a="1"/>
  <c r="P246" i="17" s="1"/>
  <c r="P247" i="17" a="1"/>
  <c r="P247" i="17" s="1"/>
  <c r="P248" i="17" a="1"/>
  <c r="P248" i="17" s="1"/>
  <c r="P249" i="17" a="1"/>
  <c r="P249" i="17"/>
  <c r="P250" i="17" a="1"/>
  <c r="P250" i="17" s="1"/>
  <c r="P251" i="17" a="1"/>
  <c r="P251" i="17" s="1"/>
  <c r="P416" i="17" a="1"/>
  <c r="P416" i="17" s="1"/>
  <c r="P456" i="17" a="1"/>
  <c r="P456" i="17" s="1"/>
  <c r="P496" i="17" a="1"/>
  <c r="P496" i="17" s="1"/>
  <c r="P536" i="17" a="1"/>
  <c r="P536" i="17" s="1"/>
  <c r="P576" i="17" a="1"/>
  <c r="P576" i="17" s="1"/>
  <c r="P616" i="17" a="1"/>
  <c r="P616" i="17" s="1"/>
  <c r="P656" i="17" a="1"/>
  <c r="P656" i="17" s="1"/>
  <c r="P692" i="17" a="1"/>
  <c r="P692" i="17"/>
  <c r="P720" i="17" a="1"/>
  <c r="P720" i="17" s="1"/>
  <c r="P760" i="17" a="1"/>
  <c r="P760" i="17" s="1"/>
  <c r="P800" i="17" a="1"/>
  <c r="P800" i="17" s="1"/>
  <c r="P17" i="17" a="1"/>
  <c r="P17" i="17" s="1"/>
  <c r="P57" i="17" a="1"/>
  <c r="P57" i="17" s="1"/>
  <c r="P97" i="17" a="1"/>
  <c r="P97" i="17" s="1"/>
  <c r="P137" i="17" a="1"/>
  <c r="P137" i="17" s="1"/>
  <c r="P252" i="17" a="1"/>
  <c r="P252" i="17"/>
  <c r="P253" i="17" a="1"/>
  <c r="P253" i="17" s="1"/>
  <c r="P254" i="17" a="1"/>
  <c r="P254" i="17" s="1"/>
  <c r="P255" i="17" a="1"/>
  <c r="P255" i="17" s="1"/>
  <c r="P256" i="17" a="1"/>
  <c r="P256" i="17" s="1"/>
  <c r="P257" i="17" a="1"/>
  <c r="P257" i="17" s="1"/>
  <c r="P417" i="17" a="1"/>
  <c r="P417" i="17"/>
  <c r="P457" i="17" a="1"/>
  <c r="P457" i="17" s="1"/>
  <c r="P497" i="17" a="1"/>
  <c r="P497" i="17" s="1"/>
  <c r="P537" i="17" a="1"/>
  <c r="P537" i="17" s="1"/>
  <c r="P577" i="17" a="1"/>
  <c r="P577" i="17"/>
  <c r="P617" i="17" a="1"/>
  <c r="P617" i="17" s="1"/>
  <c r="P657" i="17" a="1"/>
  <c r="P657" i="17"/>
  <c r="P693" i="17" a="1"/>
  <c r="P693" i="17" s="1"/>
  <c r="P721" i="17" a="1"/>
  <c r="P721" i="17" s="1"/>
  <c r="P761" i="17" a="1"/>
  <c r="P761" i="17" s="1"/>
  <c r="P801" i="17" a="1"/>
  <c r="P801" i="17" s="1"/>
  <c r="P18" i="17" a="1"/>
  <c r="P18" i="17" s="1"/>
  <c r="P58" i="17" a="1"/>
  <c r="P58" i="17" s="1"/>
  <c r="P98" i="17" a="1"/>
  <c r="P98" i="17" s="1"/>
  <c r="P138" i="17" a="1"/>
  <c r="P138" i="17" s="1"/>
  <c r="P258" i="17" a="1"/>
  <c r="P258" i="17" s="1"/>
  <c r="P259" i="17" a="1"/>
  <c r="P259" i="17" s="1"/>
  <c r="P260" i="17" a="1"/>
  <c r="P260" i="17" s="1"/>
  <c r="P261" i="17" a="1"/>
  <c r="P261" i="17" s="1"/>
  <c r="P262" i="17" a="1"/>
  <c r="P262" i="17" s="1"/>
  <c r="P263" i="17" a="1"/>
  <c r="P263" i="17" s="1"/>
  <c r="P418" i="17" a="1"/>
  <c r="P418" i="17" s="1"/>
  <c r="P458" i="17" a="1"/>
  <c r="P458" i="17" s="1"/>
  <c r="P498" i="17" a="1"/>
  <c r="P498" i="17" s="1"/>
  <c r="P538" i="17" a="1"/>
  <c r="P538" i="17"/>
  <c r="P578" i="17" a="1"/>
  <c r="P578" i="17" s="1"/>
  <c r="P618" i="17" a="1"/>
  <c r="P618" i="17" s="1"/>
  <c r="P658" i="17" a="1"/>
  <c r="P658" i="17" s="1"/>
  <c r="P694" i="17" a="1"/>
  <c r="P694" i="17"/>
  <c r="P722" i="17" a="1"/>
  <c r="P722" i="17" s="1"/>
  <c r="P762" i="17" a="1"/>
  <c r="P762" i="17" s="1"/>
  <c r="P802" i="17" a="1"/>
  <c r="P802" i="17" s="1"/>
  <c r="P19" i="17" a="1"/>
  <c r="P19" i="17" s="1"/>
  <c r="P59" i="17" a="1"/>
  <c r="P59" i="17"/>
  <c r="P99" i="17" a="1"/>
  <c r="P99" i="17" s="1"/>
  <c r="P139" i="17" a="1"/>
  <c r="P139" i="17" s="1"/>
  <c r="P264" i="17" a="1"/>
  <c r="P264" i="17"/>
  <c r="P265" i="17" a="1"/>
  <c r="P265" i="17" s="1"/>
  <c r="P266" i="17" a="1"/>
  <c r="P266" i="17" s="1"/>
  <c r="P267" i="17" a="1"/>
  <c r="P267" i="17" s="1"/>
  <c r="P268" i="17" a="1"/>
  <c r="P268" i="17" s="1"/>
  <c r="P269" i="17" a="1"/>
  <c r="P269" i="17" s="1"/>
  <c r="P419" i="17" a="1"/>
  <c r="P419" i="17" s="1"/>
  <c r="P459" i="17" a="1"/>
  <c r="P459" i="17" s="1"/>
  <c r="P499" i="17" a="1"/>
  <c r="P499" i="17" s="1"/>
  <c r="P539" i="17" a="1"/>
  <c r="P539" i="17" s="1"/>
  <c r="P579" i="17" a="1"/>
  <c r="P579" i="17" s="1"/>
  <c r="P619" i="17" a="1"/>
  <c r="P619" i="17" s="1"/>
  <c r="P659" i="17" a="1"/>
  <c r="P659" i="17" s="1"/>
  <c r="P695" i="17" a="1"/>
  <c r="P695" i="17" s="1"/>
  <c r="P723" i="17" a="1"/>
  <c r="P723" i="17" s="1"/>
  <c r="P763" i="17" a="1"/>
  <c r="P763" i="17" s="1"/>
  <c r="P803" i="17" a="1"/>
  <c r="P803" i="17" s="1"/>
  <c r="P20" i="17" a="1"/>
  <c r="P20" i="17" s="1"/>
  <c r="P60" i="17" a="1"/>
  <c r="P60" i="17" s="1"/>
  <c r="P100" i="17" a="1"/>
  <c r="P100" i="17" s="1"/>
  <c r="P140" i="17" a="1"/>
  <c r="P140" i="17" s="1"/>
  <c r="P270" i="17" a="1"/>
  <c r="P270" i="17" s="1"/>
  <c r="P271" i="17" a="1"/>
  <c r="P271" i="17" s="1"/>
  <c r="P272" i="17" a="1"/>
  <c r="P272" i="17" s="1"/>
  <c r="P273" i="17" a="1"/>
  <c r="P273" i="17"/>
  <c r="P274" i="17" a="1"/>
  <c r="P274" i="17" s="1"/>
  <c r="P275" i="17" a="1"/>
  <c r="P275" i="17" s="1"/>
  <c r="P420" i="17" a="1"/>
  <c r="P420" i="17" s="1"/>
  <c r="P460" i="17" a="1"/>
  <c r="P460" i="17" s="1"/>
  <c r="P500" i="17" a="1"/>
  <c r="P500" i="17" s="1"/>
  <c r="P540" i="17" a="1"/>
  <c r="P540" i="17" s="1"/>
  <c r="P580" i="17" a="1"/>
  <c r="P580" i="17" s="1"/>
  <c r="P620" i="17" a="1"/>
  <c r="P620" i="17"/>
  <c r="P660" i="17" a="1"/>
  <c r="P660" i="17" s="1"/>
  <c r="P696" i="17" a="1"/>
  <c r="P696" i="17" s="1"/>
  <c r="P724" i="17" a="1"/>
  <c r="P724" i="17" s="1"/>
  <c r="P764" i="17" a="1"/>
  <c r="P764" i="17" s="1"/>
  <c r="P804" i="17" a="1"/>
  <c r="P804" i="17" s="1"/>
  <c r="P21" i="17" a="1"/>
  <c r="P21" i="17" s="1"/>
  <c r="P61" i="17" a="1"/>
  <c r="P61" i="17" s="1"/>
  <c r="P101" i="17" a="1"/>
  <c r="P101" i="17" s="1"/>
  <c r="P141" i="17" a="1"/>
  <c r="P141" i="17" s="1"/>
  <c r="P276" i="17" a="1"/>
  <c r="P276" i="17" s="1"/>
  <c r="P277" i="17" a="1"/>
  <c r="P277" i="17" s="1"/>
  <c r="P278" i="17" a="1"/>
  <c r="P278" i="17" s="1"/>
  <c r="P279" i="17" a="1"/>
  <c r="P279" i="17" s="1"/>
  <c r="P280" i="17" a="1"/>
  <c r="P280" i="17" s="1"/>
  <c r="P281" i="17" a="1"/>
  <c r="P281" i="17" s="1"/>
  <c r="P421" i="17" a="1"/>
  <c r="P421" i="17" s="1"/>
  <c r="P461" i="17" a="1"/>
  <c r="P461" i="17" s="1"/>
  <c r="P501" i="17" a="1"/>
  <c r="P501" i="17" s="1"/>
  <c r="P541" i="17" a="1"/>
  <c r="P541" i="17" s="1"/>
  <c r="P581" i="17" a="1"/>
  <c r="P581" i="17" s="1"/>
  <c r="P621" i="17" a="1"/>
  <c r="P621" i="17" s="1"/>
  <c r="P661" i="17" a="1"/>
  <c r="P661" i="17"/>
  <c r="P697" i="17" a="1"/>
  <c r="P697" i="17" s="1"/>
  <c r="P725" i="17" a="1"/>
  <c r="P725" i="17"/>
  <c r="P765" i="17" a="1"/>
  <c r="P765" i="17" s="1"/>
  <c r="P805" i="17" a="1"/>
  <c r="P805" i="17" s="1"/>
  <c r="P22" i="17" a="1"/>
  <c r="P22" i="17" s="1"/>
  <c r="P62" i="17" a="1"/>
  <c r="P62" i="17" s="1"/>
  <c r="P102" i="17" a="1"/>
  <c r="P102" i="17" s="1"/>
  <c r="P142" i="17" a="1"/>
  <c r="P142" i="17" s="1"/>
  <c r="P282" i="17" a="1"/>
  <c r="P282" i="17"/>
  <c r="P283" i="17" a="1"/>
  <c r="P283" i="17" s="1"/>
  <c r="P284" i="17" a="1"/>
  <c r="P284" i="17" s="1"/>
  <c r="P285" i="17" a="1"/>
  <c r="P285" i="17"/>
  <c r="P286" i="17" a="1"/>
  <c r="P286" i="17" s="1"/>
  <c r="P287" i="17" a="1"/>
  <c r="P287" i="17" s="1"/>
  <c r="P422" i="17" a="1"/>
  <c r="P422" i="17" s="1"/>
  <c r="P462" i="17" a="1"/>
  <c r="P462" i="17" s="1"/>
  <c r="P502" i="17" a="1"/>
  <c r="P502" i="17" s="1"/>
  <c r="P542" i="17" a="1"/>
  <c r="P542" i="17" s="1"/>
  <c r="P582" i="17" a="1"/>
  <c r="P582" i="17" s="1"/>
  <c r="P622" i="17" a="1"/>
  <c r="P622" i="17" s="1"/>
  <c r="P662" i="17" a="1"/>
  <c r="P662" i="17" s="1"/>
  <c r="P726" i="17" a="1"/>
  <c r="P726" i="17"/>
  <c r="P766" i="17" a="1"/>
  <c r="P766" i="17" s="1"/>
  <c r="P806" i="17" a="1"/>
  <c r="P806" i="17" s="1"/>
  <c r="P23" i="17" a="1"/>
  <c r="P23" i="17" s="1"/>
  <c r="P63" i="17" a="1"/>
  <c r="P63" i="17" s="1"/>
  <c r="P103" i="17" a="1"/>
  <c r="P103" i="17" s="1"/>
  <c r="P143" i="17" a="1"/>
  <c r="P143" i="17" s="1"/>
  <c r="P288" i="17" a="1"/>
  <c r="P288" i="17" s="1"/>
  <c r="P289" i="17" a="1"/>
  <c r="P289" i="17" s="1"/>
  <c r="P290" i="17" a="1"/>
  <c r="P290" i="17" s="1"/>
  <c r="P291" i="17" a="1"/>
  <c r="P291" i="17" s="1"/>
  <c r="P292" i="17" a="1"/>
  <c r="P292" i="17" s="1"/>
  <c r="P293" i="17" a="1"/>
  <c r="P293" i="17"/>
  <c r="P423" i="17" a="1"/>
  <c r="P423" i="17" s="1"/>
  <c r="P463" i="17" a="1"/>
  <c r="P463" i="17" s="1"/>
  <c r="P503" i="17" a="1"/>
  <c r="P503" i="17" s="1"/>
  <c r="P543" i="17" a="1"/>
  <c r="P543" i="17"/>
  <c r="P583" i="17" a="1"/>
  <c r="P583" i="17" s="1"/>
  <c r="P623" i="17" a="1"/>
  <c r="P623" i="17" s="1"/>
  <c r="P663" i="17" a="1"/>
  <c r="P663" i="17" s="1"/>
  <c r="P727" i="17" a="1"/>
  <c r="P727" i="17" s="1"/>
  <c r="P767" i="17" a="1"/>
  <c r="P767" i="17" s="1"/>
  <c r="P807" i="17" a="1"/>
  <c r="P807" i="17" s="1"/>
  <c r="P24" i="17" a="1"/>
  <c r="P24" i="17" s="1"/>
  <c r="P64" i="17" a="1"/>
  <c r="P64" i="17" s="1"/>
  <c r="P104" i="17" a="1"/>
  <c r="P104" i="17" s="1"/>
  <c r="P144" i="17" a="1"/>
  <c r="P144" i="17" s="1"/>
  <c r="P294" i="17" a="1"/>
  <c r="P294" i="17" s="1"/>
  <c r="P295" i="17" a="1"/>
  <c r="P295" i="17" s="1"/>
  <c r="P296" i="17" a="1"/>
  <c r="P296" i="17" s="1"/>
  <c r="P297" i="17" a="1"/>
  <c r="P297" i="17"/>
  <c r="P298" i="17" a="1"/>
  <c r="P298" i="17" s="1"/>
  <c r="P299" i="17" a="1"/>
  <c r="P299" i="17" s="1"/>
  <c r="P424" i="17" a="1"/>
  <c r="P424" i="17" s="1"/>
  <c r="P464" i="17" a="1"/>
  <c r="P464" i="17" s="1"/>
  <c r="P504" i="17" a="1"/>
  <c r="P504" i="17" s="1"/>
  <c r="P544" i="17" a="1"/>
  <c r="P544" i="17" s="1"/>
  <c r="P584" i="17" a="1"/>
  <c r="P584" i="17" s="1"/>
  <c r="P624" i="17" a="1"/>
  <c r="P624" i="17" s="1"/>
  <c r="P664" i="17" a="1"/>
  <c r="P664" i="17" s="1"/>
  <c r="P728" i="17" a="1"/>
  <c r="P728" i="17" s="1"/>
  <c r="P768" i="17" a="1"/>
  <c r="P768" i="17" s="1"/>
  <c r="P808" i="17" a="1"/>
  <c r="P808" i="17" s="1"/>
  <c r="P25" i="17" a="1"/>
  <c r="P25" i="17" s="1"/>
  <c r="P65" i="17" a="1"/>
  <c r="P65" i="17"/>
  <c r="P105" i="17" a="1"/>
  <c r="P105" i="17" s="1"/>
  <c r="P145" i="17" a="1"/>
  <c r="P145" i="17" s="1"/>
  <c r="P300" i="17" a="1"/>
  <c r="P300" i="17" s="1"/>
  <c r="P301" i="17" a="1"/>
  <c r="P301" i="17" s="1"/>
  <c r="P302" i="17" a="1"/>
  <c r="P302" i="17" s="1"/>
  <c r="P303" i="17" a="1"/>
  <c r="P303" i="17" s="1"/>
  <c r="P304" i="17" a="1"/>
  <c r="P304" i="17" s="1"/>
  <c r="P305" i="17" a="1"/>
  <c r="P305" i="17" s="1"/>
  <c r="P425" i="17" a="1"/>
  <c r="P425" i="17" s="1"/>
  <c r="P465" i="17" a="1"/>
  <c r="P465" i="17"/>
  <c r="P505" i="17" a="1"/>
  <c r="P505" i="17" s="1"/>
  <c r="P545" i="17" a="1"/>
  <c r="P545" i="17" s="1"/>
  <c r="P585" i="17" a="1"/>
  <c r="P585" i="17" s="1"/>
  <c r="P625" i="17" a="1"/>
  <c r="P625" i="17" s="1"/>
  <c r="P665" i="17" a="1"/>
  <c r="P665" i="17" s="1"/>
  <c r="P729" i="17" a="1"/>
  <c r="P729" i="17" s="1"/>
  <c r="P769" i="17" a="1"/>
  <c r="P769" i="17" s="1"/>
  <c r="P809" i="17" a="1"/>
  <c r="P809" i="17" s="1"/>
  <c r="P26" i="17" a="1"/>
  <c r="P26" i="17" s="1"/>
  <c r="P66" i="17" a="1"/>
  <c r="P66" i="17" s="1"/>
  <c r="P106" i="17" a="1"/>
  <c r="P106" i="17"/>
  <c r="P146" i="17" a="1"/>
  <c r="P146" i="17" s="1"/>
  <c r="P306" i="17" a="1"/>
  <c r="P306" i="17" s="1"/>
  <c r="P307" i="17" a="1"/>
  <c r="P307" i="17"/>
  <c r="P308" i="17" a="1"/>
  <c r="P308" i="17" s="1"/>
  <c r="P309" i="17" a="1"/>
  <c r="P309" i="17" s="1"/>
  <c r="P310" i="17" a="1"/>
  <c r="P310" i="17" s="1"/>
  <c r="P311" i="17" a="1"/>
  <c r="P311" i="17" s="1"/>
  <c r="P426" i="17" a="1"/>
  <c r="P426" i="17" s="1"/>
  <c r="P466" i="17" a="1"/>
  <c r="P466" i="17"/>
  <c r="P506" i="17" a="1"/>
  <c r="P506" i="17" s="1"/>
  <c r="P546" i="17" a="1"/>
  <c r="P546" i="17"/>
  <c r="P586" i="17" a="1"/>
  <c r="P586" i="17" s="1"/>
  <c r="P626" i="17" a="1"/>
  <c r="P626" i="17" s="1"/>
  <c r="P666" i="17" a="1"/>
  <c r="P666" i="17" s="1"/>
  <c r="P698" i="17" a="1"/>
  <c r="P698" i="17" s="1"/>
  <c r="P730" i="17" a="1"/>
  <c r="P730" i="17" s="1"/>
  <c r="P770" i="17" a="1"/>
  <c r="P770" i="17" s="1"/>
  <c r="P810" i="17" a="1"/>
  <c r="P810" i="17" s="1"/>
  <c r="P27" i="17" a="1"/>
  <c r="P27" i="17" s="1"/>
  <c r="P67" i="17" a="1"/>
  <c r="P67" i="17" s="1"/>
  <c r="P107" i="17" a="1"/>
  <c r="P107" i="17" s="1"/>
  <c r="P147" i="17" a="1"/>
  <c r="P147" i="17"/>
  <c r="P312" i="17" a="1"/>
  <c r="P312" i="17" s="1"/>
  <c r="P313" i="17" a="1"/>
  <c r="P313" i="17"/>
  <c r="P314" i="17" a="1"/>
  <c r="P314" i="17" s="1"/>
  <c r="P315" i="17" a="1"/>
  <c r="P315" i="17" s="1"/>
  <c r="P316" i="17" a="1"/>
  <c r="P316" i="17" s="1"/>
  <c r="P317" i="17" a="1"/>
  <c r="P317" i="17" s="1"/>
  <c r="P427" i="17" a="1"/>
  <c r="P427" i="17"/>
  <c r="P467" i="17" a="1"/>
  <c r="P467" i="17" s="1"/>
  <c r="P507" i="17" a="1"/>
  <c r="P507" i="17" s="1"/>
  <c r="P547" i="17" a="1"/>
  <c r="P547" i="17" s="1"/>
  <c r="P587" i="17" a="1"/>
  <c r="P587" i="17" s="1"/>
  <c r="P627" i="17" a="1"/>
  <c r="P627" i="17" s="1"/>
  <c r="P667" i="17" a="1"/>
  <c r="P667" i="17" s="1"/>
  <c r="P731" i="17" a="1"/>
  <c r="P731" i="17" s="1"/>
  <c r="P771" i="17" a="1"/>
  <c r="P771" i="17" s="1"/>
  <c r="P811" i="17" a="1"/>
  <c r="P811" i="17" s="1"/>
  <c r="P28" i="17" a="1"/>
  <c r="P28" i="17"/>
  <c r="P68" i="17" a="1"/>
  <c r="P68" i="17" s="1"/>
  <c r="P108" i="17" a="1"/>
  <c r="P108" i="17" s="1"/>
  <c r="P148" i="17" a="1"/>
  <c r="P148" i="17" s="1"/>
  <c r="P318" i="17" a="1"/>
  <c r="P318" i="17" s="1"/>
  <c r="P319" i="17" a="1"/>
  <c r="P319" i="17" s="1"/>
  <c r="P320" i="17" a="1"/>
  <c r="P320" i="17" s="1"/>
  <c r="P321" i="17" a="1"/>
  <c r="P321" i="17"/>
  <c r="P322" i="17" a="1"/>
  <c r="P322" i="17" s="1"/>
  <c r="P323" i="17" a="1"/>
  <c r="P323" i="17" s="1"/>
  <c r="P428" i="17" a="1"/>
  <c r="P428" i="17" s="1"/>
  <c r="P468" i="17" a="1"/>
  <c r="P468" i="17" s="1"/>
  <c r="P508" i="17" a="1"/>
  <c r="P508" i="17" s="1"/>
  <c r="P548" i="17" a="1"/>
  <c r="P548" i="17" s="1"/>
  <c r="P588" i="17" a="1"/>
  <c r="P588" i="17" s="1"/>
  <c r="P628" i="17" a="1"/>
  <c r="P628" i="17" s="1"/>
  <c r="P668" i="17" a="1"/>
  <c r="P668" i="17"/>
  <c r="P699" i="17" a="1"/>
  <c r="P699" i="17" s="1"/>
  <c r="P732" i="17" a="1"/>
  <c r="P732" i="17" s="1"/>
  <c r="P772" i="17" a="1"/>
  <c r="P772" i="17"/>
  <c r="P812" i="17" a="1"/>
  <c r="P812" i="17"/>
  <c r="P29" i="17" a="1"/>
  <c r="P29" i="17" s="1"/>
  <c r="P69" i="17" a="1"/>
  <c r="P69" i="17" s="1"/>
  <c r="P109" i="17" a="1"/>
  <c r="P109" i="17" s="1"/>
  <c r="P149" i="17" a="1"/>
  <c r="P149" i="17"/>
  <c r="P324" i="17" a="1"/>
  <c r="P324" i="17" s="1"/>
  <c r="P325" i="17" a="1"/>
  <c r="P325" i="17" s="1"/>
  <c r="P326" i="17" a="1"/>
  <c r="P326" i="17"/>
  <c r="P327" i="17" a="1"/>
  <c r="P327" i="17" s="1"/>
  <c r="P328" i="17" a="1"/>
  <c r="P328" i="17" s="1"/>
  <c r="P329" i="17" a="1"/>
  <c r="P329" i="17"/>
  <c r="P429" i="17" a="1"/>
  <c r="P429" i="17"/>
  <c r="P469" i="17" a="1"/>
  <c r="P469" i="17" s="1"/>
  <c r="P509" i="17" a="1"/>
  <c r="P509" i="17" s="1"/>
  <c r="P549" i="17" a="1"/>
  <c r="P549" i="17" s="1"/>
  <c r="P589" i="17" a="1"/>
  <c r="P589" i="17" s="1"/>
  <c r="P629" i="17" a="1"/>
  <c r="P629" i="17" s="1"/>
  <c r="P669" i="17" a="1"/>
  <c r="P669" i="17" s="1"/>
  <c r="P733" i="17" a="1"/>
  <c r="P733" i="17" s="1"/>
  <c r="P773" i="17" a="1"/>
  <c r="P773" i="17" s="1"/>
  <c r="P813" i="17" a="1"/>
  <c r="P813" i="17" s="1"/>
  <c r="P30" i="17" a="1"/>
  <c r="P30" i="17" s="1"/>
  <c r="P70" i="17" a="1"/>
  <c r="P70" i="17" s="1"/>
  <c r="P110" i="17" a="1"/>
  <c r="P110" i="17" s="1"/>
  <c r="P150" i="17" a="1"/>
  <c r="P150" i="17" s="1"/>
  <c r="P330" i="17" a="1"/>
  <c r="P330" i="17" s="1"/>
  <c r="P331" i="17" a="1"/>
  <c r="P331" i="17" s="1"/>
  <c r="P332" i="17" a="1"/>
  <c r="P332" i="17" s="1"/>
  <c r="P333" i="17" a="1"/>
  <c r="P333" i="17" s="1"/>
  <c r="P334" i="17" a="1"/>
  <c r="P334" i="17" s="1"/>
  <c r="P335" i="17" a="1"/>
  <c r="P335" i="17"/>
  <c r="P430" i="17" a="1"/>
  <c r="P430" i="17" s="1"/>
  <c r="P470" i="17" a="1"/>
  <c r="P470" i="17"/>
  <c r="P510" i="17" a="1"/>
  <c r="P510" i="17" s="1"/>
  <c r="P550" i="17" a="1"/>
  <c r="P550" i="17" s="1"/>
  <c r="P590" i="17" a="1"/>
  <c r="P590" i="17"/>
  <c r="P630" i="17" a="1"/>
  <c r="P630" i="17" s="1"/>
  <c r="P670" i="17" a="1"/>
  <c r="P670" i="17" s="1"/>
  <c r="P700" i="17" a="1"/>
  <c r="P700" i="17" s="1"/>
  <c r="P734" i="17" a="1"/>
  <c r="P734" i="17" s="1"/>
  <c r="P774" i="17" a="1"/>
  <c r="P774" i="17"/>
  <c r="P814" i="17" a="1"/>
  <c r="P814" i="17" s="1"/>
  <c r="P31" i="17" a="1"/>
  <c r="P31" i="17"/>
  <c r="P71" i="17" a="1"/>
  <c r="P71" i="17" s="1"/>
  <c r="P111" i="17" a="1"/>
  <c r="P111" i="17" s="1"/>
  <c r="P151" i="17" a="1"/>
  <c r="P151" i="17" s="1"/>
  <c r="P336" i="17" a="1"/>
  <c r="P336" i="17" s="1"/>
  <c r="P337" i="17" a="1"/>
  <c r="P337" i="17" s="1"/>
  <c r="P338" i="17" a="1"/>
  <c r="P338" i="17" s="1"/>
  <c r="P339" i="17" a="1"/>
  <c r="P339" i="17" s="1"/>
  <c r="P340" i="17" a="1"/>
  <c r="P340" i="17" s="1"/>
  <c r="P341" i="17" a="1"/>
  <c r="P341" i="17" s="1"/>
  <c r="P431" i="17" a="1"/>
  <c r="P431" i="17" s="1"/>
  <c r="P471" i="17" a="1"/>
  <c r="P471" i="17" s="1"/>
  <c r="P511" i="17" a="1"/>
  <c r="P511" i="17" s="1"/>
  <c r="P551" i="17" a="1"/>
  <c r="P551" i="17" s="1"/>
  <c r="P591" i="17" a="1"/>
  <c r="P591" i="17" s="1"/>
  <c r="P631" i="17" a="1"/>
  <c r="P631" i="17" s="1"/>
  <c r="P671" i="17" a="1"/>
  <c r="P671" i="17"/>
  <c r="P735" i="17" a="1"/>
  <c r="P735" i="17"/>
  <c r="P775" i="17" a="1"/>
  <c r="P775" i="17" s="1"/>
  <c r="P815" i="17" a="1"/>
  <c r="P815" i="17" s="1"/>
  <c r="P32" i="17" a="1"/>
  <c r="P32" i="17" s="1"/>
  <c r="P72" i="17" a="1"/>
  <c r="P72" i="17" s="1"/>
  <c r="P112" i="17" a="1"/>
  <c r="P112" i="17" s="1"/>
  <c r="P152" i="17" a="1"/>
  <c r="P152" i="17" s="1"/>
  <c r="P342" i="17" a="1"/>
  <c r="P342" i="17" s="1"/>
  <c r="P343" i="17" a="1"/>
  <c r="P343" i="17" s="1"/>
  <c r="P344" i="17" a="1"/>
  <c r="P344" i="17" s="1"/>
  <c r="P345" i="17" a="1"/>
  <c r="P345" i="17" s="1"/>
  <c r="P346" i="17" a="1"/>
  <c r="P346" i="17" s="1"/>
  <c r="P347" i="17" a="1"/>
  <c r="P347" i="17" s="1"/>
  <c r="P432" i="17" a="1"/>
  <c r="P432" i="17" s="1"/>
  <c r="P472" i="17" a="1"/>
  <c r="P472" i="17" s="1"/>
  <c r="P512" i="17" a="1"/>
  <c r="P512" i="17" s="1"/>
  <c r="P552" i="17" a="1"/>
  <c r="P552" i="17" s="1"/>
  <c r="P592" i="17" a="1"/>
  <c r="P592" i="17" s="1"/>
  <c r="P632" i="17" a="1"/>
  <c r="P632" i="17" s="1"/>
  <c r="P672" i="17" a="1"/>
  <c r="P672" i="17" s="1"/>
  <c r="P701" i="17" a="1"/>
  <c r="P701" i="17" s="1"/>
  <c r="P736" i="17" a="1"/>
  <c r="P736" i="17" s="1"/>
  <c r="P776" i="17" a="1"/>
  <c r="P776" i="17" s="1"/>
  <c r="P816" i="17" a="1"/>
  <c r="P816" i="17" s="1"/>
  <c r="P33" i="17" a="1"/>
  <c r="P33" i="17" s="1"/>
  <c r="P73" i="17" a="1"/>
  <c r="P73" i="17" s="1"/>
  <c r="P113" i="17" a="1"/>
  <c r="P113" i="17"/>
  <c r="P153" i="17" a="1"/>
  <c r="P153" i="17" s="1"/>
  <c r="P348" i="17" a="1"/>
  <c r="P348" i="17" s="1"/>
  <c r="P349" i="17" a="1"/>
  <c r="P349" i="17" s="1"/>
  <c r="P350" i="17" a="1"/>
  <c r="P350" i="17" s="1"/>
  <c r="P351" i="17" a="1"/>
  <c r="P351" i="17" s="1"/>
  <c r="P352" i="17" a="1"/>
  <c r="P352" i="17" s="1"/>
  <c r="P353" i="17" a="1"/>
  <c r="P353" i="17" s="1"/>
  <c r="P433" i="17" a="1"/>
  <c r="P433" i="17" s="1"/>
  <c r="P473" i="17" a="1"/>
  <c r="P473" i="17"/>
  <c r="P513" i="17" a="1"/>
  <c r="P513" i="17" s="1"/>
  <c r="P553" i="17" a="1"/>
  <c r="P553" i="17" s="1"/>
  <c r="P593" i="17" a="1"/>
  <c r="P593" i="17" s="1"/>
  <c r="P633" i="17" a="1"/>
  <c r="P633" i="17"/>
  <c r="P673" i="17" a="1"/>
  <c r="P673" i="17" s="1"/>
  <c r="P702" i="17" a="1"/>
  <c r="P702" i="17"/>
  <c r="P737" i="17" a="1"/>
  <c r="P737" i="17" s="1"/>
  <c r="P777" i="17" a="1"/>
  <c r="P777" i="17" s="1"/>
  <c r="P817" i="17" a="1"/>
  <c r="P817" i="17" s="1"/>
  <c r="P34" i="17" a="1"/>
  <c r="P34" i="17" s="1"/>
  <c r="P74" i="17" a="1"/>
  <c r="P74" i="17" s="1"/>
  <c r="P114" i="17" a="1"/>
  <c r="P114" i="17" s="1"/>
  <c r="P154" i="17" a="1"/>
  <c r="P154" i="17" s="1"/>
  <c r="P354" i="17" a="1"/>
  <c r="P354" i="17" s="1"/>
  <c r="P355" i="17" a="1"/>
  <c r="P355" i="17" s="1"/>
  <c r="P356" i="17" a="1"/>
  <c r="P356" i="17" s="1"/>
  <c r="P357" i="17" a="1"/>
  <c r="P357" i="17" s="1"/>
  <c r="P358" i="17" a="1"/>
  <c r="P358" i="17" s="1"/>
  <c r="P359" i="17" a="1"/>
  <c r="P359" i="17" s="1"/>
  <c r="P434" i="17" a="1"/>
  <c r="P434" i="17" s="1"/>
  <c r="P474" i="17" a="1"/>
  <c r="P474" i="17" s="1"/>
  <c r="P514" i="17" a="1"/>
  <c r="P514" i="17" s="1"/>
  <c r="P554" i="17" a="1"/>
  <c r="P554" i="17" s="1"/>
  <c r="P594" i="17" a="1"/>
  <c r="P594" i="17" s="1"/>
  <c r="P634" i="17" a="1"/>
  <c r="P634" i="17" s="1"/>
  <c r="P674" i="17" a="1"/>
  <c r="P674" i="17"/>
  <c r="P703" i="17" a="1"/>
  <c r="P703" i="17" s="1"/>
  <c r="P738" i="17" a="1"/>
  <c r="P738" i="17"/>
  <c r="P778" i="17" a="1"/>
  <c r="P778" i="17" s="1"/>
  <c r="P818" i="17" a="1"/>
  <c r="P818" i="17" s="1"/>
  <c r="P35" i="17" a="1"/>
  <c r="P35" i="17" s="1"/>
  <c r="P75" i="17" a="1"/>
  <c r="P75" i="17" s="1"/>
  <c r="P115" i="17" a="1"/>
  <c r="P115" i="17" s="1"/>
  <c r="P155" i="17" a="1"/>
  <c r="P155" i="17" s="1"/>
  <c r="P360" i="17" a="1"/>
  <c r="P360" i="17" s="1"/>
  <c r="P361" i="17" a="1"/>
  <c r="P361" i="17" s="1"/>
  <c r="P362" i="17" a="1"/>
  <c r="P362" i="17" s="1"/>
  <c r="P363" i="17" a="1"/>
  <c r="P363" i="17" s="1"/>
  <c r="P364" i="17" a="1"/>
  <c r="P364" i="17"/>
  <c r="P365" i="17" a="1"/>
  <c r="P365" i="17" s="1"/>
  <c r="P435" i="17" a="1"/>
  <c r="P435" i="17" s="1"/>
  <c r="P475" i="17" a="1"/>
  <c r="P475" i="17"/>
  <c r="P515" i="17" a="1"/>
  <c r="P515" i="17" s="1"/>
  <c r="P555" i="17" a="1"/>
  <c r="P555" i="17" s="1"/>
  <c r="P595" i="17" a="1"/>
  <c r="P595" i="17" s="1"/>
  <c r="P635" i="17" a="1"/>
  <c r="P635" i="17" s="1"/>
  <c r="P675" i="17" a="1"/>
  <c r="P675" i="17" s="1"/>
  <c r="P739" i="17" a="1"/>
  <c r="P739" i="17"/>
  <c r="P779" i="17" a="1"/>
  <c r="P779" i="17" s="1"/>
  <c r="P819" i="17" a="1"/>
  <c r="P819" i="17" s="1"/>
  <c r="P36" i="17" a="1"/>
  <c r="P36" i="17" s="1"/>
  <c r="P76" i="17" a="1"/>
  <c r="P76" i="17" s="1"/>
  <c r="P116" i="17" a="1"/>
  <c r="P116" i="17" s="1"/>
  <c r="P156" i="17" a="1"/>
  <c r="P156" i="17" s="1"/>
  <c r="P366" i="17" a="1"/>
  <c r="P366" i="17" s="1"/>
  <c r="P367" i="17" a="1"/>
  <c r="P367" i="17" s="1"/>
  <c r="P368" i="17" a="1"/>
  <c r="P368" i="17" s="1"/>
  <c r="P369" i="17" a="1"/>
  <c r="P369" i="17" s="1"/>
  <c r="P370" i="17" a="1"/>
  <c r="P370" i="17" s="1"/>
  <c r="P371" i="17" a="1"/>
  <c r="P371" i="17" s="1"/>
  <c r="P436" i="17" a="1"/>
  <c r="P436" i="17" s="1"/>
  <c r="P476" i="17" a="1"/>
  <c r="P476" i="17" s="1"/>
  <c r="P516" i="17" a="1"/>
  <c r="P516" i="17" s="1"/>
  <c r="P556" i="17" a="1"/>
  <c r="P556" i="17" s="1"/>
  <c r="P596" i="17" a="1"/>
  <c r="P596" i="17"/>
  <c r="P636" i="17" a="1"/>
  <c r="P636" i="17" s="1"/>
  <c r="P676" i="17" a="1"/>
  <c r="P676" i="17" s="1"/>
  <c r="P740" i="17" a="1"/>
  <c r="P740" i="17" s="1"/>
  <c r="P780" i="17" a="1"/>
  <c r="P780" i="17"/>
  <c r="P820" i="17" a="1"/>
  <c r="P820" i="17" s="1"/>
  <c r="P37" i="17" a="1"/>
  <c r="P37" i="17"/>
  <c r="P77" i="17" a="1"/>
  <c r="P77" i="17" s="1"/>
  <c r="P117" i="17" a="1"/>
  <c r="P117" i="17" s="1"/>
  <c r="P157" i="17" a="1"/>
  <c r="P157" i="17" s="1"/>
  <c r="P372" i="17" a="1"/>
  <c r="P372" i="17" s="1"/>
  <c r="P373" i="17" a="1"/>
  <c r="P373" i="17"/>
  <c r="P374" i="17" a="1"/>
  <c r="P374" i="17" s="1"/>
  <c r="P375" i="17" a="1"/>
  <c r="P375" i="17" s="1"/>
  <c r="P376" i="17" a="1"/>
  <c r="P376" i="17" s="1"/>
  <c r="P377" i="17" a="1"/>
  <c r="P377" i="17" s="1"/>
  <c r="P437" i="17" a="1"/>
  <c r="P437" i="17"/>
  <c r="P477" i="17" a="1"/>
  <c r="P477" i="17" s="1"/>
  <c r="P517" i="17" a="1"/>
  <c r="P517" i="17"/>
  <c r="P557" i="17" a="1"/>
  <c r="P557" i="17" s="1"/>
  <c r="P597" i="17" a="1"/>
  <c r="P597" i="17" s="1"/>
  <c r="P637" i="17" a="1"/>
  <c r="P637" i="17" s="1"/>
  <c r="P677" i="17" a="1"/>
  <c r="P677" i="17" s="1"/>
  <c r="P741" i="17" a="1"/>
  <c r="P741" i="17" s="1"/>
  <c r="P781" i="17" a="1"/>
  <c r="P781" i="17"/>
  <c r="P821" i="17" a="1"/>
  <c r="P821" i="17" s="1"/>
  <c r="P38" i="17" a="1"/>
  <c r="P38" i="17" s="1"/>
  <c r="P78" i="17" a="1"/>
  <c r="P78" i="17" s="1"/>
  <c r="P118" i="17" a="1"/>
  <c r="P118" i="17"/>
  <c r="P158" i="17" a="1"/>
  <c r="P158" i="17" s="1"/>
  <c r="P378" i="17" a="1"/>
  <c r="P378" i="17"/>
  <c r="P379" i="17" a="1"/>
  <c r="P379" i="17" s="1"/>
  <c r="P380" i="17" a="1"/>
  <c r="P380" i="17" s="1"/>
  <c r="P381" i="17" a="1"/>
  <c r="P381" i="17" s="1"/>
  <c r="P382" i="17" a="1"/>
  <c r="P382" i="17" s="1"/>
  <c r="P383" i="17" a="1"/>
  <c r="P383" i="17"/>
  <c r="P438" i="17" a="1"/>
  <c r="P438" i="17" s="1"/>
  <c r="P478" i="17" a="1"/>
  <c r="P478" i="17" s="1"/>
  <c r="P518" i="17" a="1"/>
  <c r="P518" i="17" s="1"/>
  <c r="P558" i="17" a="1"/>
  <c r="P558" i="17" s="1"/>
  <c r="P598" i="17" a="1"/>
  <c r="P598" i="17"/>
  <c r="P638" i="17" a="1"/>
  <c r="P638" i="17" s="1"/>
  <c r="P678" i="17" a="1"/>
  <c r="P678" i="17"/>
  <c r="P742" i="17" a="1"/>
  <c r="P742" i="17" s="1"/>
  <c r="P782" i="17" a="1"/>
  <c r="P782" i="17" s="1"/>
  <c r="P822" i="17" a="1"/>
  <c r="P822" i="17" s="1"/>
  <c r="P39" i="17" a="1"/>
  <c r="P39" i="17" s="1"/>
  <c r="P79" i="17" a="1"/>
  <c r="P79" i="17" s="1"/>
  <c r="P119" i="17" a="1"/>
  <c r="P119" i="17"/>
  <c r="P159" i="17" a="1"/>
  <c r="P159" i="17" s="1"/>
  <c r="P384" i="17" a="1"/>
  <c r="P384" i="17" s="1"/>
  <c r="P385" i="17" a="1"/>
  <c r="P385" i="17" s="1"/>
  <c r="P386" i="17" a="1"/>
  <c r="P386" i="17"/>
  <c r="P387" i="17" a="1"/>
  <c r="P387" i="17" s="1"/>
  <c r="P388" i="17" a="1"/>
  <c r="P388" i="17"/>
  <c r="P389" i="17" a="1"/>
  <c r="P389" i="17" s="1"/>
  <c r="P439" i="17" a="1"/>
  <c r="P439" i="17" s="1"/>
  <c r="P479" i="17" a="1"/>
  <c r="P479" i="17" s="1"/>
  <c r="P519" i="17" a="1"/>
  <c r="P519" i="17" s="1"/>
  <c r="P559" i="17" a="1"/>
  <c r="P559" i="17"/>
  <c r="P599" i="17" a="1"/>
  <c r="P599" i="17" s="1"/>
  <c r="P639" i="17" a="1"/>
  <c r="P639" i="17" s="1"/>
  <c r="P679" i="17" a="1"/>
  <c r="P679" i="17" s="1"/>
  <c r="P704" i="17" a="1"/>
  <c r="P704" i="17" s="1"/>
  <c r="P743" i="17" a="1"/>
  <c r="P743" i="17"/>
  <c r="P783" i="17" a="1"/>
  <c r="P783" i="17" s="1"/>
  <c r="P823" i="17" a="1"/>
  <c r="P823" i="17"/>
  <c r="P40" i="17" a="1"/>
  <c r="P40" i="17" s="1"/>
  <c r="P80" i="17" a="1"/>
  <c r="P80" i="17" s="1"/>
  <c r="P120" i="17" a="1"/>
  <c r="P120" i="17" s="1"/>
  <c r="P160" i="17" a="1"/>
  <c r="P160" i="17" s="1"/>
  <c r="P390" i="17" a="1"/>
  <c r="P390" i="17" s="1"/>
  <c r="P391" i="17" a="1"/>
  <c r="P391" i="17"/>
  <c r="P392" i="17" a="1"/>
  <c r="P392" i="17" s="1"/>
  <c r="P393" i="17" a="1"/>
  <c r="P393" i="17" s="1"/>
  <c r="P394" i="17" a="1"/>
  <c r="P394" i="17" s="1"/>
  <c r="P395" i="17" a="1"/>
  <c r="P395" i="17"/>
  <c r="P440" i="17" a="1"/>
  <c r="P440" i="17" s="1"/>
  <c r="P480" i="17" a="1"/>
  <c r="P480" i="17"/>
  <c r="P520" i="17" a="1"/>
  <c r="P520" i="17" s="1"/>
  <c r="P560" i="17" a="1"/>
  <c r="P560" i="17" s="1"/>
  <c r="P600" i="17" a="1"/>
  <c r="P600" i="17" s="1"/>
  <c r="P640" i="17" a="1"/>
  <c r="P640" i="17" s="1"/>
  <c r="P680" i="17" a="1"/>
  <c r="P680" i="17"/>
  <c r="P744" i="17" a="1"/>
  <c r="P744" i="17" s="1"/>
  <c r="P784" i="17" a="1"/>
  <c r="P784" i="17" s="1"/>
  <c r="P824" i="17" a="1"/>
  <c r="P824" i="17" s="1"/>
  <c r="P41" i="17" a="1"/>
  <c r="P41" i="17" s="1"/>
  <c r="P81" i="17" a="1"/>
  <c r="P81" i="17"/>
  <c r="P121" i="17" a="1"/>
  <c r="P121" i="17" s="1"/>
  <c r="P161" i="17" a="1"/>
  <c r="P161" i="17"/>
  <c r="P396" i="17" a="1"/>
  <c r="P396" i="17" s="1"/>
  <c r="P397" i="17" a="1"/>
  <c r="P397" i="17" s="1"/>
  <c r="P398" i="17" a="1"/>
  <c r="P398" i="17" s="1"/>
  <c r="P399" i="17" a="1"/>
  <c r="P399" i="17" s="1"/>
  <c r="P400" i="17" a="1"/>
  <c r="P400" i="17" s="1"/>
  <c r="P401" i="17" a="1"/>
  <c r="P401" i="17"/>
  <c r="P441" i="17" a="1"/>
  <c r="P441" i="17" s="1"/>
  <c r="P481" i="17" a="1"/>
  <c r="P481" i="17" s="1"/>
  <c r="P521" i="17" a="1"/>
  <c r="P521" i="17" s="1"/>
  <c r="P561" i="17" a="1"/>
  <c r="P561" i="17"/>
  <c r="P601" i="17" a="1"/>
  <c r="P601" i="17" s="1"/>
  <c r="P641" i="17" a="1"/>
  <c r="P641" i="17"/>
  <c r="P681" i="17" a="1"/>
  <c r="P681" i="17" s="1"/>
  <c r="P705" i="17" a="1"/>
  <c r="P705" i="17" s="1"/>
  <c r="P745" i="17" a="1"/>
  <c r="P745" i="17" s="1"/>
  <c r="P785" i="17" a="1"/>
  <c r="P785" i="17" s="1"/>
  <c r="P825" i="17" a="1"/>
  <c r="P825" i="17"/>
  <c r="R2" i="17" a="1"/>
  <c r="R2" i="17" s="1"/>
  <c r="R42" i="17" a="1"/>
  <c r="R42" i="17" s="1"/>
  <c r="R82" i="17" a="1"/>
  <c r="R82" i="17" s="1"/>
  <c r="R122" i="17" a="1"/>
  <c r="R122" i="17" s="1"/>
  <c r="R162" i="17" a="1"/>
  <c r="R162" i="17" s="1"/>
  <c r="R163" i="17" a="1"/>
  <c r="R163" i="17" s="1"/>
  <c r="R164" i="17" a="1"/>
  <c r="R164" i="17" s="1"/>
  <c r="R165" i="17" a="1"/>
  <c r="R165" i="17"/>
  <c r="R166" i="17" a="1"/>
  <c r="R166" i="17" s="1"/>
  <c r="R167" i="17" a="1"/>
  <c r="R167" i="17" s="1"/>
  <c r="R402" i="17" a="1"/>
  <c r="R402" i="17" s="1"/>
  <c r="R442" i="17" a="1"/>
  <c r="R442" i="17" s="1"/>
  <c r="R482" i="17" a="1"/>
  <c r="R482" i="17" s="1"/>
  <c r="R522" i="17" a="1"/>
  <c r="R522" i="17" s="1"/>
  <c r="R562" i="17" a="1"/>
  <c r="R562" i="17"/>
  <c r="R602" i="17" a="1"/>
  <c r="R602" i="17" s="1"/>
  <c r="R642" i="17" a="1"/>
  <c r="R642" i="17" s="1"/>
  <c r="R706" i="17" a="1"/>
  <c r="R706" i="17" s="1"/>
  <c r="R746" i="17" a="1"/>
  <c r="R746" i="17" s="1"/>
  <c r="R786" i="17" a="1"/>
  <c r="R786" i="17" s="1"/>
  <c r="R3" i="17" a="1"/>
  <c r="R3" i="17" s="1"/>
  <c r="R43" i="17" a="1"/>
  <c r="R43" i="17" s="1"/>
  <c r="R83" i="17" a="1"/>
  <c r="R83" i="17" s="1"/>
  <c r="R123" i="17" a="1"/>
  <c r="R123" i="17" s="1"/>
  <c r="R168" i="17" a="1"/>
  <c r="R168" i="17" s="1"/>
  <c r="R169" i="17" a="1"/>
  <c r="R169" i="17" s="1"/>
  <c r="R170" i="17" a="1"/>
  <c r="R170" i="17" s="1"/>
  <c r="R171" i="17" a="1"/>
  <c r="R171" i="17" s="1"/>
  <c r="R172" i="17" a="1"/>
  <c r="R172" i="17" s="1"/>
  <c r="R173" i="17" a="1"/>
  <c r="R173" i="17" s="1"/>
  <c r="R403" i="17" a="1"/>
  <c r="R403" i="17" s="1"/>
  <c r="R443" i="17" a="1"/>
  <c r="R443" i="17" s="1"/>
  <c r="R483" i="17" a="1"/>
  <c r="R483" i="17" s="1"/>
  <c r="R523" i="17" a="1"/>
  <c r="R523" i="17" s="1"/>
  <c r="R563" i="17" a="1"/>
  <c r="R563" i="17" s="1"/>
  <c r="R603" i="17" a="1"/>
  <c r="R603" i="17" s="1"/>
  <c r="R643" i="17" a="1"/>
  <c r="R643" i="17" s="1"/>
  <c r="R707" i="17" a="1"/>
  <c r="R707" i="17" s="1"/>
  <c r="R747" i="17" a="1"/>
  <c r="R747" i="17" s="1"/>
  <c r="R787" i="17" a="1"/>
  <c r="R787" i="17" s="1"/>
  <c r="R4" i="17" a="1"/>
  <c r="R4" i="17" s="1"/>
  <c r="R44" i="17" a="1"/>
  <c r="R44" i="17" s="1"/>
  <c r="R84" i="17" a="1"/>
  <c r="R84" i="17" s="1"/>
  <c r="R124" i="17" a="1"/>
  <c r="R124" i="17" s="1"/>
  <c r="R174" i="17" a="1"/>
  <c r="R174" i="17" s="1"/>
  <c r="R175" i="17" a="1"/>
  <c r="R175" i="17" s="1"/>
  <c r="R176" i="17" a="1"/>
  <c r="R176" i="17" s="1"/>
  <c r="R177" i="17" a="1"/>
  <c r="R177" i="17" s="1"/>
  <c r="R178" i="17" a="1"/>
  <c r="R178" i="17" s="1"/>
  <c r="R179" i="17" a="1"/>
  <c r="R179" i="17" s="1"/>
  <c r="R404" i="17" a="1"/>
  <c r="R404" i="17" s="1"/>
  <c r="R444" i="17" a="1"/>
  <c r="R444" i="17"/>
  <c r="R484" i="17" a="1"/>
  <c r="R484" i="17" s="1"/>
  <c r="R524" i="17" a="1"/>
  <c r="R524" i="17" s="1"/>
  <c r="R564" i="17" a="1"/>
  <c r="R564" i="17" s="1"/>
  <c r="R604" i="17" a="1"/>
  <c r="R604" i="17" s="1"/>
  <c r="R644" i="17" a="1"/>
  <c r="R644" i="17" s="1"/>
  <c r="R682" i="17" a="1"/>
  <c r="R682" i="17" s="1"/>
  <c r="R708" i="17" a="1"/>
  <c r="R708" i="17" s="1"/>
  <c r="R748" i="17" a="1"/>
  <c r="R748" i="17" s="1"/>
  <c r="R788" i="17" a="1"/>
  <c r="R788" i="17"/>
  <c r="R5" i="17" a="1"/>
  <c r="R5" i="17" s="1"/>
  <c r="R45" i="17" a="1"/>
  <c r="R45" i="17" s="1"/>
  <c r="R85" i="17" a="1"/>
  <c r="R85" i="17" s="1"/>
  <c r="R125" i="17" a="1"/>
  <c r="R125" i="17" s="1"/>
  <c r="R180" i="17" a="1"/>
  <c r="R180" i="17" s="1"/>
  <c r="R181" i="17" a="1"/>
  <c r="R181" i="17"/>
  <c r="R182" i="17" a="1"/>
  <c r="R182" i="17" s="1"/>
  <c r="R183" i="17" a="1"/>
  <c r="R183" i="17" s="1"/>
  <c r="R184" i="17" a="1"/>
  <c r="R184" i="17" s="1"/>
  <c r="R185" i="17" a="1"/>
  <c r="R185" i="17" s="1"/>
  <c r="R405" i="17" a="1"/>
  <c r="R405" i="17" s="1"/>
  <c r="R445" i="17" a="1"/>
  <c r="R445" i="17" s="1"/>
  <c r="R485" i="17" a="1"/>
  <c r="R485" i="17" s="1"/>
  <c r="R525" i="17" a="1"/>
  <c r="R525" i="17" s="1"/>
  <c r="R565" i="17" a="1"/>
  <c r="R565" i="17" s="1"/>
  <c r="R605" i="17" a="1"/>
  <c r="R605" i="17" s="1"/>
  <c r="R645" i="17" a="1"/>
  <c r="R645" i="17" s="1"/>
  <c r="R683" i="17" a="1"/>
  <c r="R683" i="17" s="1"/>
  <c r="R709" i="17" a="1"/>
  <c r="R709" i="17" s="1"/>
  <c r="R749" i="17" a="1"/>
  <c r="R749" i="17" s="1"/>
  <c r="R789" i="17" a="1"/>
  <c r="R789" i="17" s="1"/>
  <c r="R6" i="17" a="1"/>
  <c r="R6" i="17" s="1"/>
  <c r="R46" i="17" a="1"/>
  <c r="R46" i="17"/>
  <c r="R86" i="17" a="1"/>
  <c r="R86" i="17" s="1"/>
  <c r="R126" i="17" a="1"/>
  <c r="R126" i="17" s="1"/>
  <c r="R186" i="17" a="1"/>
  <c r="R186" i="17" s="1"/>
  <c r="R187" i="17" a="1"/>
  <c r="R187" i="17" s="1"/>
  <c r="R188" i="17" a="1"/>
  <c r="R188" i="17" s="1"/>
  <c r="R189" i="17" a="1"/>
  <c r="R189" i="17" s="1"/>
  <c r="R190" i="17" a="1"/>
  <c r="R190" i="17" s="1"/>
  <c r="R191" i="17" a="1"/>
  <c r="R191" i="17" s="1"/>
  <c r="R406" i="17" a="1"/>
  <c r="R406" i="17" s="1"/>
  <c r="R446" i="17" a="1"/>
  <c r="R446" i="17" s="1"/>
  <c r="R486" i="17" a="1"/>
  <c r="R486" i="17" s="1"/>
  <c r="R526" i="17" a="1"/>
  <c r="R526" i="17" s="1"/>
  <c r="R566" i="17" a="1"/>
  <c r="R566" i="17" s="1"/>
  <c r="R606" i="17" a="1"/>
  <c r="R606" i="17" s="1"/>
  <c r="R646" i="17" a="1"/>
  <c r="R646" i="17" s="1"/>
  <c r="R684" i="17" a="1"/>
  <c r="R684" i="17" s="1"/>
  <c r="R710" i="17" a="1"/>
  <c r="R710" i="17" s="1"/>
  <c r="R750" i="17" a="1"/>
  <c r="R750" i="17" s="1"/>
  <c r="R790" i="17" a="1"/>
  <c r="R790" i="17" s="1"/>
  <c r="R7" i="17" a="1"/>
  <c r="R7" i="17" s="1"/>
  <c r="R47" i="17" a="1"/>
  <c r="R47" i="17" s="1"/>
  <c r="R87" i="17" a="1"/>
  <c r="R87" i="17" s="1"/>
  <c r="R127" i="17" a="1"/>
  <c r="R127" i="17" s="1"/>
  <c r="R192" i="17" a="1"/>
  <c r="R192" i="17" s="1"/>
  <c r="R193" i="17" a="1"/>
  <c r="R193" i="17" s="1"/>
  <c r="R194" i="17" a="1"/>
  <c r="R194" i="17" s="1"/>
  <c r="R195" i="17" a="1"/>
  <c r="R195" i="17" s="1"/>
  <c r="R196" i="17" a="1"/>
  <c r="R196" i="17" s="1"/>
  <c r="R197" i="17" a="1"/>
  <c r="R197" i="17" s="1"/>
  <c r="R407" i="17" a="1"/>
  <c r="R407" i="17" s="1"/>
  <c r="R447" i="17" a="1"/>
  <c r="R447" i="17" s="1"/>
  <c r="R487" i="17" a="1"/>
  <c r="R487" i="17" s="1"/>
  <c r="R527" i="17" a="1"/>
  <c r="R527" i="17" s="1"/>
  <c r="R567" i="17" a="1"/>
  <c r="R567" i="17" s="1"/>
  <c r="R607" i="17" a="1"/>
  <c r="R607" i="17" s="1"/>
  <c r="R647" i="17" a="1"/>
  <c r="R647" i="17" s="1"/>
  <c r="R685" i="17" a="1"/>
  <c r="R685" i="17" s="1"/>
  <c r="R711" i="17" a="1"/>
  <c r="R711" i="17" s="1"/>
  <c r="R751" i="17" a="1"/>
  <c r="R751" i="17" s="1"/>
  <c r="R791" i="17" a="1"/>
  <c r="R791" i="17" s="1"/>
  <c r="R8" i="17" a="1"/>
  <c r="R8" i="17" s="1"/>
  <c r="R48" i="17" a="1"/>
  <c r="R48" i="17" s="1"/>
  <c r="R88" i="17" a="1"/>
  <c r="R88" i="17" s="1"/>
  <c r="R128" i="17" a="1"/>
  <c r="R128" i="17" s="1"/>
  <c r="R198" i="17" a="1"/>
  <c r="R198" i="17" s="1"/>
  <c r="R199" i="17" a="1"/>
  <c r="R199" i="17" s="1"/>
  <c r="R200" i="17" a="1"/>
  <c r="R200" i="17" s="1"/>
  <c r="R201" i="17" a="1"/>
  <c r="R201" i="17" s="1"/>
  <c r="R202" i="17" a="1"/>
  <c r="R202" i="17" s="1"/>
  <c r="R203" i="17" a="1"/>
  <c r="R203" i="17" s="1"/>
  <c r="R408" i="17" a="1"/>
  <c r="R408" i="17" s="1"/>
  <c r="R448" i="17" a="1"/>
  <c r="R448" i="17" s="1"/>
  <c r="R488" i="17" a="1"/>
  <c r="R488" i="17" s="1"/>
  <c r="R528" i="17" a="1"/>
  <c r="R528" i="17" s="1"/>
  <c r="R568" i="17" a="1"/>
  <c r="R568" i="17" s="1"/>
  <c r="R608" i="17" a="1"/>
  <c r="R608" i="17" s="1"/>
  <c r="R648" i="17" a="1"/>
  <c r="R648" i="17" s="1"/>
  <c r="R686" i="17" a="1"/>
  <c r="R686" i="17" s="1"/>
  <c r="R712" i="17" a="1"/>
  <c r="R712" i="17" s="1"/>
  <c r="R752" i="17" a="1"/>
  <c r="R752" i="17" s="1"/>
  <c r="R792" i="17" a="1"/>
  <c r="R792" i="17" s="1"/>
  <c r="R9" i="17" a="1"/>
  <c r="R9" i="17" s="1"/>
  <c r="R49" i="17" a="1"/>
  <c r="R49" i="17" s="1"/>
  <c r="R89" i="17" a="1"/>
  <c r="R89" i="17" s="1"/>
  <c r="R129" i="17" a="1"/>
  <c r="R129" i="17" s="1"/>
  <c r="R204" i="17" a="1"/>
  <c r="R204" i="17" s="1"/>
  <c r="R205" i="17" a="1"/>
  <c r="R205" i="17" s="1"/>
  <c r="R206" i="17" a="1"/>
  <c r="R206" i="17" s="1"/>
  <c r="R207" i="17" a="1"/>
  <c r="R207" i="17" s="1"/>
  <c r="R208" i="17" a="1"/>
  <c r="R208" i="17" s="1"/>
  <c r="R209" i="17" a="1"/>
  <c r="R209" i="17" s="1"/>
  <c r="R409" i="17" a="1"/>
  <c r="R409" i="17" s="1"/>
  <c r="R449" i="17" a="1"/>
  <c r="R449" i="17" s="1"/>
  <c r="R489" i="17" a="1"/>
  <c r="R489" i="17" s="1"/>
  <c r="R529" i="17" a="1"/>
  <c r="R529" i="17" s="1"/>
  <c r="R569" i="17" a="1"/>
  <c r="R569" i="17" s="1"/>
  <c r="R609" i="17" a="1"/>
  <c r="R609" i="17" s="1"/>
  <c r="R649" i="17" a="1"/>
  <c r="R649" i="17" s="1"/>
  <c r="R687" i="17" a="1"/>
  <c r="R687" i="17" s="1"/>
  <c r="R713" i="17" a="1"/>
  <c r="R713" i="17" s="1"/>
  <c r="R753" i="17" a="1"/>
  <c r="R753" i="17" s="1"/>
  <c r="R793" i="17" a="1"/>
  <c r="R793" i="17" s="1"/>
  <c r="R10" i="17" a="1"/>
  <c r="R10" i="17" s="1"/>
  <c r="R50" i="17" a="1"/>
  <c r="R50" i="17" s="1"/>
  <c r="R90" i="17" a="1"/>
  <c r="R90" i="17" s="1"/>
  <c r="R130" i="17" a="1"/>
  <c r="R130" i="17" s="1"/>
  <c r="R210" i="17" a="1"/>
  <c r="R210" i="17" s="1"/>
  <c r="R211" i="17" a="1"/>
  <c r="R211" i="17" s="1"/>
  <c r="R212" i="17" a="1"/>
  <c r="R212" i="17"/>
  <c r="R213" i="17" a="1"/>
  <c r="R213" i="17" s="1"/>
  <c r="R214" i="17" a="1"/>
  <c r="R214" i="17" s="1"/>
  <c r="R215" i="17" a="1"/>
  <c r="R215" i="17" s="1"/>
  <c r="R410" i="17" a="1"/>
  <c r="R410" i="17" s="1"/>
  <c r="R450" i="17" a="1"/>
  <c r="R450" i="17" s="1"/>
  <c r="R490" i="17" a="1"/>
  <c r="R490" i="17" s="1"/>
  <c r="R530" i="17" a="1"/>
  <c r="R530" i="17" s="1"/>
  <c r="R570" i="17" a="1"/>
  <c r="R570" i="17" s="1"/>
  <c r="R610" i="17" a="1"/>
  <c r="R610" i="17"/>
  <c r="R650" i="17" a="1"/>
  <c r="R650" i="17" s="1"/>
  <c r="R688" i="17" a="1"/>
  <c r="R688" i="17" s="1"/>
  <c r="R714" i="17" a="1"/>
  <c r="R714" i="17" s="1"/>
  <c r="R754" i="17" a="1"/>
  <c r="R754" i="17"/>
  <c r="R794" i="17" a="1"/>
  <c r="R794" i="17" s="1"/>
  <c r="R11" i="17" a="1"/>
  <c r="R11" i="17" s="1"/>
  <c r="R51" i="17" a="1"/>
  <c r="R51" i="17" s="1"/>
  <c r="R91" i="17" a="1"/>
  <c r="R91" i="17"/>
  <c r="R131" i="17" a="1"/>
  <c r="R131" i="17" s="1"/>
  <c r="R216" i="17" a="1"/>
  <c r="R216" i="17" s="1"/>
  <c r="R217" i="17" a="1"/>
  <c r="R217" i="17" s="1"/>
  <c r="R218" i="17" a="1"/>
  <c r="R218" i="17" s="1"/>
  <c r="R219" i="17" a="1"/>
  <c r="R219" i="17" s="1"/>
  <c r="R220" i="17" a="1"/>
  <c r="R220" i="17" s="1"/>
  <c r="R221" i="17" a="1"/>
  <c r="R221" i="17" s="1"/>
  <c r="R411" i="17" a="1"/>
  <c r="R411" i="17" s="1"/>
  <c r="R451" i="17" a="1"/>
  <c r="R451" i="17" s="1"/>
  <c r="R491" i="17" a="1"/>
  <c r="R491" i="17" s="1"/>
  <c r="R531" i="17" a="1"/>
  <c r="R531" i="17" s="1"/>
  <c r="R571" i="17" a="1"/>
  <c r="R571" i="17" s="1"/>
  <c r="R611" i="17" a="1"/>
  <c r="R611" i="17" s="1"/>
  <c r="R651" i="17" a="1"/>
  <c r="R651" i="17" s="1"/>
  <c r="R689" i="17" a="1"/>
  <c r="R689" i="17" s="1"/>
  <c r="R715" i="17" a="1"/>
  <c r="R715" i="17"/>
  <c r="R755" i="17" a="1"/>
  <c r="R755" i="17" s="1"/>
  <c r="R795" i="17" a="1"/>
  <c r="R795" i="17" s="1"/>
  <c r="R12" i="17" a="1"/>
  <c r="R12" i="17" s="1"/>
  <c r="R52" i="17" a="1"/>
  <c r="R52" i="17" s="1"/>
  <c r="R92" i="17" a="1"/>
  <c r="R92" i="17" s="1"/>
  <c r="R132" i="17" a="1"/>
  <c r="R132" i="17" s="1"/>
  <c r="R222" i="17" a="1"/>
  <c r="R222" i="17" s="1"/>
  <c r="R223" i="17" a="1"/>
  <c r="R223" i="17" s="1"/>
  <c r="R224" i="17" a="1"/>
  <c r="R224" i="17" s="1"/>
  <c r="R225" i="17" a="1"/>
  <c r="R225" i="17" s="1"/>
  <c r="R226" i="17" a="1"/>
  <c r="R226" i="17" s="1"/>
  <c r="R227" i="17" a="1"/>
  <c r="R227" i="17"/>
  <c r="R412" i="17" a="1"/>
  <c r="R412" i="17" s="1"/>
  <c r="R452" i="17" a="1"/>
  <c r="R452" i="17" s="1"/>
  <c r="R492" i="17" a="1"/>
  <c r="R492" i="17" s="1"/>
  <c r="R532" i="17" a="1"/>
  <c r="R532" i="17" s="1"/>
  <c r="R572" i="17" a="1"/>
  <c r="R572" i="17" s="1"/>
  <c r="R612" i="17" a="1"/>
  <c r="R612" i="17" s="1"/>
  <c r="R652" i="17" a="1"/>
  <c r="R652" i="17" s="1"/>
  <c r="R716" i="17" a="1"/>
  <c r="R716" i="17" s="1"/>
  <c r="R756" i="17" a="1"/>
  <c r="R756" i="17" s="1"/>
  <c r="R796" i="17" a="1"/>
  <c r="R796" i="17" s="1"/>
  <c r="R13" i="17" a="1"/>
  <c r="R13" i="17" s="1"/>
  <c r="R53" i="17" a="1"/>
  <c r="R53" i="17" s="1"/>
  <c r="R93" i="17" a="1"/>
  <c r="R93" i="17" s="1"/>
  <c r="R133" i="17" a="1"/>
  <c r="R133" i="17" s="1"/>
  <c r="R228" i="17" a="1"/>
  <c r="R228" i="17" s="1"/>
  <c r="R229" i="17" a="1"/>
  <c r="R229" i="17" s="1"/>
  <c r="R230" i="17" a="1"/>
  <c r="R230" i="17" s="1"/>
  <c r="R231" i="17" a="1"/>
  <c r="R231" i="17" s="1"/>
  <c r="R232" i="17" a="1"/>
  <c r="R232" i="17" s="1"/>
  <c r="R233" i="17" a="1"/>
  <c r="R233" i="17" s="1"/>
  <c r="R413" i="17" a="1"/>
  <c r="R413" i="17" s="1"/>
  <c r="R453" i="17" a="1"/>
  <c r="R453" i="17" s="1"/>
  <c r="R493" i="17" a="1"/>
  <c r="R493" i="17" s="1"/>
  <c r="R533" i="17" a="1"/>
  <c r="R533" i="17" s="1"/>
  <c r="R573" i="17" a="1"/>
  <c r="R573" i="17" s="1"/>
  <c r="R613" i="17" a="1"/>
  <c r="R613" i="17"/>
  <c r="R653" i="17" a="1"/>
  <c r="R653" i="17" s="1"/>
  <c r="R717" i="17" a="1"/>
  <c r="R717" i="17" s="1"/>
  <c r="R757" i="17" a="1"/>
  <c r="R757" i="17" s="1"/>
  <c r="R797" i="17" a="1"/>
  <c r="R797" i="17" s="1"/>
  <c r="R14" i="17" a="1"/>
  <c r="R14" i="17"/>
  <c r="R54" i="17" a="1"/>
  <c r="R54" i="17" s="1"/>
  <c r="R94" i="17" a="1"/>
  <c r="R94" i="17" s="1"/>
  <c r="R134" i="17" a="1"/>
  <c r="R134" i="17" s="1"/>
  <c r="R234" i="17" a="1"/>
  <c r="R234" i="17" s="1"/>
  <c r="R235" i="17" a="1"/>
  <c r="R235" i="17"/>
  <c r="R236" i="17" a="1"/>
  <c r="R236" i="17" s="1"/>
  <c r="R237" i="17" a="1"/>
  <c r="R237" i="17" s="1"/>
  <c r="R238" i="17" a="1"/>
  <c r="R238" i="17" s="1"/>
  <c r="R239" i="17" a="1"/>
  <c r="R239" i="17" s="1"/>
  <c r="R414" i="17" a="1"/>
  <c r="R414" i="17" s="1"/>
  <c r="R454" i="17" a="1"/>
  <c r="R454" i="17" s="1"/>
  <c r="R494" i="17" a="1"/>
  <c r="R494" i="17" s="1"/>
  <c r="R534" i="17" a="1"/>
  <c r="R534" i="17" s="1"/>
  <c r="R574" i="17" a="1"/>
  <c r="R574" i="17" s="1"/>
  <c r="R614" i="17" a="1"/>
  <c r="R614" i="17" s="1"/>
  <c r="R654" i="17" a="1"/>
  <c r="R654" i="17" s="1"/>
  <c r="R690" i="17" a="1"/>
  <c r="R690" i="17" s="1"/>
  <c r="R718" i="17" a="1"/>
  <c r="R718" i="17" s="1"/>
  <c r="R758" i="17" a="1"/>
  <c r="R758" i="17" s="1"/>
  <c r="R798" i="17" a="1"/>
  <c r="R798" i="17" s="1"/>
  <c r="R15" i="17" a="1"/>
  <c r="R15" i="17" s="1"/>
  <c r="R55" i="17" a="1"/>
  <c r="R55" i="17" s="1"/>
  <c r="R95" i="17" a="1"/>
  <c r="R95" i="17" s="1"/>
  <c r="R135" i="17" a="1"/>
  <c r="R135" i="17" s="1"/>
  <c r="R240" i="17" a="1"/>
  <c r="R240" i="17" s="1"/>
  <c r="R241" i="17" a="1"/>
  <c r="R241" i="17" s="1"/>
  <c r="R242" i="17" a="1"/>
  <c r="R242" i="17" s="1"/>
  <c r="R243" i="17" a="1"/>
  <c r="R243" i="17" s="1"/>
  <c r="R244" i="17" a="1"/>
  <c r="R244" i="17" s="1"/>
  <c r="R245" i="17" a="1"/>
  <c r="R245" i="17" s="1"/>
  <c r="R415" i="17" a="1"/>
  <c r="R415" i="17" s="1"/>
  <c r="R455" i="17" a="1"/>
  <c r="R455" i="17" s="1"/>
  <c r="R495" i="17" a="1"/>
  <c r="R495" i="17" s="1"/>
  <c r="R535" i="17" a="1"/>
  <c r="R535" i="17" s="1"/>
  <c r="R575" i="17" a="1"/>
  <c r="R575" i="17" s="1"/>
  <c r="R615" i="17" a="1"/>
  <c r="R615" i="17" s="1"/>
  <c r="R655" i="17" a="1"/>
  <c r="R655" i="17" s="1"/>
  <c r="R691" i="17" a="1"/>
  <c r="R691" i="17" s="1"/>
  <c r="R719" i="17" a="1"/>
  <c r="R719" i="17"/>
  <c r="R759" i="17" a="1"/>
  <c r="R759" i="17" s="1"/>
  <c r="R799" i="17" a="1"/>
  <c r="R799" i="17" s="1"/>
  <c r="R16" i="17" a="1"/>
  <c r="R16" i="17" s="1"/>
  <c r="R56" i="17" a="1"/>
  <c r="R56" i="17" s="1"/>
  <c r="R96" i="17" a="1"/>
  <c r="R96" i="17" s="1"/>
  <c r="R136" i="17" a="1"/>
  <c r="R136" i="17" s="1"/>
  <c r="R246" i="17" a="1"/>
  <c r="R246" i="17" s="1"/>
  <c r="R247" i="17" a="1"/>
  <c r="R247" i="17" s="1"/>
  <c r="R248" i="17" a="1"/>
  <c r="R248" i="17" s="1"/>
  <c r="R249" i="17" a="1"/>
  <c r="R249" i="17" s="1"/>
  <c r="R250" i="17" a="1"/>
  <c r="R250" i="17" s="1"/>
  <c r="R251" i="17" a="1"/>
  <c r="R251" i="17" s="1"/>
  <c r="R416" i="17" a="1"/>
  <c r="R416" i="17" s="1"/>
  <c r="R456" i="17" a="1"/>
  <c r="R456" i="17" s="1"/>
  <c r="R496" i="17" a="1"/>
  <c r="R496" i="17" s="1"/>
  <c r="R536" i="17" a="1"/>
  <c r="R536" i="17" s="1"/>
  <c r="R576" i="17" a="1"/>
  <c r="R576" i="17" s="1"/>
  <c r="R616" i="17" a="1"/>
  <c r="R616" i="17" s="1"/>
  <c r="R656" i="17" a="1"/>
  <c r="R656" i="17" s="1"/>
  <c r="R692" i="17" a="1"/>
  <c r="R692" i="17" s="1"/>
  <c r="R720" i="17" a="1"/>
  <c r="R720" i="17" s="1"/>
  <c r="R760" i="17" a="1"/>
  <c r="R760" i="17" s="1"/>
  <c r="R800" i="17" a="1"/>
  <c r="R800" i="17" s="1"/>
  <c r="R17" i="17" a="1"/>
  <c r="R17" i="17" s="1"/>
  <c r="R57" i="17" a="1"/>
  <c r="R57" i="17" s="1"/>
  <c r="R97" i="17" a="1"/>
  <c r="R97" i="17" s="1"/>
  <c r="R137" i="17" a="1"/>
  <c r="R137" i="17" s="1"/>
  <c r="R252" i="17" a="1"/>
  <c r="R252" i="17" s="1"/>
  <c r="R253" i="17" a="1"/>
  <c r="R253" i="17" s="1"/>
  <c r="R254" i="17" a="1"/>
  <c r="R254" i="17" s="1"/>
  <c r="R255" i="17" a="1"/>
  <c r="R255" i="17" s="1"/>
  <c r="R256" i="17" a="1"/>
  <c r="R256" i="17" s="1"/>
  <c r="R257" i="17" a="1"/>
  <c r="R257" i="17" s="1"/>
  <c r="R417" i="17" a="1"/>
  <c r="R417" i="17" s="1"/>
  <c r="R457" i="17" a="1"/>
  <c r="R457" i="17" s="1"/>
  <c r="R497" i="17" a="1"/>
  <c r="R497" i="17" s="1"/>
  <c r="R537" i="17" a="1"/>
  <c r="R537" i="17" s="1"/>
  <c r="R577" i="17" a="1"/>
  <c r="R577" i="17" s="1"/>
  <c r="R617" i="17" a="1"/>
  <c r="R617" i="17" s="1"/>
  <c r="R657" i="17" a="1"/>
  <c r="R657" i="17" s="1"/>
  <c r="R693" i="17" a="1"/>
  <c r="R693" i="17" s="1"/>
  <c r="R721" i="17" a="1"/>
  <c r="R721" i="17" s="1"/>
  <c r="R761" i="17" a="1"/>
  <c r="R761" i="17" s="1"/>
  <c r="R801" i="17" a="1"/>
  <c r="R801" i="17" s="1"/>
  <c r="R18" i="17" a="1"/>
  <c r="R18" i="17" s="1"/>
  <c r="R58" i="17" a="1"/>
  <c r="R58" i="17" s="1"/>
  <c r="R98" i="17" a="1"/>
  <c r="R98" i="17" s="1"/>
  <c r="R138" i="17" a="1"/>
  <c r="R138" i="17" s="1"/>
  <c r="R258" i="17" a="1"/>
  <c r="R258" i="17" s="1"/>
  <c r="R259" i="17" a="1"/>
  <c r="R259" i="17" s="1"/>
  <c r="R260" i="17" a="1"/>
  <c r="R260" i="17" s="1"/>
  <c r="R261" i="17" a="1"/>
  <c r="R261" i="17" s="1"/>
  <c r="R262" i="17" a="1"/>
  <c r="R262" i="17" s="1"/>
  <c r="R263" i="17" a="1"/>
  <c r="R263" i="17"/>
  <c r="R418" i="17" a="1"/>
  <c r="R418" i="17" s="1"/>
  <c r="R458" i="17" a="1"/>
  <c r="R458" i="17" s="1"/>
  <c r="R498" i="17" a="1"/>
  <c r="R498" i="17" s="1"/>
  <c r="R538" i="17" a="1"/>
  <c r="R538" i="17" s="1"/>
  <c r="R578" i="17" a="1"/>
  <c r="R578" i="17" s="1"/>
  <c r="R618" i="17" a="1"/>
  <c r="R618" i="17" s="1"/>
  <c r="R658" i="17" a="1"/>
  <c r="R658" i="17" s="1"/>
  <c r="R694" i="17" a="1"/>
  <c r="R694" i="17" s="1"/>
  <c r="R722" i="17" a="1"/>
  <c r="R722" i="17" s="1"/>
  <c r="R762" i="17" a="1"/>
  <c r="R762" i="17" s="1"/>
  <c r="R802" i="17" a="1"/>
  <c r="R802" i="17" s="1"/>
  <c r="R19" i="17" a="1"/>
  <c r="R19" i="17" s="1"/>
  <c r="R59" i="17" a="1"/>
  <c r="R59" i="17" s="1"/>
  <c r="R99" i="17" a="1"/>
  <c r="R99" i="17" s="1"/>
  <c r="R139" i="17" a="1"/>
  <c r="R139" i="17" s="1"/>
  <c r="R264" i="17" a="1"/>
  <c r="R264" i="17" s="1"/>
  <c r="R265" i="17" a="1"/>
  <c r="R265" i="17" s="1"/>
  <c r="R266" i="17" a="1"/>
  <c r="R266" i="17" s="1"/>
  <c r="R267" i="17" a="1"/>
  <c r="R267" i="17" s="1"/>
  <c r="R268" i="17" a="1"/>
  <c r="R268" i="17" s="1"/>
  <c r="R269" i="17" a="1"/>
  <c r="R269" i="17"/>
  <c r="R419" i="17" a="1"/>
  <c r="R419" i="17" s="1"/>
  <c r="R459" i="17" a="1"/>
  <c r="R459" i="17" s="1"/>
  <c r="R499" i="17" a="1"/>
  <c r="R499" i="17" s="1"/>
  <c r="R539" i="17" a="1"/>
  <c r="R539" i="17"/>
  <c r="R579" i="17" a="1"/>
  <c r="R579" i="17" s="1"/>
  <c r="R619" i="17" a="1"/>
  <c r="R619" i="17" s="1"/>
  <c r="R659" i="17" a="1"/>
  <c r="R659" i="17" s="1"/>
  <c r="R695" i="17" a="1"/>
  <c r="R695" i="17" s="1"/>
  <c r="R723" i="17" a="1"/>
  <c r="R723" i="17" s="1"/>
  <c r="R763" i="17" a="1"/>
  <c r="R763" i="17" s="1"/>
  <c r="R803" i="17" a="1"/>
  <c r="R803" i="17" s="1"/>
  <c r="R20" i="17" a="1"/>
  <c r="R20" i="17" s="1"/>
  <c r="R60" i="17" a="1"/>
  <c r="R60" i="17" s="1"/>
  <c r="R100" i="17" a="1"/>
  <c r="R100" i="17" s="1"/>
  <c r="R140" i="17" a="1"/>
  <c r="R140" i="17" s="1"/>
  <c r="R270" i="17" a="1"/>
  <c r="R270" i="17" s="1"/>
  <c r="R271" i="17" a="1"/>
  <c r="R271" i="17" s="1"/>
  <c r="R272" i="17" a="1"/>
  <c r="R272" i="17" s="1"/>
  <c r="R273" i="17" a="1"/>
  <c r="R273" i="17" s="1"/>
  <c r="R274" i="17" a="1"/>
  <c r="R274" i="17" s="1"/>
  <c r="R275" i="17" a="1"/>
  <c r="R275" i="17"/>
  <c r="R420" i="17" a="1"/>
  <c r="R420" i="17" s="1"/>
  <c r="R460" i="17" a="1"/>
  <c r="R460" i="17" s="1"/>
  <c r="R500" i="17" a="1"/>
  <c r="R500" i="17" s="1"/>
  <c r="R540" i="17" a="1"/>
  <c r="R540" i="17" s="1"/>
  <c r="R580" i="17" a="1"/>
  <c r="R580" i="17" s="1"/>
  <c r="R620" i="17" a="1"/>
  <c r="R620" i="17" s="1"/>
  <c r="R660" i="17" a="1"/>
  <c r="R660" i="17" s="1"/>
  <c r="R696" i="17" a="1"/>
  <c r="R696" i="17" s="1"/>
  <c r="R724" i="17" a="1"/>
  <c r="R724" i="17" s="1"/>
  <c r="R764" i="17" a="1"/>
  <c r="R764" i="17" s="1"/>
  <c r="R804" i="17" a="1"/>
  <c r="R804" i="17" s="1"/>
  <c r="R21" i="17" a="1"/>
  <c r="R21" i="17" s="1"/>
  <c r="R61" i="17" a="1"/>
  <c r="R61" i="17"/>
  <c r="R101" i="17" a="1"/>
  <c r="R101" i="17" s="1"/>
  <c r="R141" i="17" a="1"/>
  <c r="R141" i="17"/>
  <c r="R276" i="17" a="1"/>
  <c r="R276" i="17" s="1"/>
  <c r="R277" i="17" a="1"/>
  <c r="R277" i="17" s="1"/>
  <c r="R278" i="17" a="1"/>
  <c r="R278" i="17" s="1"/>
  <c r="R279" i="17" a="1"/>
  <c r="R279" i="17" s="1"/>
  <c r="R280" i="17" a="1"/>
  <c r="R280" i="17" s="1"/>
  <c r="R281" i="17" a="1"/>
  <c r="R281" i="17" s="1"/>
  <c r="R421" i="17" a="1"/>
  <c r="R421" i="17" s="1"/>
  <c r="R461" i="17" a="1"/>
  <c r="R461" i="17" s="1"/>
  <c r="R501" i="17" a="1"/>
  <c r="R501" i="17" s="1"/>
  <c r="R541" i="17" a="1"/>
  <c r="R541" i="17" s="1"/>
  <c r="R581" i="17" a="1"/>
  <c r="R581" i="17" s="1"/>
  <c r="R621" i="17" a="1"/>
  <c r="R621" i="17" s="1"/>
  <c r="R661" i="17" a="1"/>
  <c r="R661" i="17" s="1"/>
  <c r="R697" i="17" a="1"/>
  <c r="R697" i="17" s="1"/>
  <c r="R725" i="17" a="1"/>
  <c r="R725" i="17" s="1"/>
  <c r="R765" i="17" a="1"/>
  <c r="R765" i="17" s="1"/>
  <c r="R805" i="17" a="1"/>
  <c r="R805" i="17" s="1"/>
  <c r="R22" i="17" a="1"/>
  <c r="R22" i="17" s="1"/>
  <c r="R62" i="17" a="1"/>
  <c r="R62" i="17" s="1"/>
  <c r="R102" i="17" a="1"/>
  <c r="R102" i="17" s="1"/>
  <c r="R142" i="17" a="1"/>
  <c r="R142" i="17"/>
  <c r="R282" i="17" a="1"/>
  <c r="R282" i="17" s="1"/>
  <c r="R283" i="17" a="1"/>
  <c r="R283" i="17" s="1"/>
  <c r="R284" i="17" a="1"/>
  <c r="R284" i="17" s="1"/>
  <c r="R285" i="17" a="1"/>
  <c r="R285" i="17" s="1"/>
  <c r="R286" i="17" a="1"/>
  <c r="R286" i="17" s="1"/>
  <c r="R287" i="17" a="1"/>
  <c r="R287" i="17" s="1"/>
  <c r="R422" i="17" a="1"/>
  <c r="R422" i="17"/>
  <c r="R462" i="17" a="1"/>
  <c r="R462" i="17" s="1"/>
  <c r="R502" i="17" a="1"/>
  <c r="R502" i="17" s="1"/>
  <c r="R542" i="17" a="1"/>
  <c r="R542" i="17" s="1"/>
  <c r="R582" i="17" a="1"/>
  <c r="R582" i="17" s="1"/>
  <c r="R622" i="17" a="1"/>
  <c r="R622" i="17" s="1"/>
  <c r="R662" i="17" a="1"/>
  <c r="R662" i="17" s="1"/>
  <c r="R726" i="17" a="1"/>
  <c r="R726" i="17" s="1"/>
  <c r="R766" i="17" a="1"/>
  <c r="R766" i="17" s="1"/>
  <c r="R806" i="17" a="1"/>
  <c r="R806" i="17" s="1"/>
  <c r="R23" i="17" a="1"/>
  <c r="R23" i="17" s="1"/>
  <c r="R63" i="17" a="1"/>
  <c r="R63" i="17" s="1"/>
  <c r="R103" i="17" a="1"/>
  <c r="R103" i="17" s="1"/>
  <c r="R143" i="17" a="1"/>
  <c r="R143" i="17" s="1"/>
  <c r="R288" i="17" a="1"/>
  <c r="R288" i="17" s="1"/>
  <c r="R289" i="17" a="1"/>
  <c r="R289" i="17"/>
  <c r="R290" i="17" a="1"/>
  <c r="R290" i="17" s="1"/>
  <c r="R291" i="17" a="1"/>
  <c r="R291" i="17" s="1"/>
  <c r="R292" i="17" a="1"/>
  <c r="R292" i="17" s="1"/>
  <c r="R293" i="17" a="1"/>
  <c r="R293" i="17" s="1"/>
  <c r="R423" i="17" a="1"/>
  <c r="R423" i="17" s="1"/>
  <c r="R463" i="17" a="1"/>
  <c r="R463" i="17" s="1"/>
  <c r="R503" i="17" a="1"/>
  <c r="R503" i="17" s="1"/>
  <c r="R543" i="17" a="1"/>
  <c r="R543" i="17" s="1"/>
  <c r="R583" i="17" a="1"/>
  <c r="R583" i="17" s="1"/>
  <c r="R623" i="17" a="1"/>
  <c r="R623" i="17" s="1"/>
  <c r="R663" i="17" a="1"/>
  <c r="R663" i="17" s="1"/>
  <c r="R727" i="17" a="1"/>
  <c r="R727" i="17" s="1"/>
  <c r="R767" i="17" a="1"/>
  <c r="R767" i="17" s="1"/>
  <c r="R807" i="17" a="1"/>
  <c r="R807" i="17" s="1"/>
  <c r="R24" i="17" a="1"/>
  <c r="R24" i="17" s="1"/>
  <c r="R64" i="17" a="1"/>
  <c r="R64" i="17" s="1"/>
  <c r="R104" i="17" a="1"/>
  <c r="R104" i="17" s="1"/>
  <c r="R144" i="17" a="1"/>
  <c r="R144" i="17" s="1"/>
  <c r="R294" i="17" a="1"/>
  <c r="R294" i="17" s="1"/>
  <c r="R295" i="17" a="1"/>
  <c r="R295" i="17" s="1"/>
  <c r="R296" i="17" a="1"/>
  <c r="R296" i="17" s="1"/>
  <c r="R297" i="17" a="1"/>
  <c r="R297" i="17" s="1"/>
  <c r="R298" i="17" a="1"/>
  <c r="R298" i="17" s="1"/>
  <c r="R299" i="17" a="1"/>
  <c r="R299" i="17" s="1"/>
  <c r="R424" i="17" a="1"/>
  <c r="R424" i="17" s="1"/>
  <c r="R464" i="17" a="1"/>
  <c r="R464" i="17" s="1"/>
  <c r="R504" i="17" a="1"/>
  <c r="R504" i="17" s="1"/>
  <c r="R544" i="17" a="1"/>
  <c r="R544" i="17" s="1"/>
  <c r="R584" i="17" a="1"/>
  <c r="R584" i="17" s="1"/>
  <c r="R624" i="17" a="1"/>
  <c r="R624" i="17" s="1"/>
  <c r="R664" i="17" a="1"/>
  <c r="R664" i="17" s="1"/>
  <c r="R728" i="17" a="1"/>
  <c r="R728" i="17"/>
  <c r="R768" i="17" a="1"/>
  <c r="R768" i="17" s="1"/>
  <c r="R808" i="17" a="1"/>
  <c r="R808" i="17" s="1"/>
  <c r="R25" i="17" a="1"/>
  <c r="R25" i="17" s="1"/>
  <c r="R65" i="17" a="1"/>
  <c r="R65" i="17" s="1"/>
  <c r="R105" i="17" a="1"/>
  <c r="R105" i="17" s="1"/>
  <c r="R145" i="17" a="1"/>
  <c r="R145" i="17" s="1"/>
  <c r="R300" i="17" a="1"/>
  <c r="R300" i="17" s="1"/>
  <c r="R301" i="17" a="1"/>
  <c r="R301" i="17" s="1"/>
  <c r="R302" i="17" a="1"/>
  <c r="R302" i="17" s="1"/>
  <c r="R303" i="17" a="1"/>
  <c r="R303" i="17" s="1"/>
  <c r="R304" i="17" a="1"/>
  <c r="R304" i="17" s="1"/>
  <c r="R305" i="17" a="1"/>
  <c r="R305" i="17" s="1"/>
  <c r="R425" i="17" a="1"/>
  <c r="R425" i="17" s="1"/>
  <c r="R465" i="17" a="1"/>
  <c r="R465" i="17" s="1"/>
  <c r="R505" i="17" a="1"/>
  <c r="R505" i="17" s="1"/>
  <c r="R545" i="17" a="1"/>
  <c r="R545" i="17" s="1"/>
  <c r="R585" i="17" a="1"/>
  <c r="R585" i="17" s="1"/>
  <c r="R625" i="17" a="1"/>
  <c r="R625" i="17" s="1"/>
  <c r="R665" i="17" a="1"/>
  <c r="R665" i="17" s="1"/>
  <c r="R729" i="17" a="1"/>
  <c r="R729" i="17" s="1"/>
  <c r="R769" i="17" a="1"/>
  <c r="R769" i="17" s="1"/>
  <c r="R809" i="17" a="1"/>
  <c r="R809" i="17" s="1"/>
  <c r="R26" i="17" a="1"/>
  <c r="R26" i="17" s="1"/>
  <c r="R66" i="17" a="1"/>
  <c r="R66" i="17" s="1"/>
  <c r="R106" i="17" a="1"/>
  <c r="R106" i="17" s="1"/>
  <c r="R146" i="17" a="1"/>
  <c r="R146" i="17" s="1"/>
  <c r="R306" i="17" a="1"/>
  <c r="R306" i="17" s="1"/>
  <c r="R307" i="17" a="1"/>
  <c r="R307" i="17" s="1"/>
  <c r="R308" i="17" a="1"/>
  <c r="R308" i="17" s="1"/>
  <c r="R309" i="17" a="1"/>
  <c r="R309" i="17" s="1"/>
  <c r="R310" i="17" a="1"/>
  <c r="R310" i="17"/>
  <c r="R311" i="17" a="1"/>
  <c r="R311" i="17" s="1"/>
  <c r="R426" i="17" a="1"/>
  <c r="R426" i="17" s="1"/>
  <c r="R466" i="17" a="1"/>
  <c r="R466" i="17" s="1"/>
  <c r="R506" i="17" a="1"/>
  <c r="R506" i="17" s="1"/>
  <c r="R546" i="17" a="1"/>
  <c r="R546" i="17"/>
  <c r="R586" i="17" a="1"/>
  <c r="R586" i="17" s="1"/>
  <c r="R626" i="17" a="1"/>
  <c r="R626" i="17" s="1"/>
  <c r="R666" i="17" a="1"/>
  <c r="R666" i="17" s="1"/>
  <c r="R698" i="17" a="1"/>
  <c r="R698" i="17" s="1"/>
  <c r="R730" i="17" a="1"/>
  <c r="R730" i="17" s="1"/>
  <c r="R770" i="17" a="1"/>
  <c r="R770" i="17" s="1"/>
  <c r="R810" i="17" a="1"/>
  <c r="R810" i="17" s="1"/>
  <c r="R27" i="17" a="1"/>
  <c r="R27" i="17" s="1"/>
  <c r="R67" i="17" a="1"/>
  <c r="R67" i="17" s="1"/>
  <c r="R107" i="17" a="1"/>
  <c r="R107" i="17" s="1"/>
  <c r="R147" i="17" a="1"/>
  <c r="R147" i="17" s="1"/>
  <c r="R312" i="17" a="1"/>
  <c r="R312" i="17" s="1"/>
  <c r="R313" i="17" a="1"/>
  <c r="R313" i="17" s="1"/>
  <c r="R314" i="17" a="1"/>
  <c r="R314" i="17" s="1"/>
  <c r="R315" i="17" a="1"/>
  <c r="R315" i="17" s="1"/>
  <c r="R316" i="17" a="1"/>
  <c r="R316" i="17" s="1"/>
  <c r="R317" i="17" a="1"/>
  <c r="R317" i="17" s="1"/>
  <c r="R427" i="17" a="1"/>
  <c r="R427" i="17" s="1"/>
  <c r="R467" i="17" a="1"/>
  <c r="R467" i="17" s="1"/>
  <c r="R507" i="17" a="1"/>
  <c r="R507" i="17" s="1"/>
  <c r="R547" i="17" a="1"/>
  <c r="R547" i="17" s="1"/>
  <c r="R587" i="17" a="1"/>
  <c r="R587" i="17" s="1"/>
  <c r="R627" i="17" a="1"/>
  <c r="R627" i="17" s="1"/>
  <c r="R667" i="17" a="1"/>
  <c r="R667" i="17" s="1"/>
  <c r="R731" i="17" a="1"/>
  <c r="R731" i="17"/>
  <c r="R771" i="17" a="1"/>
  <c r="R771" i="17" s="1"/>
  <c r="R811" i="17" a="1"/>
  <c r="R811" i="17" s="1"/>
  <c r="R28" i="17" a="1"/>
  <c r="R28" i="17" s="1"/>
  <c r="R68" i="17" a="1"/>
  <c r="R68" i="17" s="1"/>
  <c r="R108" i="17" a="1"/>
  <c r="R108" i="17" s="1"/>
  <c r="R148" i="17" a="1"/>
  <c r="R148" i="17" s="1"/>
  <c r="R318" i="17" a="1"/>
  <c r="R318" i="17" s="1"/>
  <c r="R319" i="17" a="1"/>
  <c r="R319" i="17" s="1"/>
  <c r="R320" i="17" a="1"/>
  <c r="R320" i="17" s="1"/>
  <c r="R321" i="17" a="1"/>
  <c r="R321" i="17" s="1"/>
  <c r="R322" i="17" a="1"/>
  <c r="R322" i="17" s="1"/>
  <c r="R323" i="17" a="1"/>
  <c r="R323" i="17" s="1"/>
  <c r="R428" i="17" a="1"/>
  <c r="R428" i="17" s="1"/>
  <c r="R468" i="17" a="1"/>
  <c r="R468" i="17" s="1"/>
  <c r="R508" i="17" a="1"/>
  <c r="R508" i="17" s="1"/>
  <c r="R548" i="17" a="1"/>
  <c r="R548" i="17" s="1"/>
  <c r="R588" i="17" a="1"/>
  <c r="R588" i="17" s="1"/>
  <c r="R628" i="17" a="1"/>
  <c r="R628" i="17" s="1"/>
  <c r="R668" i="17" a="1"/>
  <c r="R668" i="17" s="1"/>
  <c r="R699" i="17" a="1"/>
  <c r="R699" i="17"/>
  <c r="R732" i="17" a="1"/>
  <c r="R732" i="17" s="1"/>
  <c r="R772" i="17" a="1"/>
  <c r="R772" i="17" s="1"/>
  <c r="R812" i="17" a="1"/>
  <c r="R812" i="17" s="1"/>
  <c r="R29" i="17" a="1"/>
  <c r="R29" i="17" s="1"/>
  <c r="R69" i="17" a="1"/>
  <c r="R69" i="17" s="1"/>
  <c r="R109" i="17" a="1"/>
  <c r="R109" i="17" s="1"/>
  <c r="R149" i="17" a="1"/>
  <c r="R149" i="17" s="1"/>
  <c r="R324" i="17" a="1"/>
  <c r="R324" i="17" s="1"/>
  <c r="R325" i="17" a="1"/>
  <c r="R325" i="17"/>
  <c r="R326" i="17" a="1"/>
  <c r="R326" i="17"/>
  <c r="R327" i="17" a="1"/>
  <c r="R327" i="17" s="1"/>
  <c r="R328" i="17" a="1"/>
  <c r="R328" i="17" s="1"/>
  <c r="R329" i="17" a="1"/>
  <c r="R329" i="17" s="1"/>
  <c r="R429" i="17" a="1"/>
  <c r="R429" i="17" s="1"/>
  <c r="R469" i="17" a="1"/>
  <c r="R469" i="17" s="1"/>
  <c r="R509" i="17" a="1"/>
  <c r="R509" i="17"/>
  <c r="R549" i="17" a="1"/>
  <c r="R549" i="17" s="1"/>
  <c r="R589" i="17" a="1"/>
  <c r="R589" i="17" s="1"/>
  <c r="R629" i="17" a="1"/>
  <c r="R629" i="17" s="1"/>
  <c r="R669" i="17" a="1"/>
  <c r="R669" i="17" s="1"/>
  <c r="R733" i="17" a="1"/>
  <c r="R733" i="17" s="1"/>
  <c r="R773" i="17" a="1"/>
  <c r="R773" i="17" s="1"/>
  <c r="R813" i="17" a="1"/>
  <c r="R813" i="17" s="1"/>
  <c r="R30" i="17" a="1"/>
  <c r="R30" i="17" s="1"/>
  <c r="R70" i="17" a="1"/>
  <c r="R70" i="17" s="1"/>
  <c r="R110" i="17" a="1"/>
  <c r="R110" i="17" s="1"/>
  <c r="R150" i="17" a="1"/>
  <c r="R150" i="17" s="1"/>
  <c r="R330" i="17" a="1"/>
  <c r="R330" i="17" s="1"/>
  <c r="R331" i="17" a="1"/>
  <c r="R331" i="17" s="1"/>
  <c r="R332" i="17" a="1"/>
  <c r="R332" i="17" s="1"/>
  <c r="R333" i="17" a="1"/>
  <c r="R333" i="17" s="1"/>
  <c r="R334" i="17" a="1"/>
  <c r="R334" i="17" s="1"/>
  <c r="R335" i="17" a="1"/>
  <c r="R335" i="17" s="1"/>
  <c r="R430" i="17" a="1"/>
  <c r="R430" i="17"/>
  <c r="R470" i="17" a="1"/>
  <c r="R470" i="17" s="1"/>
  <c r="R510" i="17" a="1"/>
  <c r="R510" i="17" s="1"/>
  <c r="R550" i="17" a="1"/>
  <c r="R550" i="17" s="1"/>
  <c r="R590" i="17" a="1"/>
  <c r="R590" i="17" s="1"/>
  <c r="R630" i="17" a="1"/>
  <c r="R630" i="17"/>
  <c r="R670" i="17" a="1"/>
  <c r="R670" i="17" s="1"/>
  <c r="R700" i="17" a="1"/>
  <c r="R700" i="17" s="1"/>
  <c r="R734" i="17" a="1"/>
  <c r="R734" i="17" s="1"/>
  <c r="R774" i="17" a="1"/>
  <c r="R774" i="17" s="1"/>
  <c r="R814" i="17" a="1"/>
  <c r="R814" i="17" s="1"/>
  <c r="R31" i="17" a="1"/>
  <c r="R31" i="17" s="1"/>
  <c r="R71" i="17" a="1"/>
  <c r="R71" i="17"/>
  <c r="R111" i="17" a="1"/>
  <c r="R111" i="17" s="1"/>
  <c r="R151" i="17" a="1"/>
  <c r="R151" i="17" s="1"/>
  <c r="R336" i="17" a="1"/>
  <c r="R336" i="17" s="1"/>
  <c r="R337" i="17" a="1"/>
  <c r="R337" i="17" s="1"/>
  <c r="R338" i="17" a="1"/>
  <c r="R338" i="17" s="1"/>
  <c r="R339" i="17" a="1"/>
  <c r="R339" i="17" s="1"/>
  <c r="R340" i="17" a="1"/>
  <c r="R340" i="17" s="1"/>
  <c r="R341" i="17" a="1"/>
  <c r="R341" i="17" s="1"/>
  <c r="R431" i="17" a="1"/>
  <c r="R431" i="17" s="1"/>
  <c r="R471" i="17" a="1"/>
  <c r="R471" i="17" s="1"/>
  <c r="R511" i="17" a="1"/>
  <c r="R511" i="17" s="1"/>
  <c r="R551" i="17" a="1"/>
  <c r="R551" i="17"/>
  <c r="R591" i="17" a="1"/>
  <c r="R591" i="17" s="1"/>
  <c r="R631" i="17" a="1"/>
  <c r="R631" i="17" s="1"/>
  <c r="R671" i="17" a="1"/>
  <c r="R671" i="17" s="1"/>
  <c r="R735" i="17" a="1"/>
  <c r="R735" i="17" s="1"/>
  <c r="R775" i="17" a="1"/>
  <c r="R775" i="17" s="1"/>
  <c r="R815" i="17" a="1"/>
  <c r="R815" i="17"/>
  <c r="R32" i="17" a="1"/>
  <c r="R32" i="17" s="1"/>
  <c r="R72" i="17" a="1"/>
  <c r="R72" i="17" s="1"/>
  <c r="R112" i="17" a="1"/>
  <c r="R112" i="17" s="1"/>
  <c r="R152" i="17" a="1"/>
  <c r="R152" i="17" s="1"/>
  <c r="R342" i="17" a="1"/>
  <c r="R342" i="17" s="1"/>
  <c r="R343" i="17" a="1"/>
  <c r="R343" i="17" s="1"/>
  <c r="R344" i="17" a="1"/>
  <c r="R344" i="17" s="1"/>
  <c r="R345" i="17" a="1"/>
  <c r="R345" i="17"/>
  <c r="R346" i="17" a="1"/>
  <c r="R346" i="17" s="1"/>
  <c r="R347" i="17" a="1"/>
  <c r="R347" i="17" s="1"/>
  <c r="R432" i="17" a="1"/>
  <c r="R432" i="17" s="1"/>
  <c r="R472" i="17" a="1"/>
  <c r="R472" i="17" s="1"/>
  <c r="R512" i="17" a="1"/>
  <c r="R512" i="17" s="1"/>
  <c r="R552" i="17" a="1"/>
  <c r="R552" i="17" s="1"/>
  <c r="R592" i="17" a="1"/>
  <c r="R592" i="17" s="1"/>
  <c r="R632" i="17" a="1"/>
  <c r="R632" i="17" s="1"/>
  <c r="R672" i="17" a="1"/>
  <c r="R672" i="17" s="1"/>
  <c r="R701" i="17" a="1"/>
  <c r="R701" i="17" s="1"/>
  <c r="R736" i="17" a="1"/>
  <c r="R736" i="17" s="1"/>
  <c r="R776" i="17" a="1"/>
  <c r="R776" i="17" s="1"/>
  <c r="R816" i="17" a="1"/>
  <c r="R816" i="17" s="1"/>
  <c r="R33" i="17" a="1"/>
  <c r="R33" i="17" s="1"/>
  <c r="R73" i="17" a="1"/>
  <c r="R73" i="17" s="1"/>
  <c r="R113" i="17" a="1"/>
  <c r="R113" i="17" s="1"/>
  <c r="R153" i="17" a="1"/>
  <c r="R153" i="17" s="1"/>
  <c r="R348" i="17" a="1"/>
  <c r="R348" i="17" s="1"/>
  <c r="R349" i="17" a="1"/>
  <c r="R349" i="17" s="1"/>
  <c r="R350" i="17" a="1"/>
  <c r="R350" i="17" s="1"/>
  <c r="R351" i="17" a="1"/>
  <c r="R351" i="17"/>
  <c r="R352" i="17" a="1"/>
  <c r="R352" i="17" s="1"/>
  <c r="R353" i="17" a="1"/>
  <c r="R353" i="17" s="1"/>
  <c r="R433" i="17" a="1"/>
  <c r="R433" i="17" s="1"/>
  <c r="R473" i="17" a="1"/>
  <c r="R473" i="17" s="1"/>
  <c r="R513" i="17" a="1"/>
  <c r="R513" i="17" s="1"/>
  <c r="R553" i="17" a="1"/>
  <c r="R553" i="17" s="1"/>
  <c r="R593" i="17" a="1"/>
  <c r="R593" i="17" s="1"/>
  <c r="R633" i="17" a="1"/>
  <c r="R633" i="17" s="1"/>
  <c r="R673" i="17" a="1"/>
  <c r="R673" i="17" s="1"/>
  <c r="R702" i="17" a="1"/>
  <c r="R702" i="17"/>
  <c r="R737" i="17" a="1"/>
  <c r="R737" i="17" s="1"/>
  <c r="R777" i="17" a="1"/>
  <c r="R777" i="17" s="1"/>
  <c r="R817" i="17" a="1"/>
  <c r="R817" i="17" s="1"/>
  <c r="R34" i="17" a="1"/>
  <c r="R34" i="17" s="1"/>
  <c r="R74" i="17" a="1"/>
  <c r="R74" i="17" s="1"/>
  <c r="R114" i="17" a="1"/>
  <c r="R114" i="17" s="1"/>
  <c r="R154" i="17" a="1"/>
  <c r="R154" i="17" s="1"/>
  <c r="R354" i="17" a="1"/>
  <c r="R354" i="17" s="1"/>
  <c r="R355" i="17" a="1"/>
  <c r="R355" i="17" s="1"/>
  <c r="R356" i="17" a="1"/>
  <c r="R356" i="17" s="1"/>
  <c r="R357" i="17" a="1"/>
  <c r="R357" i="17" s="1"/>
  <c r="R358" i="17" a="1"/>
  <c r="R358" i="17" s="1"/>
  <c r="R359" i="17" a="1"/>
  <c r="R359" i="17" s="1"/>
  <c r="R434" i="17" a="1"/>
  <c r="R434" i="17" s="1"/>
  <c r="R474" i="17" a="1"/>
  <c r="R474" i="17" s="1"/>
  <c r="R514" i="17" a="1"/>
  <c r="R514" i="17" s="1"/>
  <c r="R554" i="17" a="1"/>
  <c r="R554" i="17" s="1"/>
  <c r="R594" i="17" a="1"/>
  <c r="R594" i="17" s="1"/>
  <c r="R634" i="17" a="1"/>
  <c r="R634" i="17" s="1"/>
  <c r="R674" i="17" a="1"/>
  <c r="R674" i="17" s="1"/>
  <c r="R703" i="17" a="1"/>
  <c r="R703" i="17" s="1"/>
  <c r="R738" i="17" a="1"/>
  <c r="R738" i="17" s="1"/>
  <c r="R778" i="17" a="1"/>
  <c r="R778" i="17" s="1"/>
  <c r="R818" i="17" a="1"/>
  <c r="R818" i="17" s="1"/>
  <c r="R35" i="17" a="1"/>
  <c r="R35" i="17" s="1"/>
  <c r="R75" i="17" a="1"/>
  <c r="R75" i="17"/>
  <c r="R115" i="17" a="1"/>
  <c r="R115" i="17" s="1"/>
  <c r="R155" i="17" a="1"/>
  <c r="R155" i="17" s="1"/>
  <c r="R360" i="17" a="1"/>
  <c r="R360" i="17" s="1"/>
  <c r="R361" i="17" a="1"/>
  <c r="R361" i="17" s="1"/>
  <c r="R362" i="17" a="1"/>
  <c r="R362" i="17" s="1"/>
  <c r="R363" i="17" a="1"/>
  <c r="R363" i="17" s="1"/>
  <c r="R364" i="17" a="1"/>
  <c r="R364" i="17" s="1"/>
  <c r="R365" i="17" a="1"/>
  <c r="R365" i="17" s="1"/>
  <c r="R435" i="17" a="1"/>
  <c r="R435" i="17" s="1"/>
  <c r="R475" i="17" a="1"/>
  <c r="R475" i="17"/>
  <c r="R515" i="17" a="1"/>
  <c r="R515" i="17" s="1"/>
  <c r="R555" i="17" a="1"/>
  <c r="R555" i="17" s="1"/>
  <c r="R595" i="17" a="1"/>
  <c r="R595" i="17" s="1"/>
  <c r="R635" i="17" a="1"/>
  <c r="R635" i="17" s="1"/>
  <c r="R675" i="17" a="1"/>
  <c r="R675" i="17" s="1"/>
  <c r="R739" i="17" a="1"/>
  <c r="R739" i="17" s="1"/>
  <c r="R779" i="17" a="1"/>
  <c r="R779" i="17" s="1"/>
  <c r="R819" i="17" a="1"/>
  <c r="R819" i="17" s="1"/>
  <c r="R36" i="17" a="1"/>
  <c r="R36" i="17" s="1"/>
  <c r="R76" i="17" a="1"/>
  <c r="R76" i="17" s="1"/>
  <c r="R116" i="17" a="1"/>
  <c r="R116" i="17" s="1"/>
  <c r="R156" i="17" a="1"/>
  <c r="R156" i="17" s="1"/>
  <c r="R366" i="17" a="1"/>
  <c r="R366" i="17" s="1"/>
  <c r="R367" i="17" a="1"/>
  <c r="R367" i="17" s="1"/>
  <c r="R368" i="17" a="1"/>
  <c r="R368" i="17" s="1"/>
  <c r="R369" i="17" a="1"/>
  <c r="R369" i="17" s="1"/>
  <c r="R370" i="17" a="1"/>
  <c r="R370" i="17"/>
  <c r="R371" i="17" a="1"/>
  <c r="R371" i="17" s="1"/>
  <c r="R436" i="17" a="1"/>
  <c r="R436" i="17" s="1"/>
  <c r="R476" i="17" a="1"/>
  <c r="R476" i="17" s="1"/>
  <c r="R516" i="17" a="1"/>
  <c r="R516" i="17"/>
  <c r="R556" i="17" a="1"/>
  <c r="R556" i="17" s="1"/>
  <c r="R596" i="17" a="1"/>
  <c r="R596" i="17" s="1"/>
  <c r="R636" i="17" a="1"/>
  <c r="R636" i="17" s="1"/>
  <c r="R676" i="17" a="1"/>
  <c r="R676" i="17" s="1"/>
  <c r="R740" i="17" a="1"/>
  <c r="R740" i="17"/>
  <c r="R780" i="17" a="1"/>
  <c r="R780" i="17" s="1"/>
  <c r="R820" i="17" a="1"/>
  <c r="R820" i="17" s="1"/>
  <c r="R37" i="17" a="1"/>
  <c r="R37" i="17"/>
  <c r="R77" i="17" a="1"/>
  <c r="R77" i="17" s="1"/>
  <c r="R117" i="17" a="1"/>
  <c r="R117" i="17" s="1"/>
  <c r="R157" i="17" a="1"/>
  <c r="R157" i="17" s="1"/>
  <c r="R372" i="17" a="1"/>
  <c r="R372" i="17" s="1"/>
  <c r="R373" i="17" a="1"/>
  <c r="R373" i="17" s="1"/>
  <c r="R374" i="17" a="1"/>
  <c r="R374" i="17" s="1"/>
  <c r="R375" i="17" a="1"/>
  <c r="R375" i="17" s="1"/>
  <c r="R376" i="17" a="1"/>
  <c r="R376" i="17" s="1"/>
  <c r="R377" i="17" a="1"/>
  <c r="R377" i="17" s="1"/>
  <c r="R437" i="17" a="1"/>
  <c r="R437" i="17" s="1"/>
  <c r="R477" i="17" a="1"/>
  <c r="R477" i="17" s="1"/>
  <c r="R517" i="17" a="1"/>
  <c r="R517" i="17"/>
  <c r="R557" i="17" a="1"/>
  <c r="R557" i="17" s="1"/>
  <c r="R597" i="17" a="1"/>
  <c r="R597" i="17" s="1"/>
  <c r="R637" i="17" a="1"/>
  <c r="R637" i="17" s="1"/>
  <c r="R677" i="17" a="1"/>
  <c r="R677" i="17" s="1"/>
  <c r="R741" i="17" a="1"/>
  <c r="R741" i="17" s="1"/>
  <c r="R781" i="17" a="1"/>
  <c r="R781" i="17" s="1"/>
  <c r="R821" i="17" a="1"/>
  <c r="R821" i="17" s="1"/>
  <c r="R38" i="17" a="1"/>
  <c r="R38" i="17" s="1"/>
  <c r="R78" i="17" a="1"/>
  <c r="R78" i="17" s="1"/>
  <c r="R118" i="17" a="1"/>
  <c r="R118" i="17"/>
  <c r="R158" i="17" a="1"/>
  <c r="R158" i="17" s="1"/>
  <c r="R378" i="17" a="1"/>
  <c r="R378" i="17" s="1"/>
  <c r="R379" i="17" a="1"/>
  <c r="R379" i="17" s="1"/>
  <c r="R380" i="17" a="1"/>
  <c r="R380" i="17" s="1"/>
  <c r="R381" i="17" a="1"/>
  <c r="R381" i="17" s="1"/>
  <c r="R382" i="17" a="1"/>
  <c r="R382" i="17" s="1"/>
  <c r="R383" i="17" a="1"/>
  <c r="R383" i="17" s="1"/>
  <c r="R438" i="17" a="1"/>
  <c r="R438" i="17" s="1"/>
  <c r="R478" i="17" a="1"/>
  <c r="R478" i="17" s="1"/>
  <c r="R518" i="17" a="1"/>
  <c r="R518" i="17" s="1"/>
  <c r="R558" i="17" a="1"/>
  <c r="R558" i="17" s="1"/>
  <c r="R598" i="17" a="1"/>
  <c r="R598" i="17" s="1"/>
  <c r="R638" i="17" a="1"/>
  <c r="R638" i="17"/>
  <c r="R678" i="17" a="1"/>
  <c r="R678" i="17" s="1"/>
  <c r="R742" i="17" a="1"/>
  <c r="R742" i="17" s="1"/>
  <c r="R782" i="17" a="1"/>
  <c r="R782" i="17" s="1"/>
  <c r="R822" i="17" a="1"/>
  <c r="R822" i="17" s="1"/>
  <c r="R39" i="17" a="1"/>
  <c r="R39" i="17" s="1"/>
  <c r="R79" i="17" a="1"/>
  <c r="R79" i="17" s="1"/>
  <c r="R119" i="17" a="1"/>
  <c r="R119" i="17" s="1"/>
  <c r="R159" i="17" a="1"/>
  <c r="R159" i="17" s="1"/>
  <c r="R384" i="17" a="1"/>
  <c r="R384" i="17" s="1"/>
  <c r="R385" i="17" a="1"/>
  <c r="R385" i="17" s="1"/>
  <c r="R386" i="17" a="1"/>
  <c r="R386" i="17"/>
  <c r="R387" i="17" a="1"/>
  <c r="R387" i="17" s="1"/>
  <c r="R388" i="17" a="1"/>
  <c r="R388" i="17" s="1"/>
  <c r="R389" i="17" a="1"/>
  <c r="R389" i="17" s="1"/>
  <c r="R439" i="17" a="1"/>
  <c r="R439" i="17" s="1"/>
  <c r="R479" i="17" a="1"/>
  <c r="R479" i="17" s="1"/>
  <c r="R519" i="17" a="1"/>
  <c r="R519" i="17" s="1"/>
  <c r="R559" i="17" a="1"/>
  <c r="R559" i="17" s="1"/>
  <c r="R599" i="17" a="1"/>
  <c r="R599" i="17" s="1"/>
  <c r="R639" i="17" a="1"/>
  <c r="R639" i="17" s="1"/>
  <c r="R679" i="17" a="1"/>
  <c r="R679" i="17" s="1"/>
  <c r="R704" i="17" a="1"/>
  <c r="R704" i="17" s="1"/>
  <c r="R743" i="17" a="1"/>
  <c r="R743" i="17" s="1"/>
  <c r="R783" i="17" a="1"/>
  <c r="R783" i="17" s="1"/>
  <c r="R823" i="17" a="1"/>
  <c r="R823" i="17" s="1"/>
  <c r="R40" i="17" a="1"/>
  <c r="R40" i="17"/>
  <c r="R80" i="17" a="1"/>
  <c r="R80" i="17" s="1"/>
  <c r="R120" i="17" a="1"/>
  <c r="R120" i="17" s="1"/>
  <c r="R160" i="17" a="1"/>
  <c r="R160" i="17" s="1"/>
  <c r="R390" i="17" a="1"/>
  <c r="R390" i="17" s="1"/>
  <c r="R391" i="17" a="1"/>
  <c r="R391" i="17" s="1"/>
  <c r="R392" i="17" a="1"/>
  <c r="R392" i="17" s="1"/>
  <c r="R393" i="17" a="1"/>
  <c r="R393" i="17" s="1"/>
  <c r="R394" i="17" a="1"/>
  <c r="R394" i="17" s="1"/>
  <c r="R395" i="17" a="1"/>
  <c r="R395" i="17" s="1"/>
  <c r="R440" i="17" a="1"/>
  <c r="R440" i="17" s="1"/>
  <c r="R480" i="17" a="1"/>
  <c r="R480" i="17"/>
  <c r="R520" i="17" a="1"/>
  <c r="R520" i="17" s="1"/>
  <c r="R560" i="17" a="1"/>
  <c r="R560" i="17" s="1"/>
  <c r="R600" i="17" a="1"/>
  <c r="R600" i="17" s="1"/>
  <c r="R640" i="17" a="1"/>
  <c r="R640" i="17" s="1"/>
  <c r="R680" i="17" a="1"/>
  <c r="R680" i="17" s="1"/>
  <c r="R744" i="17" a="1"/>
  <c r="R744" i="17" s="1"/>
  <c r="R784" i="17" a="1"/>
  <c r="R784" i="17"/>
  <c r="R824" i="17" a="1"/>
  <c r="R824" i="17" s="1"/>
  <c r="R41" i="17" a="1"/>
  <c r="R41" i="17" s="1"/>
  <c r="R81" i="17" a="1"/>
  <c r="R81" i="17" s="1"/>
  <c r="R121" i="17" a="1"/>
  <c r="R121" i="17" s="1"/>
  <c r="R161" i="17" a="1"/>
  <c r="R161" i="17" s="1"/>
  <c r="R396" i="17" a="1"/>
  <c r="R396" i="17" s="1"/>
  <c r="R397" i="17" a="1"/>
  <c r="R397" i="17" s="1"/>
  <c r="R398" i="17" a="1"/>
  <c r="R398" i="17" s="1"/>
  <c r="R399" i="17" a="1"/>
  <c r="R399" i="17" s="1"/>
  <c r="R400" i="17" a="1"/>
  <c r="R400" i="17" s="1"/>
  <c r="R401" i="17" a="1"/>
  <c r="R401" i="17" s="1"/>
  <c r="R441" i="17" a="1"/>
  <c r="R441" i="17" s="1"/>
  <c r="R481" i="17" a="1"/>
  <c r="R481" i="17" s="1"/>
  <c r="R521" i="17" a="1"/>
  <c r="R521" i="17" s="1"/>
  <c r="R561" i="17" a="1"/>
  <c r="R561" i="17" s="1"/>
  <c r="R601" i="17" a="1"/>
  <c r="R601" i="17" s="1"/>
  <c r="R641" i="17" a="1"/>
  <c r="R641" i="17"/>
  <c r="R681" i="17" a="1"/>
  <c r="R681" i="17" s="1"/>
  <c r="R705" i="17" a="1"/>
  <c r="R705" i="17" s="1"/>
  <c r="R745" i="17" a="1"/>
  <c r="R745" i="17" s="1"/>
  <c r="R785" i="17" a="1"/>
  <c r="R785" i="17" s="1"/>
  <c r="R825" i="17" a="1"/>
  <c r="R825" i="17" s="1"/>
  <c r="S2" i="17" a="1"/>
  <c r="S2" i="17" s="1"/>
  <c r="S42" i="17" a="1"/>
  <c r="S42" i="17" s="1"/>
  <c r="S82" i="17" a="1"/>
  <c r="S82" i="17" s="1"/>
  <c r="S122" i="17" a="1"/>
  <c r="S122" i="17" s="1"/>
  <c r="S162" i="17" a="1"/>
  <c r="S162" i="17" s="1"/>
  <c r="S163" i="17" a="1"/>
  <c r="S163" i="17" s="1"/>
  <c r="S164" i="17" a="1"/>
  <c r="S164" i="17" s="1"/>
  <c r="S165" i="17" a="1"/>
  <c r="S165" i="17" s="1"/>
  <c r="S166" i="17" a="1"/>
  <c r="S166" i="17" s="1"/>
  <c r="S167" i="17" a="1"/>
  <c r="S167" i="17" s="1"/>
  <c r="S402" i="17" a="1"/>
  <c r="S402" i="17" s="1"/>
  <c r="S442" i="17" a="1"/>
  <c r="S442" i="17" s="1"/>
  <c r="S482" i="17" a="1"/>
  <c r="S482" i="17" s="1"/>
  <c r="S522" i="17" a="1"/>
  <c r="S522" i="17" s="1"/>
  <c r="S562" i="17" a="1"/>
  <c r="S562" i="17" s="1"/>
  <c r="S602" i="17" a="1"/>
  <c r="S602" i="17" s="1"/>
  <c r="S642" i="17" a="1"/>
  <c r="S642" i="17" s="1"/>
  <c r="S706" i="17" a="1"/>
  <c r="S706" i="17" s="1"/>
  <c r="S746" i="17" a="1"/>
  <c r="S746" i="17" s="1"/>
  <c r="S786" i="17" a="1"/>
  <c r="S786" i="17" s="1"/>
  <c r="S3" i="17" a="1"/>
  <c r="S3" i="17" s="1"/>
  <c r="S43" i="17" a="1"/>
  <c r="S43" i="17" s="1"/>
  <c r="S83" i="17" a="1"/>
  <c r="S83" i="17" s="1"/>
  <c r="S123" i="17" a="1"/>
  <c r="S123" i="17" s="1"/>
  <c r="S168" i="17" a="1"/>
  <c r="S168" i="17" s="1"/>
  <c r="S169" i="17" a="1"/>
  <c r="S169" i="17" s="1"/>
  <c r="S170" i="17" a="1"/>
  <c r="S170" i="17" s="1"/>
  <c r="S171" i="17" a="1"/>
  <c r="S171" i="17" s="1"/>
  <c r="S172" i="17" a="1"/>
  <c r="S172" i="17" s="1"/>
  <c r="S173" i="17" a="1"/>
  <c r="S173" i="17"/>
  <c r="S403" i="17" a="1"/>
  <c r="S403" i="17" s="1"/>
  <c r="S443" i="17" a="1"/>
  <c r="S443" i="17" s="1"/>
  <c r="S483" i="17" a="1"/>
  <c r="S483" i="17" s="1"/>
  <c r="S523" i="17" a="1"/>
  <c r="S523" i="17" s="1"/>
  <c r="S563" i="17" a="1"/>
  <c r="S563" i="17" s="1"/>
  <c r="S603" i="17" a="1"/>
  <c r="S603" i="17" s="1"/>
  <c r="S643" i="17" a="1"/>
  <c r="S643" i="17" s="1"/>
  <c r="S707" i="17" a="1"/>
  <c r="S707" i="17" s="1"/>
  <c r="S747" i="17" a="1"/>
  <c r="S747" i="17" s="1"/>
  <c r="S787" i="17" a="1"/>
  <c r="S787" i="17"/>
  <c r="S4" i="17" a="1"/>
  <c r="S4" i="17" s="1"/>
  <c r="S44" i="17" a="1"/>
  <c r="S44" i="17" s="1"/>
  <c r="S84" i="17" a="1"/>
  <c r="S84" i="17" s="1"/>
  <c r="S124" i="17" a="1"/>
  <c r="S124" i="17" s="1"/>
  <c r="S174" i="17" a="1"/>
  <c r="S174" i="17" s="1"/>
  <c r="S175" i="17" a="1"/>
  <c r="S175" i="17" s="1"/>
  <c r="S176" i="17" a="1"/>
  <c r="S176" i="17" s="1"/>
  <c r="S177" i="17" a="1"/>
  <c r="S177" i="17" s="1"/>
  <c r="S178" i="17" a="1"/>
  <c r="S178" i="17" s="1"/>
  <c r="S179" i="17" a="1"/>
  <c r="S179" i="17" s="1"/>
  <c r="S404" i="17" a="1"/>
  <c r="S404" i="17" s="1"/>
  <c r="S444" i="17" a="1"/>
  <c r="S444" i="17" s="1"/>
  <c r="S484" i="17" a="1"/>
  <c r="S484" i="17" s="1"/>
  <c r="S524" i="17" a="1"/>
  <c r="S524" i="17" s="1"/>
  <c r="S564" i="17" a="1"/>
  <c r="S564" i="17" s="1"/>
  <c r="S604" i="17" a="1"/>
  <c r="S604" i="17"/>
  <c r="S644" i="17" a="1"/>
  <c r="S644" i="17" s="1"/>
  <c r="S682" i="17" a="1"/>
  <c r="S682" i="17" s="1"/>
  <c r="S708" i="17" a="1"/>
  <c r="S708" i="17" s="1"/>
  <c r="S748" i="17" a="1"/>
  <c r="S748" i="17" s="1"/>
  <c r="S788" i="17" a="1"/>
  <c r="S788" i="17" s="1"/>
  <c r="S5" i="17" a="1"/>
  <c r="S5" i="17" s="1"/>
  <c r="S45" i="17" a="1"/>
  <c r="S45" i="17" s="1"/>
  <c r="S85" i="17" a="1"/>
  <c r="S85" i="17" s="1"/>
  <c r="S125" i="17" a="1"/>
  <c r="S125" i="17" s="1"/>
  <c r="S180" i="17" a="1"/>
  <c r="S180" i="17" s="1"/>
  <c r="S181" i="17" a="1"/>
  <c r="S181" i="17" s="1"/>
  <c r="S182" i="17" a="1"/>
  <c r="S182" i="17" s="1"/>
  <c r="S183" i="17" a="1"/>
  <c r="S183" i="17" s="1"/>
  <c r="S184" i="17" a="1"/>
  <c r="S184" i="17" s="1"/>
  <c r="S185" i="17" a="1"/>
  <c r="S185" i="17" s="1"/>
  <c r="S405" i="17" a="1"/>
  <c r="S405" i="17" s="1"/>
  <c r="S445" i="17" a="1"/>
  <c r="S445" i="17" s="1"/>
  <c r="S485" i="17" a="1"/>
  <c r="S485" i="17" s="1"/>
  <c r="S525" i="17" a="1"/>
  <c r="S525" i="17" s="1"/>
  <c r="S565" i="17" a="1"/>
  <c r="S565" i="17"/>
  <c r="S605" i="17" a="1"/>
  <c r="S605" i="17" s="1"/>
  <c r="S645" i="17" a="1"/>
  <c r="S645" i="17" s="1"/>
  <c r="S683" i="17" a="1"/>
  <c r="S683" i="17" s="1"/>
  <c r="S709" i="17" a="1"/>
  <c r="S709" i="17" s="1"/>
  <c r="S749" i="17" a="1"/>
  <c r="S749" i="17" s="1"/>
  <c r="S789" i="17" a="1"/>
  <c r="S789" i="17" s="1"/>
  <c r="S6" i="17" a="1"/>
  <c r="S6" i="17" s="1"/>
  <c r="S46" i="17" a="1"/>
  <c r="S46" i="17" s="1"/>
  <c r="S86" i="17" a="1"/>
  <c r="S86" i="17" s="1"/>
  <c r="S126" i="17" a="1"/>
  <c r="S126" i="17" s="1"/>
  <c r="S186" i="17" a="1"/>
  <c r="S186" i="17" s="1"/>
  <c r="S187" i="17" a="1"/>
  <c r="S187" i="17" s="1"/>
  <c r="S188" i="17" a="1"/>
  <c r="S188" i="17"/>
  <c r="S189" i="17" a="1"/>
  <c r="S189" i="17" s="1"/>
  <c r="S190" i="17" a="1"/>
  <c r="S190" i="17"/>
  <c r="S191" i="17" a="1"/>
  <c r="S191" i="17" s="1"/>
  <c r="S406" i="17" a="1"/>
  <c r="S406" i="17" s="1"/>
  <c r="S446" i="17" a="1"/>
  <c r="S446" i="17" s="1"/>
  <c r="S486" i="17" a="1"/>
  <c r="S486" i="17" s="1"/>
  <c r="S526" i="17" a="1"/>
  <c r="S526" i="17" s="1"/>
  <c r="S566" i="17" a="1"/>
  <c r="S566" i="17" s="1"/>
  <c r="S606" i="17" a="1"/>
  <c r="S606" i="17" s="1"/>
  <c r="S646" i="17" a="1"/>
  <c r="S646" i="17" s="1"/>
  <c r="S684" i="17" a="1"/>
  <c r="S684" i="17"/>
  <c r="S710" i="17" a="1"/>
  <c r="S710" i="17" s="1"/>
  <c r="S750" i="17" a="1"/>
  <c r="S750" i="17" s="1"/>
  <c r="S790" i="17" a="1"/>
  <c r="S790" i="17" s="1"/>
  <c r="S7" i="17" a="1"/>
  <c r="S7" i="17" s="1"/>
  <c r="S47" i="17" a="1"/>
  <c r="S47" i="17" s="1"/>
  <c r="S87" i="17" a="1"/>
  <c r="S87" i="17" s="1"/>
  <c r="S127" i="17" a="1"/>
  <c r="S127" i="17" s="1"/>
  <c r="S192" i="17" a="1"/>
  <c r="S192" i="17" s="1"/>
  <c r="S193" i="17" a="1"/>
  <c r="S193" i="17" s="1"/>
  <c r="S194" i="17" a="1"/>
  <c r="S194" i="17" s="1"/>
  <c r="S195" i="17" a="1"/>
  <c r="S195" i="17" s="1"/>
  <c r="S196" i="17" a="1"/>
  <c r="S196" i="17" s="1"/>
  <c r="S197" i="17" a="1"/>
  <c r="S197" i="17" s="1"/>
  <c r="S407" i="17" a="1"/>
  <c r="S407" i="17" s="1"/>
  <c r="S447" i="17" a="1"/>
  <c r="S447" i="17"/>
  <c r="S487" i="17" a="1"/>
  <c r="S487" i="17" s="1"/>
  <c r="S527" i="17" a="1"/>
  <c r="S527" i="17" s="1"/>
  <c r="S567" i="17" a="1"/>
  <c r="S567" i="17" s="1"/>
  <c r="S607" i="17" a="1"/>
  <c r="S607" i="17" s="1"/>
  <c r="S647" i="17" a="1"/>
  <c r="S647" i="17" s="1"/>
  <c r="S685" i="17" a="1"/>
  <c r="S685" i="17" s="1"/>
  <c r="S711" i="17" a="1"/>
  <c r="S711" i="17" s="1"/>
  <c r="S751" i="17" a="1"/>
  <c r="S751" i="17" s="1"/>
  <c r="S791" i="17" a="1"/>
  <c r="S791" i="17" s="1"/>
  <c r="S8" i="17" a="1"/>
  <c r="S8" i="17" s="1"/>
  <c r="S48" i="17" a="1"/>
  <c r="S48" i="17"/>
  <c r="S88" i="17" a="1"/>
  <c r="S88" i="17" s="1"/>
  <c r="S128" i="17" a="1"/>
  <c r="S128" i="17"/>
  <c r="S198" i="17" a="1"/>
  <c r="S198" i="17" s="1"/>
  <c r="S199" i="17" a="1"/>
  <c r="S199" i="17" s="1"/>
  <c r="S200" i="17" a="1"/>
  <c r="S200" i="17" s="1"/>
  <c r="S201" i="17" a="1"/>
  <c r="S201" i="17" s="1"/>
  <c r="S202" i="17" a="1"/>
  <c r="S202" i="17" s="1"/>
  <c r="S203" i="17" a="1"/>
  <c r="S203" i="17" s="1"/>
  <c r="S408" i="17" a="1"/>
  <c r="S408" i="17" s="1"/>
  <c r="S448" i="17" a="1"/>
  <c r="S448" i="17" s="1"/>
  <c r="S488" i="17" a="1"/>
  <c r="S488" i="17" s="1"/>
  <c r="S528" i="17" a="1"/>
  <c r="S528" i="17" s="1"/>
  <c r="S568" i="17" a="1"/>
  <c r="S568" i="17" s="1"/>
  <c r="S608" i="17" a="1"/>
  <c r="S608" i="17" s="1"/>
  <c r="S648" i="17" a="1"/>
  <c r="S648" i="17" s="1"/>
  <c r="S686" i="17" a="1"/>
  <c r="S686" i="17"/>
  <c r="S712" i="17" a="1"/>
  <c r="S712" i="17" s="1"/>
  <c r="S752" i="17" a="1"/>
  <c r="S752" i="17" s="1"/>
  <c r="S792" i="17" a="1"/>
  <c r="S792" i="17" s="1"/>
  <c r="S9" i="17" a="1"/>
  <c r="S9" i="17" s="1"/>
  <c r="S49" i="17" a="1"/>
  <c r="S49" i="17" s="1"/>
  <c r="S89" i="17" a="1"/>
  <c r="S89" i="17" s="1"/>
  <c r="S129" i="17" a="1"/>
  <c r="S129" i="17" s="1"/>
  <c r="S204" i="17" a="1"/>
  <c r="S204" i="17" s="1"/>
  <c r="S205" i="17" a="1"/>
  <c r="S205" i="17" s="1"/>
  <c r="S206" i="17" a="1"/>
  <c r="S206" i="17" s="1"/>
  <c r="S207" i="17" a="1"/>
  <c r="S207" i="17" s="1"/>
  <c r="S208" i="17" a="1"/>
  <c r="S208" i="17" s="1"/>
  <c r="S209" i="17" a="1"/>
  <c r="S209" i="17" s="1"/>
  <c r="S409" i="17" a="1"/>
  <c r="S409" i="17" s="1"/>
  <c r="S449" i="17" a="1"/>
  <c r="S449" i="17" s="1"/>
  <c r="S489" i="17" a="1"/>
  <c r="S489" i="17" s="1"/>
  <c r="S529" i="17" a="1"/>
  <c r="S529" i="17" s="1"/>
  <c r="S569" i="17" a="1"/>
  <c r="S569" i="17" s="1"/>
  <c r="S609" i="17" a="1"/>
  <c r="S609" i="17" s="1"/>
  <c r="S649" i="17" a="1"/>
  <c r="S649" i="17" s="1"/>
  <c r="S687" i="17" a="1"/>
  <c r="S687" i="17" s="1"/>
  <c r="S713" i="17" a="1"/>
  <c r="S713" i="17" s="1"/>
  <c r="S753" i="17" a="1"/>
  <c r="S753" i="17" s="1"/>
  <c r="S793" i="17" a="1"/>
  <c r="S793" i="17" s="1"/>
  <c r="S10" i="17" a="1"/>
  <c r="S10" i="17" s="1"/>
  <c r="S50" i="17" a="1"/>
  <c r="S50" i="17" s="1"/>
  <c r="S90" i="17" a="1"/>
  <c r="S90" i="17" s="1"/>
  <c r="S130" i="17" a="1"/>
  <c r="S130" i="17" s="1"/>
  <c r="S210" i="17" a="1"/>
  <c r="S210" i="17" s="1"/>
  <c r="S211" i="17" a="1"/>
  <c r="S211" i="17" s="1"/>
  <c r="S212" i="17" a="1"/>
  <c r="S212" i="17" s="1"/>
  <c r="S213" i="17" a="1"/>
  <c r="S213" i="17"/>
  <c r="S214" i="17" a="1"/>
  <c r="S214" i="17" s="1"/>
  <c r="S215" i="17" a="1"/>
  <c r="S215" i="17" s="1"/>
  <c r="S410" i="17" a="1"/>
  <c r="S410" i="17" s="1"/>
  <c r="S450" i="17" a="1"/>
  <c r="S450" i="17" s="1"/>
  <c r="S490" i="17" a="1"/>
  <c r="S490" i="17" s="1"/>
  <c r="S530" i="17" a="1"/>
  <c r="S530" i="17" s="1"/>
  <c r="S570" i="17" a="1"/>
  <c r="S570" i="17" s="1"/>
  <c r="S610" i="17" a="1"/>
  <c r="S610" i="17" s="1"/>
  <c r="S650" i="17" a="1"/>
  <c r="S650" i="17" s="1"/>
  <c r="S688" i="17" a="1"/>
  <c r="S688" i="17" s="1"/>
  <c r="S714" i="17" a="1"/>
  <c r="S714" i="17" s="1"/>
  <c r="S754" i="17" a="1"/>
  <c r="S754" i="17" s="1"/>
  <c r="S794" i="17" a="1"/>
  <c r="S794" i="17" s="1"/>
  <c r="S11" i="17" a="1"/>
  <c r="S11" i="17" s="1"/>
  <c r="S51" i="17" a="1"/>
  <c r="S51" i="17" s="1"/>
  <c r="S91" i="17" a="1"/>
  <c r="S91" i="17" s="1"/>
  <c r="S131" i="17" a="1"/>
  <c r="S131" i="17" s="1"/>
  <c r="S216" i="17" a="1"/>
  <c r="S216" i="17" s="1"/>
  <c r="S217" i="17" a="1"/>
  <c r="S217" i="17" s="1"/>
  <c r="S218" i="17" a="1"/>
  <c r="S218" i="17" s="1"/>
  <c r="S219" i="17" a="1"/>
  <c r="S219" i="17" s="1"/>
  <c r="S220" i="17" a="1"/>
  <c r="S220" i="17" s="1"/>
  <c r="S221" i="17" a="1"/>
  <c r="S221" i="17" s="1"/>
  <c r="S411" i="17" a="1"/>
  <c r="S411" i="17" s="1"/>
  <c r="S451" i="17" a="1"/>
  <c r="S451" i="17" s="1"/>
  <c r="S491" i="17" a="1"/>
  <c r="S491" i="17"/>
  <c r="S531" i="17" a="1"/>
  <c r="S531" i="17" s="1"/>
  <c r="S571" i="17" a="1"/>
  <c r="S571" i="17" s="1"/>
  <c r="S611" i="17" a="1"/>
  <c r="S611" i="17" s="1"/>
  <c r="S651" i="17" a="1"/>
  <c r="S651" i="17" s="1"/>
  <c r="S689" i="17" a="1"/>
  <c r="S689" i="17" s="1"/>
  <c r="S715" i="17" a="1"/>
  <c r="S715" i="17" s="1"/>
  <c r="S755" i="17" a="1"/>
  <c r="S755" i="17" s="1"/>
  <c r="S795" i="17" a="1"/>
  <c r="S795" i="17" s="1"/>
  <c r="S12" i="17" a="1"/>
  <c r="S12" i="17" s="1"/>
  <c r="S52" i="17" a="1"/>
  <c r="S52" i="17"/>
  <c r="S92" i="17" a="1"/>
  <c r="S92" i="17" s="1"/>
  <c r="S132" i="17" a="1"/>
  <c r="S132" i="17" s="1"/>
  <c r="S222" i="17" a="1"/>
  <c r="S222" i="17" s="1"/>
  <c r="S223" i="17" a="1"/>
  <c r="S223" i="17" s="1"/>
  <c r="S224" i="17" a="1"/>
  <c r="S224" i="17" s="1"/>
  <c r="S225" i="17" a="1"/>
  <c r="S225" i="17" s="1"/>
  <c r="S226" i="17" a="1"/>
  <c r="S226" i="17" s="1"/>
  <c r="S227" i="17" a="1"/>
  <c r="S227" i="17" s="1"/>
  <c r="S412" i="17" a="1"/>
  <c r="S412" i="17" s="1"/>
  <c r="S452" i="17" a="1"/>
  <c r="S452" i="17" s="1"/>
  <c r="S492" i="17" a="1"/>
  <c r="S492" i="17" s="1"/>
  <c r="S532" i="17" a="1"/>
  <c r="S532" i="17" s="1"/>
  <c r="S572" i="17" a="1"/>
  <c r="S572" i="17" s="1"/>
  <c r="S612" i="17" a="1"/>
  <c r="S612" i="17"/>
  <c r="S652" i="17" a="1"/>
  <c r="S652" i="17" s="1"/>
  <c r="S716" i="17" a="1"/>
  <c r="S716" i="17" s="1"/>
  <c r="S756" i="17" a="1"/>
  <c r="S756" i="17" s="1"/>
  <c r="S796" i="17" a="1"/>
  <c r="S796" i="17" s="1"/>
  <c r="S13" i="17" a="1"/>
  <c r="S13" i="17" s="1"/>
  <c r="S53" i="17" a="1"/>
  <c r="S53" i="17" s="1"/>
  <c r="S93" i="17" a="1"/>
  <c r="S93" i="17" s="1"/>
  <c r="S133" i="17" a="1"/>
  <c r="S133" i="17" s="1"/>
  <c r="S228" i="17" a="1"/>
  <c r="S228" i="17" s="1"/>
  <c r="S229" i="17" a="1"/>
  <c r="S229" i="17" s="1"/>
  <c r="S230" i="17" a="1"/>
  <c r="S230" i="17" s="1"/>
  <c r="S231" i="17" a="1"/>
  <c r="S231" i="17"/>
  <c r="S232" i="17" a="1"/>
  <c r="S232" i="17" s="1"/>
  <c r="S233" i="17" a="1"/>
  <c r="S233" i="17" s="1"/>
  <c r="S413" i="17" a="1"/>
  <c r="S413" i="17" s="1"/>
  <c r="S453" i="17" a="1"/>
  <c r="S453" i="17" s="1"/>
  <c r="S493" i="17" a="1"/>
  <c r="S493" i="17" s="1"/>
  <c r="S533" i="17" a="1"/>
  <c r="S533" i="17" s="1"/>
  <c r="S573" i="17" a="1"/>
  <c r="S573" i="17" s="1"/>
  <c r="S613" i="17" a="1"/>
  <c r="S613" i="17"/>
  <c r="S653" i="17" a="1"/>
  <c r="S653" i="17" s="1"/>
  <c r="S717" i="17" a="1"/>
  <c r="S717" i="17" s="1"/>
  <c r="S757" i="17" a="1"/>
  <c r="S757" i="17" s="1"/>
  <c r="S797" i="17" a="1"/>
  <c r="S797" i="17" s="1"/>
  <c r="S14" i="17" a="1"/>
  <c r="S14" i="17" s="1"/>
  <c r="S54" i="17" a="1"/>
  <c r="S54" i="17" s="1"/>
  <c r="S94" i="17" a="1"/>
  <c r="S94" i="17" s="1"/>
  <c r="S134" i="17" a="1"/>
  <c r="S134" i="17" s="1"/>
  <c r="S234" i="17" a="1"/>
  <c r="S234" i="17" s="1"/>
  <c r="S235" i="17" a="1"/>
  <c r="S235" i="17" s="1"/>
  <c r="S236" i="17" a="1"/>
  <c r="S236" i="17" s="1"/>
  <c r="S237" i="17" a="1"/>
  <c r="S237" i="17" s="1"/>
  <c r="S238" i="17" a="1"/>
  <c r="S238" i="17" s="1"/>
  <c r="S239" i="17" a="1"/>
  <c r="S239" i="17" s="1"/>
  <c r="S414" i="17" a="1"/>
  <c r="S414" i="17" s="1"/>
  <c r="S454" i="17" a="1"/>
  <c r="S454" i="17" s="1"/>
  <c r="S494" i="17" a="1"/>
  <c r="S494" i="17" s="1"/>
  <c r="S534" i="17" a="1"/>
  <c r="S534" i="17" s="1"/>
  <c r="S574" i="17" a="1"/>
  <c r="S574" i="17" s="1"/>
  <c r="S614" i="17" a="1"/>
  <c r="S614" i="17" s="1"/>
  <c r="S654" i="17" a="1"/>
  <c r="S654" i="17" s="1"/>
  <c r="S690" i="17" a="1"/>
  <c r="S690" i="17"/>
  <c r="S718" i="17" a="1"/>
  <c r="S718" i="17" s="1"/>
  <c r="S758" i="17" a="1"/>
  <c r="S758" i="17" s="1"/>
  <c r="S798" i="17" a="1"/>
  <c r="S798" i="17"/>
  <c r="S15" i="17" a="1"/>
  <c r="S15" i="17" s="1"/>
  <c r="S55" i="17" a="1"/>
  <c r="S55" i="17" s="1"/>
  <c r="S95" i="17" a="1"/>
  <c r="S95" i="17" s="1"/>
  <c r="S135" i="17" a="1"/>
  <c r="S135" i="17" s="1"/>
  <c r="S240" i="17" a="1"/>
  <c r="S240" i="17" s="1"/>
  <c r="S241" i="17" a="1"/>
  <c r="S241" i="17" s="1"/>
  <c r="S242" i="17" a="1"/>
  <c r="S242" i="17" s="1"/>
  <c r="S243" i="17" a="1"/>
  <c r="S243" i="17" s="1"/>
  <c r="S244" i="17" a="1"/>
  <c r="S244" i="17" s="1"/>
  <c r="S245" i="17" a="1"/>
  <c r="S245" i="17" s="1"/>
  <c r="S415" i="17" a="1"/>
  <c r="S415" i="17" s="1"/>
  <c r="S455" i="17" a="1"/>
  <c r="S455" i="17" s="1"/>
  <c r="S495" i="17" a="1"/>
  <c r="S495" i="17" s="1"/>
  <c r="S535" i="17" a="1"/>
  <c r="S535" i="17" s="1"/>
  <c r="S575" i="17" a="1"/>
  <c r="S575" i="17" s="1"/>
  <c r="S615" i="17" a="1"/>
  <c r="S615" i="17" s="1"/>
  <c r="S655" i="17" a="1"/>
  <c r="S655" i="17" s="1"/>
  <c r="S691" i="17" a="1"/>
  <c r="S691" i="17" s="1"/>
  <c r="S719" i="17" a="1"/>
  <c r="S719" i="17" s="1"/>
  <c r="S759" i="17" a="1"/>
  <c r="S759" i="17" s="1"/>
  <c r="S799" i="17" a="1"/>
  <c r="S799" i="17" s="1"/>
  <c r="S16" i="17" a="1"/>
  <c r="S16" i="17" s="1"/>
  <c r="S56" i="17" a="1"/>
  <c r="S56" i="17" s="1"/>
  <c r="S96" i="17" a="1"/>
  <c r="S96" i="17" s="1"/>
  <c r="S136" i="17" a="1"/>
  <c r="S136" i="17" s="1"/>
  <c r="S246" i="17" a="1"/>
  <c r="S246" i="17" s="1"/>
  <c r="S247" i="17" a="1"/>
  <c r="S247" i="17" s="1"/>
  <c r="S248" i="17" a="1"/>
  <c r="S248" i="17" s="1"/>
  <c r="S249" i="17" a="1"/>
  <c r="S249" i="17" s="1"/>
  <c r="S250" i="17" a="1"/>
  <c r="S250" i="17" s="1"/>
  <c r="S251" i="17" a="1"/>
  <c r="S251" i="17" s="1"/>
  <c r="S416" i="17" a="1"/>
  <c r="S416" i="17" s="1"/>
  <c r="S456" i="17" a="1"/>
  <c r="S456" i="17" s="1"/>
  <c r="S496" i="17" a="1"/>
  <c r="S496" i="17" s="1"/>
  <c r="S536" i="17" a="1"/>
  <c r="S536" i="17" s="1"/>
  <c r="S576" i="17" a="1"/>
  <c r="S576" i="17" s="1"/>
  <c r="S616" i="17" a="1"/>
  <c r="S616" i="17" s="1"/>
  <c r="S656" i="17" a="1"/>
  <c r="S656" i="17"/>
  <c r="S692" i="17" a="1"/>
  <c r="S692" i="17" s="1"/>
  <c r="S720" i="17" a="1"/>
  <c r="S720" i="17" s="1"/>
  <c r="S760" i="17" a="1"/>
  <c r="S760" i="17" s="1"/>
  <c r="S800" i="17" a="1"/>
  <c r="S800" i="17" s="1"/>
  <c r="S17" i="17" a="1"/>
  <c r="S17" i="17" s="1"/>
  <c r="S57" i="17" a="1"/>
  <c r="S57" i="17" s="1"/>
  <c r="S97" i="17" a="1"/>
  <c r="S97" i="17" s="1"/>
  <c r="S137" i="17" a="1"/>
  <c r="S137" i="17" s="1"/>
  <c r="S252" i="17" a="1"/>
  <c r="S252" i="17" s="1"/>
  <c r="S253" i="17" a="1"/>
  <c r="S253" i="17" s="1"/>
  <c r="S254" i="17" a="1"/>
  <c r="S254" i="17" s="1"/>
  <c r="S255" i="17" a="1"/>
  <c r="S255" i="17" s="1"/>
  <c r="S256" i="17" a="1"/>
  <c r="S256" i="17" s="1"/>
  <c r="S257" i="17" a="1"/>
  <c r="S257" i="17" s="1"/>
  <c r="S417" i="17" a="1"/>
  <c r="S417" i="17" s="1"/>
  <c r="S457" i="17" a="1"/>
  <c r="S457" i="17" s="1"/>
  <c r="S497" i="17" a="1"/>
  <c r="S497" i="17" s="1"/>
  <c r="S537" i="17" a="1"/>
  <c r="S537" i="17" s="1"/>
  <c r="S577" i="17" a="1"/>
  <c r="S577" i="17" s="1"/>
  <c r="S617" i="17" a="1"/>
  <c r="S617" i="17" s="1"/>
  <c r="S657" i="17" a="1"/>
  <c r="S657" i="17" s="1"/>
  <c r="S693" i="17" a="1"/>
  <c r="S693" i="17" s="1"/>
  <c r="S721" i="17" a="1"/>
  <c r="S721" i="17" s="1"/>
  <c r="S761" i="17" a="1"/>
  <c r="S761" i="17"/>
  <c r="S801" i="17" a="1"/>
  <c r="S801" i="17" s="1"/>
  <c r="S18" i="17" a="1"/>
  <c r="S18" i="17" s="1"/>
  <c r="S58" i="17" a="1"/>
  <c r="S58" i="17" s="1"/>
  <c r="S98" i="17" a="1"/>
  <c r="S98" i="17" s="1"/>
  <c r="S138" i="17" a="1"/>
  <c r="S138" i="17" s="1"/>
  <c r="S258" i="17" a="1"/>
  <c r="S258" i="17" s="1"/>
  <c r="S259" i="17" a="1"/>
  <c r="S259" i="17" s="1"/>
  <c r="S260" i="17" a="1"/>
  <c r="S260" i="17" s="1"/>
  <c r="S261" i="17" a="1"/>
  <c r="S261" i="17" s="1"/>
  <c r="S262" i="17" a="1"/>
  <c r="S262" i="17" s="1"/>
  <c r="S263" i="17" a="1"/>
  <c r="S263" i="17" s="1"/>
  <c r="S418" i="17" a="1"/>
  <c r="S418" i="17" s="1"/>
  <c r="S458" i="17" a="1"/>
  <c r="S458" i="17" s="1"/>
  <c r="S498" i="17" a="1"/>
  <c r="S498" i="17" s="1"/>
  <c r="S538" i="17" a="1"/>
  <c r="S538" i="17" s="1"/>
  <c r="S578" i="17" a="1"/>
  <c r="S578" i="17" s="1"/>
  <c r="S618" i="17" a="1"/>
  <c r="S618" i="17" s="1"/>
  <c r="S658" i="17" a="1"/>
  <c r="S658" i="17" s="1"/>
  <c r="S694" i="17" a="1"/>
  <c r="S694" i="17" s="1"/>
  <c r="S722" i="17" a="1"/>
  <c r="S722" i="17" s="1"/>
  <c r="S762" i="17" a="1"/>
  <c r="S762" i="17" s="1"/>
  <c r="S802" i="17" a="1"/>
  <c r="S802" i="17"/>
  <c r="S19" i="17" a="1"/>
  <c r="S19" i="17" s="1"/>
  <c r="S59" i="17" a="1"/>
  <c r="S59" i="17" s="1"/>
  <c r="S99" i="17" a="1"/>
  <c r="S99" i="17" s="1"/>
  <c r="S139" i="17" a="1"/>
  <c r="S139" i="17" s="1"/>
  <c r="S264" i="17" a="1"/>
  <c r="S264" i="17" s="1"/>
  <c r="S265" i="17" a="1"/>
  <c r="S265" i="17" s="1"/>
  <c r="S266" i="17" a="1"/>
  <c r="S266" i="17" s="1"/>
  <c r="S267" i="17" a="1"/>
  <c r="S267" i="17" s="1"/>
  <c r="S268" i="17" a="1"/>
  <c r="S268" i="17" s="1"/>
  <c r="S269" i="17" a="1"/>
  <c r="S269" i="17" s="1"/>
  <c r="S419" i="17" a="1"/>
  <c r="S419" i="17" s="1"/>
  <c r="S459" i="17" a="1"/>
  <c r="S459" i="17" s="1"/>
  <c r="S499" i="17" a="1"/>
  <c r="S499" i="17" s="1"/>
  <c r="S539" i="17" a="1"/>
  <c r="S539" i="17" s="1"/>
  <c r="S579" i="17" a="1"/>
  <c r="S579" i="17" s="1"/>
  <c r="S619" i="17" a="1"/>
  <c r="S619" i="17" s="1"/>
  <c r="S659" i="17" a="1"/>
  <c r="S659" i="17" s="1"/>
  <c r="S695" i="17" a="1"/>
  <c r="S695" i="17"/>
  <c r="S723" i="17" a="1"/>
  <c r="S723" i="17" s="1"/>
  <c r="S763" i="17" a="1"/>
  <c r="S763" i="17" s="1"/>
  <c r="S803" i="17" a="1"/>
  <c r="S803" i="17" s="1"/>
  <c r="S20" i="17" a="1"/>
  <c r="S20" i="17" s="1"/>
  <c r="S60" i="17" a="1"/>
  <c r="S60" i="17" s="1"/>
  <c r="S100" i="17" a="1"/>
  <c r="S100" i="17" s="1"/>
  <c r="S140" i="17" a="1"/>
  <c r="S140" i="17" s="1"/>
  <c r="S270" i="17" a="1"/>
  <c r="S270" i="17" s="1"/>
  <c r="S271" i="17" a="1"/>
  <c r="S271" i="17" s="1"/>
  <c r="S272" i="17" a="1"/>
  <c r="S272" i="17" s="1"/>
  <c r="S273" i="17" a="1"/>
  <c r="S273" i="17" s="1"/>
  <c r="S274" i="17" a="1"/>
  <c r="S274" i="17" s="1"/>
  <c r="S275" i="17" a="1"/>
  <c r="S275" i="17" s="1"/>
  <c r="S420" i="17" a="1"/>
  <c r="S420" i="17" s="1"/>
  <c r="S460" i="17" a="1"/>
  <c r="S460" i="17" s="1"/>
  <c r="S500" i="17" a="1"/>
  <c r="S500" i="17" s="1"/>
  <c r="S540" i="17" a="1"/>
  <c r="S540" i="17" s="1"/>
  <c r="S580" i="17" a="1"/>
  <c r="S580" i="17" s="1"/>
  <c r="S620" i="17" a="1"/>
  <c r="S620" i="17" s="1"/>
  <c r="S660" i="17" a="1"/>
  <c r="S660" i="17" s="1"/>
  <c r="S696" i="17" a="1"/>
  <c r="S696" i="17" s="1"/>
  <c r="S724" i="17" a="1"/>
  <c r="S724" i="17" s="1"/>
  <c r="S764" i="17" a="1"/>
  <c r="S764" i="17" s="1"/>
  <c r="S804" i="17" a="1"/>
  <c r="S804" i="17" s="1"/>
  <c r="S21" i="17" a="1"/>
  <c r="S21" i="17" s="1"/>
  <c r="S61" i="17" a="1"/>
  <c r="S61" i="17"/>
  <c r="S101" i="17" a="1"/>
  <c r="S101" i="17" s="1"/>
  <c r="S141" i="17" a="1"/>
  <c r="S141" i="17" s="1"/>
  <c r="S276" i="17" a="1"/>
  <c r="S276" i="17" s="1"/>
  <c r="S277" i="17" a="1"/>
  <c r="S277" i="17" s="1"/>
  <c r="S278" i="17" a="1"/>
  <c r="S278" i="17" s="1"/>
  <c r="S279" i="17" a="1"/>
  <c r="S279" i="17" s="1"/>
  <c r="S280" i="17" a="1"/>
  <c r="S280" i="17" s="1"/>
  <c r="S281" i="17" a="1"/>
  <c r="S281" i="17" s="1"/>
  <c r="S421" i="17" a="1"/>
  <c r="S421" i="17" s="1"/>
  <c r="S461" i="17" a="1"/>
  <c r="S461" i="17" s="1"/>
  <c r="S501" i="17" a="1"/>
  <c r="S501" i="17" s="1"/>
  <c r="S541" i="17" a="1"/>
  <c r="S541" i="17" s="1"/>
  <c r="S581" i="17" a="1"/>
  <c r="S581" i="17" s="1"/>
  <c r="S621" i="17" a="1"/>
  <c r="S621" i="17" s="1"/>
  <c r="S661" i="17" a="1"/>
  <c r="S661" i="17" s="1"/>
  <c r="S697" i="17" a="1"/>
  <c r="S697" i="17" s="1"/>
  <c r="S725" i="17" a="1"/>
  <c r="S725" i="17" s="1"/>
  <c r="S765" i="17" a="1"/>
  <c r="S765" i="17" s="1"/>
  <c r="S805" i="17" a="1"/>
  <c r="S805" i="17"/>
  <c r="S22" i="17" a="1"/>
  <c r="S22" i="17" s="1"/>
  <c r="S62" i="17" a="1"/>
  <c r="S62" i="17" s="1"/>
  <c r="S102" i="17" a="1"/>
  <c r="S102" i="17" s="1"/>
  <c r="S142" i="17" a="1"/>
  <c r="S142" i="17" s="1"/>
  <c r="S282" i="17" a="1"/>
  <c r="S282" i="17" s="1"/>
  <c r="S283" i="17" a="1"/>
  <c r="S283" i="17" s="1"/>
  <c r="S284" i="17" a="1"/>
  <c r="S284" i="17" s="1"/>
  <c r="S285" i="17" a="1"/>
  <c r="S285" i="17" s="1"/>
  <c r="S286" i="17" a="1"/>
  <c r="S286" i="17" s="1"/>
  <c r="S287" i="17" a="1"/>
  <c r="S287" i="17" s="1"/>
  <c r="S422" i="17" a="1"/>
  <c r="S422" i="17" s="1"/>
  <c r="S462" i="17" a="1"/>
  <c r="S462" i="17"/>
  <c r="S502" i="17" a="1"/>
  <c r="S502" i="17" s="1"/>
  <c r="S542" i="17" a="1"/>
  <c r="S542" i="17"/>
  <c r="S582" i="17" a="1"/>
  <c r="S582" i="17" s="1"/>
  <c r="S622" i="17" a="1"/>
  <c r="S622" i="17" s="1"/>
  <c r="S662" i="17" a="1"/>
  <c r="S662" i="17" s="1"/>
  <c r="S726" i="17" a="1"/>
  <c r="S726" i="17" s="1"/>
  <c r="S766" i="17" a="1"/>
  <c r="S766" i="17" s="1"/>
  <c r="S806" i="17" a="1"/>
  <c r="S806" i="17" s="1"/>
  <c r="S23" i="17" a="1"/>
  <c r="S23" i="17" s="1"/>
  <c r="S63" i="17" a="1"/>
  <c r="S63" i="17" s="1"/>
  <c r="S103" i="17" a="1"/>
  <c r="S103" i="17"/>
  <c r="S143" i="17" a="1"/>
  <c r="S143" i="17" s="1"/>
  <c r="S288" i="17" a="1"/>
  <c r="S288" i="17" s="1"/>
  <c r="S289" i="17" a="1"/>
  <c r="S289" i="17" s="1"/>
  <c r="S290" i="17" a="1"/>
  <c r="S290" i="17" s="1"/>
  <c r="S291" i="17" a="1"/>
  <c r="S291" i="17" s="1"/>
  <c r="S292" i="17" a="1"/>
  <c r="S292" i="17" s="1"/>
  <c r="S293" i="17" a="1"/>
  <c r="S293" i="17" s="1"/>
  <c r="S423" i="17" a="1"/>
  <c r="S423" i="17" s="1"/>
  <c r="S463" i="17" a="1"/>
  <c r="S463" i="17" s="1"/>
  <c r="S503" i="17" a="1"/>
  <c r="S503" i="17"/>
  <c r="S543" i="17" a="1"/>
  <c r="S543" i="17" s="1"/>
  <c r="S583" i="17" a="1"/>
  <c r="S583" i="17"/>
  <c r="S623" i="17" a="1"/>
  <c r="S623" i="17" s="1"/>
  <c r="S663" i="17" a="1"/>
  <c r="S663" i="17" s="1"/>
  <c r="S727" i="17" a="1"/>
  <c r="S727" i="17" s="1"/>
  <c r="S767" i="17" a="1"/>
  <c r="S767" i="17" s="1"/>
  <c r="S807" i="17" a="1"/>
  <c r="S807" i="17" s="1"/>
  <c r="S24" i="17" a="1"/>
  <c r="S24" i="17" s="1"/>
  <c r="S64" i="17" a="1"/>
  <c r="S64" i="17" s="1"/>
  <c r="S104" i="17" a="1"/>
  <c r="S104" i="17" s="1"/>
  <c r="S144" i="17" a="1"/>
  <c r="S144" i="17" s="1"/>
  <c r="S294" i="17" a="1"/>
  <c r="S294" i="17" s="1"/>
  <c r="S295" i="17" a="1"/>
  <c r="S295" i="17"/>
  <c r="S296" i="17" a="1"/>
  <c r="S296" i="17" s="1"/>
  <c r="S297" i="17" a="1"/>
  <c r="S297" i="17" s="1"/>
  <c r="S298" i="17" a="1"/>
  <c r="S298" i="17" s="1"/>
  <c r="S299" i="17" a="1"/>
  <c r="S299" i="17" s="1"/>
  <c r="S424" i="17" a="1"/>
  <c r="S424" i="17" s="1"/>
  <c r="S464" i="17" a="1"/>
  <c r="S464" i="17" s="1"/>
  <c r="S504" i="17" a="1"/>
  <c r="S504" i="17" s="1"/>
  <c r="S544" i="17" a="1"/>
  <c r="S544" i="17" s="1"/>
  <c r="S584" i="17" a="1"/>
  <c r="S584" i="17" s="1"/>
  <c r="S624" i="17" a="1"/>
  <c r="S624" i="17" s="1"/>
  <c r="S664" i="17" a="1"/>
  <c r="S664" i="17" s="1"/>
  <c r="S728" i="17" a="1"/>
  <c r="S728" i="17" s="1"/>
  <c r="S768" i="17" a="1"/>
  <c r="S768" i="17" s="1"/>
  <c r="S808" i="17" a="1"/>
  <c r="S808" i="17" s="1"/>
  <c r="S25" i="17" a="1"/>
  <c r="S25" i="17" s="1"/>
  <c r="S65" i="17" a="1"/>
  <c r="S65" i="17" s="1"/>
  <c r="S105" i="17" a="1"/>
  <c r="S105" i="17" s="1"/>
  <c r="S145" i="17" a="1"/>
  <c r="S145" i="17" s="1"/>
  <c r="S300" i="17" a="1"/>
  <c r="S300" i="17" s="1"/>
  <c r="S301" i="17" a="1"/>
  <c r="S301" i="17" s="1"/>
  <c r="S302" i="17" a="1"/>
  <c r="S302" i="17" s="1"/>
  <c r="S303" i="17" a="1"/>
  <c r="S303" i="17" s="1"/>
  <c r="S304" i="17" a="1"/>
  <c r="S304" i="17" s="1"/>
  <c r="S305" i="17" a="1"/>
  <c r="S305" i="17"/>
  <c r="S425" i="17" a="1"/>
  <c r="S425" i="17"/>
  <c r="S465" i="17" a="1"/>
  <c r="S465" i="17" s="1"/>
  <c r="S505" i="17" a="1"/>
  <c r="S505" i="17" s="1"/>
  <c r="S545" i="17" a="1"/>
  <c r="S545" i="17" s="1"/>
  <c r="S585" i="17" a="1"/>
  <c r="S585" i="17" s="1"/>
  <c r="S625" i="17" a="1"/>
  <c r="S625" i="17" s="1"/>
  <c r="S665" i="17" a="1"/>
  <c r="S665" i="17" s="1"/>
  <c r="S729" i="17" a="1"/>
  <c r="S729" i="17" s="1"/>
  <c r="S769" i="17" a="1"/>
  <c r="S769" i="17" s="1"/>
  <c r="S809" i="17" a="1"/>
  <c r="S809" i="17" s="1"/>
  <c r="S26" i="17" a="1"/>
  <c r="S26" i="17" s="1"/>
  <c r="S66" i="17" a="1"/>
  <c r="S66" i="17" s="1"/>
  <c r="S106" i="17" a="1"/>
  <c r="S106" i="17" s="1"/>
  <c r="S146" i="17" a="1"/>
  <c r="S146" i="17" s="1"/>
  <c r="S306" i="17" a="1"/>
  <c r="S306" i="17" s="1"/>
  <c r="S307" i="17" a="1"/>
  <c r="S307" i="17" s="1"/>
  <c r="S308" i="17" a="1"/>
  <c r="S308" i="17" s="1"/>
  <c r="S309" i="17" a="1"/>
  <c r="S309" i="17" s="1"/>
  <c r="S310" i="17" a="1"/>
  <c r="S310" i="17" s="1"/>
  <c r="S311" i="17" a="1"/>
  <c r="S311" i="17" s="1"/>
  <c r="S426" i="17" a="1"/>
  <c r="S426" i="17" s="1"/>
  <c r="S466" i="17" a="1"/>
  <c r="S466" i="17"/>
  <c r="S506" i="17" a="1"/>
  <c r="S506" i="17" s="1"/>
  <c r="S546" i="17" a="1"/>
  <c r="S546" i="17" s="1"/>
  <c r="S586" i="17" a="1"/>
  <c r="S586" i="17" s="1"/>
  <c r="S626" i="17" a="1"/>
  <c r="S626" i="17" s="1"/>
  <c r="S666" i="17" a="1"/>
  <c r="S666" i="17" s="1"/>
  <c r="S698" i="17" a="1"/>
  <c r="S698" i="17" s="1"/>
  <c r="S730" i="17" a="1"/>
  <c r="S730" i="17" s="1"/>
  <c r="S770" i="17" a="1"/>
  <c r="S770" i="17" s="1"/>
  <c r="S810" i="17" a="1"/>
  <c r="S810" i="17" s="1"/>
  <c r="S27" i="17" a="1"/>
  <c r="S27" i="17" s="1"/>
  <c r="S67" i="17" a="1"/>
  <c r="S67" i="17" s="1"/>
  <c r="S107" i="17" a="1"/>
  <c r="S107" i="17" s="1"/>
  <c r="S147" i="17" a="1"/>
  <c r="S147" i="17" s="1"/>
  <c r="S312" i="17" a="1"/>
  <c r="S312" i="17" s="1"/>
  <c r="S313" i="17" a="1"/>
  <c r="S313" i="17" s="1"/>
  <c r="S314" i="17" a="1"/>
  <c r="S314" i="17" s="1"/>
  <c r="S315" i="17" a="1"/>
  <c r="S315" i="17" s="1"/>
  <c r="S316" i="17" a="1"/>
  <c r="S316" i="17" s="1"/>
  <c r="S317" i="17" a="1"/>
  <c r="S317" i="17" s="1"/>
  <c r="S427" i="17" a="1"/>
  <c r="S427" i="17" s="1"/>
  <c r="S467" i="17" a="1"/>
  <c r="S467" i="17" s="1"/>
  <c r="S507" i="17" a="1"/>
  <c r="S507" i="17" s="1"/>
  <c r="S547" i="17" a="1"/>
  <c r="S547" i="17" s="1"/>
  <c r="S587" i="17" a="1"/>
  <c r="S587" i="17" s="1"/>
  <c r="S627" i="17" a="1"/>
  <c r="S627" i="17" s="1"/>
  <c r="S667" i="17" a="1"/>
  <c r="S667" i="17" s="1"/>
  <c r="S731" i="17" a="1"/>
  <c r="S731" i="17" s="1"/>
  <c r="S771" i="17" a="1"/>
  <c r="S771" i="17" s="1"/>
  <c r="S811" i="17" a="1"/>
  <c r="S811" i="17" s="1"/>
  <c r="S28" i="17" a="1"/>
  <c r="S28" i="17" s="1"/>
  <c r="S68" i="17" a="1"/>
  <c r="S68" i="17" s="1"/>
  <c r="S108" i="17" a="1"/>
  <c r="S108" i="17" s="1"/>
  <c r="S148" i="17" a="1"/>
  <c r="S148" i="17" s="1"/>
  <c r="S318" i="17" a="1"/>
  <c r="S318" i="17" s="1"/>
  <c r="S319" i="17" a="1"/>
  <c r="S319" i="17" s="1"/>
  <c r="S320" i="17" a="1"/>
  <c r="S320" i="17" s="1"/>
  <c r="S321" i="17" a="1"/>
  <c r="S321" i="17" s="1"/>
  <c r="S322" i="17" a="1"/>
  <c r="S322" i="17" s="1"/>
  <c r="S323" i="17" a="1"/>
  <c r="S323" i="17" s="1"/>
  <c r="S428" i="17" a="1"/>
  <c r="S428" i="17" s="1"/>
  <c r="S468" i="17" a="1"/>
  <c r="S468" i="17" s="1"/>
  <c r="S508" i="17" a="1"/>
  <c r="S508" i="17" s="1"/>
  <c r="S548" i="17" a="1"/>
  <c r="S548" i="17" s="1"/>
  <c r="S588" i="17" a="1"/>
  <c r="S588" i="17" s="1"/>
  <c r="S628" i="17" a="1"/>
  <c r="S628" i="17" s="1"/>
  <c r="S668" i="17" a="1"/>
  <c r="S668" i="17" s="1"/>
  <c r="S699" i="17" a="1"/>
  <c r="S699" i="17" s="1"/>
  <c r="S732" i="17" a="1"/>
  <c r="S732" i="17" s="1"/>
  <c r="S772" i="17" a="1"/>
  <c r="S772" i="17" s="1"/>
  <c r="S812" i="17" a="1"/>
  <c r="S812" i="17" s="1"/>
  <c r="S29" i="17" a="1"/>
  <c r="S29" i="17" s="1"/>
  <c r="S69" i="17" a="1"/>
  <c r="S69" i="17"/>
  <c r="S109" i="17" a="1"/>
  <c r="S109" i="17" s="1"/>
  <c r="S149" i="17" a="1"/>
  <c r="S149" i="17" s="1"/>
  <c r="S324" i="17" a="1"/>
  <c r="S324" i="17" s="1"/>
  <c r="S325" i="17" a="1"/>
  <c r="S325" i="17" s="1"/>
  <c r="S326" i="17" a="1"/>
  <c r="S326" i="17" s="1"/>
  <c r="S327" i="17" a="1"/>
  <c r="S327" i="17" s="1"/>
  <c r="S328" i="17" a="1"/>
  <c r="S328" i="17" s="1"/>
  <c r="S329" i="17" a="1"/>
  <c r="S329" i="17" s="1"/>
  <c r="S429" i="17" a="1"/>
  <c r="S429" i="17" s="1"/>
  <c r="S469" i="17" a="1"/>
  <c r="S469" i="17" s="1"/>
  <c r="S509" i="17" a="1"/>
  <c r="S509" i="17" s="1"/>
  <c r="S549" i="17" a="1"/>
  <c r="S549" i="17"/>
  <c r="S589" i="17" a="1"/>
  <c r="S589" i="17" s="1"/>
  <c r="S629" i="17" a="1"/>
  <c r="S629" i="17" s="1"/>
  <c r="S669" i="17" a="1"/>
  <c r="S669" i="17" s="1"/>
  <c r="S733" i="17" a="1"/>
  <c r="S733" i="17" s="1"/>
  <c r="S773" i="17" a="1"/>
  <c r="S773" i="17" s="1"/>
  <c r="S813" i="17" a="1"/>
  <c r="S813" i="17" s="1"/>
  <c r="S30" i="17" a="1"/>
  <c r="S30" i="17" s="1"/>
  <c r="S70" i="17" a="1"/>
  <c r="S70" i="17"/>
  <c r="S110" i="17" a="1"/>
  <c r="S110" i="17" s="1"/>
  <c r="S150" i="17" a="1"/>
  <c r="S150" i="17" s="1"/>
  <c r="S330" i="17" a="1"/>
  <c r="S330" i="17" s="1"/>
  <c r="S331" i="17" a="1"/>
  <c r="S331" i="17" s="1"/>
  <c r="S332" i="17" a="1"/>
  <c r="S332" i="17" s="1"/>
  <c r="S333" i="17" a="1"/>
  <c r="S333" i="17" s="1"/>
  <c r="S334" i="17" a="1"/>
  <c r="S334" i="17" s="1"/>
  <c r="S335" i="17" a="1"/>
  <c r="S335" i="17" s="1"/>
  <c r="S430" i="17" a="1"/>
  <c r="S430" i="17" s="1"/>
  <c r="S470" i="17" a="1"/>
  <c r="S470" i="17" s="1"/>
  <c r="S510" i="17" a="1"/>
  <c r="S510" i="17" s="1"/>
  <c r="S550" i="17" a="1"/>
  <c r="S550" i="17" s="1"/>
  <c r="S590" i="17" a="1"/>
  <c r="S590" i="17"/>
  <c r="S630" i="17" a="1"/>
  <c r="S630" i="17" s="1"/>
  <c r="S670" i="17" a="1"/>
  <c r="S670" i="17" s="1"/>
  <c r="S700" i="17" a="1"/>
  <c r="S700" i="17" s="1"/>
  <c r="S734" i="17" a="1"/>
  <c r="S734" i="17" s="1"/>
  <c r="S774" i="17" a="1"/>
  <c r="S774" i="17" s="1"/>
  <c r="S814" i="17" a="1"/>
  <c r="S814" i="17" s="1"/>
  <c r="S31" i="17" a="1"/>
  <c r="S31" i="17" s="1"/>
  <c r="S71" i="17" a="1"/>
  <c r="S71" i="17" s="1"/>
  <c r="S111" i="17" a="1"/>
  <c r="S111" i="17" s="1"/>
  <c r="S151" i="17" a="1"/>
  <c r="S151" i="17" s="1"/>
  <c r="S336" i="17" a="1"/>
  <c r="S336" i="17" s="1"/>
  <c r="S337" i="17" a="1"/>
  <c r="S337" i="17"/>
  <c r="S338" i="17" a="1"/>
  <c r="S338" i="17" s="1"/>
  <c r="S339" i="17" a="1"/>
  <c r="S339" i="17" s="1"/>
  <c r="S340" i="17" a="1"/>
  <c r="S340" i="17" s="1"/>
  <c r="S341" i="17" a="1"/>
  <c r="S341" i="17" s="1"/>
  <c r="S431" i="17" a="1"/>
  <c r="S431" i="17" s="1"/>
  <c r="S471" i="17" a="1"/>
  <c r="S471" i="17" s="1"/>
  <c r="S511" i="17" a="1"/>
  <c r="S511" i="17" s="1"/>
  <c r="S551" i="17" a="1"/>
  <c r="S551" i="17" s="1"/>
  <c r="S591" i="17" a="1"/>
  <c r="S591" i="17" s="1"/>
  <c r="S631" i="17" a="1"/>
  <c r="S631" i="17" s="1"/>
  <c r="S671" i="17" a="1"/>
  <c r="S671" i="17" s="1"/>
  <c r="S735" i="17" a="1"/>
  <c r="S735" i="17" s="1"/>
  <c r="S775" i="17" a="1"/>
  <c r="S775" i="17"/>
  <c r="S815" i="17" a="1"/>
  <c r="S815" i="17" s="1"/>
  <c r="S32" i="17" a="1"/>
  <c r="S32" i="17" s="1"/>
  <c r="S72" i="17" a="1"/>
  <c r="S72" i="17" s="1"/>
  <c r="S112" i="17" a="1"/>
  <c r="S112" i="17" s="1"/>
  <c r="S152" i="17" a="1"/>
  <c r="S152" i="17" s="1"/>
  <c r="S342" i="17" a="1"/>
  <c r="S342" i="17" s="1"/>
  <c r="S343" i="17" a="1"/>
  <c r="S343" i="17" s="1"/>
  <c r="S344" i="17" a="1"/>
  <c r="S344" i="17" s="1"/>
  <c r="S345" i="17" a="1"/>
  <c r="S345" i="17" s="1"/>
  <c r="S346" i="17" a="1"/>
  <c r="S346" i="17" s="1"/>
  <c r="S347" i="17" a="1"/>
  <c r="S347" i="17"/>
  <c r="S432" i="17" a="1"/>
  <c r="S432" i="17"/>
  <c r="S472" i="17" a="1"/>
  <c r="S472" i="17" s="1"/>
  <c r="S512" i="17" a="1"/>
  <c r="S512" i="17" s="1"/>
  <c r="S552" i="17" a="1"/>
  <c r="S552" i="17" s="1"/>
  <c r="S592" i="17" a="1"/>
  <c r="S592" i="17" s="1"/>
  <c r="S632" i="17" a="1"/>
  <c r="S632" i="17" s="1"/>
  <c r="S672" i="17" a="1"/>
  <c r="S672" i="17" s="1"/>
  <c r="S701" i="17" a="1"/>
  <c r="S701" i="17" s="1"/>
  <c r="S736" i="17" a="1"/>
  <c r="S736" i="17" s="1"/>
  <c r="S776" i="17" a="1"/>
  <c r="S776" i="17" s="1"/>
  <c r="S816" i="17" a="1"/>
  <c r="S816" i="17" s="1"/>
  <c r="S33" i="17" a="1"/>
  <c r="S33" i="17" s="1"/>
  <c r="S73" i="17" a="1"/>
  <c r="S73" i="17" s="1"/>
  <c r="S113" i="17" a="1"/>
  <c r="S113" i="17"/>
  <c r="S153" i="17" a="1"/>
  <c r="S153" i="17" s="1"/>
  <c r="S348" i="17" a="1"/>
  <c r="S348" i="17" s="1"/>
  <c r="S349" i="17" a="1"/>
  <c r="S349" i="17" s="1"/>
  <c r="S350" i="17" a="1"/>
  <c r="S350" i="17" s="1"/>
  <c r="S351" i="17" a="1"/>
  <c r="S351" i="17" s="1"/>
  <c r="S352" i="17" a="1"/>
  <c r="S352" i="17" s="1"/>
  <c r="S353" i="17" a="1"/>
  <c r="S353" i="17" s="1"/>
  <c r="S433" i="17" a="1"/>
  <c r="S433" i="17" s="1"/>
  <c r="S473" i="17" a="1"/>
  <c r="S473" i="17" s="1"/>
  <c r="S513" i="17" a="1"/>
  <c r="S513" i="17" s="1"/>
  <c r="S553" i="17" a="1"/>
  <c r="S553" i="17" s="1"/>
  <c r="S593" i="17" a="1"/>
  <c r="S593" i="17" s="1"/>
  <c r="S633" i="17" a="1"/>
  <c r="S633" i="17"/>
  <c r="S673" i="17" a="1"/>
  <c r="S673" i="17" s="1"/>
  <c r="S702" i="17" a="1"/>
  <c r="S702" i="17" s="1"/>
  <c r="S737" i="17" a="1"/>
  <c r="S737" i="17" s="1"/>
  <c r="S777" i="17" a="1"/>
  <c r="S777" i="17" s="1"/>
  <c r="S817" i="17" a="1"/>
  <c r="S817" i="17" s="1"/>
  <c r="S34" i="17" a="1"/>
  <c r="S34" i="17" s="1"/>
  <c r="S74" i="17" a="1"/>
  <c r="S74" i="17" s="1"/>
  <c r="S114" i="17" a="1"/>
  <c r="S114" i="17" s="1"/>
  <c r="S154" i="17" a="1"/>
  <c r="S154" i="17" s="1"/>
  <c r="S354" i="17" a="1"/>
  <c r="S354" i="17" s="1"/>
  <c r="S355" i="17" a="1"/>
  <c r="S355" i="17" s="1"/>
  <c r="S356" i="17" a="1"/>
  <c r="S356" i="17" s="1"/>
  <c r="S357" i="17" a="1"/>
  <c r="S357" i="17" s="1"/>
  <c r="S358" i="17" a="1"/>
  <c r="S358" i="17" s="1"/>
  <c r="S359" i="17" a="1"/>
  <c r="S359" i="17" s="1"/>
  <c r="S434" i="17" a="1"/>
  <c r="S434" i="17" s="1"/>
  <c r="S474" i="17" a="1"/>
  <c r="S474" i="17" s="1"/>
  <c r="S514" i="17" a="1"/>
  <c r="S514" i="17" s="1"/>
  <c r="S554" i="17" a="1"/>
  <c r="S554" i="17" s="1"/>
  <c r="S594" i="17" a="1"/>
  <c r="S594" i="17" s="1"/>
  <c r="S634" i="17" a="1"/>
  <c r="S634" i="17"/>
  <c r="S674" i="17" a="1"/>
  <c r="S674" i="17" s="1"/>
  <c r="S703" i="17" a="1"/>
  <c r="S703" i="17" s="1"/>
  <c r="S738" i="17" a="1"/>
  <c r="S738" i="17" s="1"/>
  <c r="S778" i="17" a="1"/>
  <c r="S778" i="17" s="1"/>
  <c r="S818" i="17" a="1"/>
  <c r="S818" i="17" s="1"/>
  <c r="S35" i="17" a="1"/>
  <c r="S35" i="17" s="1"/>
  <c r="S75" i="17" a="1"/>
  <c r="S75" i="17" s="1"/>
  <c r="S115" i="17" a="1"/>
  <c r="S115" i="17" s="1"/>
  <c r="S155" i="17" a="1"/>
  <c r="S155" i="17" s="1"/>
  <c r="S360" i="17" a="1"/>
  <c r="S360" i="17" s="1"/>
  <c r="S361" i="17" a="1"/>
  <c r="S361" i="17" s="1"/>
  <c r="S362" i="17" a="1"/>
  <c r="S362" i="17" s="1"/>
  <c r="S363" i="17" a="1"/>
  <c r="S363" i="17" s="1"/>
  <c r="S364" i="17" a="1"/>
  <c r="S364" i="17" s="1"/>
  <c r="S365" i="17" a="1"/>
  <c r="S365" i="17" s="1"/>
  <c r="S435" i="17" a="1"/>
  <c r="S435" i="17" s="1"/>
  <c r="S475" i="17" a="1"/>
  <c r="S475" i="17" s="1"/>
  <c r="S515" i="17" a="1"/>
  <c r="S515" i="17" s="1"/>
  <c r="S555" i="17" a="1"/>
  <c r="S555" i="17" s="1"/>
  <c r="S595" i="17" a="1"/>
  <c r="S595" i="17" s="1"/>
  <c r="S635" i="17" a="1"/>
  <c r="S635" i="17" s="1"/>
  <c r="S675" i="17" a="1"/>
  <c r="S675" i="17" s="1"/>
  <c r="S739" i="17" a="1"/>
  <c r="S739" i="17"/>
  <c r="S779" i="17" a="1"/>
  <c r="S779" i="17" s="1"/>
  <c r="S819" i="17" a="1"/>
  <c r="S819" i="17"/>
  <c r="S36" i="17" a="1"/>
  <c r="S36" i="17" s="1"/>
  <c r="S76" i="17" a="1"/>
  <c r="S76" i="17" s="1"/>
  <c r="S116" i="17" a="1"/>
  <c r="S116" i="17" s="1"/>
  <c r="S156" i="17" a="1"/>
  <c r="S156" i="17" s="1"/>
  <c r="S366" i="17" a="1"/>
  <c r="S366" i="17" s="1"/>
  <c r="S367" i="17" a="1"/>
  <c r="S367" i="17" s="1"/>
  <c r="S368" i="17" a="1"/>
  <c r="S368" i="17" s="1"/>
  <c r="S369" i="17" a="1"/>
  <c r="S369" i="17" s="1"/>
  <c r="S370" i="17" a="1"/>
  <c r="S370" i="17" s="1"/>
  <c r="S371" i="17" a="1"/>
  <c r="S371" i="17" s="1"/>
  <c r="S436" i="17" a="1"/>
  <c r="S436" i="17" s="1"/>
  <c r="S476" i="17" a="1"/>
  <c r="S476" i="17"/>
  <c r="S516" i="17" a="1"/>
  <c r="S516" i="17" s="1"/>
  <c r="S556" i="17" a="1"/>
  <c r="S556" i="17"/>
  <c r="S596" i="17" a="1"/>
  <c r="S596" i="17" s="1"/>
  <c r="S636" i="17" a="1"/>
  <c r="S636" i="17" s="1"/>
  <c r="S676" i="17" a="1"/>
  <c r="S676" i="17" s="1"/>
  <c r="S740" i="17" a="1"/>
  <c r="S740" i="17" s="1"/>
  <c r="S780" i="17" a="1"/>
  <c r="S780" i="17" s="1"/>
  <c r="S820" i="17" a="1"/>
  <c r="S820" i="17" s="1"/>
  <c r="S37" i="17" a="1"/>
  <c r="S37" i="17" s="1"/>
  <c r="S77" i="17" a="1"/>
  <c r="S77" i="17" s="1"/>
  <c r="S117" i="17" a="1"/>
  <c r="S117" i="17" s="1"/>
  <c r="S157" i="17" a="1"/>
  <c r="S157" i="17" s="1"/>
  <c r="S372" i="17" a="1"/>
  <c r="S372" i="17" s="1"/>
  <c r="S373" i="17" a="1"/>
  <c r="S373" i="17" s="1"/>
  <c r="S374" i="17" a="1"/>
  <c r="S374" i="17" s="1"/>
  <c r="S375" i="17" a="1"/>
  <c r="S375" i="17" s="1"/>
  <c r="S376" i="17" a="1"/>
  <c r="S376" i="17" s="1"/>
  <c r="S377" i="17" a="1"/>
  <c r="S377" i="17" s="1"/>
  <c r="S437" i="17" a="1"/>
  <c r="S437" i="17" s="1"/>
  <c r="S477" i="17" a="1"/>
  <c r="S477" i="17" s="1"/>
  <c r="S517" i="17" a="1"/>
  <c r="S517" i="17" s="1"/>
  <c r="S557" i="17" a="1"/>
  <c r="S557" i="17" s="1"/>
  <c r="S597" i="17" a="1"/>
  <c r="S597" i="17"/>
  <c r="S637" i="17" a="1"/>
  <c r="S637" i="17" s="1"/>
  <c r="S677" i="17" a="1"/>
  <c r="S677" i="17"/>
  <c r="S741" i="17" a="1"/>
  <c r="S741" i="17" s="1"/>
  <c r="S781" i="17" a="1"/>
  <c r="S781" i="17" s="1"/>
  <c r="S821" i="17" a="1"/>
  <c r="S821" i="17" s="1"/>
  <c r="S38" i="17" a="1"/>
  <c r="S38" i="17" s="1"/>
  <c r="S78" i="17" a="1"/>
  <c r="S78" i="17" s="1"/>
  <c r="S118" i="17" a="1"/>
  <c r="S118" i="17" s="1"/>
  <c r="S158" i="17" a="1"/>
  <c r="S158" i="17" s="1"/>
  <c r="S378" i="17" a="1"/>
  <c r="S378" i="17" s="1"/>
  <c r="S379" i="17" a="1"/>
  <c r="S379" i="17" s="1"/>
  <c r="S380" i="17" a="1"/>
  <c r="S380" i="17"/>
  <c r="S381" i="17" a="1"/>
  <c r="S381" i="17" s="1"/>
  <c r="S382" i="17" a="1"/>
  <c r="S382" i="17" s="1"/>
  <c r="S383" i="17" a="1"/>
  <c r="S383" i="17" s="1"/>
  <c r="S438" i="17" a="1"/>
  <c r="S438" i="17" s="1"/>
  <c r="S478" i="17" a="1"/>
  <c r="S478" i="17" s="1"/>
  <c r="S518" i="17" a="1"/>
  <c r="S518" i="17" s="1"/>
  <c r="S558" i="17" a="1"/>
  <c r="S558" i="17" s="1"/>
  <c r="S598" i="17" a="1"/>
  <c r="S598" i="17" s="1"/>
  <c r="S638" i="17" a="1"/>
  <c r="S638" i="17" s="1"/>
  <c r="S678" i="17" a="1"/>
  <c r="S678" i="17" s="1"/>
  <c r="S742" i="17" a="1"/>
  <c r="S742" i="17" s="1"/>
  <c r="S782" i="17" a="1"/>
  <c r="S782" i="17" s="1"/>
  <c r="S822" i="17" a="1"/>
  <c r="S822" i="17"/>
  <c r="S39" i="17" a="1"/>
  <c r="S39" i="17" s="1"/>
  <c r="S79" i="17" a="1"/>
  <c r="S79" i="17" s="1"/>
  <c r="S119" i="17" a="1"/>
  <c r="S119" i="17" s="1"/>
  <c r="S159" i="17" a="1"/>
  <c r="S159" i="17" s="1"/>
  <c r="S384" i="17" a="1"/>
  <c r="S384" i="17" s="1"/>
  <c r="S385" i="17" a="1"/>
  <c r="S385" i="17" s="1"/>
  <c r="S386" i="17" a="1"/>
  <c r="S386" i="17" s="1"/>
  <c r="S387" i="17" a="1"/>
  <c r="S387" i="17"/>
  <c r="S388" i="17" a="1"/>
  <c r="S388" i="17" s="1"/>
  <c r="S389" i="17" a="1"/>
  <c r="S389" i="17" s="1"/>
  <c r="S439" i="17" a="1"/>
  <c r="S439" i="17" s="1"/>
  <c r="S479" i="17" a="1"/>
  <c r="S479" i="17"/>
  <c r="S519" i="17" a="1"/>
  <c r="S519" i="17" s="1"/>
  <c r="S559" i="17" a="1"/>
  <c r="S559" i="17" s="1"/>
  <c r="S599" i="17" a="1"/>
  <c r="S599" i="17" s="1"/>
  <c r="S639" i="17" a="1"/>
  <c r="S639" i="17" s="1"/>
  <c r="S679" i="17" a="1"/>
  <c r="S679" i="17" s="1"/>
  <c r="S704" i="17" a="1"/>
  <c r="S704" i="17" s="1"/>
  <c r="S743" i="17" a="1"/>
  <c r="S743" i="17" s="1"/>
  <c r="S783" i="17" a="1"/>
  <c r="S783" i="17" s="1"/>
  <c r="S823" i="17" a="1"/>
  <c r="S823" i="17" s="1"/>
  <c r="S40" i="17" a="1"/>
  <c r="S40" i="17" s="1"/>
  <c r="S80" i="17" a="1"/>
  <c r="S80" i="17"/>
  <c r="S120" i="17" a="1"/>
  <c r="S120" i="17" s="1"/>
  <c r="S160" i="17" a="1"/>
  <c r="S160" i="17"/>
  <c r="S390" i="17" a="1"/>
  <c r="S390" i="17" s="1"/>
  <c r="S391" i="17" a="1"/>
  <c r="S391" i="17" s="1"/>
  <c r="S392" i="17" a="1"/>
  <c r="S392" i="17"/>
  <c r="S393" i="17" a="1"/>
  <c r="S393" i="17" s="1"/>
  <c r="S394" i="17" a="1"/>
  <c r="S394" i="17" s="1"/>
  <c r="S395" i="17" a="1"/>
  <c r="S395" i="17" s="1"/>
  <c r="S440" i="17" a="1"/>
  <c r="S440" i="17" s="1"/>
  <c r="S480" i="17" a="1"/>
  <c r="S480" i="17" s="1"/>
  <c r="S520" i="17" a="1"/>
  <c r="S520" i="17" s="1"/>
  <c r="S560" i="17" a="1"/>
  <c r="S560" i="17"/>
  <c r="S600" i="17" a="1"/>
  <c r="S600" i="17" s="1"/>
  <c r="S640" i="17" a="1"/>
  <c r="S640" i="17" s="1"/>
  <c r="S680" i="17" a="1"/>
  <c r="S680" i="17"/>
  <c r="S744" i="17" a="1"/>
  <c r="S744" i="17" s="1"/>
  <c r="S784" i="17" a="1"/>
  <c r="S784" i="17" s="1"/>
  <c r="S824" i="17" a="1"/>
  <c r="S824" i="17" s="1"/>
  <c r="S41" i="17" a="1"/>
  <c r="S41" i="17" s="1"/>
  <c r="S81" i="17" a="1"/>
  <c r="S81" i="17" s="1"/>
  <c r="S121" i="17" a="1"/>
  <c r="S121" i="17"/>
  <c r="S161" i="17" a="1"/>
  <c r="S161" i="17" s="1"/>
  <c r="S396" i="17" a="1"/>
  <c r="S396" i="17" s="1"/>
  <c r="S397" i="17" a="1"/>
  <c r="S397" i="17" s="1"/>
  <c r="S398" i="17" a="1"/>
  <c r="S398" i="17" s="1"/>
  <c r="S399" i="17" a="1"/>
  <c r="S399" i="17" s="1"/>
  <c r="S400" i="17" a="1"/>
  <c r="S400" i="17" s="1"/>
  <c r="S401" i="17" a="1"/>
  <c r="S401" i="17" s="1"/>
  <c r="S441" i="17" a="1"/>
  <c r="S441" i="17" s="1"/>
  <c r="S481" i="17" a="1"/>
  <c r="S481" i="17" s="1"/>
  <c r="S521" i="17" a="1"/>
  <c r="S521" i="17" s="1"/>
  <c r="S561" i="17" a="1"/>
  <c r="S561" i="17" s="1"/>
  <c r="S601" i="17" a="1"/>
  <c r="S601" i="17" s="1"/>
  <c r="S641" i="17" a="1"/>
  <c r="S641" i="17" s="1"/>
  <c r="S681" i="17" a="1"/>
  <c r="S681" i="17" s="1"/>
  <c r="S705" i="17" a="1"/>
  <c r="S705" i="17" s="1"/>
  <c r="S745" i="17" a="1"/>
  <c r="S745" i="17" s="1"/>
  <c r="S785" i="17" a="1"/>
  <c r="S785" i="17" s="1"/>
  <c r="S825" i="17" a="1"/>
  <c r="S825" i="17" s="1"/>
  <c r="T2" i="17" a="1"/>
  <c r="T2" i="17" s="1"/>
  <c r="T42" i="17" a="1"/>
  <c r="T42" i="17" s="1"/>
  <c r="T82" i="17" a="1"/>
  <c r="T82" i="17" s="1"/>
  <c r="T122" i="17" a="1"/>
  <c r="T122" i="17" s="1"/>
  <c r="T162" i="17" a="1"/>
  <c r="T162" i="17" s="1"/>
  <c r="T163" i="17" a="1"/>
  <c r="T163" i="17" s="1"/>
  <c r="T164" i="17" a="1"/>
  <c r="T164" i="17" s="1"/>
  <c r="T165" i="17" a="1"/>
  <c r="T165" i="17" s="1"/>
  <c r="T166" i="17" a="1"/>
  <c r="T166" i="17" s="1"/>
  <c r="T167" i="17" a="1"/>
  <c r="T167" i="17" s="1"/>
  <c r="T402" i="17" a="1"/>
  <c r="T402" i="17"/>
  <c r="T442" i="17" a="1"/>
  <c r="T442" i="17" s="1"/>
  <c r="T482" i="17" a="1"/>
  <c r="T482" i="17" s="1"/>
  <c r="T522" i="17" a="1"/>
  <c r="T522" i="17" s="1"/>
  <c r="T562" i="17" a="1"/>
  <c r="T562" i="17" s="1"/>
  <c r="T602" i="17" a="1"/>
  <c r="T602" i="17"/>
  <c r="T642" i="17" a="1"/>
  <c r="T642" i="17" s="1"/>
  <c r="T706" i="17" a="1"/>
  <c r="T706" i="17" s="1"/>
  <c r="T746" i="17" a="1"/>
  <c r="T746" i="17" s="1"/>
  <c r="T786" i="17" a="1"/>
  <c r="T786" i="17" s="1"/>
  <c r="T3" i="17" a="1"/>
  <c r="T3" i="17" s="1"/>
  <c r="T43" i="17" a="1"/>
  <c r="T43" i="17" s="1"/>
  <c r="T83" i="17" a="1"/>
  <c r="T83" i="17" s="1"/>
  <c r="T123" i="17" a="1"/>
  <c r="T123" i="17" s="1"/>
  <c r="T168" i="17" a="1"/>
  <c r="T168" i="17" s="1"/>
  <c r="T169" i="17" a="1"/>
  <c r="T169" i="17"/>
  <c r="T170" i="17" a="1"/>
  <c r="T170" i="17" s="1"/>
  <c r="T171" i="17" a="1"/>
  <c r="T171" i="17" s="1"/>
  <c r="T172" i="17" a="1"/>
  <c r="T172" i="17" s="1"/>
  <c r="T173" i="17" a="1"/>
  <c r="T173" i="17" s="1"/>
  <c r="T403" i="17" a="1"/>
  <c r="T403" i="17" s="1"/>
  <c r="T443" i="17" a="1"/>
  <c r="T443" i="17" s="1"/>
  <c r="T483" i="17" a="1"/>
  <c r="T483" i="17" s="1"/>
  <c r="T523" i="17" a="1"/>
  <c r="T523" i="17" s="1"/>
  <c r="T563" i="17" a="1"/>
  <c r="T563" i="17"/>
  <c r="T603" i="17" a="1"/>
  <c r="T603" i="17" s="1"/>
  <c r="T643" i="17" a="1"/>
  <c r="T643" i="17" s="1"/>
  <c r="T707" i="17" a="1"/>
  <c r="T707" i="17" s="1"/>
  <c r="T747" i="17" a="1"/>
  <c r="T747" i="17" s="1"/>
  <c r="T787" i="17" a="1"/>
  <c r="T787" i="17" s="1"/>
  <c r="T4" i="17" a="1"/>
  <c r="T4" i="17" s="1"/>
  <c r="T44" i="17" a="1"/>
  <c r="T44" i="17" s="1"/>
  <c r="T84" i="17" a="1"/>
  <c r="T84" i="17"/>
  <c r="T124" i="17" a="1"/>
  <c r="T124" i="17" s="1"/>
  <c r="T174" i="17" a="1"/>
  <c r="T174" i="17" s="1"/>
  <c r="T175" i="17" a="1"/>
  <c r="T175" i="17" s="1"/>
  <c r="T176" i="17" a="1"/>
  <c r="T176" i="17"/>
  <c r="T177" i="17" a="1"/>
  <c r="T177" i="17" s="1"/>
  <c r="T178" i="17" a="1"/>
  <c r="T178" i="17" s="1"/>
  <c r="T179" i="17" a="1"/>
  <c r="T179" i="17" s="1"/>
  <c r="T404" i="17" a="1"/>
  <c r="T404" i="17" s="1"/>
  <c r="T444" i="17" a="1"/>
  <c r="T444" i="17" s="1"/>
  <c r="T484" i="17" a="1"/>
  <c r="T484" i="17" s="1"/>
  <c r="T524" i="17" a="1"/>
  <c r="T524" i="17" s="1"/>
  <c r="T564" i="17" a="1"/>
  <c r="T564" i="17" s="1"/>
  <c r="T604" i="17" a="1"/>
  <c r="T604" i="17" s="1"/>
  <c r="T644" i="17" a="1"/>
  <c r="T644" i="17" s="1"/>
  <c r="T682" i="17" a="1"/>
  <c r="T682" i="17" s="1"/>
  <c r="T708" i="17" a="1"/>
  <c r="T708" i="17" s="1"/>
  <c r="T748" i="17" a="1"/>
  <c r="T748" i="17" s="1"/>
  <c r="T788" i="17" a="1"/>
  <c r="T788" i="17" s="1"/>
  <c r="T5" i="17" a="1"/>
  <c r="T5" i="17" s="1"/>
  <c r="T45" i="17" a="1"/>
  <c r="T45" i="17" s="1"/>
  <c r="T85" i="17" a="1"/>
  <c r="T85" i="17" s="1"/>
  <c r="T125" i="17" a="1"/>
  <c r="T125" i="17" s="1"/>
  <c r="T180" i="17" a="1"/>
  <c r="T180" i="17" s="1"/>
  <c r="T181" i="17" a="1"/>
  <c r="T181" i="17" s="1"/>
  <c r="T182" i="17" a="1"/>
  <c r="T182" i="17" s="1"/>
  <c r="T183" i="17" a="1"/>
  <c r="T183" i="17" s="1"/>
  <c r="T184" i="17" a="1"/>
  <c r="T184" i="17" s="1"/>
  <c r="T185" i="17" a="1"/>
  <c r="T185" i="17" s="1"/>
  <c r="T405" i="17" a="1"/>
  <c r="T405" i="17" s="1"/>
  <c r="T445" i="17" a="1"/>
  <c r="T445" i="17" s="1"/>
  <c r="T485" i="17" a="1"/>
  <c r="T485" i="17" s="1"/>
  <c r="T525" i="17" a="1"/>
  <c r="T525" i="17"/>
  <c r="T565" i="17" a="1"/>
  <c r="T565" i="17" s="1"/>
  <c r="T605" i="17" a="1"/>
  <c r="T605" i="17" s="1"/>
  <c r="T645" i="17" a="1"/>
  <c r="T645" i="17" s="1"/>
  <c r="T683" i="17" a="1"/>
  <c r="T683" i="17" s="1"/>
  <c r="T709" i="17" a="1"/>
  <c r="T709" i="17" s="1"/>
  <c r="T749" i="17" a="1"/>
  <c r="T749" i="17" s="1"/>
  <c r="T789" i="17" a="1"/>
  <c r="T789" i="17" s="1"/>
  <c r="T6" i="17" a="1"/>
  <c r="T6" i="17" s="1"/>
  <c r="T46" i="17" a="1"/>
  <c r="T46" i="17" s="1"/>
  <c r="T86" i="17" a="1"/>
  <c r="T86" i="17" s="1"/>
  <c r="T126" i="17" a="1"/>
  <c r="T126" i="17" s="1"/>
  <c r="T186" i="17" a="1"/>
  <c r="T186" i="17" s="1"/>
  <c r="T187" i="17" a="1"/>
  <c r="T187" i="17" s="1"/>
  <c r="T188" i="17" a="1"/>
  <c r="T188" i="17" s="1"/>
  <c r="T189" i="17" a="1"/>
  <c r="T189" i="17" s="1"/>
  <c r="T190" i="17" a="1"/>
  <c r="T190" i="17" s="1"/>
  <c r="T191" i="17" a="1"/>
  <c r="T191" i="17" s="1"/>
  <c r="T406" i="17" a="1"/>
  <c r="T406" i="17" s="1"/>
  <c r="T446" i="17" a="1"/>
  <c r="T446" i="17" s="1"/>
  <c r="T486" i="17" a="1"/>
  <c r="T486" i="17" s="1"/>
  <c r="T526" i="17" a="1"/>
  <c r="T526" i="17" s="1"/>
  <c r="T566" i="17" a="1"/>
  <c r="T566" i="17"/>
  <c r="T606" i="17" a="1"/>
  <c r="T606" i="17" s="1"/>
  <c r="T646" i="17" a="1"/>
  <c r="T646" i="17" s="1"/>
  <c r="T684" i="17" a="1"/>
  <c r="T684" i="17" s="1"/>
  <c r="T710" i="17" a="1"/>
  <c r="T710" i="17"/>
  <c r="T750" i="17" a="1"/>
  <c r="T750" i="17" s="1"/>
  <c r="T790" i="17" a="1"/>
  <c r="T790" i="17" s="1"/>
  <c r="T7" i="17" a="1"/>
  <c r="T7" i="17" s="1"/>
  <c r="T47" i="17" a="1"/>
  <c r="T47" i="17" s="1"/>
  <c r="T87" i="17" a="1"/>
  <c r="T87" i="17" s="1"/>
  <c r="T127" i="17" a="1"/>
  <c r="T127" i="17" s="1"/>
  <c r="T192" i="17" a="1"/>
  <c r="T192" i="17" s="1"/>
  <c r="T193" i="17" a="1"/>
  <c r="T193" i="17" s="1"/>
  <c r="T194" i="17" a="1"/>
  <c r="T194" i="17" s="1"/>
  <c r="T195" i="17" a="1"/>
  <c r="T195" i="17"/>
  <c r="T196" i="17" a="1"/>
  <c r="T196" i="17" s="1"/>
  <c r="T197" i="17" a="1"/>
  <c r="T197" i="17" s="1"/>
  <c r="T407" i="17" a="1"/>
  <c r="T407" i="17" s="1"/>
  <c r="T447" i="17" a="1"/>
  <c r="T447" i="17" s="1"/>
  <c r="T487" i="17" a="1"/>
  <c r="T487" i="17" s="1"/>
  <c r="T527" i="17" a="1"/>
  <c r="T527" i="17" s="1"/>
  <c r="T567" i="17" a="1"/>
  <c r="T567" i="17" s="1"/>
  <c r="T607" i="17" a="1"/>
  <c r="T607" i="17"/>
  <c r="T647" i="17" a="1"/>
  <c r="T647" i="17" s="1"/>
  <c r="T685" i="17" a="1"/>
  <c r="T685" i="17" s="1"/>
  <c r="T711" i="17" a="1"/>
  <c r="T711" i="17" s="1"/>
  <c r="T751" i="17" a="1"/>
  <c r="T751" i="17" s="1"/>
  <c r="T791" i="17" a="1"/>
  <c r="T791" i="17" s="1"/>
  <c r="T8" i="17" a="1"/>
  <c r="T8" i="17" s="1"/>
  <c r="T48" i="17" a="1"/>
  <c r="T48" i="17" s="1"/>
  <c r="T88" i="17" a="1"/>
  <c r="T88" i="17" s="1"/>
  <c r="T128" i="17" a="1"/>
  <c r="T128" i="17" s="1"/>
  <c r="T198" i="17" a="1"/>
  <c r="T198" i="17" s="1"/>
  <c r="T199" i="17" a="1"/>
  <c r="T199" i="17" s="1"/>
  <c r="T200" i="17" a="1"/>
  <c r="T200" i="17" s="1"/>
  <c r="T201" i="17" a="1"/>
  <c r="T201" i="17" s="1"/>
  <c r="T202" i="17" a="1"/>
  <c r="T202" i="17" s="1"/>
  <c r="T203" i="17" a="1"/>
  <c r="T203" i="17" s="1"/>
  <c r="T408" i="17" a="1"/>
  <c r="T408" i="17" s="1"/>
  <c r="T448" i="17" a="1"/>
  <c r="T448" i="17" s="1"/>
  <c r="T488" i="17" a="1"/>
  <c r="T488" i="17" s="1"/>
  <c r="T528" i="17" a="1"/>
  <c r="T528" i="17" s="1"/>
  <c r="T568" i="17" a="1"/>
  <c r="T568" i="17" s="1"/>
  <c r="T608" i="17" a="1"/>
  <c r="T608" i="17" s="1"/>
  <c r="T648" i="17" a="1"/>
  <c r="T648" i="17" s="1"/>
  <c r="T686" i="17" a="1"/>
  <c r="T686" i="17" s="1"/>
  <c r="T712" i="17" a="1"/>
  <c r="T712" i="17"/>
  <c r="T752" i="17" a="1"/>
  <c r="T752" i="17" s="1"/>
  <c r="T792" i="17" a="1"/>
  <c r="T792" i="17" s="1"/>
  <c r="T9" i="17" a="1"/>
  <c r="T9" i="17" s="1"/>
  <c r="T49" i="17" a="1"/>
  <c r="T49" i="17" s="1"/>
  <c r="T89" i="17" a="1"/>
  <c r="T89" i="17" s="1"/>
  <c r="T129" i="17" a="1"/>
  <c r="T129" i="17" s="1"/>
  <c r="T204" i="17" a="1"/>
  <c r="T204" i="17" s="1"/>
  <c r="T205" i="17" a="1"/>
  <c r="T205" i="17" s="1"/>
  <c r="T206" i="17" a="1"/>
  <c r="T206" i="17" s="1"/>
  <c r="T207" i="17" a="1"/>
  <c r="T207" i="17" s="1"/>
  <c r="T208" i="17" a="1"/>
  <c r="T208" i="17" s="1"/>
  <c r="T209" i="17" a="1"/>
  <c r="T209" i="17" s="1"/>
  <c r="T409" i="17" a="1"/>
  <c r="T409" i="17" s="1"/>
  <c r="T449" i="17" a="1"/>
  <c r="T449" i="17" s="1"/>
  <c r="T489" i="17" a="1"/>
  <c r="T489" i="17" s="1"/>
  <c r="T529" i="17" a="1"/>
  <c r="T529" i="17" s="1"/>
  <c r="T569" i="17" a="1"/>
  <c r="T569" i="17" s="1"/>
  <c r="T609" i="17" a="1"/>
  <c r="T609" i="17" s="1"/>
  <c r="T649" i="17" a="1"/>
  <c r="T649" i="17" s="1"/>
  <c r="T687" i="17" a="1"/>
  <c r="T687" i="17"/>
  <c r="T713" i="17" a="1"/>
  <c r="T713" i="17" s="1"/>
  <c r="T753" i="17" a="1"/>
  <c r="T753" i="17" s="1"/>
  <c r="T793" i="17" a="1"/>
  <c r="T793" i="17" s="1"/>
  <c r="T10" i="17" a="1"/>
  <c r="T10" i="17" s="1"/>
  <c r="T50" i="17" a="1"/>
  <c r="T50" i="17" s="1"/>
  <c r="T90" i="17" a="1"/>
  <c r="T90" i="17"/>
  <c r="T130" i="17" a="1"/>
  <c r="T130" i="17" s="1"/>
  <c r="T210" i="17" a="1"/>
  <c r="T210" i="17" s="1"/>
  <c r="T211" i="17" a="1"/>
  <c r="T211" i="17" s="1"/>
  <c r="T212" i="17" a="1"/>
  <c r="T212" i="17"/>
  <c r="T213" i="17" a="1"/>
  <c r="T213" i="17" s="1"/>
  <c r="T214" i="17" a="1"/>
  <c r="T214" i="17" s="1"/>
  <c r="T215" i="17" a="1"/>
  <c r="T215" i="17" s="1"/>
  <c r="T410" i="17" a="1"/>
  <c r="T410" i="17" s="1"/>
  <c r="T450" i="17" a="1"/>
  <c r="T450" i="17" s="1"/>
  <c r="T490" i="17" a="1"/>
  <c r="T490" i="17" s="1"/>
  <c r="T530" i="17" a="1"/>
  <c r="T530" i="17" s="1"/>
  <c r="T570" i="17" a="1"/>
  <c r="T570" i="17" s="1"/>
  <c r="T610" i="17" a="1"/>
  <c r="T610" i="17" s="1"/>
  <c r="T650" i="17" a="1"/>
  <c r="T650" i="17" s="1"/>
  <c r="T688" i="17" a="1"/>
  <c r="T688" i="17" s="1"/>
  <c r="T714" i="17" a="1"/>
  <c r="T714" i="17" s="1"/>
  <c r="T754" i="17" a="1"/>
  <c r="T754" i="17"/>
  <c r="T794" i="17" a="1"/>
  <c r="T794" i="17" s="1"/>
  <c r="T11" i="17" a="1"/>
  <c r="T11" i="17" s="1"/>
  <c r="T51" i="17" a="1"/>
  <c r="T51" i="17" s="1"/>
  <c r="T91" i="17" a="1"/>
  <c r="T91" i="17" s="1"/>
  <c r="T131" i="17" a="1"/>
  <c r="T131" i="17" s="1"/>
  <c r="T216" i="17" a="1"/>
  <c r="T216" i="17" s="1"/>
  <c r="T217" i="17" a="1"/>
  <c r="T217" i="17" s="1"/>
  <c r="T218" i="17" a="1"/>
  <c r="T218" i="17" s="1"/>
  <c r="T219" i="17" a="1"/>
  <c r="T219" i="17" s="1"/>
  <c r="T220" i="17" a="1"/>
  <c r="T220" i="17"/>
  <c r="T221" i="17" a="1"/>
  <c r="T221" i="17" s="1"/>
  <c r="T411" i="17" a="1"/>
  <c r="T411" i="17" s="1"/>
  <c r="T451" i="17" a="1"/>
  <c r="T451" i="17"/>
  <c r="T491" i="17" a="1"/>
  <c r="T491" i="17" s="1"/>
  <c r="T531" i="17" a="1"/>
  <c r="T531" i="17" s="1"/>
  <c r="T571" i="17" a="1"/>
  <c r="T571" i="17" s="1"/>
  <c r="T611" i="17" a="1"/>
  <c r="T611" i="17" s="1"/>
  <c r="T651" i="17" a="1"/>
  <c r="T651" i="17" s="1"/>
  <c r="T689" i="17" a="1"/>
  <c r="T689" i="17" s="1"/>
  <c r="T715" i="17" a="1"/>
  <c r="T715" i="17" s="1"/>
  <c r="T755" i="17" a="1"/>
  <c r="T755" i="17" s="1"/>
  <c r="T795" i="17" a="1"/>
  <c r="T795" i="17" s="1"/>
  <c r="T12" i="17" a="1"/>
  <c r="T12" i="17"/>
  <c r="T52" i="17" a="1"/>
  <c r="T52" i="17" s="1"/>
  <c r="T92" i="17" a="1"/>
  <c r="T92" i="17" s="1"/>
  <c r="T132" i="17" a="1"/>
  <c r="T132" i="17" s="1"/>
  <c r="T222" i="17" a="1"/>
  <c r="T222" i="17" s="1"/>
  <c r="T223" i="17" a="1"/>
  <c r="T223" i="17" s="1"/>
  <c r="T224" i="17" a="1"/>
  <c r="T224" i="17" s="1"/>
  <c r="T225" i="17" a="1"/>
  <c r="T225" i="17" s="1"/>
  <c r="T226" i="17" a="1"/>
  <c r="T226" i="17" s="1"/>
  <c r="T227" i="17" a="1"/>
  <c r="T227" i="17" s="1"/>
  <c r="T412" i="17" a="1"/>
  <c r="T412" i="17"/>
  <c r="T452" i="17" a="1"/>
  <c r="T452" i="17" s="1"/>
  <c r="T492" i="17" a="1"/>
  <c r="T492" i="17" s="1"/>
  <c r="T532" i="17" a="1"/>
  <c r="T532" i="17" s="1"/>
  <c r="T572" i="17" a="1"/>
  <c r="T572" i="17" s="1"/>
  <c r="T612" i="17" a="1"/>
  <c r="T612" i="17" s="1"/>
  <c r="T652" i="17" a="1"/>
  <c r="T652" i="17" s="1"/>
  <c r="T716" i="17" a="1"/>
  <c r="T716" i="17" s="1"/>
  <c r="T756" i="17" a="1"/>
  <c r="T756" i="17" s="1"/>
  <c r="T796" i="17" a="1"/>
  <c r="T796" i="17" s="1"/>
  <c r="T13" i="17" a="1"/>
  <c r="T13" i="17" s="1"/>
  <c r="T53" i="17" a="1"/>
  <c r="T53" i="17" s="1"/>
  <c r="T93" i="17" a="1"/>
  <c r="T93" i="17" s="1"/>
  <c r="T133" i="17" a="1"/>
  <c r="T133" i="17"/>
  <c r="T228" i="17" a="1"/>
  <c r="T228" i="17"/>
  <c r="T229" i="17" a="1"/>
  <c r="T229" i="17" s="1"/>
  <c r="T230" i="17" a="1"/>
  <c r="T230" i="17" s="1"/>
  <c r="T231" i="17" a="1"/>
  <c r="T231" i="17" s="1"/>
  <c r="T232" i="17" a="1"/>
  <c r="T232" i="17" s="1"/>
  <c r="T233" i="17" a="1"/>
  <c r="T233" i="17" s="1"/>
  <c r="T413" i="17" a="1"/>
  <c r="T413" i="17" s="1"/>
  <c r="T453" i="17" a="1"/>
  <c r="T453" i="17" s="1"/>
  <c r="T493" i="17" a="1"/>
  <c r="T493" i="17" s="1"/>
  <c r="T533" i="17" a="1"/>
  <c r="T533" i="17" s="1"/>
  <c r="T573" i="17" a="1"/>
  <c r="T573" i="17" s="1"/>
  <c r="T613" i="17" a="1"/>
  <c r="T613" i="17" s="1"/>
  <c r="T653" i="17" a="1"/>
  <c r="T653" i="17" s="1"/>
  <c r="T717" i="17" a="1"/>
  <c r="T717" i="17" s="1"/>
  <c r="T757" i="17" a="1"/>
  <c r="T757" i="17" s="1"/>
  <c r="T797" i="17" a="1"/>
  <c r="T797" i="17" s="1"/>
  <c r="T14" i="17" a="1"/>
  <c r="T14" i="17" s="1"/>
  <c r="T54" i="17" a="1"/>
  <c r="T54" i="17" s="1"/>
  <c r="T94" i="17" a="1"/>
  <c r="T94" i="17" s="1"/>
  <c r="T134" i="17" a="1"/>
  <c r="T134" i="17" s="1"/>
  <c r="T234" i="17" a="1"/>
  <c r="T234" i="17" s="1"/>
  <c r="T235" i="17" a="1"/>
  <c r="T235" i="17" s="1"/>
  <c r="T236" i="17" a="1"/>
  <c r="T236" i="17" s="1"/>
  <c r="T237" i="17" a="1"/>
  <c r="T237" i="17" s="1"/>
  <c r="T238" i="17" a="1"/>
  <c r="T238" i="17" s="1"/>
  <c r="T239" i="17" a="1"/>
  <c r="T239" i="17" s="1"/>
  <c r="T414" i="17" a="1"/>
  <c r="T414" i="17" s="1"/>
  <c r="T454" i="17" a="1"/>
  <c r="T454" i="17" s="1"/>
  <c r="T494" i="17" a="1"/>
  <c r="T494" i="17" s="1"/>
  <c r="T534" i="17" a="1"/>
  <c r="T534" i="17" s="1"/>
  <c r="T574" i="17" a="1"/>
  <c r="T574" i="17" s="1"/>
  <c r="T614" i="17" a="1"/>
  <c r="T614" i="17" s="1"/>
  <c r="T654" i="17" a="1"/>
  <c r="T654" i="17" s="1"/>
  <c r="T690" i="17" a="1"/>
  <c r="T690" i="17" s="1"/>
  <c r="T718" i="17" a="1"/>
  <c r="T718" i="17" s="1"/>
  <c r="T758" i="17" a="1"/>
  <c r="T758" i="17" s="1"/>
  <c r="T798" i="17" a="1"/>
  <c r="T798" i="17" s="1"/>
  <c r="T15" i="17" a="1"/>
  <c r="T15" i="17" s="1"/>
  <c r="T55" i="17" a="1"/>
  <c r="T55" i="17" s="1"/>
  <c r="T95" i="17" a="1"/>
  <c r="T95" i="17" s="1"/>
  <c r="T135" i="17" a="1"/>
  <c r="T135" i="17" s="1"/>
  <c r="T240" i="17" a="1"/>
  <c r="T240" i="17"/>
  <c r="T241" i="17" a="1"/>
  <c r="T241" i="17" s="1"/>
  <c r="T242" i="17" a="1"/>
  <c r="T242" i="17" s="1"/>
  <c r="T243" i="17" a="1"/>
  <c r="T243" i="17" s="1"/>
  <c r="T244" i="17" a="1"/>
  <c r="T244" i="17" s="1"/>
  <c r="T245" i="17" a="1"/>
  <c r="T245" i="17"/>
  <c r="T415" i="17" a="1"/>
  <c r="T415" i="17" s="1"/>
  <c r="T455" i="17" a="1"/>
  <c r="T455" i="17"/>
  <c r="T495" i="17" a="1"/>
  <c r="T495" i="17" s="1"/>
  <c r="T535" i="17" a="1"/>
  <c r="T535" i="17" s="1"/>
  <c r="T575" i="17" a="1"/>
  <c r="T575" i="17" s="1"/>
  <c r="T615" i="17" a="1"/>
  <c r="T615" i="17" s="1"/>
  <c r="T655" i="17" a="1"/>
  <c r="T655" i="17" s="1"/>
  <c r="T691" i="17" a="1"/>
  <c r="T691" i="17" s="1"/>
  <c r="T719" i="17" a="1"/>
  <c r="T719" i="17" s="1"/>
  <c r="T759" i="17" a="1"/>
  <c r="T759" i="17" s="1"/>
  <c r="T799" i="17" a="1"/>
  <c r="T799" i="17" s="1"/>
  <c r="T16" i="17" a="1"/>
  <c r="T16" i="17" s="1"/>
  <c r="T56" i="17" a="1"/>
  <c r="T56" i="17" s="1"/>
  <c r="T96" i="17" a="1"/>
  <c r="T96" i="17" s="1"/>
  <c r="T136" i="17" a="1"/>
  <c r="T136" i="17" s="1"/>
  <c r="T246" i="17" a="1"/>
  <c r="T246" i="17" s="1"/>
  <c r="T247" i="17" a="1"/>
  <c r="T247" i="17" s="1"/>
  <c r="T248" i="17" a="1"/>
  <c r="T248" i="17" s="1"/>
  <c r="T249" i="17" a="1"/>
  <c r="T249" i="17" s="1"/>
  <c r="T250" i="17" a="1"/>
  <c r="T250" i="17" s="1"/>
  <c r="T251" i="17" a="1"/>
  <c r="T251" i="17" s="1"/>
  <c r="T416" i="17" a="1"/>
  <c r="T416" i="17" s="1"/>
  <c r="T456" i="17" a="1"/>
  <c r="T456" i="17" s="1"/>
  <c r="T496" i="17" a="1"/>
  <c r="T496" i="17" s="1"/>
  <c r="T536" i="17" a="1"/>
  <c r="T536" i="17" s="1"/>
  <c r="T576" i="17" a="1"/>
  <c r="T576" i="17" s="1"/>
  <c r="T616" i="17" a="1"/>
  <c r="T616" i="17" s="1"/>
  <c r="T656" i="17" a="1"/>
  <c r="T656" i="17"/>
  <c r="T692" i="17" a="1"/>
  <c r="T692" i="17" s="1"/>
  <c r="T720" i="17" a="1"/>
  <c r="T720" i="17" s="1"/>
  <c r="T760" i="17" a="1"/>
  <c r="T760" i="17" s="1"/>
  <c r="T800" i="17" a="1"/>
  <c r="T800" i="17" s="1"/>
  <c r="T17" i="17" a="1"/>
  <c r="T17" i="17" s="1"/>
  <c r="T57" i="17" a="1"/>
  <c r="T57" i="17" s="1"/>
  <c r="T97" i="17" a="1"/>
  <c r="T97" i="17" s="1"/>
  <c r="T137" i="17" a="1"/>
  <c r="T137" i="17" s="1"/>
  <c r="T252" i="17" a="1"/>
  <c r="T252" i="17" s="1"/>
  <c r="T253" i="17" a="1"/>
  <c r="T253" i="17" s="1"/>
  <c r="T254" i="17" a="1"/>
  <c r="T254" i="17" s="1"/>
  <c r="T255" i="17" a="1"/>
  <c r="T255" i="17" s="1"/>
  <c r="T256" i="17" a="1"/>
  <c r="T256" i="17" s="1"/>
  <c r="T257" i="17" a="1"/>
  <c r="T257" i="17" s="1"/>
  <c r="T417" i="17" a="1"/>
  <c r="T417" i="17" s="1"/>
  <c r="T457" i="17" a="1"/>
  <c r="T457" i="17" s="1"/>
  <c r="T497" i="17" a="1"/>
  <c r="T497" i="17" s="1"/>
  <c r="T537" i="17" a="1"/>
  <c r="T537" i="17" s="1"/>
  <c r="T577" i="17" a="1"/>
  <c r="T577" i="17" s="1"/>
  <c r="T617" i="17" a="1"/>
  <c r="T617" i="17" s="1"/>
  <c r="T657" i="17" a="1"/>
  <c r="T657" i="17" s="1"/>
  <c r="T693" i="17" a="1"/>
  <c r="T693" i="17" s="1"/>
  <c r="T721" i="17" a="1"/>
  <c r="T721" i="17" s="1"/>
  <c r="T761" i="17" a="1"/>
  <c r="T761" i="17" s="1"/>
  <c r="T801" i="17" a="1"/>
  <c r="T801" i="17" s="1"/>
  <c r="T18" i="17" a="1"/>
  <c r="T18" i="17" s="1"/>
  <c r="T58" i="17" a="1"/>
  <c r="T58" i="17" s="1"/>
  <c r="T98" i="17" a="1"/>
  <c r="T98" i="17" s="1"/>
  <c r="T138" i="17" a="1"/>
  <c r="T138" i="17" s="1"/>
  <c r="T258" i="17" a="1"/>
  <c r="T258" i="17" s="1"/>
  <c r="T259" i="17" a="1"/>
  <c r="T259" i="17" s="1"/>
  <c r="T260" i="17" a="1"/>
  <c r="T260" i="17" s="1"/>
  <c r="T261" i="17" a="1"/>
  <c r="T261" i="17"/>
  <c r="T262" i="17" a="1"/>
  <c r="T262" i="17" s="1"/>
  <c r="T263" i="17" a="1"/>
  <c r="T263" i="17" s="1"/>
  <c r="T418" i="17" a="1"/>
  <c r="T418" i="17" s="1"/>
  <c r="T458" i="17" a="1"/>
  <c r="T458" i="17" s="1"/>
  <c r="T498" i="17" a="1"/>
  <c r="T498" i="17" s="1"/>
  <c r="T538" i="17" a="1"/>
  <c r="T538" i="17" s="1"/>
  <c r="T578" i="17" a="1"/>
  <c r="T578" i="17" s="1"/>
  <c r="T618" i="17" a="1"/>
  <c r="T618" i="17" s="1"/>
  <c r="T658" i="17" a="1"/>
  <c r="T658" i="17" s="1"/>
  <c r="T694" i="17" a="1"/>
  <c r="T694" i="17" s="1"/>
  <c r="T722" i="17" a="1"/>
  <c r="T722" i="17" s="1"/>
  <c r="T762" i="17" a="1"/>
  <c r="T762" i="17" s="1"/>
  <c r="T802" i="17" a="1"/>
  <c r="T802" i="17" s="1"/>
  <c r="T19" i="17" a="1"/>
  <c r="T19" i="17" s="1"/>
  <c r="T59" i="17" a="1"/>
  <c r="T59" i="17" s="1"/>
  <c r="T99" i="17" a="1"/>
  <c r="T99" i="17" s="1"/>
  <c r="T139" i="17" a="1"/>
  <c r="T139" i="17" s="1"/>
  <c r="T264" i="17" a="1"/>
  <c r="T264" i="17" s="1"/>
  <c r="T265" i="17" a="1"/>
  <c r="T265" i="17"/>
  <c r="T266" i="17" a="1"/>
  <c r="T266" i="17" s="1"/>
  <c r="T267" i="17" a="1"/>
  <c r="T267" i="17" s="1"/>
  <c r="T268" i="17" a="1"/>
  <c r="T268" i="17" s="1"/>
  <c r="T269" i="17" a="1"/>
  <c r="T269" i="17" s="1"/>
  <c r="T419" i="17" a="1"/>
  <c r="T419" i="17" s="1"/>
  <c r="T459" i="17" a="1"/>
  <c r="T459" i="17" s="1"/>
  <c r="T499" i="17" a="1"/>
  <c r="T499" i="17" s="1"/>
  <c r="T539" i="17" a="1"/>
  <c r="T539" i="17" s="1"/>
  <c r="T579" i="17" a="1"/>
  <c r="T579" i="17" s="1"/>
  <c r="T619" i="17" a="1"/>
  <c r="T619" i="17" s="1"/>
  <c r="T659" i="17" a="1"/>
  <c r="T659" i="17" s="1"/>
  <c r="T695" i="17" a="1"/>
  <c r="T695" i="17" s="1"/>
  <c r="T723" i="17" a="1"/>
  <c r="T723" i="17" s="1"/>
  <c r="T763" i="17" a="1"/>
  <c r="T763" i="17" s="1"/>
  <c r="T803" i="17" a="1"/>
  <c r="T803" i="17" s="1"/>
  <c r="T20" i="17" a="1"/>
  <c r="T20" i="17" s="1"/>
  <c r="T60" i="17" a="1"/>
  <c r="T60" i="17" s="1"/>
  <c r="T100" i="17" a="1"/>
  <c r="T100" i="17" s="1"/>
  <c r="T140" i="17" a="1"/>
  <c r="T140" i="17" s="1"/>
  <c r="T270" i="17" a="1"/>
  <c r="T270" i="17" s="1"/>
  <c r="T271" i="17" a="1"/>
  <c r="T271" i="17" s="1"/>
  <c r="T272" i="17" a="1"/>
  <c r="T272" i="17" s="1"/>
  <c r="T273" i="17" a="1"/>
  <c r="T273" i="17" s="1"/>
  <c r="T274" i="17" a="1"/>
  <c r="T274" i="17" s="1"/>
  <c r="T275" i="17" a="1"/>
  <c r="T275" i="17" s="1"/>
  <c r="T420" i="17" a="1"/>
  <c r="T420" i="17" s="1"/>
  <c r="T460" i="17" a="1"/>
  <c r="T460" i="17" s="1"/>
  <c r="T500" i="17" a="1"/>
  <c r="T500" i="17" s="1"/>
  <c r="T540" i="17" a="1"/>
  <c r="T540" i="17" s="1"/>
  <c r="T580" i="17" a="1"/>
  <c r="T580" i="17" s="1"/>
  <c r="T620" i="17" a="1"/>
  <c r="T620" i="17" s="1"/>
  <c r="T660" i="17" a="1"/>
  <c r="T660" i="17" s="1"/>
  <c r="T696" i="17" a="1"/>
  <c r="T696" i="17" s="1"/>
  <c r="T724" i="17" a="1"/>
  <c r="T724" i="17" s="1"/>
  <c r="T764" i="17" a="1"/>
  <c r="T764" i="17" s="1"/>
  <c r="T804" i="17" a="1"/>
  <c r="T804" i="17" s="1"/>
  <c r="T21" i="17" a="1"/>
  <c r="T21" i="17" s="1"/>
  <c r="T61" i="17" a="1"/>
  <c r="T61" i="17" s="1"/>
  <c r="T101" i="17" a="1"/>
  <c r="T101" i="17" s="1"/>
  <c r="T141" i="17" a="1"/>
  <c r="T141" i="17" s="1"/>
  <c r="T276" i="17" a="1"/>
  <c r="T276" i="17" s="1"/>
  <c r="T277" i="17" a="1"/>
  <c r="T277" i="17" s="1"/>
  <c r="T278" i="17" a="1"/>
  <c r="T278" i="17" s="1"/>
  <c r="T279" i="17" a="1"/>
  <c r="T279" i="17" s="1"/>
  <c r="T280" i="17" a="1"/>
  <c r="T280" i="17" s="1"/>
  <c r="T281" i="17" a="1"/>
  <c r="T281" i="17"/>
  <c r="T421" i="17" a="1"/>
  <c r="T421" i="17" s="1"/>
  <c r="T461" i="17" a="1"/>
  <c r="T461" i="17" s="1"/>
  <c r="T501" i="17" a="1"/>
  <c r="T501" i="17" s="1"/>
  <c r="T541" i="17" a="1"/>
  <c r="T541" i="17" s="1"/>
  <c r="T581" i="17" a="1"/>
  <c r="T581" i="17" s="1"/>
  <c r="T621" i="17" a="1"/>
  <c r="T621" i="17" s="1"/>
  <c r="T661" i="17" a="1"/>
  <c r="T661" i="17"/>
  <c r="T697" i="17" a="1"/>
  <c r="T697" i="17" s="1"/>
  <c r="T725" i="17" a="1"/>
  <c r="T725" i="17" s="1"/>
  <c r="T765" i="17" a="1"/>
  <c r="T765" i="17"/>
  <c r="T805" i="17" a="1"/>
  <c r="T805" i="17" s="1"/>
  <c r="T22" i="17" a="1"/>
  <c r="T22" i="17" s="1"/>
  <c r="T62" i="17" a="1"/>
  <c r="T62" i="17" s="1"/>
  <c r="T102" i="17" a="1"/>
  <c r="T102" i="17" s="1"/>
  <c r="T142" i="17" a="1"/>
  <c r="T142" i="17" s="1"/>
  <c r="T282" i="17" a="1"/>
  <c r="T282" i="17" s="1"/>
  <c r="T283" i="17" a="1"/>
  <c r="T283" i="17" s="1"/>
  <c r="T284" i="17" a="1"/>
  <c r="T284" i="17" s="1"/>
  <c r="T285" i="17" a="1"/>
  <c r="T285" i="17" s="1"/>
  <c r="T286" i="17" a="1"/>
  <c r="T286" i="17"/>
  <c r="T287" i="17" a="1"/>
  <c r="T287" i="17" s="1"/>
  <c r="T422" i="17" a="1"/>
  <c r="T422" i="17" s="1"/>
  <c r="T462" i="17" a="1"/>
  <c r="T462" i="17" s="1"/>
  <c r="T502" i="17" a="1"/>
  <c r="T502" i="17" s="1"/>
  <c r="T542" i="17" a="1"/>
  <c r="T542" i="17" s="1"/>
  <c r="T582" i="17" a="1"/>
  <c r="T582" i="17" s="1"/>
  <c r="T622" i="17" a="1"/>
  <c r="T622" i="17" s="1"/>
  <c r="T662" i="17" a="1"/>
  <c r="T662" i="17" s="1"/>
  <c r="T726" i="17" a="1"/>
  <c r="T726" i="17" s="1"/>
  <c r="T766" i="17" a="1"/>
  <c r="T766" i="17"/>
  <c r="T806" i="17" a="1"/>
  <c r="T806" i="17" s="1"/>
  <c r="T23" i="17" a="1"/>
  <c r="T23" i="17" s="1"/>
  <c r="T63" i="17" a="1"/>
  <c r="T63" i="17" s="1"/>
  <c r="T103" i="17" a="1"/>
  <c r="T103" i="17" s="1"/>
  <c r="T143" i="17" a="1"/>
  <c r="T143" i="17" s="1"/>
  <c r="T288" i="17" a="1"/>
  <c r="T288" i="17" s="1"/>
  <c r="T289" i="17" a="1"/>
  <c r="T289" i="17" s="1"/>
  <c r="T290" i="17" a="1"/>
  <c r="T290" i="17" s="1"/>
  <c r="T291" i="17" a="1"/>
  <c r="T291" i="17" s="1"/>
  <c r="T292" i="17" a="1"/>
  <c r="T292" i="17" s="1"/>
  <c r="T293" i="17" a="1"/>
  <c r="T293" i="17" s="1"/>
  <c r="T423" i="17" a="1"/>
  <c r="T423" i="17" s="1"/>
  <c r="T463" i="17" a="1"/>
  <c r="T463" i="17"/>
  <c r="T503" i="17" a="1"/>
  <c r="T503" i="17" s="1"/>
  <c r="T543" i="17" a="1"/>
  <c r="T543" i="17" s="1"/>
  <c r="T583" i="17" a="1"/>
  <c r="T583" i="17" s="1"/>
  <c r="T623" i="17" a="1"/>
  <c r="T623" i="17" s="1"/>
  <c r="T663" i="17" a="1"/>
  <c r="T663" i="17" s="1"/>
  <c r="T727" i="17" a="1"/>
  <c r="T727" i="17" s="1"/>
  <c r="T767" i="17" a="1"/>
  <c r="T767" i="17" s="1"/>
  <c r="T807" i="17" a="1"/>
  <c r="T807" i="17" s="1"/>
  <c r="T24" i="17" a="1"/>
  <c r="T24" i="17" s="1"/>
  <c r="T64" i="17" a="1"/>
  <c r="T64" i="17" s="1"/>
  <c r="T104" i="17" a="1"/>
  <c r="T104" i="17" s="1"/>
  <c r="T144" i="17" a="1"/>
  <c r="T144" i="17" s="1"/>
  <c r="T294" i="17" a="1"/>
  <c r="T294" i="17" s="1"/>
  <c r="T295" i="17" a="1"/>
  <c r="T295" i="17" s="1"/>
  <c r="T296" i="17" a="1"/>
  <c r="T296" i="17" s="1"/>
  <c r="T297" i="17" a="1"/>
  <c r="T297" i="17" s="1"/>
  <c r="T298" i="17" a="1"/>
  <c r="T298" i="17" s="1"/>
  <c r="T299" i="17" a="1"/>
  <c r="T299" i="17" s="1"/>
  <c r="T424" i="17" a="1"/>
  <c r="T424" i="17" s="1"/>
  <c r="T464" i="17" a="1"/>
  <c r="T464" i="17" s="1"/>
  <c r="T504" i="17" a="1"/>
  <c r="T504" i="17" s="1"/>
  <c r="T544" i="17" a="1"/>
  <c r="T544" i="17" s="1"/>
  <c r="T584" i="17" a="1"/>
  <c r="T584" i="17" s="1"/>
  <c r="T624" i="17" a="1"/>
  <c r="T624" i="17" s="1"/>
  <c r="T664" i="17" a="1"/>
  <c r="T664" i="17" s="1"/>
  <c r="T728" i="17" a="1"/>
  <c r="T728" i="17" s="1"/>
  <c r="T768" i="17" a="1"/>
  <c r="T768" i="17" s="1"/>
  <c r="T808" i="17" a="1"/>
  <c r="T808" i="17" s="1"/>
  <c r="T25" i="17" a="1"/>
  <c r="T25" i="17" s="1"/>
  <c r="T65" i="17" a="1"/>
  <c r="T65" i="17" s="1"/>
  <c r="T105" i="17" a="1"/>
  <c r="T105" i="17" s="1"/>
  <c r="T145" i="17" a="1"/>
  <c r="T145" i="17" s="1"/>
  <c r="T300" i="17" a="1"/>
  <c r="T300" i="17" s="1"/>
  <c r="T301" i="17" a="1"/>
  <c r="T301" i="17" s="1"/>
  <c r="T302" i="17" a="1"/>
  <c r="T302" i="17" s="1"/>
  <c r="T303" i="17" a="1"/>
  <c r="T303" i="17" s="1"/>
  <c r="T304" i="17" a="1"/>
  <c r="T304" i="17" s="1"/>
  <c r="T305" i="17" a="1"/>
  <c r="T305" i="17" s="1"/>
  <c r="T425" i="17" a="1"/>
  <c r="T425" i="17" s="1"/>
  <c r="T465" i="17" a="1"/>
  <c r="T465" i="17" s="1"/>
  <c r="T505" i="17" a="1"/>
  <c r="T505" i="17" s="1"/>
  <c r="T545" i="17" a="1"/>
  <c r="T545" i="17" s="1"/>
  <c r="T585" i="17" a="1"/>
  <c r="T585" i="17"/>
  <c r="T625" i="17" a="1"/>
  <c r="T625" i="17" s="1"/>
  <c r="T665" i="17" a="1"/>
  <c r="T665" i="17" s="1"/>
  <c r="T729" i="17" a="1"/>
  <c r="T729" i="17" s="1"/>
  <c r="T769" i="17" a="1"/>
  <c r="T769" i="17" s="1"/>
  <c r="T809" i="17" a="1"/>
  <c r="T809" i="17" s="1"/>
  <c r="T26" i="17" a="1"/>
  <c r="T26" i="17" s="1"/>
  <c r="T66" i="17" a="1"/>
  <c r="T66" i="17" s="1"/>
  <c r="T106" i="17" a="1"/>
  <c r="T106" i="17" s="1"/>
  <c r="T146" i="17" a="1"/>
  <c r="T146" i="17" s="1"/>
  <c r="T306" i="17" a="1"/>
  <c r="T306" i="17" s="1"/>
  <c r="T307" i="17" a="1"/>
  <c r="T307" i="17" s="1"/>
  <c r="T308" i="17" a="1"/>
  <c r="T308" i="17" s="1"/>
  <c r="T309" i="17" a="1"/>
  <c r="T309" i="17" s="1"/>
  <c r="T310" i="17" a="1"/>
  <c r="T310" i="17" s="1"/>
  <c r="T311" i="17" a="1"/>
  <c r="T311" i="17" s="1"/>
  <c r="T426" i="17" a="1"/>
  <c r="T426" i="17"/>
  <c r="T466" i="17" a="1"/>
  <c r="T466" i="17" s="1"/>
  <c r="T506" i="17" a="1"/>
  <c r="T506" i="17" s="1"/>
  <c r="T546" i="17" a="1"/>
  <c r="T546" i="17" s="1"/>
  <c r="T586" i="17" a="1"/>
  <c r="T586" i="17"/>
  <c r="T626" i="17" a="1"/>
  <c r="T626" i="17" s="1"/>
  <c r="T666" i="17" a="1"/>
  <c r="T666" i="17" s="1"/>
  <c r="T698" i="17" a="1"/>
  <c r="T698" i="17" s="1"/>
  <c r="T730" i="17" a="1"/>
  <c r="T730" i="17" s="1"/>
  <c r="T770" i="17" a="1"/>
  <c r="T770" i="17" s="1"/>
  <c r="T810" i="17" a="1"/>
  <c r="T810" i="17" s="1"/>
  <c r="T27" i="17" a="1"/>
  <c r="T27" i="17" s="1"/>
  <c r="T67" i="17" a="1"/>
  <c r="T67" i="17" s="1"/>
  <c r="T107" i="17" a="1"/>
  <c r="T107" i="17" s="1"/>
  <c r="T147" i="17" a="1"/>
  <c r="T147" i="17" s="1"/>
  <c r="T312" i="17" a="1"/>
  <c r="T312" i="17" s="1"/>
  <c r="T313" i="17" a="1"/>
  <c r="T313" i="17" s="1"/>
  <c r="T314" i="17" a="1"/>
  <c r="T314" i="17" s="1"/>
  <c r="T315" i="17" a="1"/>
  <c r="T315" i="17" s="1"/>
  <c r="T316" i="17" a="1"/>
  <c r="T316" i="17" s="1"/>
  <c r="T317" i="17" a="1"/>
  <c r="T317" i="17" s="1"/>
  <c r="T427" i="17" a="1"/>
  <c r="T427" i="17" s="1"/>
  <c r="T467" i="17" a="1"/>
  <c r="T467" i="17"/>
  <c r="T507" i="17" a="1"/>
  <c r="T507" i="17" s="1"/>
  <c r="T547" i="17" a="1"/>
  <c r="T547" i="17" s="1"/>
  <c r="T587" i="17" a="1"/>
  <c r="T587" i="17" s="1"/>
  <c r="T627" i="17" a="1"/>
  <c r="T627" i="17" s="1"/>
  <c r="T667" i="17" a="1"/>
  <c r="T667" i="17" s="1"/>
  <c r="T731" i="17" a="1"/>
  <c r="T731" i="17" s="1"/>
  <c r="T771" i="17" a="1"/>
  <c r="T771" i="17" s="1"/>
  <c r="T811" i="17" a="1"/>
  <c r="T811" i="17" s="1"/>
  <c r="T28" i="17" a="1"/>
  <c r="T28" i="17"/>
  <c r="T68" i="17" a="1"/>
  <c r="T68" i="17" s="1"/>
  <c r="T108" i="17" a="1"/>
  <c r="T108" i="17" s="1"/>
  <c r="T148" i="17" a="1"/>
  <c r="T148" i="17" s="1"/>
  <c r="T318" i="17" a="1"/>
  <c r="T318" i="17" s="1"/>
  <c r="T319" i="17" a="1"/>
  <c r="T319" i="17" s="1"/>
  <c r="T320" i="17" a="1"/>
  <c r="T320" i="17" s="1"/>
  <c r="T321" i="17" a="1"/>
  <c r="T321" i="17" s="1"/>
  <c r="T322" i="17" a="1"/>
  <c r="T322" i="17" s="1"/>
  <c r="T323" i="17" a="1"/>
  <c r="T323" i="17" s="1"/>
  <c r="T428" i="17" a="1"/>
  <c r="T428" i="17" s="1"/>
  <c r="T468" i="17" a="1"/>
  <c r="T468" i="17" s="1"/>
  <c r="T508" i="17" a="1"/>
  <c r="T508" i="17" s="1"/>
  <c r="T548" i="17" a="1"/>
  <c r="T548" i="17" s="1"/>
  <c r="T588" i="17" a="1"/>
  <c r="T588" i="17" s="1"/>
  <c r="T628" i="17" a="1"/>
  <c r="T628" i="17" s="1"/>
  <c r="T668" i="17" a="1"/>
  <c r="T668" i="17" s="1"/>
  <c r="T699" i="17" a="1"/>
  <c r="T699" i="17" s="1"/>
  <c r="T732" i="17" a="1"/>
  <c r="T732" i="17" s="1"/>
  <c r="T772" i="17" a="1"/>
  <c r="T772" i="17" s="1"/>
  <c r="T812" i="17" a="1"/>
  <c r="T812" i="17" s="1"/>
  <c r="T29" i="17" a="1"/>
  <c r="T29" i="17" s="1"/>
  <c r="T69" i="17" a="1"/>
  <c r="T69" i="17" s="1"/>
  <c r="T109" i="17" a="1"/>
  <c r="T109" i="17" s="1"/>
  <c r="T149" i="17" a="1"/>
  <c r="T149" i="17"/>
  <c r="T324" i="17" a="1"/>
  <c r="T324" i="17" s="1"/>
  <c r="T325" i="17" a="1"/>
  <c r="T325" i="17" s="1"/>
  <c r="T326" i="17" a="1"/>
  <c r="T326" i="17" s="1"/>
  <c r="T327" i="17" a="1"/>
  <c r="T327" i="17" s="1"/>
  <c r="T328" i="17" a="1"/>
  <c r="T328" i="17" s="1"/>
  <c r="T329" i="17" a="1"/>
  <c r="T329" i="17" s="1"/>
  <c r="T429" i="17" a="1"/>
  <c r="T429" i="17" s="1"/>
  <c r="T469" i="17" a="1"/>
  <c r="T469" i="17" s="1"/>
  <c r="T509" i="17" a="1"/>
  <c r="T509" i="17" s="1"/>
  <c r="T549" i="17" a="1"/>
  <c r="T549" i="17" s="1"/>
  <c r="T589" i="17" a="1"/>
  <c r="T589" i="17" s="1"/>
  <c r="T629" i="17" a="1"/>
  <c r="T629" i="17" s="1"/>
  <c r="T669" i="17" a="1"/>
  <c r="T669" i="17"/>
  <c r="T733" i="17" a="1"/>
  <c r="T733" i="17" s="1"/>
  <c r="T773" i="17" a="1"/>
  <c r="T773" i="17" s="1"/>
  <c r="T813" i="17" a="1"/>
  <c r="T813" i="17" s="1"/>
  <c r="T30" i="17" a="1"/>
  <c r="T30" i="17" s="1"/>
  <c r="T70" i="17" a="1"/>
  <c r="T70" i="17" s="1"/>
  <c r="T110" i="17" a="1"/>
  <c r="T110" i="17"/>
  <c r="T150" i="17" a="1"/>
  <c r="T150" i="17" s="1"/>
  <c r="T330" i="17" a="1"/>
  <c r="T330" i="17" s="1"/>
  <c r="T331" i="17" a="1"/>
  <c r="T331" i="17" s="1"/>
  <c r="T332" i="17" a="1"/>
  <c r="T332" i="17" s="1"/>
  <c r="T333" i="17" a="1"/>
  <c r="T333" i="17" s="1"/>
  <c r="T334" i="17" a="1"/>
  <c r="T334" i="17" s="1"/>
  <c r="T335" i="17" a="1"/>
  <c r="T335" i="17" s="1"/>
  <c r="T430" i="17" a="1"/>
  <c r="T430" i="17" s="1"/>
  <c r="T470" i="17" a="1"/>
  <c r="T470" i="17" s="1"/>
  <c r="T510" i="17" a="1"/>
  <c r="T510" i="17" s="1"/>
  <c r="T550" i="17" a="1"/>
  <c r="T550" i="17" s="1"/>
  <c r="T590" i="17" a="1"/>
  <c r="T590" i="17" s="1"/>
  <c r="T630" i="17" a="1"/>
  <c r="T630" i="17" s="1"/>
  <c r="T670" i="17" a="1"/>
  <c r="T670" i="17" s="1"/>
  <c r="T700" i="17" a="1"/>
  <c r="T700" i="17" s="1"/>
  <c r="T734" i="17" a="1"/>
  <c r="T734" i="17" s="1"/>
  <c r="T774" i="17" a="1"/>
  <c r="T774" i="17" s="1"/>
  <c r="T814" i="17" a="1"/>
  <c r="T814" i="17" s="1"/>
  <c r="T31" i="17" a="1"/>
  <c r="T31" i="17" s="1"/>
  <c r="T71" i="17" a="1"/>
  <c r="T71" i="17" s="1"/>
  <c r="T111" i="17" a="1"/>
  <c r="T111" i="17" s="1"/>
  <c r="T151" i="17" a="1"/>
  <c r="T151" i="17" s="1"/>
  <c r="T336" i="17" a="1"/>
  <c r="T336" i="17"/>
  <c r="T337" i="17" a="1"/>
  <c r="T337" i="17" s="1"/>
  <c r="T338" i="17" a="1"/>
  <c r="T338" i="17" s="1"/>
  <c r="T339" i="17" a="1"/>
  <c r="T339" i="17" s="1"/>
  <c r="T340" i="17" a="1"/>
  <c r="T340" i="17" s="1"/>
  <c r="T341" i="17" a="1"/>
  <c r="T341" i="17" s="1"/>
  <c r="T431" i="17" a="1"/>
  <c r="T431" i="17" s="1"/>
  <c r="T471" i="17" a="1"/>
  <c r="T471" i="17" s="1"/>
  <c r="T511" i="17" a="1"/>
  <c r="T511" i="17" s="1"/>
  <c r="T551" i="17" a="1"/>
  <c r="T551" i="17" s="1"/>
  <c r="T591" i="17" a="1"/>
  <c r="T591" i="17" s="1"/>
  <c r="T631" i="17" a="1"/>
  <c r="T631" i="17" s="1"/>
  <c r="T671" i="17" a="1"/>
  <c r="T671" i="17" s="1"/>
  <c r="T735" i="17" a="1"/>
  <c r="T735" i="17" s="1"/>
  <c r="T775" i="17" a="1"/>
  <c r="T775" i="17" s="1"/>
  <c r="T815" i="17" a="1"/>
  <c r="T815" i="17" s="1"/>
  <c r="T32" i="17" a="1"/>
  <c r="T32" i="17" s="1"/>
  <c r="T72" i="17" a="1"/>
  <c r="T72" i="17"/>
  <c r="T112" i="17" a="1"/>
  <c r="T112" i="17" s="1"/>
  <c r="T152" i="17" a="1"/>
  <c r="T152" i="17" s="1"/>
  <c r="T342" i="17" a="1"/>
  <c r="T342" i="17" s="1"/>
  <c r="T343" i="17" a="1"/>
  <c r="T343" i="17" s="1"/>
  <c r="T344" i="17" a="1"/>
  <c r="T344" i="17" s="1"/>
  <c r="T345" i="17" a="1"/>
  <c r="T345" i="17" s="1"/>
  <c r="T346" i="17" a="1"/>
  <c r="T346" i="17" s="1"/>
  <c r="T347" i="17" a="1"/>
  <c r="T347" i="17" s="1"/>
  <c r="T432" i="17" a="1"/>
  <c r="T432" i="17"/>
  <c r="T472" i="17" a="1"/>
  <c r="T472" i="17" s="1"/>
  <c r="T512" i="17" a="1"/>
  <c r="T512" i="17" s="1"/>
  <c r="T552" i="17" a="1"/>
  <c r="T552" i="17" s="1"/>
  <c r="T592" i="17" a="1"/>
  <c r="T592" i="17"/>
  <c r="T632" i="17" a="1"/>
  <c r="T632" i="17"/>
  <c r="T672" i="17" a="1"/>
  <c r="T672" i="17" s="1"/>
  <c r="T701" i="17" a="1"/>
  <c r="T701" i="17" s="1"/>
  <c r="T736" i="17" a="1"/>
  <c r="T736" i="17" s="1"/>
  <c r="T776" i="17" a="1"/>
  <c r="T776" i="17" s="1"/>
  <c r="T816" i="17" a="1"/>
  <c r="T816" i="17" s="1"/>
  <c r="T33" i="17" a="1"/>
  <c r="T33" i="17" s="1"/>
  <c r="T73" i="17" a="1"/>
  <c r="T73" i="17" s="1"/>
  <c r="T113" i="17" a="1"/>
  <c r="T113" i="17"/>
  <c r="T153" i="17" a="1"/>
  <c r="T153" i="17" s="1"/>
  <c r="T348" i="17" a="1"/>
  <c r="T348" i="17" s="1"/>
  <c r="T349" i="17" a="1"/>
  <c r="T349" i="17" s="1"/>
  <c r="T350" i="17" a="1"/>
  <c r="T350" i="17" s="1"/>
  <c r="T351" i="17" a="1"/>
  <c r="T351" i="17" s="1"/>
  <c r="T352" i="17" a="1"/>
  <c r="T352" i="17" s="1"/>
  <c r="T353" i="17" a="1"/>
  <c r="T353" i="17" s="1"/>
  <c r="T433" i="17" a="1"/>
  <c r="T433" i="17" s="1"/>
  <c r="T473" i="17" a="1"/>
  <c r="T473" i="17" s="1"/>
  <c r="T513" i="17" a="1"/>
  <c r="T513" i="17"/>
  <c r="T553" i="17" a="1"/>
  <c r="T553" i="17" s="1"/>
  <c r="T593" i="17" a="1"/>
  <c r="T593" i="17" s="1"/>
  <c r="T633" i="17" a="1"/>
  <c r="T633" i="17" s="1"/>
  <c r="T673" i="17" a="1"/>
  <c r="T673" i="17" s="1"/>
  <c r="T702" i="17" a="1"/>
  <c r="T702" i="17" s="1"/>
  <c r="T737" i="17" a="1"/>
  <c r="T737" i="17" s="1"/>
  <c r="T777" i="17" a="1"/>
  <c r="T777" i="17"/>
  <c r="T817" i="17" a="1"/>
  <c r="T817" i="17" s="1"/>
  <c r="T34" i="17" a="1"/>
  <c r="T34" i="17" s="1"/>
  <c r="T74" i="17" a="1"/>
  <c r="T74" i="17"/>
  <c r="T114" i="17" a="1"/>
  <c r="T114" i="17" s="1"/>
  <c r="T154" i="17" a="1"/>
  <c r="T154" i="17" s="1"/>
  <c r="T354" i="17" a="1"/>
  <c r="T354" i="17" s="1"/>
  <c r="T355" i="17" a="1"/>
  <c r="T355" i="17" s="1"/>
  <c r="T356" i="17" a="1"/>
  <c r="T356" i="17" s="1"/>
  <c r="T357" i="17" a="1"/>
  <c r="T357" i="17" s="1"/>
  <c r="T358" i="17" a="1"/>
  <c r="T358" i="17" s="1"/>
  <c r="T359" i="17" a="1"/>
  <c r="T359" i="17" s="1"/>
  <c r="T434" i="17" a="1"/>
  <c r="T434" i="17" s="1"/>
  <c r="T474" i="17" a="1"/>
  <c r="T474" i="17" s="1"/>
  <c r="T514" i="17" a="1"/>
  <c r="T514" i="17" s="1"/>
  <c r="T554" i="17" a="1"/>
  <c r="T554" i="17" s="1"/>
  <c r="T594" i="17" a="1"/>
  <c r="T594" i="17"/>
  <c r="T634" i="17" a="1"/>
  <c r="T634" i="17" s="1"/>
  <c r="T674" i="17" a="1"/>
  <c r="T674" i="17" s="1"/>
  <c r="T703" i="17" a="1"/>
  <c r="T703" i="17" s="1"/>
  <c r="T738" i="17" a="1"/>
  <c r="T738" i="17" s="1"/>
  <c r="T778" i="17" a="1"/>
  <c r="T778" i="17" s="1"/>
  <c r="T818" i="17" a="1"/>
  <c r="T818" i="17" s="1"/>
  <c r="T35" i="17" a="1"/>
  <c r="T35" i="17" s="1"/>
  <c r="T75" i="17" a="1"/>
  <c r="T75" i="17"/>
  <c r="T115" i="17" a="1"/>
  <c r="T115" i="17" s="1"/>
  <c r="T155" i="17" a="1"/>
  <c r="T155" i="17" s="1"/>
  <c r="T360" i="17" a="1"/>
  <c r="T360" i="17" s="1"/>
  <c r="T361" i="17" a="1"/>
  <c r="T361" i="17" s="1"/>
  <c r="T362" i="17" a="1"/>
  <c r="T362" i="17" s="1"/>
  <c r="T363" i="17" a="1"/>
  <c r="T363" i="17" s="1"/>
  <c r="T364" i="17" a="1"/>
  <c r="T364" i="17" s="1"/>
  <c r="T365" i="17" a="1"/>
  <c r="T365" i="17" s="1"/>
  <c r="T435" i="17" a="1"/>
  <c r="T435" i="17" s="1"/>
  <c r="T475" i="17" a="1"/>
  <c r="T475" i="17" s="1"/>
  <c r="T515" i="17" a="1"/>
  <c r="T515" i="17" s="1"/>
  <c r="T555" i="17" a="1"/>
  <c r="T555" i="17" s="1"/>
  <c r="T595" i="17" a="1"/>
  <c r="T595" i="17" s="1"/>
  <c r="T635" i="17" a="1"/>
  <c r="T635" i="17" s="1"/>
  <c r="T675" i="17" a="1"/>
  <c r="T675" i="17" s="1"/>
  <c r="T739" i="17" a="1"/>
  <c r="T739" i="17" s="1"/>
  <c r="T779" i="17" a="1"/>
  <c r="T779" i="17" s="1"/>
  <c r="T819" i="17" a="1"/>
  <c r="T819" i="17" s="1"/>
  <c r="T36" i="17" a="1"/>
  <c r="T36" i="17" s="1"/>
  <c r="T76" i="17" a="1"/>
  <c r="T76" i="17" s="1"/>
  <c r="T116" i="17" a="1"/>
  <c r="T116" i="17" s="1"/>
  <c r="T156" i="17" a="1"/>
  <c r="T156" i="17" s="1"/>
  <c r="T366" i="17" a="1"/>
  <c r="T366" i="17" s="1"/>
  <c r="T367" i="17" a="1"/>
  <c r="T367" i="17" s="1"/>
  <c r="T368" i="17" a="1"/>
  <c r="T368" i="17" s="1"/>
  <c r="T369" i="17" a="1"/>
  <c r="T369" i="17" s="1"/>
  <c r="T370" i="17" a="1"/>
  <c r="T370" i="17"/>
  <c r="T371" i="17" a="1"/>
  <c r="T371" i="17" s="1"/>
  <c r="T436" i="17" a="1"/>
  <c r="T436" i="17" s="1"/>
  <c r="T476" i="17" a="1"/>
  <c r="T476" i="17" s="1"/>
  <c r="T516" i="17" a="1"/>
  <c r="T516" i="17" s="1"/>
  <c r="T556" i="17" a="1"/>
  <c r="T556" i="17" s="1"/>
  <c r="T596" i="17" a="1"/>
  <c r="T596" i="17" s="1"/>
  <c r="T636" i="17" a="1"/>
  <c r="T636" i="17" s="1"/>
  <c r="T676" i="17" a="1"/>
  <c r="T676" i="17" s="1"/>
  <c r="T740" i="17" a="1"/>
  <c r="T740" i="17" s="1"/>
  <c r="T780" i="17" a="1"/>
  <c r="T780" i="17" s="1"/>
  <c r="T820" i="17" a="1"/>
  <c r="T820" i="17" s="1"/>
  <c r="T37" i="17" a="1"/>
  <c r="T37" i="17" s="1"/>
  <c r="T77" i="17" a="1"/>
  <c r="T77" i="17" s="1"/>
  <c r="T117" i="17" a="1"/>
  <c r="T117" i="17" s="1"/>
  <c r="T157" i="17" a="1"/>
  <c r="T157" i="17" s="1"/>
  <c r="T372" i="17" a="1"/>
  <c r="T372" i="17" s="1"/>
  <c r="T373" i="17" a="1"/>
  <c r="T373" i="17" s="1"/>
  <c r="T374" i="17" a="1"/>
  <c r="T374" i="17" s="1"/>
  <c r="T375" i="17" a="1"/>
  <c r="T375" i="17" s="1"/>
  <c r="T376" i="17" a="1"/>
  <c r="T376" i="17" s="1"/>
  <c r="T377" i="17" a="1"/>
  <c r="T377" i="17" s="1"/>
  <c r="T437" i="17" a="1"/>
  <c r="T437" i="17"/>
  <c r="T477" i="17" a="1"/>
  <c r="T477" i="17" s="1"/>
  <c r="T517" i="17" a="1"/>
  <c r="T517" i="17" s="1"/>
  <c r="T557" i="17" a="1"/>
  <c r="T557" i="17" s="1"/>
  <c r="T597" i="17" a="1"/>
  <c r="T597" i="17"/>
  <c r="T637" i="17" a="1"/>
  <c r="T637" i="17" s="1"/>
  <c r="T677" i="17" a="1"/>
  <c r="T677" i="17" s="1"/>
  <c r="T741" i="17" a="1"/>
  <c r="T741" i="17" s="1"/>
  <c r="T781" i="17" a="1"/>
  <c r="T781" i="17" s="1"/>
  <c r="T821" i="17" a="1"/>
  <c r="T821" i="17" s="1"/>
  <c r="T38" i="17" a="1"/>
  <c r="T38" i="17" s="1"/>
  <c r="T78" i="17" a="1"/>
  <c r="T78" i="17" s="1"/>
  <c r="T118" i="17" a="1"/>
  <c r="T118" i="17" s="1"/>
  <c r="T158" i="17" a="1"/>
  <c r="T158" i="17" s="1"/>
  <c r="T378" i="17" a="1"/>
  <c r="T378" i="17" s="1"/>
  <c r="T379" i="17" a="1"/>
  <c r="T379" i="17" s="1"/>
  <c r="T380" i="17" a="1"/>
  <c r="T380" i="17" s="1"/>
  <c r="T381" i="17" a="1"/>
  <c r="T381" i="17" s="1"/>
  <c r="T382" i="17" a="1"/>
  <c r="T382" i="17"/>
  <c r="T383" i="17" a="1"/>
  <c r="T383" i="17" s="1"/>
  <c r="T438" i="17" a="1"/>
  <c r="T438" i="17"/>
  <c r="T478" i="17" a="1"/>
  <c r="T478" i="17" s="1"/>
  <c r="T518" i="17" a="1"/>
  <c r="T518" i="17" s="1"/>
  <c r="T558" i="17" a="1"/>
  <c r="T558" i="17" s="1"/>
  <c r="T598" i="17" a="1"/>
  <c r="T598" i="17" s="1"/>
  <c r="T638" i="17" a="1"/>
  <c r="T638" i="17" s="1"/>
  <c r="T678" i="17" a="1"/>
  <c r="T678" i="17" s="1"/>
  <c r="T742" i="17" a="1"/>
  <c r="T742" i="17" s="1"/>
  <c r="T782" i="17" a="1"/>
  <c r="T782" i="17"/>
  <c r="T822" i="17" a="1"/>
  <c r="T822" i="17" s="1"/>
  <c r="T39" i="17" a="1"/>
  <c r="T39" i="17"/>
  <c r="T79" i="17" a="1"/>
  <c r="T79" i="17" s="1"/>
  <c r="T119" i="17" a="1"/>
  <c r="T119" i="17" s="1"/>
  <c r="T159" i="17" a="1"/>
  <c r="T159" i="17" s="1"/>
  <c r="T384" i="17" a="1"/>
  <c r="T384" i="17" s="1"/>
  <c r="T385" i="17" a="1"/>
  <c r="T385" i="17" s="1"/>
  <c r="T386" i="17" a="1"/>
  <c r="T386" i="17" s="1"/>
  <c r="T387" i="17" a="1"/>
  <c r="T387" i="17" s="1"/>
  <c r="T388" i="17" a="1"/>
  <c r="T388" i="17" s="1"/>
  <c r="T389" i="17" a="1"/>
  <c r="T389" i="17" s="1"/>
  <c r="T439" i="17" a="1"/>
  <c r="T439" i="17" s="1"/>
  <c r="T479" i="17" a="1"/>
  <c r="T479" i="17" s="1"/>
  <c r="T519" i="17" a="1"/>
  <c r="T519" i="17" s="1"/>
  <c r="T559" i="17" a="1"/>
  <c r="T559" i="17" s="1"/>
  <c r="T599" i="17" a="1"/>
  <c r="T599" i="17" s="1"/>
  <c r="T639" i="17" a="1"/>
  <c r="T639" i="17" s="1"/>
  <c r="T679" i="17" a="1"/>
  <c r="T679" i="17" s="1"/>
  <c r="T704" i="17" a="1"/>
  <c r="T704" i="17" s="1"/>
  <c r="T743" i="17" a="1"/>
  <c r="T743" i="17" s="1"/>
  <c r="T783" i="17" a="1"/>
  <c r="T783" i="17" s="1"/>
  <c r="T823" i="17" a="1"/>
  <c r="T823" i="17" s="1"/>
  <c r="T40" i="17" a="1"/>
  <c r="T40" i="17"/>
  <c r="T80" i="17" a="1"/>
  <c r="T80" i="17" s="1"/>
  <c r="T120" i="17" a="1"/>
  <c r="T120" i="17" s="1"/>
  <c r="T160" i="17" a="1"/>
  <c r="T160" i="17" s="1"/>
  <c r="T390" i="17" a="1"/>
  <c r="T390" i="17" s="1"/>
  <c r="T391" i="17" a="1"/>
  <c r="T391" i="17" s="1"/>
  <c r="T392" i="17" a="1"/>
  <c r="T392" i="17" s="1"/>
  <c r="T393" i="17" a="1"/>
  <c r="T393" i="17" s="1"/>
  <c r="T394" i="17" a="1"/>
  <c r="T394" i="17" s="1"/>
  <c r="T395" i="17" a="1"/>
  <c r="T395" i="17" s="1"/>
  <c r="T440" i="17" a="1"/>
  <c r="T440" i="17" s="1"/>
  <c r="T480" i="17" a="1"/>
  <c r="T480" i="17" s="1"/>
  <c r="T520" i="17" a="1"/>
  <c r="T520" i="17" s="1"/>
  <c r="T560" i="17" a="1"/>
  <c r="T560" i="17" s="1"/>
  <c r="T600" i="17" a="1"/>
  <c r="T600" i="17" s="1"/>
  <c r="T640" i="17" a="1"/>
  <c r="T640" i="17" s="1"/>
  <c r="T680" i="17" a="1"/>
  <c r="T680" i="17" s="1"/>
  <c r="T744" i="17" a="1"/>
  <c r="T744" i="17" s="1"/>
  <c r="T784" i="17" a="1"/>
  <c r="T784" i="17" s="1"/>
  <c r="T824" i="17" a="1"/>
  <c r="T824" i="17" s="1"/>
  <c r="T41" i="17" a="1"/>
  <c r="T41" i="17" s="1"/>
  <c r="T81" i="17" a="1"/>
  <c r="T81" i="17" s="1"/>
  <c r="T121" i="17" a="1"/>
  <c r="T121" i="17" s="1"/>
  <c r="T161" i="17" a="1"/>
  <c r="T161" i="17" s="1"/>
  <c r="T396" i="17" a="1"/>
  <c r="T396" i="17" s="1"/>
  <c r="T397" i="17" a="1"/>
  <c r="T397" i="17"/>
  <c r="T398" i="17" a="1"/>
  <c r="T398" i="17" s="1"/>
  <c r="T399" i="17" a="1"/>
  <c r="T399" i="17" s="1"/>
  <c r="T400" i="17" a="1"/>
  <c r="T400" i="17" s="1"/>
  <c r="T401" i="17" a="1"/>
  <c r="T401" i="17" s="1"/>
  <c r="T441" i="17" a="1"/>
  <c r="T441" i="17" s="1"/>
  <c r="T481" i="17" a="1"/>
  <c r="T481" i="17" s="1"/>
  <c r="T521" i="17" a="1"/>
  <c r="T521" i="17" s="1"/>
  <c r="T561" i="17" a="1"/>
  <c r="T561" i="17" s="1"/>
  <c r="T601" i="17" a="1"/>
  <c r="T601" i="17" s="1"/>
  <c r="T641" i="17" a="1"/>
  <c r="T641" i="17" s="1"/>
  <c r="T681" i="17" a="1"/>
  <c r="T681" i="17"/>
  <c r="T705" i="17" a="1"/>
  <c r="T705" i="17" s="1"/>
  <c r="T745" i="17" a="1"/>
  <c r="T745" i="17" s="1"/>
  <c r="T785" i="17" a="1"/>
  <c r="T785" i="17"/>
  <c r="T825" i="17" a="1"/>
  <c r="T825" i="17" s="1"/>
  <c r="U2" i="17" a="1"/>
  <c r="U2" i="17" s="1"/>
  <c r="U42" i="17" a="1"/>
  <c r="U42" i="17" s="1"/>
  <c r="U82" i="17" a="1"/>
  <c r="U82" i="17" s="1"/>
  <c r="U122" i="17" a="1"/>
  <c r="U122" i="17" s="1"/>
  <c r="U162" i="17" a="1"/>
  <c r="U162" i="17" s="1"/>
  <c r="U163" i="17" a="1"/>
  <c r="U163" i="17" s="1"/>
  <c r="U164" i="17" a="1"/>
  <c r="U164" i="17" s="1"/>
  <c r="U165" i="17" a="1"/>
  <c r="U165" i="17" s="1"/>
  <c r="U166" i="17" a="1"/>
  <c r="U166" i="17" s="1"/>
  <c r="U167" i="17" a="1"/>
  <c r="U167" i="17" s="1"/>
  <c r="U402" i="17" a="1"/>
  <c r="U402" i="17" s="1"/>
  <c r="U442" i="17" a="1"/>
  <c r="U442" i="17" s="1"/>
  <c r="U482" i="17" a="1"/>
  <c r="U482" i="17" s="1"/>
  <c r="U522" i="17" a="1"/>
  <c r="U522" i="17" s="1"/>
  <c r="U562" i="17" a="1"/>
  <c r="U562" i="17" s="1"/>
  <c r="U602" i="17" a="1"/>
  <c r="U602" i="17" s="1"/>
  <c r="U642" i="17" a="1"/>
  <c r="U642" i="17" s="1"/>
  <c r="U706" i="17" a="1"/>
  <c r="U706" i="17" s="1"/>
  <c r="U746" i="17" a="1"/>
  <c r="U746" i="17"/>
  <c r="U786" i="17" a="1"/>
  <c r="U786" i="17" s="1"/>
  <c r="U3" i="17" a="1"/>
  <c r="U3" i="17" s="1"/>
  <c r="U43" i="17" a="1"/>
  <c r="U43" i="17" s="1"/>
  <c r="U83" i="17" a="1"/>
  <c r="U83" i="17" s="1"/>
  <c r="U123" i="17" a="1"/>
  <c r="U123" i="17" s="1"/>
  <c r="U168" i="17" a="1"/>
  <c r="U168" i="17" s="1"/>
  <c r="U169" i="17" a="1"/>
  <c r="U169" i="17" s="1"/>
  <c r="U170" i="17" a="1"/>
  <c r="U170" i="17" s="1"/>
  <c r="U171" i="17" a="1"/>
  <c r="U171" i="17" s="1"/>
  <c r="U172" i="17" a="1"/>
  <c r="U172" i="17" s="1"/>
  <c r="U173" i="17" a="1"/>
  <c r="U173" i="17" s="1"/>
  <c r="U403" i="17" a="1"/>
  <c r="U403" i="17"/>
  <c r="U443" i="17" a="1"/>
  <c r="U443" i="17" s="1"/>
  <c r="U483" i="17" a="1"/>
  <c r="U483" i="17" s="1"/>
  <c r="U523" i="17" a="1"/>
  <c r="U523" i="17" s="1"/>
  <c r="U563" i="17" a="1"/>
  <c r="U563" i="17" s="1"/>
  <c r="U603" i="17" a="1"/>
  <c r="U603" i="17" s="1"/>
  <c r="U643" i="17" a="1"/>
  <c r="U643" i="17" s="1"/>
  <c r="U707" i="17" a="1"/>
  <c r="U707" i="17" s="1"/>
  <c r="U747" i="17" a="1"/>
  <c r="U747" i="17" s="1"/>
  <c r="U787" i="17" a="1"/>
  <c r="U787" i="17" s="1"/>
  <c r="U4" i="17" a="1"/>
  <c r="U4" i="17" s="1"/>
  <c r="U44" i="17" a="1"/>
  <c r="U44" i="17" s="1"/>
  <c r="U84" i="17" a="1"/>
  <c r="U84" i="17" s="1"/>
  <c r="U124" i="17" a="1"/>
  <c r="U124" i="17" s="1"/>
  <c r="U174" i="17" a="1"/>
  <c r="U174" i="17"/>
  <c r="U175" i="17" a="1"/>
  <c r="U175" i="17" s="1"/>
  <c r="U176" i="17" a="1"/>
  <c r="U176" i="17" s="1"/>
  <c r="U177" i="17" a="1"/>
  <c r="U177" i="17" s="1"/>
  <c r="U178" i="17" a="1"/>
  <c r="U178" i="17" s="1"/>
  <c r="U179" i="17" a="1"/>
  <c r="U179" i="17" s="1"/>
  <c r="U404" i="17" a="1"/>
  <c r="U404" i="17" s="1"/>
  <c r="U444" i="17" a="1"/>
  <c r="U444" i="17"/>
  <c r="U484" i="17" a="1"/>
  <c r="U484" i="17" s="1"/>
  <c r="U524" i="17" a="1"/>
  <c r="U524" i="17" s="1"/>
  <c r="U564" i="17" a="1"/>
  <c r="U564" i="17" s="1"/>
  <c r="U604" i="17" a="1"/>
  <c r="U604" i="17" s="1"/>
  <c r="U644" i="17" a="1"/>
  <c r="U644" i="17"/>
  <c r="U682" i="17" a="1"/>
  <c r="U682" i="17" s="1"/>
  <c r="U708" i="17" a="1"/>
  <c r="U708" i="17" s="1"/>
  <c r="U748" i="17" a="1"/>
  <c r="U748" i="17" s="1"/>
  <c r="U788" i="17" a="1"/>
  <c r="U788" i="17" s="1"/>
  <c r="U5" i="17" a="1"/>
  <c r="U5" i="17" s="1"/>
  <c r="U45" i="17" a="1"/>
  <c r="U45" i="17" s="1"/>
  <c r="U85" i="17" a="1"/>
  <c r="U85" i="17" s="1"/>
  <c r="U125" i="17" a="1"/>
  <c r="U125" i="17"/>
  <c r="U180" i="17" a="1"/>
  <c r="U180" i="17" s="1"/>
  <c r="U181" i="17" a="1"/>
  <c r="U181" i="17" s="1"/>
  <c r="U182" i="17" a="1"/>
  <c r="U182" i="17" s="1"/>
  <c r="U183" i="17" a="1"/>
  <c r="U183" i="17" s="1"/>
  <c r="U184" i="17" a="1"/>
  <c r="U184" i="17" s="1"/>
  <c r="U185" i="17" a="1"/>
  <c r="U185" i="17"/>
  <c r="U405" i="17" a="1"/>
  <c r="U405" i="17" s="1"/>
  <c r="U445" i="17" a="1"/>
  <c r="U445" i="17" s="1"/>
  <c r="U485" i="17" a="1"/>
  <c r="U485" i="17" s="1"/>
  <c r="U525" i="17" a="1"/>
  <c r="U525" i="17" s="1"/>
  <c r="U565" i="17" a="1"/>
  <c r="U565" i="17" s="1"/>
  <c r="U605" i="17" a="1"/>
  <c r="U605" i="17" s="1"/>
  <c r="U645" i="17" a="1"/>
  <c r="U645" i="17" s="1"/>
  <c r="U683" i="17" a="1"/>
  <c r="U683" i="17" s="1"/>
  <c r="U709" i="17" a="1"/>
  <c r="U709" i="17" s="1"/>
  <c r="U749" i="17" a="1"/>
  <c r="U749" i="17"/>
  <c r="U789" i="17" a="1"/>
  <c r="U789" i="17" s="1"/>
  <c r="U6" i="17" a="1"/>
  <c r="U6" i="17" s="1"/>
  <c r="U46" i="17" a="1"/>
  <c r="U46" i="17" s="1"/>
  <c r="U86" i="17" a="1"/>
  <c r="U86" i="17" s="1"/>
  <c r="U126" i="17" a="1"/>
  <c r="U126" i="17" s="1"/>
  <c r="U186" i="17" a="1"/>
  <c r="U186" i="17" s="1"/>
  <c r="U187" i="17" a="1"/>
  <c r="U187" i="17" s="1"/>
  <c r="U188" i="17" a="1"/>
  <c r="U188" i="17" s="1"/>
  <c r="U189" i="17" a="1"/>
  <c r="U189" i="17" s="1"/>
  <c r="U190" i="17" a="1"/>
  <c r="U190" i="17" s="1"/>
  <c r="U191" i="17" a="1"/>
  <c r="U191" i="17" s="1"/>
  <c r="U406" i="17" a="1"/>
  <c r="U406" i="17" s="1"/>
  <c r="U446" i="17" a="1"/>
  <c r="U446" i="17"/>
  <c r="U486" i="17" a="1"/>
  <c r="U486" i="17" s="1"/>
  <c r="U526" i="17" a="1"/>
  <c r="U526" i="17" s="1"/>
  <c r="U566" i="17" a="1"/>
  <c r="U566" i="17" s="1"/>
  <c r="U606" i="17" a="1"/>
  <c r="U606" i="17" s="1"/>
  <c r="U646" i="17" a="1"/>
  <c r="U646" i="17"/>
  <c r="U684" i="17" a="1"/>
  <c r="U684" i="17" s="1"/>
  <c r="U710" i="17" a="1"/>
  <c r="U710" i="17" s="1"/>
  <c r="U750" i="17" a="1"/>
  <c r="U750" i="17" s="1"/>
  <c r="U790" i="17" a="1"/>
  <c r="U790" i="17" s="1"/>
  <c r="U7" i="17" a="1"/>
  <c r="U7" i="17" s="1"/>
  <c r="U47" i="17" a="1"/>
  <c r="U47" i="17" s="1"/>
  <c r="U87" i="17" a="1"/>
  <c r="U87" i="17" s="1"/>
  <c r="U127" i="17" a="1"/>
  <c r="U127" i="17" s="1"/>
  <c r="U192" i="17" a="1"/>
  <c r="U192" i="17" s="1"/>
  <c r="U193" i="17" a="1"/>
  <c r="U193" i="17" s="1"/>
  <c r="U194" i="17" a="1"/>
  <c r="U194" i="17" s="1"/>
  <c r="U195" i="17" a="1"/>
  <c r="U195" i="17" s="1"/>
  <c r="U196" i="17" a="1"/>
  <c r="U196" i="17" s="1"/>
  <c r="U197" i="17" a="1"/>
  <c r="U197" i="17" s="1"/>
  <c r="U407" i="17" a="1"/>
  <c r="U407" i="17" s="1"/>
  <c r="U447" i="17" a="1"/>
  <c r="U447" i="17" s="1"/>
  <c r="U487" i="17" a="1"/>
  <c r="U487" i="17" s="1"/>
  <c r="U527" i="17" a="1"/>
  <c r="U527" i="17" s="1"/>
  <c r="U567" i="17" a="1"/>
  <c r="U567" i="17" s="1"/>
  <c r="U607" i="17" a="1"/>
  <c r="U607" i="17" s="1"/>
  <c r="U647" i="17" a="1"/>
  <c r="U647" i="17" s="1"/>
  <c r="U685" i="17" a="1"/>
  <c r="U685" i="17" s="1"/>
  <c r="U711" i="17" a="1"/>
  <c r="U711" i="17" s="1"/>
  <c r="U751" i="17" a="1"/>
  <c r="U751" i="17" s="1"/>
  <c r="U791" i="17" a="1"/>
  <c r="U791" i="17" s="1"/>
  <c r="U8" i="17" a="1"/>
  <c r="U8" i="17"/>
  <c r="U48" i="17" a="1"/>
  <c r="U48" i="17" s="1"/>
  <c r="U88" i="17" a="1"/>
  <c r="U88" i="17" s="1"/>
  <c r="U128" i="17" a="1"/>
  <c r="U128" i="17" s="1"/>
  <c r="U198" i="17" a="1"/>
  <c r="U198" i="17" s="1"/>
  <c r="U199" i="17" a="1"/>
  <c r="U199" i="17"/>
  <c r="U200" i="17" a="1"/>
  <c r="U200" i="17" s="1"/>
  <c r="U201" i="17" a="1"/>
  <c r="U201" i="17" s="1"/>
  <c r="U202" i="17" a="1"/>
  <c r="U202" i="17" s="1"/>
  <c r="U203" i="17" a="1"/>
  <c r="U203" i="17" s="1"/>
  <c r="U408" i="17" a="1"/>
  <c r="U408" i="17" s="1"/>
  <c r="U448" i="17" a="1"/>
  <c r="U448" i="17" s="1"/>
  <c r="U488" i="17" a="1"/>
  <c r="U488" i="17" s="1"/>
  <c r="U528" i="17" a="1"/>
  <c r="U528" i="17" s="1"/>
  <c r="U568" i="17" a="1"/>
  <c r="U568" i="17" s="1"/>
  <c r="U608" i="17" a="1"/>
  <c r="U608" i="17"/>
  <c r="U648" i="17" a="1"/>
  <c r="U648" i="17" s="1"/>
  <c r="U686" i="17" a="1"/>
  <c r="U686" i="17" s="1"/>
  <c r="U712" i="17" a="1"/>
  <c r="U712" i="17" s="1"/>
  <c r="U752" i="17" a="1"/>
  <c r="U752" i="17" s="1"/>
  <c r="U792" i="17" a="1"/>
  <c r="U792" i="17" s="1"/>
  <c r="U9" i="17" a="1"/>
  <c r="U9" i="17" s="1"/>
  <c r="U49" i="17" a="1"/>
  <c r="U49" i="17" s="1"/>
  <c r="U89" i="17" a="1"/>
  <c r="U89" i="17" s="1"/>
  <c r="U129" i="17" a="1"/>
  <c r="U129" i="17" s="1"/>
  <c r="U204" i="17" a="1"/>
  <c r="U204" i="17" s="1"/>
  <c r="U205" i="17" a="1"/>
  <c r="U205" i="17" s="1"/>
  <c r="U206" i="17" a="1"/>
  <c r="U206" i="17" s="1"/>
  <c r="U207" i="17" a="1"/>
  <c r="U207" i="17" s="1"/>
  <c r="U208" i="17" a="1"/>
  <c r="U208" i="17" s="1"/>
  <c r="U209" i="17" a="1"/>
  <c r="U209" i="17" s="1"/>
  <c r="U409" i="17" a="1"/>
  <c r="U409" i="17" s="1"/>
  <c r="U449" i="17" a="1"/>
  <c r="U449" i="17" s="1"/>
  <c r="U489" i="17" a="1"/>
  <c r="U489" i="17" s="1"/>
  <c r="U529" i="17" a="1"/>
  <c r="U529" i="17" s="1"/>
  <c r="U569" i="17" a="1"/>
  <c r="U569" i="17" s="1"/>
  <c r="U609" i="17" a="1"/>
  <c r="U609" i="17" s="1"/>
  <c r="U649" i="17" a="1"/>
  <c r="U649" i="17" s="1"/>
  <c r="U687" i="17" a="1"/>
  <c r="U687" i="17"/>
  <c r="U713" i="17" a="1"/>
  <c r="U713" i="17" s="1"/>
  <c r="U753" i="17" a="1"/>
  <c r="U753" i="17" s="1"/>
  <c r="U793" i="17" a="1"/>
  <c r="U793" i="17" s="1"/>
  <c r="U10" i="17" a="1"/>
  <c r="U10" i="17" s="1"/>
  <c r="U50" i="17" a="1"/>
  <c r="U50" i="17" s="1"/>
  <c r="U90" i="17" a="1"/>
  <c r="U90" i="17" s="1"/>
  <c r="U130" i="17" a="1"/>
  <c r="U130" i="17"/>
  <c r="U210" i="17" a="1"/>
  <c r="U210" i="17" s="1"/>
  <c r="U211" i="17" a="1"/>
  <c r="U211" i="17" s="1"/>
  <c r="U212" i="17" a="1"/>
  <c r="U212" i="17" s="1"/>
  <c r="U213" i="17" a="1"/>
  <c r="U213" i="17" s="1"/>
  <c r="U214" i="17" a="1"/>
  <c r="U214" i="17" s="1"/>
  <c r="U215" i="17" a="1"/>
  <c r="U215" i="17"/>
  <c r="U410" i="17" a="1"/>
  <c r="U410" i="17" s="1"/>
  <c r="U450" i="17" a="1"/>
  <c r="U450" i="17" s="1"/>
  <c r="U490" i="17" a="1"/>
  <c r="U490" i="17" s="1"/>
  <c r="U530" i="17" a="1"/>
  <c r="U530" i="17" s="1"/>
  <c r="U570" i="17" a="1"/>
  <c r="U570" i="17" s="1"/>
  <c r="U610" i="17" a="1"/>
  <c r="U610" i="17" s="1"/>
  <c r="U650" i="17" a="1"/>
  <c r="U650" i="17"/>
  <c r="U688" i="17" a="1"/>
  <c r="U688" i="17" s="1"/>
  <c r="U714" i="17" a="1"/>
  <c r="U714" i="17" s="1"/>
  <c r="U754" i="17" a="1"/>
  <c r="U754" i="17" s="1"/>
  <c r="U794" i="17" a="1"/>
  <c r="U794" i="17" s="1"/>
  <c r="U11" i="17" a="1"/>
  <c r="U11" i="17"/>
  <c r="U51" i="17" a="1"/>
  <c r="U51" i="17"/>
  <c r="U91" i="17" a="1"/>
  <c r="U91" i="17" s="1"/>
  <c r="U131" i="17" a="1"/>
  <c r="U131" i="17" s="1"/>
  <c r="U216" i="17" a="1"/>
  <c r="U216" i="17" s="1"/>
  <c r="U217" i="17" a="1"/>
  <c r="U217" i="17" s="1"/>
  <c r="U218" i="17" a="1"/>
  <c r="U218" i="17" s="1"/>
  <c r="U219" i="17" a="1"/>
  <c r="U219" i="17" s="1"/>
  <c r="U220" i="17" a="1"/>
  <c r="U220" i="17"/>
  <c r="U221" i="17" a="1"/>
  <c r="U221" i="17" s="1"/>
  <c r="U411" i="17" a="1"/>
  <c r="U411" i="17" s="1"/>
  <c r="U451" i="17" a="1"/>
  <c r="U451" i="17"/>
  <c r="U491" i="17" a="1"/>
  <c r="U491" i="17" s="1"/>
  <c r="U531" i="17" a="1"/>
  <c r="U531" i="17" s="1"/>
  <c r="U571" i="17" a="1"/>
  <c r="U571" i="17"/>
  <c r="U611" i="17" a="1"/>
  <c r="U611" i="17" s="1"/>
  <c r="U651" i="17" a="1"/>
  <c r="U651" i="17" s="1"/>
  <c r="U689" i="17" a="1"/>
  <c r="U689" i="17" s="1"/>
  <c r="U715" i="17" a="1"/>
  <c r="U715" i="17" s="1"/>
  <c r="U755" i="17" a="1"/>
  <c r="U755" i="17" s="1"/>
  <c r="U795" i="17" a="1"/>
  <c r="U795" i="17" s="1"/>
  <c r="U12" i="17" a="1"/>
  <c r="U12" i="17" s="1"/>
  <c r="U52" i="17" a="1"/>
  <c r="U52" i="17" s="1"/>
  <c r="U92" i="17" a="1"/>
  <c r="U92" i="17" s="1"/>
  <c r="U132" i="17" a="1"/>
  <c r="U132" i="17"/>
  <c r="U222" i="17" a="1"/>
  <c r="U222" i="17" s="1"/>
  <c r="U223" i="17" a="1"/>
  <c r="U223" i="17" s="1"/>
  <c r="U224" i="17" a="1"/>
  <c r="U224" i="17" s="1"/>
  <c r="U225" i="17" a="1"/>
  <c r="U225" i="17" s="1"/>
  <c r="U226" i="17" a="1"/>
  <c r="U226" i="17" s="1"/>
  <c r="U227" i="17" a="1"/>
  <c r="U227" i="17" s="1"/>
  <c r="U412" i="17" a="1"/>
  <c r="U412" i="17" s="1"/>
  <c r="U452" i="17" a="1"/>
  <c r="U452" i="17" s="1"/>
  <c r="U492" i="17" a="1"/>
  <c r="U492" i="17" s="1"/>
  <c r="U532" i="17" a="1"/>
  <c r="U532" i="17" s="1"/>
  <c r="U572" i="17" a="1"/>
  <c r="U572" i="17" s="1"/>
  <c r="U612" i="17" a="1"/>
  <c r="U612" i="17" s="1"/>
  <c r="U652" i="17" a="1"/>
  <c r="U652" i="17" s="1"/>
  <c r="U716" i="17" a="1"/>
  <c r="U716" i="17" s="1"/>
  <c r="U756" i="17" a="1"/>
  <c r="U756" i="17"/>
  <c r="U796" i="17" a="1"/>
  <c r="U796" i="17" s="1"/>
  <c r="U13" i="17" a="1"/>
  <c r="U13" i="17"/>
  <c r="U53" i="17" a="1"/>
  <c r="U53" i="17" s="1"/>
  <c r="U93" i="17" a="1"/>
  <c r="U93" i="17" s="1"/>
  <c r="U133" i="17" a="1"/>
  <c r="U133" i="17" s="1"/>
  <c r="U228" i="17" a="1"/>
  <c r="U228" i="17" s="1"/>
  <c r="U229" i="17" a="1"/>
  <c r="U229" i="17" s="1"/>
  <c r="U230" i="17" a="1"/>
  <c r="U230" i="17" s="1"/>
  <c r="U231" i="17" a="1"/>
  <c r="U231" i="17" s="1"/>
  <c r="U232" i="17" a="1"/>
  <c r="U232" i="17" s="1"/>
  <c r="U233" i="17" a="1"/>
  <c r="U233" i="17"/>
  <c r="U413" i="17" a="1"/>
  <c r="U413" i="17" s="1"/>
  <c r="U453" i="17" a="1"/>
  <c r="U453" i="17" s="1"/>
  <c r="U493" i="17" a="1"/>
  <c r="U493" i="17" s="1"/>
  <c r="U533" i="17" a="1"/>
  <c r="U533" i="17" s="1"/>
  <c r="U573" i="17" a="1"/>
  <c r="U573" i="17"/>
  <c r="U613" i="17" a="1"/>
  <c r="U613" i="17" s="1"/>
  <c r="U653" i="17" a="1"/>
  <c r="U653" i="17" s="1"/>
  <c r="U717" i="17" a="1"/>
  <c r="U717" i="17" s="1"/>
  <c r="U757" i="17" a="1"/>
  <c r="U757" i="17" s="1"/>
  <c r="U797" i="17" a="1"/>
  <c r="U797" i="17" s="1"/>
  <c r="U14" i="17" a="1"/>
  <c r="U14" i="17" s="1"/>
  <c r="U54" i="17" a="1"/>
  <c r="U54" i="17" s="1"/>
  <c r="U94" i="17" a="1"/>
  <c r="U94" i="17" s="1"/>
  <c r="U134" i="17" a="1"/>
  <c r="U134" i="17" s="1"/>
  <c r="U234" i="17" a="1"/>
  <c r="U234" i="17" s="1"/>
  <c r="U235" i="17" a="1"/>
  <c r="U235" i="17" s="1"/>
  <c r="U236" i="17" a="1"/>
  <c r="U236" i="17" s="1"/>
  <c r="U237" i="17" a="1"/>
  <c r="U237" i="17" s="1"/>
  <c r="U238" i="17" a="1"/>
  <c r="U238" i="17" s="1"/>
  <c r="U239" i="17" a="1"/>
  <c r="U239" i="17" s="1"/>
  <c r="U414" i="17" a="1"/>
  <c r="U414" i="17" s="1"/>
  <c r="U454" i="17" a="1"/>
  <c r="U454" i="17" s="1"/>
  <c r="U494" i="17" a="1"/>
  <c r="U494" i="17" s="1"/>
  <c r="U534" i="17" a="1"/>
  <c r="U534" i="17" s="1"/>
  <c r="U574" i="17" a="1"/>
  <c r="U574" i="17" s="1"/>
  <c r="U614" i="17" a="1"/>
  <c r="U614" i="17" s="1"/>
  <c r="U654" i="17" a="1"/>
  <c r="U654" i="17" s="1"/>
  <c r="U690" i="17" a="1"/>
  <c r="U690" i="17" s="1"/>
  <c r="U718" i="17" a="1"/>
  <c r="U718" i="17" s="1"/>
  <c r="U758" i="17" a="1"/>
  <c r="U758" i="17"/>
  <c r="U798" i="17" a="1"/>
  <c r="U798" i="17" s="1"/>
  <c r="U15" i="17" a="1"/>
  <c r="U15" i="17" s="1"/>
  <c r="U55" i="17" a="1"/>
  <c r="U55" i="17" s="1"/>
  <c r="U95" i="17" a="1"/>
  <c r="U95" i="17" s="1"/>
  <c r="U135" i="17" a="1"/>
  <c r="U135" i="17" s="1"/>
  <c r="U240" i="17" a="1"/>
  <c r="U240" i="17" s="1"/>
  <c r="U241" i="17" a="1"/>
  <c r="U241" i="17" s="1"/>
  <c r="U242" i="17" a="1"/>
  <c r="U242" i="17" s="1"/>
  <c r="U243" i="17" a="1"/>
  <c r="U243" i="17" s="1"/>
  <c r="U244" i="17" a="1"/>
  <c r="U244" i="17" s="1"/>
  <c r="U245" i="17" a="1"/>
  <c r="U245" i="17" s="1"/>
  <c r="U415" i="17" a="1"/>
  <c r="U415" i="17" s="1"/>
  <c r="U455" i="17" a="1"/>
  <c r="U455" i="17"/>
  <c r="U495" i="17" a="1"/>
  <c r="U495" i="17" s="1"/>
  <c r="U535" i="17" a="1"/>
  <c r="U535" i="17" s="1"/>
  <c r="U575" i="17" a="1"/>
  <c r="U575" i="17" s="1"/>
  <c r="U615" i="17" a="1"/>
  <c r="U615" i="17" s="1"/>
  <c r="U655" i="17" a="1"/>
  <c r="U655" i="17" s="1"/>
  <c r="U691" i="17" a="1"/>
  <c r="U691" i="17" s="1"/>
  <c r="U719" i="17" a="1"/>
  <c r="U719" i="17" s="1"/>
  <c r="U759" i="17" a="1"/>
  <c r="U759" i="17" s="1"/>
  <c r="U799" i="17" a="1"/>
  <c r="U799" i="17" s="1"/>
  <c r="U16" i="17" a="1"/>
  <c r="U16" i="17" s="1"/>
  <c r="U56" i="17" a="1"/>
  <c r="U56" i="17" s="1"/>
  <c r="U96" i="17" a="1"/>
  <c r="U96" i="17" s="1"/>
  <c r="U136" i="17" a="1"/>
  <c r="U136" i="17" s="1"/>
  <c r="U246" i="17" a="1"/>
  <c r="U246" i="17" s="1"/>
  <c r="U247" i="17" a="1"/>
  <c r="U247" i="17" s="1"/>
  <c r="U248" i="17" a="1"/>
  <c r="U248" i="17" s="1"/>
  <c r="U249" i="17" a="1"/>
  <c r="U249" i="17" s="1"/>
  <c r="U250" i="17" a="1"/>
  <c r="U250" i="17" s="1"/>
  <c r="U251" i="17" a="1"/>
  <c r="U251" i="17" s="1"/>
  <c r="U416" i="17" a="1"/>
  <c r="U416" i="17" s="1"/>
  <c r="U456" i="17" a="1"/>
  <c r="U456" i="17" s="1"/>
  <c r="U496" i="17" a="1"/>
  <c r="U496" i="17" s="1"/>
  <c r="U536" i="17" a="1"/>
  <c r="U536" i="17" s="1"/>
  <c r="U576" i="17" a="1"/>
  <c r="U576" i="17" s="1"/>
  <c r="U616" i="17" a="1"/>
  <c r="U616" i="17" s="1"/>
  <c r="U656" i="17" a="1"/>
  <c r="U656" i="17" s="1"/>
  <c r="U692" i="17" a="1"/>
  <c r="U692" i="17" s="1"/>
  <c r="U720" i="17" a="1"/>
  <c r="U720" i="17" s="1"/>
  <c r="U760" i="17" a="1"/>
  <c r="U760" i="17" s="1"/>
  <c r="U800" i="17" a="1"/>
  <c r="U800" i="17" s="1"/>
  <c r="U17" i="17" a="1"/>
  <c r="U17" i="17" s="1"/>
  <c r="U57" i="17" a="1"/>
  <c r="U57" i="17" s="1"/>
  <c r="U97" i="17" a="1"/>
  <c r="U97" i="17"/>
  <c r="U137" i="17" a="1"/>
  <c r="U137" i="17" s="1"/>
  <c r="U252" i="17" a="1"/>
  <c r="U252" i="17" s="1"/>
  <c r="U253" i="17" a="1"/>
  <c r="U253" i="17" s="1"/>
  <c r="U254" i="17" a="1"/>
  <c r="U254" i="17" s="1"/>
  <c r="U255" i="17" a="1"/>
  <c r="U255" i="17" s="1"/>
  <c r="U256" i="17" a="1"/>
  <c r="U256" i="17" s="1"/>
  <c r="U257" i="17" a="1"/>
  <c r="U257" i="17" s="1"/>
  <c r="U417" i="17" a="1"/>
  <c r="U417" i="17" s="1"/>
  <c r="U457" i="17" a="1"/>
  <c r="U457" i="17" s="1"/>
  <c r="U497" i="17" a="1"/>
  <c r="U497" i="17" s="1"/>
  <c r="U537" i="17" a="1"/>
  <c r="U537" i="17" s="1"/>
  <c r="U577" i="17" a="1"/>
  <c r="U577" i="17" s="1"/>
  <c r="U617" i="17" a="1"/>
  <c r="U617" i="17" s="1"/>
  <c r="U657" i="17" a="1"/>
  <c r="U657" i="17" s="1"/>
  <c r="U693" i="17" a="1"/>
  <c r="U693" i="17" s="1"/>
  <c r="U721" i="17" a="1"/>
  <c r="U721" i="17" s="1"/>
  <c r="U761" i="17" a="1"/>
  <c r="U761" i="17" s="1"/>
  <c r="U801" i="17" a="1"/>
  <c r="U801" i="17" s="1"/>
  <c r="U18" i="17" a="1"/>
  <c r="U18" i="17" s="1"/>
  <c r="U58" i="17" a="1"/>
  <c r="U58" i="17" s="1"/>
  <c r="U98" i="17" a="1"/>
  <c r="U98" i="17"/>
  <c r="U138" i="17" a="1"/>
  <c r="U138" i="17" s="1"/>
  <c r="U258" i="17" a="1"/>
  <c r="U258" i="17" s="1"/>
  <c r="U259" i="17" a="1"/>
  <c r="U259" i="17" s="1"/>
  <c r="U260" i="17" a="1"/>
  <c r="U260" i="17" s="1"/>
  <c r="U261" i="17" a="1"/>
  <c r="U261" i="17" s="1"/>
  <c r="U262" i="17" a="1"/>
  <c r="U262" i="17" s="1"/>
  <c r="U263" i="17" a="1"/>
  <c r="U263" i="17" s="1"/>
  <c r="U418" i="17" a="1"/>
  <c r="U418" i="17"/>
  <c r="U458" i="17" a="1"/>
  <c r="U458" i="17" s="1"/>
  <c r="U498" i="17" a="1"/>
  <c r="U498" i="17" s="1"/>
  <c r="U538" i="17" a="1"/>
  <c r="U538" i="17"/>
  <c r="U578" i="17" a="1"/>
  <c r="U578" i="17" s="1"/>
  <c r="U618" i="17" a="1"/>
  <c r="U618" i="17" s="1"/>
  <c r="U658" i="17" a="1"/>
  <c r="U658" i="17" s="1"/>
  <c r="U694" i="17" a="1"/>
  <c r="U694" i="17" s="1"/>
  <c r="U722" i="17" a="1"/>
  <c r="U722" i="17" s="1"/>
  <c r="U762" i="17" a="1"/>
  <c r="U762" i="17" s="1"/>
  <c r="U802" i="17" a="1"/>
  <c r="U802" i="17" s="1"/>
  <c r="U19" i="17" a="1"/>
  <c r="U19" i="17" s="1"/>
  <c r="U59" i="17" a="1"/>
  <c r="U59" i="17" s="1"/>
  <c r="U99" i="17" a="1"/>
  <c r="U99" i="17" s="1"/>
  <c r="U139" i="17" a="1"/>
  <c r="U139" i="17" s="1"/>
  <c r="U264" i="17" a="1"/>
  <c r="U264" i="17" s="1"/>
  <c r="U265" i="17" a="1"/>
  <c r="U265" i="17"/>
  <c r="U266" i="17" a="1"/>
  <c r="U266" i="17" s="1"/>
  <c r="U267" i="17" a="1"/>
  <c r="U267" i="17" s="1"/>
  <c r="U268" i="17" a="1"/>
  <c r="U268" i="17" s="1"/>
  <c r="U269" i="17" a="1"/>
  <c r="U269" i="17" s="1"/>
  <c r="U419" i="17" a="1"/>
  <c r="U419" i="17" s="1"/>
  <c r="U459" i="17" a="1"/>
  <c r="U459" i="17" s="1"/>
  <c r="U499" i="17" a="1"/>
  <c r="U499" i="17" s="1"/>
  <c r="U539" i="17" a="1"/>
  <c r="U539" i="17" s="1"/>
  <c r="U579" i="17" a="1"/>
  <c r="U579" i="17" s="1"/>
  <c r="U619" i="17" a="1"/>
  <c r="U619" i="17" s="1"/>
  <c r="U659" i="17" a="1"/>
  <c r="U659" i="17" s="1"/>
  <c r="U695" i="17" a="1"/>
  <c r="U695" i="17" s="1"/>
  <c r="U723" i="17" a="1"/>
  <c r="U723" i="17" s="1"/>
  <c r="U763" i="17" a="1"/>
  <c r="U763" i="17" s="1"/>
  <c r="U803" i="17" a="1"/>
  <c r="U803" i="17" s="1"/>
  <c r="U20" i="17" a="1"/>
  <c r="U20" i="17" s="1"/>
  <c r="U60" i="17" a="1"/>
  <c r="U60" i="17" s="1"/>
  <c r="U100" i="17" a="1"/>
  <c r="U100" i="17" s="1"/>
  <c r="U140" i="17" a="1"/>
  <c r="U140" i="17" s="1"/>
  <c r="U270" i="17" a="1"/>
  <c r="U270" i="17" s="1"/>
  <c r="U271" i="17" a="1"/>
  <c r="U271" i="17" s="1"/>
  <c r="U272" i="17" a="1"/>
  <c r="U272" i="17" s="1"/>
  <c r="U273" i="17" a="1"/>
  <c r="U273" i="17" s="1"/>
  <c r="U274" i="17" a="1"/>
  <c r="U274" i="17" s="1"/>
  <c r="U275" i="17" a="1"/>
  <c r="U275" i="17" s="1"/>
  <c r="U420" i="17" a="1"/>
  <c r="U420" i="17" s="1"/>
  <c r="U460" i="17" a="1"/>
  <c r="U460" i="17" s="1"/>
  <c r="U500" i="17" a="1"/>
  <c r="U500" i="17" s="1"/>
  <c r="U540" i="17" a="1"/>
  <c r="U540" i="17" s="1"/>
  <c r="U580" i="17" a="1"/>
  <c r="U580" i="17" s="1"/>
  <c r="U620" i="17" a="1"/>
  <c r="U620" i="17" s="1"/>
  <c r="U660" i="17" a="1"/>
  <c r="U660" i="17" s="1"/>
  <c r="U696" i="17" a="1"/>
  <c r="U696" i="17" s="1"/>
  <c r="U724" i="17" a="1"/>
  <c r="U724" i="17" s="1"/>
  <c r="U764" i="17" a="1"/>
  <c r="U764" i="17" s="1"/>
  <c r="U804" i="17" a="1"/>
  <c r="U804" i="17" s="1"/>
  <c r="U21" i="17" a="1"/>
  <c r="U21" i="17" s="1"/>
  <c r="U61" i="17" a="1"/>
  <c r="U61" i="17" s="1"/>
  <c r="U101" i="17" a="1"/>
  <c r="U101" i="17" s="1"/>
  <c r="U141" i="17" a="1"/>
  <c r="U141" i="17" s="1"/>
  <c r="U276" i="17" a="1"/>
  <c r="U276" i="17" s="1"/>
  <c r="U277" i="17" a="1"/>
  <c r="U277" i="17" s="1"/>
  <c r="U278" i="17" a="1"/>
  <c r="U278" i="17" s="1"/>
  <c r="U279" i="17" a="1"/>
  <c r="U279" i="17" s="1"/>
  <c r="U280" i="17" a="1"/>
  <c r="U280" i="17"/>
  <c r="U281" i="17" a="1"/>
  <c r="U281" i="17" s="1"/>
  <c r="U421" i="17" a="1"/>
  <c r="U421" i="17" s="1"/>
  <c r="U461" i="17" a="1"/>
  <c r="U461" i="17" s="1"/>
  <c r="U501" i="17" a="1"/>
  <c r="U501" i="17" s="1"/>
  <c r="U541" i="17" a="1"/>
  <c r="U541" i="17" s="1"/>
  <c r="U581" i="17" a="1"/>
  <c r="U581" i="17" s="1"/>
  <c r="U621" i="17" a="1"/>
  <c r="U621" i="17" s="1"/>
  <c r="U661" i="17" a="1"/>
  <c r="U661" i="17" s="1"/>
  <c r="U697" i="17" a="1"/>
  <c r="U697" i="17" s="1"/>
  <c r="U725" i="17" a="1"/>
  <c r="U725" i="17" s="1"/>
  <c r="U765" i="17" a="1"/>
  <c r="U765" i="17" s="1"/>
  <c r="U805" i="17" a="1"/>
  <c r="U805" i="17" s="1"/>
  <c r="U22" i="17" a="1"/>
  <c r="U22" i="17" s="1"/>
  <c r="U62" i="17" a="1"/>
  <c r="U62" i="17" s="1"/>
  <c r="U102" i="17" a="1"/>
  <c r="U102" i="17" s="1"/>
  <c r="U142" i="17" a="1"/>
  <c r="U142" i="17" s="1"/>
  <c r="U282" i="17" a="1"/>
  <c r="U282" i="17" s="1"/>
  <c r="U283" i="17" a="1"/>
  <c r="U283" i="17" s="1"/>
  <c r="U284" i="17" a="1"/>
  <c r="U284" i="17" s="1"/>
  <c r="U285" i="17" a="1"/>
  <c r="U285" i="17" s="1"/>
  <c r="U286" i="17" a="1"/>
  <c r="U286" i="17" s="1"/>
  <c r="U287" i="17" a="1"/>
  <c r="U287" i="17" s="1"/>
  <c r="U422" i="17" a="1"/>
  <c r="U422" i="17" s="1"/>
  <c r="U462" i="17" a="1"/>
  <c r="U462" i="17" s="1"/>
  <c r="U502" i="17" a="1"/>
  <c r="U502" i="17" s="1"/>
  <c r="U542" i="17" a="1"/>
  <c r="U542" i="17" s="1"/>
  <c r="U582" i="17" a="1"/>
  <c r="U582" i="17"/>
  <c r="U622" i="17" a="1"/>
  <c r="U622" i="17" s="1"/>
  <c r="U662" i="17" a="1"/>
  <c r="U662" i="17" s="1"/>
  <c r="U726" i="17" a="1"/>
  <c r="U726" i="17"/>
  <c r="U766" i="17" a="1"/>
  <c r="U766" i="17" s="1"/>
  <c r="U806" i="17" a="1"/>
  <c r="U806" i="17" s="1"/>
  <c r="U23" i="17" a="1"/>
  <c r="U23" i="17" s="1"/>
  <c r="U63" i="17" a="1"/>
  <c r="U63" i="17" s="1"/>
  <c r="U103" i="17" a="1"/>
  <c r="U103" i="17" s="1"/>
  <c r="U143" i="17" a="1"/>
  <c r="U143" i="17" s="1"/>
  <c r="U288" i="17" a="1"/>
  <c r="U288" i="17" s="1"/>
  <c r="U289" i="17" a="1"/>
  <c r="U289" i="17" s="1"/>
  <c r="U290" i="17" a="1"/>
  <c r="U290" i="17" s="1"/>
  <c r="U291" i="17" a="1"/>
  <c r="U291" i="17" s="1"/>
  <c r="U292" i="17" a="1"/>
  <c r="U292" i="17" s="1"/>
  <c r="U293" i="17" a="1"/>
  <c r="U293" i="17" s="1"/>
  <c r="U423" i="17" a="1"/>
  <c r="U423" i="17"/>
  <c r="U463" i="17" a="1"/>
  <c r="U463" i="17" s="1"/>
  <c r="U503" i="17" a="1"/>
  <c r="U503" i="17" s="1"/>
  <c r="U543" i="17" a="1"/>
  <c r="U543" i="17" s="1"/>
  <c r="U583" i="17" a="1"/>
  <c r="U583" i="17" s="1"/>
  <c r="U623" i="17" a="1"/>
  <c r="U623" i="17" s="1"/>
  <c r="U663" i="17" a="1"/>
  <c r="U663" i="17" s="1"/>
  <c r="U727" i="17" a="1"/>
  <c r="U727" i="17" s="1"/>
  <c r="U767" i="17" a="1"/>
  <c r="U767" i="17" s="1"/>
  <c r="U807" i="17" a="1"/>
  <c r="U807" i="17" s="1"/>
  <c r="U24" i="17" a="1"/>
  <c r="U24" i="17" s="1"/>
  <c r="U64" i="17" a="1"/>
  <c r="U64" i="17" s="1"/>
  <c r="U104" i="17" a="1"/>
  <c r="U104" i="17" s="1"/>
  <c r="U144" i="17" a="1"/>
  <c r="U144" i="17" s="1"/>
  <c r="U294" i="17" a="1"/>
  <c r="U294" i="17" s="1"/>
  <c r="U295" i="17" a="1"/>
  <c r="U295" i="17" s="1"/>
  <c r="U296" i="17" a="1"/>
  <c r="U296" i="17" s="1"/>
  <c r="U297" i="17" a="1"/>
  <c r="U297" i="17" s="1"/>
  <c r="U298" i="17" a="1"/>
  <c r="U298" i="17"/>
  <c r="U299" i="17" a="1"/>
  <c r="U299" i="17" s="1"/>
  <c r="U424" i="17" a="1"/>
  <c r="U424" i="17" s="1"/>
  <c r="U464" i="17" a="1"/>
  <c r="U464" i="17" s="1"/>
  <c r="U504" i="17" a="1"/>
  <c r="U504" i="17" s="1"/>
  <c r="U544" i="17" a="1"/>
  <c r="U544" i="17" s="1"/>
  <c r="U584" i="17" a="1"/>
  <c r="U584" i="17" s="1"/>
  <c r="U624" i="17" a="1"/>
  <c r="U624" i="17" s="1"/>
  <c r="U664" i="17" a="1"/>
  <c r="U664" i="17"/>
  <c r="U728" i="17" a="1"/>
  <c r="U728" i="17" s="1"/>
  <c r="U768" i="17" a="1"/>
  <c r="U768" i="17" s="1"/>
  <c r="U808" i="17" a="1"/>
  <c r="U808" i="17" s="1"/>
  <c r="U25" i="17" a="1"/>
  <c r="U25" i="17" s="1"/>
  <c r="U65" i="17" a="1"/>
  <c r="U65" i="17" s="1"/>
  <c r="U105" i="17" a="1"/>
  <c r="U105" i="17" s="1"/>
  <c r="U145" i="17" a="1"/>
  <c r="U145" i="17" s="1"/>
  <c r="U300" i="17" a="1"/>
  <c r="U300" i="17" s="1"/>
  <c r="U301" i="17" a="1"/>
  <c r="U301" i="17" s="1"/>
  <c r="U302" i="17" a="1"/>
  <c r="U302" i="17" s="1"/>
  <c r="U303" i="17" a="1"/>
  <c r="U303" i="17" s="1"/>
  <c r="U304" i="17" a="1"/>
  <c r="U304" i="17" s="1"/>
  <c r="U305" i="17" a="1"/>
  <c r="U305" i="17" s="1"/>
  <c r="U425" i="17" a="1"/>
  <c r="U425" i="17" s="1"/>
  <c r="U465" i="17" a="1"/>
  <c r="U465" i="17" s="1"/>
  <c r="U505" i="17" a="1"/>
  <c r="U505" i="17"/>
  <c r="U545" i="17" a="1"/>
  <c r="U545" i="17" s="1"/>
  <c r="U585" i="17" a="1"/>
  <c r="U585" i="17" s="1"/>
  <c r="U625" i="17" a="1"/>
  <c r="U625" i="17" s="1"/>
  <c r="U665" i="17" a="1"/>
  <c r="U665" i="17" s="1"/>
  <c r="U729" i="17" a="1"/>
  <c r="U729" i="17" s="1"/>
  <c r="U769" i="17" a="1"/>
  <c r="U769" i="17" s="1"/>
  <c r="U809" i="17" a="1"/>
  <c r="U809" i="17" s="1"/>
  <c r="U26" i="17" a="1"/>
  <c r="U26" i="17" s="1"/>
  <c r="U66" i="17" a="1"/>
  <c r="U66" i="17" s="1"/>
  <c r="U106" i="17" a="1"/>
  <c r="U106" i="17" s="1"/>
  <c r="U146" i="17" a="1"/>
  <c r="U146" i="17" s="1"/>
  <c r="U306" i="17" a="1"/>
  <c r="U306" i="17" s="1"/>
  <c r="U307" i="17" a="1"/>
  <c r="U307" i="17" s="1"/>
  <c r="U308" i="17" a="1"/>
  <c r="U308" i="17" s="1"/>
  <c r="U309" i="17" a="1"/>
  <c r="U309" i="17" s="1"/>
  <c r="U310" i="17" a="1"/>
  <c r="U310" i="17" s="1"/>
  <c r="U311" i="17" a="1"/>
  <c r="U311" i="17" s="1"/>
  <c r="U426" i="17" a="1"/>
  <c r="U426" i="17" s="1"/>
  <c r="U466" i="17" a="1"/>
  <c r="U466" i="17" s="1"/>
  <c r="U506" i="17" a="1"/>
  <c r="U506" i="17" s="1"/>
  <c r="U546" i="17" a="1"/>
  <c r="U546" i="17" s="1"/>
  <c r="U586" i="17" a="1"/>
  <c r="U586" i="17" s="1"/>
  <c r="U626" i="17" a="1"/>
  <c r="U626" i="17" s="1"/>
  <c r="U666" i="17" a="1"/>
  <c r="U666" i="17" s="1"/>
  <c r="U698" i="17" a="1"/>
  <c r="U698" i="17" s="1"/>
  <c r="U730" i="17" a="1"/>
  <c r="U730" i="17" s="1"/>
  <c r="U770" i="17" a="1"/>
  <c r="U770" i="17" s="1"/>
  <c r="U810" i="17" a="1"/>
  <c r="U810" i="17" s="1"/>
  <c r="U27" i="17" a="1"/>
  <c r="U27" i="17" s="1"/>
  <c r="U67" i="17" a="1"/>
  <c r="U67" i="17" s="1"/>
  <c r="U107" i="17" a="1"/>
  <c r="U107" i="17" s="1"/>
  <c r="U147" i="17" a="1"/>
  <c r="U147" i="17" s="1"/>
  <c r="U312" i="17" a="1"/>
  <c r="U312" i="17" s="1"/>
  <c r="U313" i="17" a="1"/>
  <c r="U313" i="17" s="1"/>
  <c r="U314" i="17" a="1"/>
  <c r="U314" i="17" s="1"/>
  <c r="U315" i="17" a="1"/>
  <c r="U315" i="17" s="1"/>
  <c r="U316" i="17" a="1"/>
  <c r="U316" i="17" s="1"/>
  <c r="U317" i="17" a="1"/>
  <c r="U317" i="17"/>
  <c r="U427" i="17" a="1"/>
  <c r="U427" i="17" s="1"/>
  <c r="U467" i="17" a="1"/>
  <c r="U467" i="17" s="1"/>
  <c r="U507" i="17" a="1"/>
  <c r="U507" i="17" s="1"/>
  <c r="U547" i="17" a="1"/>
  <c r="U547" i="17" s="1"/>
  <c r="U587" i="17" a="1"/>
  <c r="U587" i="17" s="1"/>
  <c r="U627" i="17" a="1"/>
  <c r="U627" i="17" s="1"/>
  <c r="U667" i="17" a="1"/>
  <c r="U667" i="17" s="1"/>
  <c r="U731" i="17" a="1"/>
  <c r="U731" i="17" s="1"/>
  <c r="U771" i="17" a="1"/>
  <c r="U771" i="17" s="1"/>
  <c r="U811" i="17" a="1"/>
  <c r="U811" i="17" s="1"/>
  <c r="U28" i="17" a="1"/>
  <c r="U28" i="17" s="1"/>
  <c r="U68" i="17" a="1"/>
  <c r="U68" i="17" s="1"/>
  <c r="U108" i="17" a="1"/>
  <c r="U108" i="17" s="1"/>
  <c r="U148" i="17" a="1"/>
  <c r="U148" i="17" s="1"/>
  <c r="U318" i="17" a="1"/>
  <c r="U318" i="17" s="1"/>
  <c r="U319" i="17" a="1"/>
  <c r="U319" i="17" s="1"/>
  <c r="U320" i="17" a="1"/>
  <c r="U320" i="17" s="1"/>
  <c r="U321" i="17" a="1"/>
  <c r="U321" i="17" s="1"/>
  <c r="U322" i="17" a="1"/>
  <c r="U322" i="17" s="1"/>
  <c r="U323" i="17" a="1"/>
  <c r="U323" i="17" s="1"/>
  <c r="U428" i="17" a="1"/>
  <c r="U428" i="17" s="1"/>
  <c r="U468" i="17" a="1"/>
  <c r="U468" i="17" s="1"/>
  <c r="U508" i="17" a="1"/>
  <c r="U508" i="17" s="1"/>
  <c r="U548" i="17" a="1"/>
  <c r="U548" i="17" s="1"/>
  <c r="U588" i="17" a="1"/>
  <c r="U588" i="17" s="1"/>
  <c r="U628" i="17" a="1"/>
  <c r="U628" i="17" s="1"/>
  <c r="U668" i="17" a="1"/>
  <c r="U668" i="17" s="1"/>
  <c r="U699" i="17" a="1"/>
  <c r="U699" i="17" s="1"/>
  <c r="U732" i="17" a="1"/>
  <c r="U732" i="17" s="1"/>
  <c r="U772" i="17" a="1"/>
  <c r="U772" i="17" s="1"/>
  <c r="U812" i="17" a="1"/>
  <c r="U812" i="17" s="1"/>
  <c r="U29" i="17" a="1"/>
  <c r="U29" i="17" s="1"/>
  <c r="U69" i="17" a="1"/>
  <c r="U69" i="17" s="1"/>
  <c r="U109" i="17" a="1"/>
  <c r="U109" i="17" s="1"/>
  <c r="U149" i="17" a="1"/>
  <c r="U149" i="17" s="1"/>
  <c r="U324" i="17" a="1"/>
  <c r="U324" i="17" s="1"/>
  <c r="U325" i="17" a="1"/>
  <c r="U325" i="17" s="1"/>
  <c r="U326" i="17" a="1"/>
  <c r="U326" i="17" s="1"/>
  <c r="U327" i="17" a="1"/>
  <c r="U327" i="17" s="1"/>
  <c r="U328" i="17" a="1"/>
  <c r="U328" i="17" s="1"/>
  <c r="U329" i="17" a="1"/>
  <c r="U329" i="17" s="1"/>
  <c r="U429" i="17" a="1"/>
  <c r="U429" i="17"/>
  <c r="U469" i="17" a="1"/>
  <c r="U469" i="17" s="1"/>
  <c r="U509" i="17" a="1"/>
  <c r="U509" i="17" s="1"/>
  <c r="U549" i="17" a="1"/>
  <c r="U549" i="17" s="1"/>
  <c r="U589" i="17" a="1"/>
  <c r="U589" i="17" s="1"/>
  <c r="U629" i="17" a="1"/>
  <c r="U629" i="17" s="1"/>
  <c r="U669" i="17" a="1"/>
  <c r="U669" i="17" s="1"/>
  <c r="U733" i="17" a="1"/>
  <c r="U733" i="17" s="1"/>
  <c r="U773" i="17" a="1"/>
  <c r="U773" i="17" s="1"/>
  <c r="U813" i="17" a="1"/>
  <c r="U813" i="17" s="1"/>
  <c r="U30" i="17" a="1"/>
  <c r="U30" i="17" s="1"/>
  <c r="U70" i="17" a="1"/>
  <c r="U70" i="17" s="1"/>
  <c r="U110" i="17" a="1"/>
  <c r="U110" i="17"/>
  <c r="U150" i="17" a="1"/>
  <c r="U150" i="17" s="1"/>
  <c r="U330" i="17" a="1"/>
  <c r="U330" i="17" s="1"/>
  <c r="U331" i="17" a="1"/>
  <c r="U331" i="17"/>
  <c r="U332" i="17" a="1"/>
  <c r="U332" i="17" s="1"/>
  <c r="U333" i="17" a="1"/>
  <c r="U333" i="17" s="1"/>
  <c r="U334" i="17" a="1"/>
  <c r="U334" i="17" s="1"/>
  <c r="U335" i="17" a="1"/>
  <c r="U335" i="17" s="1"/>
  <c r="U430" i="17" a="1"/>
  <c r="U430" i="17" s="1"/>
  <c r="U470" i="17" a="1"/>
  <c r="U470" i="17" s="1"/>
  <c r="U510" i="17" a="1"/>
  <c r="U510" i="17" s="1"/>
  <c r="U550" i="17" a="1"/>
  <c r="U550" i="17" s="1"/>
  <c r="U590" i="17" a="1"/>
  <c r="U590" i="17" s="1"/>
  <c r="U630" i="17" a="1"/>
  <c r="U630" i="17" s="1"/>
  <c r="U670" i="17" a="1"/>
  <c r="U670" i="17" s="1"/>
  <c r="U700" i="17" a="1"/>
  <c r="U700" i="17" s="1"/>
  <c r="U734" i="17" a="1"/>
  <c r="U734" i="17" s="1"/>
  <c r="U774" i="17" a="1"/>
  <c r="U774" i="17" s="1"/>
  <c r="U814" i="17" a="1"/>
  <c r="U814" i="17" s="1"/>
  <c r="U31" i="17" a="1"/>
  <c r="U31" i="17" s="1"/>
  <c r="U71" i="17" a="1"/>
  <c r="U71" i="17" s="1"/>
  <c r="U111" i="17" a="1"/>
  <c r="U111" i="17" s="1"/>
  <c r="U151" i="17" a="1"/>
  <c r="U151" i="17" s="1"/>
  <c r="U336" i="17" a="1"/>
  <c r="U336" i="17" s="1"/>
  <c r="U337" i="17" a="1"/>
  <c r="U337" i="17" s="1"/>
  <c r="U338" i="17" a="1"/>
  <c r="U338" i="17" s="1"/>
  <c r="U339" i="17" a="1"/>
  <c r="U339" i="17" s="1"/>
  <c r="U340" i="17" a="1"/>
  <c r="U340" i="17" s="1"/>
  <c r="U341" i="17" a="1"/>
  <c r="U341" i="17" s="1"/>
  <c r="U431" i="17" a="1"/>
  <c r="U431" i="17" s="1"/>
  <c r="U471" i="17" a="1"/>
  <c r="U471" i="17" s="1"/>
  <c r="U511" i="17" a="1"/>
  <c r="U511" i="17" s="1"/>
  <c r="U551" i="17" a="1"/>
  <c r="U551" i="17" s="1"/>
  <c r="U591" i="17" a="1"/>
  <c r="U591" i="17"/>
  <c r="U631" i="17" a="1"/>
  <c r="U631" i="17" s="1"/>
  <c r="U671" i="17" a="1"/>
  <c r="U671" i="17" s="1"/>
  <c r="U735" i="17" a="1"/>
  <c r="U735" i="17" s="1"/>
  <c r="U775" i="17" a="1"/>
  <c r="U775" i="17" s="1"/>
  <c r="U815" i="17" a="1"/>
  <c r="U815" i="17" s="1"/>
  <c r="U32" i="17" a="1"/>
  <c r="U32" i="17" s="1"/>
  <c r="U72" i="17" a="1"/>
  <c r="U72" i="17" s="1"/>
  <c r="U112" i="17" a="1"/>
  <c r="U112" i="17" s="1"/>
  <c r="U152" i="17" a="1"/>
  <c r="U152" i="17"/>
  <c r="U342" i="17" a="1"/>
  <c r="U342" i="17" s="1"/>
  <c r="U343" i="17" a="1"/>
  <c r="U343" i="17" s="1"/>
  <c r="U344" i="17" a="1"/>
  <c r="U344" i="17" s="1"/>
  <c r="U345" i="17" a="1"/>
  <c r="U345" i="17" s="1"/>
  <c r="U346" i="17" a="1"/>
  <c r="U346" i="17"/>
  <c r="U347" i="17" a="1"/>
  <c r="U347" i="17" s="1"/>
  <c r="U432" i="17" a="1"/>
  <c r="U432" i="17" s="1"/>
  <c r="U472" i="17" a="1"/>
  <c r="U472" i="17" s="1"/>
  <c r="U512" i="17" a="1"/>
  <c r="U512" i="17" s="1"/>
  <c r="U552" i="17" a="1"/>
  <c r="U552" i="17" s="1"/>
  <c r="U592" i="17" a="1"/>
  <c r="U592" i="17" s="1"/>
  <c r="U632" i="17" a="1"/>
  <c r="U632" i="17" s="1"/>
  <c r="U672" i="17" a="1"/>
  <c r="U672" i="17" s="1"/>
  <c r="U701" i="17" a="1"/>
  <c r="U701" i="17" s="1"/>
  <c r="U736" i="17" a="1"/>
  <c r="U736" i="17" s="1"/>
  <c r="U776" i="17" a="1"/>
  <c r="U776" i="17" s="1"/>
  <c r="U816" i="17" a="1"/>
  <c r="U816" i="17" s="1"/>
  <c r="U33" i="17" a="1"/>
  <c r="U33" i="17" s="1"/>
  <c r="U73" i="17" a="1"/>
  <c r="U73" i="17" s="1"/>
  <c r="U113" i="17" a="1"/>
  <c r="U113" i="17" s="1"/>
  <c r="U153" i="17" a="1"/>
  <c r="U153" i="17" s="1"/>
  <c r="U348" i="17" a="1"/>
  <c r="U348" i="17" s="1"/>
  <c r="U349" i="17" a="1"/>
  <c r="U349" i="17" s="1"/>
  <c r="U350" i="17" a="1"/>
  <c r="U350" i="17" s="1"/>
  <c r="U351" i="17" a="1"/>
  <c r="U351" i="17" s="1"/>
  <c r="U352" i="17" a="1"/>
  <c r="U352" i="17" s="1"/>
  <c r="U353" i="17" a="1"/>
  <c r="U353" i="17" s="1"/>
  <c r="U433" i="17" a="1"/>
  <c r="U433" i="17" s="1"/>
  <c r="U473" i="17" a="1"/>
  <c r="U473" i="17" s="1"/>
  <c r="U513" i="17" a="1"/>
  <c r="U513" i="17" s="1"/>
  <c r="U553" i="17" a="1"/>
  <c r="U553" i="17"/>
  <c r="U593" i="17" a="1"/>
  <c r="U593" i="17" s="1"/>
  <c r="U633" i="17" a="1"/>
  <c r="U633" i="17" s="1"/>
  <c r="U673" i="17" a="1"/>
  <c r="U673" i="17" s="1"/>
  <c r="U702" i="17" a="1"/>
  <c r="U702" i="17"/>
  <c r="U737" i="17" a="1"/>
  <c r="U737" i="17" s="1"/>
  <c r="U777" i="17" a="1"/>
  <c r="U777" i="17" s="1"/>
  <c r="U817" i="17" a="1"/>
  <c r="U817" i="17" s="1"/>
  <c r="U34" i="17" a="1"/>
  <c r="U34" i="17" s="1"/>
  <c r="U74" i="17" a="1"/>
  <c r="U74" i="17" s="1"/>
  <c r="U114" i="17" a="1"/>
  <c r="U114" i="17" s="1"/>
  <c r="U154" i="17" a="1"/>
  <c r="U154" i="17" s="1"/>
  <c r="U354" i="17" a="1"/>
  <c r="U354" i="17" s="1"/>
  <c r="U355" i="17" a="1"/>
  <c r="U355" i="17" s="1"/>
  <c r="U356" i="17" a="1"/>
  <c r="U356" i="17" s="1"/>
  <c r="U357" i="17" a="1"/>
  <c r="U357" i="17" s="1"/>
  <c r="U358" i="17" a="1"/>
  <c r="U358" i="17" s="1"/>
  <c r="U359" i="17" a="1"/>
  <c r="U359" i="17" s="1"/>
  <c r="U434" i="17" a="1"/>
  <c r="U434" i="17" s="1"/>
  <c r="U474" i="17" a="1"/>
  <c r="U474" i="17" s="1"/>
  <c r="U514" i="17" a="1"/>
  <c r="U514" i="17" s="1"/>
  <c r="U554" i="17" a="1"/>
  <c r="U554" i="17" s="1"/>
  <c r="U594" i="17" a="1"/>
  <c r="U594" i="17" s="1"/>
  <c r="U634" i="17" a="1"/>
  <c r="U634" i="17" s="1"/>
  <c r="U674" i="17" a="1"/>
  <c r="U674" i="17" s="1"/>
  <c r="U703" i="17" a="1"/>
  <c r="U703" i="17" s="1"/>
  <c r="U738" i="17" a="1"/>
  <c r="U738" i="17" s="1"/>
  <c r="U778" i="17" a="1"/>
  <c r="U778" i="17" s="1"/>
  <c r="U818" i="17" a="1"/>
  <c r="U818" i="17" s="1"/>
  <c r="U35" i="17" a="1"/>
  <c r="U35" i="17" s="1"/>
  <c r="U75" i="17" a="1"/>
  <c r="U75" i="17" s="1"/>
  <c r="U115" i="17" a="1"/>
  <c r="U115" i="17" s="1"/>
  <c r="U155" i="17" a="1"/>
  <c r="U155" i="17" s="1"/>
  <c r="U360" i="17" a="1"/>
  <c r="U360" i="17" s="1"/>
  <c r="U361" i="17" a="1"/>
  <c r="U361" i="17" s="1"/>
  <c r="U362" i="17" a="1"/>
  <c r="U362" i="17" s="1"/>
  <c r="U363" i="17" a="1"/>
  <c r="U363" i="17" s="1"/>
  <c r="U364" i="17" a="1"/>
  <c r="U364" i="17"/>
  <c r="U365" i="17" a="1"/>
  <c r="U365" i="17" s="1"/>
  <c r="U435" i="17" a="1"/>
  <c r="U435" i="17" s="1"/>
  <c r="U475" i="17" a="1"/>
  <c r="U475" i="17" s="1"/>
  <c r="U515" i="17" a="1"/>
  <c r="U515" i="17" s="1"/>
  <c r="U555" i="17" a="1"/>
  <c r="U555" i="17" s="1"/>
  <c r="U595" i="17" a="1"/>
  <c r="U595" i="17" s="1"/>
  <c r="U635" i="17" a="1"/>
  <c r="U635" i="17" s="1"/>
  <c r="U675" i="17" a="1"/>
  <c r="U675" i="17" s="1"/>
  <c r="U739" i="17" a="1"/>
  <c r="U739" i="17" s="1"/>
  <c r="U779" i="17" a="1"/>
  <c r="U779" i="17" s="1"/>
  <c r="U819" i="17" a="1"/>
  <c r="U819" i="17" s="1"/>
  <c r="U36" i="17" a="1"/>
  <c r="U36" i="17" s="1"/>
  <c r="U76" i="17" a="1"/>
  <c r="U76" i="17" s="1"/>
  <c r="U116" i="17" a="1"/>
  <c r="U116" i="17" s="1"/>
  <c r="U156" i="17" a="1"/>
  <c r="U156" i="17" s="1"/>
  <c r="U366" i="17" a="1"/>
  <c r="U366" i="17" s="1"/>
  <c r="U367" i="17" a="1"/>
  <c r="U367" i="17" s="1"/>
  <c r="U368" i="17" a="1"/>
  <c r="U368" i="17" s="1"/>
  <c r="U369" i="17" a="1"/>
  <c r="U369" i="17" s="1"/>
  <c r="U370" i="17" a="1"/>
  <c r="U370" i="17" s="1"/>
  <c r="U371" i="17" a="1"/>
  <c r="U371" i="17" s="1"/>
  <c r="U436" i="17" a="1"/>
  <c r="U436" i="17" s="1"/>
  <c r="U476" i="17" a="1"/>
  <c r="U476" i="17" s="1"/>
  <c r="U516" i="17" a="1"/>
  <c r="U516" i="17" s="1"/>
  <c r="U556" i="17" a="1"/>
  <c r="U556" i="17" s="1"/>
  <c r="U596" i="17" a="1"/>
  <c r="U596" i="17"/>
  <c r="U636" i="17" a="1"/>
  <c r="U636" i="17" s="1"/>
  <c r="U676" i="17" a="1"/>
  <c r="U676" i="17" s="1"/>
  <c r="U740" i="17" a="1"/>
  <c r="U740" i="17" s="1"/>
  <c r="U780" i="17" a="1"/>
  <c r="U780" i="17" s="1"/>
  <c r="U820" i="17" a="1"/>
  <c r="U820" i="17" s="1"/>
  <c r="U37" i="17" a="1"/>
  <c r="U37" i="17" s="1"/>
  <c r="U77" i="17" a="1"/>
  <c r="U77" i="17" s="1"/>
  <c r="U117" i="17" a="1"/>
  <c r="U117" i="17" s="1"/>
  <c r="U157" i="17" a="1"/>
  <c r="U157" i="17" s="1"/>
  <c r="U372" i="17" a="1"/>
  <c r="U372" i="17" s="1"/>
  <c r="U373" i="17" a="1"/>
  <c r="U373" i="17" s="1"/>
  <c r="U374" i="17" a="1"/>
  <c r="U374" i="17" s="1"/>
  <c r="U375" i="17" a="1"/>
  <c r="U375" i="17"/>
  <c r="U376" i="17" a="1"/>
  <c r="U376" i="17" s="1"/>
  <c r="U377" i="17" a="1"/>
  <c r="U377" i="17" s="1"/>
  <c r="U437" i="17" a="1"/>
  <c r="U437" i="17" s="1"/>
  <c r="U477" i="17" a="1"/>
  <c r="U477" i="17" s="1"/>
  <c r="U517" i="17" a="1"/>
  <c r="U517" i="17" s="1"/>
  <c r="U557" i="17" a="1"/>
  <c r="U557" i="17" s="1"/>
  <c r="U597" i="17" a="1"/>
  <c r="U597" i="17" s="1"/>
  <c r="U637" i="17" a="1"/>
  <c r="U637" i="17" s="1"/>
  <c r="U677" i="17" a="1"/>
  <c r="U677" i="17" s="1"/>
  <c r="U741" i="17" a="1"/>
  <c r="U741" i="17" s="1"/>
  <c r="U781" i="17" a="1"/>
  <c r="U781" i="17" s="1"/>
  <c r="U821" i="17" a="1"/>
  <c r="U821" i="17" s="1"/>
  <c r="U38" i="17" a="1"/>
  <c r="U38" i="17" s="1"/>
  <c r="U78" i="17" a="1"/>
  <c r="U78" i="17" s="1"/>
  <c r="U118" i="17" a="1"/>
  <c r="U118" i="17" s="1"/>
  <c r="U158" i="17" a="1"/>
  <c r="U158" i="17" s="1"/>
  <c r="U378" i="17" a="1"/>
  <c r="U378" i="17" s="1"/>
  <c r="U379" i="17" a="1"/>
  <c r="U379" i="17" s="1"/>
  <c r="U380" i="17" a="1"/>
  <c r="U380" i="17" s="1"/>
  <c r="U381" i="17" a="1"/>
  <c r="U381" i="17" s="1"/>
  <c r="U382" i="17" a="1"/>
  <c r="U382" i="17" s="1"/>
  <c r="U383" i="17" a="1"/>
  <c r="U383" i="17" s="1"/>
  <c r="U438" i="17" a="1"/>
  <c r="U438" i="17" s="1"/>
  <c r="U478" i="17" a="1"/>
  <c r="U478" i="17" s="1"/>
  <c r="U518" i="17" a="1"/>
  <c r="U518" i="17" s="1"/>
  <c r="U558" i="17" a="1"/>
  <c r="U558" i="17" s="1"/>
  <c r="U598" i="17" a="1"/>
  <c r="U598" i="17" s="1"/>
  <c r="U638" i="17" a="1"/>
  <c r="U638" i="17"/>
  <c r="U678" i="17" a="1"/>
  <c r="U678" i="17" s="1"/>
  <c r="U742" i="17" a="1"/>
  <c r="U742" i="17" s="1"/>
  <c r="U782" i="17" a="1"/>
  <c r="U782" i="17" s="1"/>
  <c r="U822" i="17" a="1"/>
  <c r="U822" i="17" s="1"/>
  <c r="U39" i="17" a="1"/>
  <c r="U39" i="17" s="1"/>
  <c r="U79" i="17" a="1"/>
  <c r="U79" i="17" s="1"/>
  <c r="U119" i="17" a="1"/>
  <c r="U119" i="17" s="1"/>
  <c r="U159" i="17" a="1"/>
  <c r="U159" i="17" s="1"/>
  <c r="U384" i="17" a="1"/>
  <c r="U384" i="17" s="1"/>
  <c r="U385" i="17" a="1"/>
  <c r="U385" i="17" s="1"/>
  <c r="U386" i="17" a="1"/>
  <c r="U386" i="17" s="1"/>
  <c r="U387" i="17" a="1"/>
  <c r="U387" i="17" s="1"/>
  <c r="U388" i="17" a="1"/>
  <c r="U388" i="17" s="1"/>
  <c r="U389" i="17" a="1"/>
  <c r="U389" i="17"/>
  <c r="U439" i="17" a="1"/>
  <c r="U439" i="17" s="1"/>
  <c r="U479" i="17" a="1"/>
  <c r="U479" i="17" s="1"/>
  <c r="U519" i="17" a="1"/>
  <c r="U519" i="17" s="1"/>
  <c r="U559" i="17" a="1"/>
  <c r="U559" i="17" s="1"/>
  <c r="U599" i="17" a="1"/>
  <c r="U599" i="17" s="1"/>
  <c r="U639" i="17" a="1"/>
  <c r="U639" i="17" s="1"/>
  <c r="U679" i="17" a="1"/>
  <c r="U679" i="17" s="1"/>
  <c r="U704" i="17" a="1"/>
  <c r="U704" i="17" s="1"/>
  <c r="U743" i="17" a="1"/>
  <c r="U743" i="17" s="1"/>
  <c r="U783" i="17" a="1"/>
  <c r="U783" i="17" s="1"/>
  <c r="U823" i="17" a="1"/>
  <c r="U823" i="17" s="1"/>
  <c r="U40" i="17" a="1"/>
  <c r="U40" i="17" s="1"/>
  <c r="U80" i="17" a="1"/>
  <c r="U80" i="17" s="1"/>
  <c r="U120" i="17" a="1"/>
  <c r="U120" i="17" s="1"/>
  <c r="U160" i="17" a="1"/>
  <c r="U160" i="17" s="1"/>
  <c r="U390" i="17" a="1"/>
  <c r="U390" i="17" s="1"/>
  <c r="U391" i="17" a="1"/>
  <c r="U391" i="17" s="1"/>
  <c r="U392" i="17" a="1"/>
  <c r="U392" i="17" s="1"/>
  <c r="U393" i="17" a="1"/>
  <c r="U393" i="17" s="1"/>
  <c r="U394" i="17" a="1"/>
  <c r="U394" i="17" s="1"/>
  <c r="U395" i="17" a="1"/>
  <c r="U395" i="17" s="1"/>
  <c r="U440" i="17" a="1"/>
  <c r="U440" i="17" s="1"/>
  <c r="U480" i="17" a="1"/>
  <c r="U480" i="17" s="1"/>
  <c r="U520" i="17" a="1"/>
  <c r="U520" i="17" s="1"/>
  <c r="U560" i="17" a="1"/>
  <c r="U560" i="17" s="1"/>
  <c r="U600" i="17" a="1"/>
  <c r="U600" i="17" s="1"/>
  <c r="U640" i="17" a="1"/>
  <c r="U640" i="17" s="1"/>
  <c r="U680" i="17" a="1"/>
  <c r="U680" i="17" s="1"/>
  <c r="U744" i="17" a="1"/>
  <c r="U744" i="17" s="1"/>
  <c r="U784" i="17" a="1"/>
  <c r="U784" i="17" s="1"/>
  <c r="U824" i="17" a="1"/>
  <c r="U824" i="17" s="1"/>
  <c r="U41" i="17" a="1"/>
  <c r="U41" i="17" s="1"/>
  <c r="U81" i="17" a="1"/>
  <c r="U81" i="17" s="1"/>
  <c r="U121" i="17" a="1"/>
  <c r="U121" i="17" s="1"/>
  <c r="U161" i="17" a="1"/>
  <c r="U161" i="17" s="1"/>
  <c r="U396" i="17" a="1"/>
  <c r="U396" i="17" s="1"/>
  <c r="U397" i="17" a="1"/>
  <c r="U397" i="17" s="1"/>
  <c r="U398" i="17" a="1"/>
  <c r="U398" i="17" s="1"/>
  <c r="U399" i="17" a="1"/>
  <c r="U399" i="17" s="1"/>
  <c r="U400" i="17" a="1"/>
  <c r="U400" i="17" s="1"/>
  <c r="U401" i="17" a="1"/>
  <c r="U401" i="17" s="1"/>
  <c r="U441" i="17" a="1"/>
  <c r="U441" i="17" s="1"/>
  <c r="U481" i="17" a="1"/>
  <c r="U481" i="17" s="1"/>
  <c r="U521" i="17" a="1"/>
  <c r="U521" i="17" s="1"/>
  <c r="U561" i="17" a="1"/>
  <c r="U561" i="17"/>
  <c r="U601" i="17" a="1"/>
  <c r="U601" i="17" s="1"/>
  <c r="U641" i="17" a="1"/>
  <c r="U641" i="17" s="1"/>
  <c r="U681" i="17" a="1"/>
  <c r="U681" i="17" s="1"/>
  <c r="U705" i="17" a="1"/>
  <c r="U705" i="17" s="1"/>
  <c r="U745" i="17" a="1"/>
  <c r="U745" i="17" s="1"/>
  <c r="U785" i="17" a="1"/>
  <c r="U785" i="17" s="1"/>
  <c r="U825" i="17" a="1"/>
  <c r="U825" i="17" s="1"/>
  <c r="V2" i="17" a="1"/>
  <c r="V2" i="17" s="1"/>
  <c r="V42" i="17" a="1"/>
  <c r="V42" i="17" s="1"/>
  <c r="V82" i="17" a="1"/>
  <c r="V82" i="17" s="1"/>
  <c r="V122" i="17" a="1"/>
  <c r="V122" i="17" s="1"/>
  <c r="V162" i="17" a="1"/>
  <c r="V162" i="17" s="1"/>
  <c r="V163" i="17" a="1"/>
  <c r="V163" i="17" s="1"/>
  <c r="V164" i="17" a="1"/>
  <c r="V164" i="17" s="1"/>
  <c r="V165" i="17" a="1"/>
  <c r="V165" i="17" s="1"/>
  <c r="V166" i="17" a="1"/>
  <c r="V166" i="17" s="1"/>
  <c r="V167" i="17" a="1"/>
  <c r="V167" i="17" s="1"/>
  <c r="V402" i="17" a="1"/>
  <c r="V402" i="17"/>
  <c r="V442" i="17" a="1"/>
  <c r="V442" i="17" s="1"/>
  <c r="V482" i="17" a="1"/>
  <c r="V482" i="17" s="1"/>
  <c r="V522" i="17" a="1"/>
  <c r="V522" i="17" s="1"/>
  <c r="V562" i="17" a="1"/>
  <c r="V562" i="17" s="1"/>
  <c r="V602" i="17" a="1"/>
  <c r="V602" i="17" s="1"/>
  <c r="V642" i="17" a="1"/>
  <c r="V642" i="17" s="1"/>
  <c r="V706" i="17" a="1"/>
  <c r="V706" i="17" s="1"/>
  <c r="V746" i="17" a="1"/>
  <c r="V746" i="17" s="1"/>
  <c r="V786" i="17" a="1"/>
  <c r="V786" i="17"/>
  <c r="V3" i="17" a="1"/>
  <c r="V3" i="17" s="1"/>
  <c r="V43" i="17" a="1"/>
  <c r="V43" i="17" s="1"/>
  <c r="V83" i="17" a="1"/>
  <c r="V83" i="17" s="1"/>
  <c r="V123" i="17" a="1"/>
  <c r="V123" i="17" s="1"/>
  <c r="V168" i="17" a="1"/>
  <c r="V168" i="17" s="1"/>
  <c r="V169" i="17" a="1"/>
  <c r="V169" i="17" s="1"/>
  <c r="V170" i="17" a="1"/>
  <c r="V170" i="17" s="1"/>
  <c r="V171" i="17" a="1"/>
  <c r="V171" i="17" s="1"/>
  <c r="V172" i="17" a="1"/>
  <c r="V172" i="17" s="1"/>
  <c r="V173" i="17" a="1"/>
  <c r="V173" i="17" s="1"/>
  <c r="V403" i="17" a="1"/>
  <c r="V403" i="17" s="1"/>
  <c r="V443" i="17" a="1"/>
  <c r="V443" i="17" s="1"/>
  <c r="V483" i="17" a="1"/>
  <c r="V483" i="17" s="1"/>
  <c r="V523" i="17" a="1"/>
  <c r="V523" i="17" s="1"/>
  <c r="V563" i="17" a="1"/>
  <c r="V563" i="17" s="1"/>
  <c r="V603" i="17" a="1"/>
  <c r="V603" i="17"/>
  <c r="V643" i="17" a="1"/>
  <c r="V643" i="17" s="1"/>
  <c r="V707" i="17" a="1"/>
  <c r="V707" i="17" s="1"/>
  <c r="V747" i="17" a="1"/>
  <c r="V747" i="17" s="1"/>
  <c r="V787" i="17" a="1"/>
  <c r="V787" i="17" s="1"/>
  <c r="V4" i="17" a="1"/>
  <c r="V4" i="17" s="1"/>
  <c r="V44" i="17" a="1"/>
  <c r="V44" i="17" s="1"/>
  <c r="V84" i="17" a="1"/>
  <c r="V84" i="17" s="1"/>
  <c r="V124" i="17" a="1"/>
  <c r="V124" i="17" s="1"/>
  <c r="V174" i="17" a="1"/>
  <c r="V174" i="17" s="1"/>
  <c r="V175" i="17" a="1"/>
  <c r="V175" i="17" s="1"/>
  <c r="V176" i="17" a="1"/>
  <c r="V176" i="17" s="1"/>
  <c r="V177" i="17" a="1"/>
  <c r="V177" i="17" s="1"/>
  <c r="V178" i="17" a="1"/>
  <c r="V178" i="17"/>
  <c r="V179" i="17" a="1"/>
  <c r="V179" i="17" s="1"/>
  <c r="V404" i="17" a="1"/>
  <c r="V404" i="17" s="1"/>
  <c r="V444" i="17" a="1"/>
  <c r="V444" i="17" s="1"/>
  <c r="V484" i="17" a="1"/>
  <c r="V484" i="17" s="1"/>
  <c r="V524" i="17" a="1"/>
  <c r="V524" i="17" s="1"/>
  <c r="V564" i="17" a="1"/>
  <c r="V564" i="17"/>
  <c r="V604" i="17" a="1"/>
  <c r="V604" i="17" s="1"/>
  <c r="V644" i="17" a="1"/>
  <c r="V644" i="17" s="1"/>
  <c r="V682" i="17" a="1"/>
  <c r="V682" i="17" s="1"/>
  <c r="V708" i="17" a="1"/>
  <c r="V708" i="17" s="1"/>
  <c r="V748" i="17" a="1"/>
  <c r="V748" i="17" s="1"/>
  <c r="V788" i="17" a="1"/>
  <c r="V788" i="17" s="1"/>
  <c r="V5" i="17" a="1"/>
  <c r="V5" i="17"/>
  <c r="V45" i="17" a="1"/>
  <c r="V45" i="17" s="1"/>
  <c r="V85" i="17" a="1"/>
  <c r="V85" i="17" s="1"/>
  <c r="V125" i="17" a="1"/>
  <c r="V125" i="17" s="1"/>
  <c r="V180" i="17" a="1"/>
  <c r="V180" i="17" s="1"/>
  <c r="V181" i="17" a="1"/>
  <c r="V181" i="17" s="1"/>
  <c r="V182" i="17" a="1"/>
  <c r="V182" i="17" s="1"/>
  <c r="V183" i="17" a="1"/>
  <c r="V183" i="17" s="1"/>
  <c r="V184" i="17" a="1"/>
  <c r="V184" i="17" s="1"/>
  <c r="V185" i="17" a="1"/>
  <c r="V185" i="17" s="1"/>
  <c r="V405" i="17" a="1"/>
  <c r="V405" i="17" s="1"/>
  <c r="V445" i="17" a="1"/>
  <c r="V445" i="17" s="1"/>
  <c r="V485" i="17" a="1"/>
  <c r="V485" i="17" s="1"/>
  <c r="V525" i="17" a="1"/>
  <c r="V525" i="17" s="1"/>
  <c r="V565" i="17" a="1"/>
  <c r="V565" i="17" s="1"/>
  <c r="V605" i="17" a="1"/>
  <c r="V605" i="17" s="1"/>
  <c r="V645" i="17" a="1"/>
  <c r="V645" i="17" s="1"/>
  <c r="V683" i="17" a="1"/>
  <c r="V683" i="17" s="1"/>
  <c r="V709" i="17" a="1"/>
  <c r="V709" i="17" s="1"/>
  <c r="V749" i="17" a="1"/>
  <c r="V749" i="17" s="1"/>
  <c r="V789" i="17" a="1"/>
  <c r="V789" i="17" s="1"/>
  <c r="V6" i="17" a="1"/>
  <c r="V6" i="17" s="1"/>
  <c r="V46" i="17" a="1"/>
  <c r="V46" i="17" s="1"/>
  <c r="V86" i="17" a="1"/>
  <c r="V86" i="17" s="1"/>
  <c r="V126" i="17" a="1"/>
  <c r="V126" i="17" s="1"/>
  <c r="V186" i="17" a="1"/>
  <c r="V186" i="17" s="1"/>
  <c r="V187" i="17" a="1"/>
  <c r="V187" i="17" s="1"/>
  <c r="V188" i="17" a="1"/>
  <c r="V188" i="17" s="1"/>
  <c r="V189" i="17" a="1"/>
  <c r="V189" i="17" s="1"/>
  <c r="V190" i="17" a="1"/>
  <c r="V190" i="17" s="1"/>
  <c r="V191" i="17" a="1"/>
  <c r="V191" i="17" s="1"/>
  <c r="V406" i="17" a="1"/>
  <c r="V406" i="17" s="1"/>
  <c r="V446" i="17" a="1"/>
  <c r="V446" i="17" s="1"/>
  <c r="V486" i="17" a="1"/>
  <c r="V486" i="17" s="1"/>
  <c r="V526" i="17" a="1"/>
  <c r="V526" i="17" s="1"/>
  <c r="V566" i="17" a="1"/>
  <c r="V566" i="17" s="1"/>
  <c r="V606" i="17" a="1"/>
  <c r="V606" i="17" s="1"/>
  <c r="V646" i="17" a="1"/>
  <c r="V646" i="17" s="1"/>
  <c r="V684" i="17" a="1"/>
  <c r="V684" i="17" s="1"/>
  <c r="V710" i="17" a="1"/>
  <c r="V710" i="17" s="1"/>
  <c r="V750" i="17" a="1"/>
  <c r="V750" i="17" s="1"/>
  <c r="V790" i="17" a="1"/>
  <c r="V790" i="17" s="1"/>
  <c r="V7" i="17" a="1"/>
  <c r="V7" i="17"/>
  <c r="V47" i="17" a="1"/>
  <c r="V47" i="17" s="1"/>
  <c r="V87" i="17" a="1"/>
  <c r="V87" i="17" s="1"/>
  <c r="V127" i="17" a="1"/>
  <c r="V127" i="17" s="1"/>
  <c r="V192" i="17" a="1"/>
  <c r="V192" i="17"/>
  <c r="V193" i="17" a="1"/>
  <c r="V193" i="17" s="1"/>
  <c r="V194" i="17" a="1"/>
  <c r="V194" i="17" s="1"/>
  <c r="V195" i="17" a="1"/>
  <c r="V195" i="17" s="1"/>
  <c r="V196" i="17" a="1"/>
  <c r="V196" i="17" s="1"/>
  <c r="V197" i="17" a="1"/>
  <c r="V197" i="17" s="1"/>
  <c r="V407" i="17" a="1"/>
  <c r="V407" i="17" s="1"/>
  <c r="V447" i="17" a="1"/>
  <c r="V447" i="17" s="1"/>
  <c r="V487" i="17" a="1"/>
  <c r="V487" i="17" s="1"/>
  <c r="V527" i="17" a="1"/>
  <c r="V527" i="17" s="1"/>
  <c r="V567" i="17" a="1"/>
  <c r="V567" i="17" s="1"/>
  <c r="V607" i="17" a="1"/>
  <c r="V607" i="17" s="1"/>
  <c r="V647" i="17" a="1"/>
  <c r="V647" i="17" s="1"/>
  <c r="V685" i="17" a="1"/>
  <c r="V685" i="17" s="1"/>
  <c r="V711" i="17" a="1"/>
  <c r="V711" i="17" s="1"/>
  <c r="V751" i="17" a="1"/>
  <c r="V751" i="17" s="1"/>
  <c r="V791" i="17" a="1"/>
  <c r="V791" i="17" s="1"/>
  <c r="V8" i="17" a="1"/>
  <c r="V8" i="17" s="1"/>
  <c r="V48" i="17" a="1"/>
  <c r="V48" i="17" s="1"/>
  <c r="V88" i="17" a="1"/>
  <c r="V88" i="17" s="1"/>
  <c r="V128" i="17" a="1"/>
  <c r="V128" i="17" s="1"/>
  <c r="V198" i="17" a="1"/>
  <c r="V198" i="17" s="1"/>
  <c r="V199" i="17" a="1"/>
  <c r="V199" i="17" s="1"/>
  <c r="V200" i="17" a="1"/>
  <c r="V200" i="17" s="1"/>
  <c r="V201" i="17" a="1"/>
  <c r="V201" i="17" s="1"/>
  <c r="V202" i="17" a="1"/>
  <c r="V202" i="17" s="1"/>
  <c r="V203" i="17" a="1"/>
  <c r="V203" i="17"/>
  <c r="V408" i="17" a="1"/>
  <c r="V408" i="17" s="1"/>
  <c r="V448" i="17" a="1"/>
  <c r="V448" i="17" s="1"/>
  <c r="V488" i="17" a="1"/>
  <c r="V488" i="17" s="1"/>
  <c r="V528" i="17" a="1"/>
  <c r="V528" i="17"/>
  <c r="V568" i="17" a="1"/>
  <c r="V568" i="17" s="1"/>
  <c r="V608" i="17" a="1"/>
  <c r="V608" i="17" s="1"/>
  <c r="V648" i="17" a="1"/>
  <c r="V648" i="17" s="1"/>
  <c r="V686" i="17" a="1"/>
  <c r="V686" i="17" s="1"/>
  <c r="V712" i="17" a="1"/>
  <c r="V712" i="17" s="1"/>
  <c r="V752" i="17" a="1"/>
  <c r="V752" i="17" s="1"/>
  <c r="V792" i="17" a="1"/>
  <c r="V792" i="17" s="1"/>
  <c r="V9" i="17" a="1"/>
  <c r="V9" i="17" s="1"/>
  <c r="V49" i="17" a="1"/>
  <c r="V49" i="17" s="1"/>
  <c r="V89" i="17" a="1"/>
  <c r="V89" i="17" s="1"/>
  <c r="V129" i="17" a="1"/>
  <c r="V129" i="17" s="1"/>
  <c r="V204" i="17" a="1"/>
  <c r="V204" i="17" s="1"/>
  <c r="V205" i="17" a="1"/>
  <c r="V205" i="17" s="1"/>
  <c r="V206" i="17" a="1"/>
  <c r="V206" i="17" s="1"/>
  <c r="V207" i="17" a="1"/>
  <c r="V207" i="17" s="1"/>
  <c r="V208" i="17" a="1"/>
  <c r="V208" i="17" s="1"/>
  <c r="V209" i="17" a="1"/>
  <c r="V209" i="17"/>
  <c r="V409" i="17" a="1"/>
  <c r="V409" i="17" s="1"/>
  <c r="V449" i="17" a="1"/>
  <c r="V449" i="17" s="1"/>
  <c r="V489" i="17" a="1"/>
  <c r="V489" i="17" s="1"/>
  <c r="V529" i="17" a="1"/>
  <c r="V529" i="17" s="1"/>
  <c r="V569" i="17" a="1"/>
  <c r="V569" i="17" s="1"/>
  <c r="V609" i="17" a="1"/>
  <c r="V609" i="17" s="1"/>
  <c r="V649" i="17" a="1"/>
  <c r="V649" i="17" s="1"/>
  <c r="V687" i="17" a="1"/>
  <c r="V687" i="17" s="1"/>
  <c r="V713" i="17" a="1"/>
  <c r="V713" i="17"/>
  <c r="V753" i="17" a="1"/>
  <c r="V753" i="17" s="1"/>
  <c r="V793" i="17" a="1"/>
  <c r="V793" i="17" s="1"/>
  <c r="V10" i="17" a="1"/>
  <c r="V10" i="17" s="1"/>
  <c r="V50" i="17" a="1"/>
  <c r="V50" i="17" s="1"/>
  <c r="V90" i="17" a="1"/>
  <c r="V90" i="17" s="1"/>
  <c r="V130" i="17" a="1"/>
  <c r="V130" i="17" s="1"/>
  <c r="V210" i="17" a="1"/>
  <c r="V210" i="17" s="1"/>
  <c r="V211" i="17" a="1"/>
  <c r="V211" i="17" s="1"/>
  <c r="V212" i="17" a="1"/>
  <c r="V212" i="17" s="1"/>
  <c r="V213" i="17" a="1"/>
  <c r="V213" i="17" s="1"/>
  <c r="V214" i="17" a="1"/>
  <c r="V214" i="17" s="1"/>
  <c r="V215" i="17" a="1"/>
  <c r="V215" i="17" s="1"/>
  <c r="V410" i="17" a="1"/>
  <c r="V410" i="17" s="1"/>
  <c r="V450" i="17" a="1"/>
  <c r="V450" i="17" s="1"/>
  <c r="V490" i="17" a="1"/>
  <c r="V490" i="17" s="1"/>
  <c r="V530" i="17" a="1"/>
  <c r="V530" i="17"/>
  <c r="V570" i="17" a="1"/>
  <c r="V570" i="17" s="1"/>
  <c r="V610" i="17" a="1"/>
  <c r="V610" i="17" s="1"/>
  <c r="V650" i="17" a="1"/>
  <c r="V650" i="17" s="1"/>
  <c r="V688" i="17" a="1"/>
  <c r="V688" i="17" s="1"/>
  <c r="V714" i="17" a="1"/>
  <c r="V714" i="17" s="1"/>
  <c r="V754" i="17" a="1"/>
  <c r="V754" i="17" s="1"/>
  <c r="V794" i="17" a="1"/>
  <c r="V794" i="17" s="1"/>
  <c r="V11" i="17" a="1"/>
  <c r="V11" i="17" s="1"/>
  <c r="V51" i="17" a="1"/>
  <c r="V51" i="17" s="1"/>
  <c r="V91" i="17" a="1"/>
  <c r="V91" i="17" s="1"/>
  <c r="V131" i="17" a="1"/>
  <c r="V131" i="17" s="1"/>
  <c r="V216" i="17" a="1"/>
  <c r="V216" i="17" s="1"/>
  <c r="V217" i="17" a="1"/>
  <c r="V217" i="17"/>
  <c r="V218" i="17" a="1"/>
  <c r="V218" i="17" s="1"/>
  <c r="V219" i="17" a="1"/>
  <c r="V219" i="17" s="1"/>
  <c r="V220" i="17" a="1"/>
  <c r="V220" i="17" s="1"/>
  <c r="V221" i="17" a="1"/>
  <c r="V221" i="17" s="1"/>
  <c r="V411" i="17" a="1"/>
  <c r="V411" i="17" s="1"/>
  <c r="V451" i="17" a="1"/>
  <c r="V451" i="17"/>
  <c r="V491" i="17" a="1"/>
  <c r="V491" i="17" s="1"/>
  <c r="V531" i="17" a="1"/>
  <c r="V531" i="17" s="1"/>
  <c r="V571" i="17" a="1"/>
  <c r="V571" i="17" s="1"/>
  <c r="V611" i="17" a="1"/>
  <c r="V611" i="17" s="1"/>
  <c r="V651" i="17" a="1"/>
  <c r="V651" i="17" s="1"/>
  <c r="V689" i="17" a="1"/>
  <c r="V689" i="17" s="1"/>
  <c r="V715" i="17" a="1"/>
  <c r="V715" i="17"/>
  <c r="V755" i="17" a="1"/>
  <c r="V755" i="17" s="1"/>
  <c r="V795" i="17" a="1"/>
  <c r="V795" i="17" s="1"/>
  <c r="V12" i="17" a="1"/>
  <c r="V12" i="17" s="1"/>
  <c r="V52" i="17" a="1"/>
  <c r="V52" i="17" s="1"/>
  <c r="V92" i="17" a="1"/>
  <c r="V92" i="17" s="1"/>
  <c r="V132" i="17" a="1"/>
  <c r="V132" i="17" s="1"/>
  <c r="V222" i="17" a="1"/>
  <c r="V222" i="17" s="1"/>
  <c r="V223" i="17" a="1"/>
  <c r="V223" i="17" s="1"/>
  <c r="V224" i="17" a="1"/>
  <c r="V224" i="17" s="1"/>
  <c r="V225" i="17" a="1"/>
  <c r="V225" i="17" s="1"/>
  <c r="V226" i="17" a="1"/>
  <c r="V226" i="17" s="1"/>
  <c r="V227" i="17" a="1"/>
  <c r="V227" i="17" s="1"/>
  <c r="V412" i="17" a="1"/>
  <c r="V412" i="17" s="1"/>
  <c r="V452" i="17" a="1"/>
  <c r="V452" i="17" s="1"/>
  <c r="V492" i="17" a="1"/>
  <c r="V492" i="17" s="1"/>
  <c r="V532" i="17" a="1"/>
  <c r="V532" i="17" s="1"/>
  <c r="V572" i="17" a="1"/>
  <c r="V572" i="17" s="1"/>
  <c r="V612" i="17" a="1"/>
  <c r="V612" i="17" s="1"/>
  <c r="V652" i="17" a="1"/>
  <c r="V652" i="17" s="1"/>
  <c r="V716" i="17" a="1"/>
  <c r="V716" i="17" s="1"/>
  <c r="V756" i="17" a="1"/>
  <c r="V756" i="17" s="1"/>
  <c r="V796" i="17" a="1"/>
  <c r="V796" i="17" s="1"/>
  <c r="V13" i="17" a="1"/>
  <c r="V13" i="17" s="1"/>
  <c r="V53" i="17" a="1"/>
  <c r="V53" i="17" s="1"/>
  <c r="V93" i="17" a="1"/>
  <c r="V93" i="17" s="1"/>
  <c r="V133" i="17" a="1"/>
  <c r="V133" i="17" s="1"/>
  <c r="V228" i="17" a="1"/>
  <c r="V228" i="17" s="1"/>
  <c r="V229" i="17" a="1"/>
  <c r="V229" i="17" s="1"/>
  <c r="V230" i="17" a="1"/>
  <c r="V230" i="17" s="1"/>
  <c r="V231" i="17" a="1"/>
  <c r="V231" i="17" s="1"/>
  <c r="V232" i="17" a="1"/>
  <c r="V232" i="17" s="1"/>
  <c r="V233" i="17" a="1"/>
  <c r="V233" i="17" s="1"/>
  <c r="V413" i="17" a="1"/>
  <c r="V413" i="17" s="1"/>
  <c r="V453" i="17" a="1"/>
  <c r="V453" i="17" s="1"/>
  <c r="V493" i="17" a="1"/>
  <c r="V493" i="17" s="1"/>
  <c r="V533" i="17" a="1"/>
  <c r="V533" i="17" s="1"/>
  <c r="V573" i="17" a="1"/>
  <c r="V573" i="17" s="1"/>
  <c r="V613" i="17" a="1"/>
  <c r="V613" i="17" s="1"/>
  <c r="V653" i="17" a="1"/>
  <c r="V653" i="17" s="1"/>
  <c r="V717" i="17" a="1"/>
  <c r="V717" i="17" s="1"/>
  <c r="V757" i="17" a="1"/>
  <c r="V757" i="17" s="1"/>
  <c r="V797" i="17" a="1"/>
  <c r="V797" i="17"/>
  <c r="V14" i="17" a="1"/>
  <c r="V14" i="17" s="1"/>
  <c r="V54" i="17" a="1"/>
  <c r="V54" i="17" s="1"/>
  <c r="V94" i="17" a="1"/>
  <c r="V94" i="17" s="1"/>
  <c r="V134" i="17" a="1"/>
  <c r="V134" i="17"/>
  <c r="V234" i="17" a="1"/>
  <c r="V234" i="17" s="1"/>
  <c r="V235" i="17" a="1"/>
  <c r="V235" i="17" s="1"/>
  <c r="V236" i="17" a="1"/>
  <c r="V236" i="17" s="1"/>
  <c r="V237" i="17" a="1"/>
  <c r="V237" i="17" s="1"/>
  <c r="V238" i="17" a="1"/>
  <c r="V238" i="17" s="1"/>
  <c r="V239" i="17" a="1"/>
  <c r="V239" i="17" s="1"/>
  <c r="V414" i="17" a="1"/>
  <c r="V414" i="17" s="1"/>
  <c r="V454" i="17" a="1"/>
  <c r="V454" i="17" s="1"/>
  <c r="V494" i="17" a="1"/>
  <c r="V494" i="17" s="1"/>
  <c r="V534" i="17" a="1"/>
  <c r="V534" i="17" s="1"/>
  <c r="V574" i="17" a="1"/>
  <c r="V574" i="17" s="1"/>
  <c r="V614" i="17" a="1"/>
  <c r="V614" i="17" s="1"/>
  <c r="V654" i="17" a="1"/>
  <c r="V654" i="17" s="1"/>
  <c r="V690" i="17" a="1"/>
  <c r="V690" i="17" s="1"/>
  <c r="V718" i="17" a="1"/>
  <c r="V718" i="17" s="1"/>
  <c r="V758" i="17" a="1"/>
  <c r="V758" i="17" s="1"/>
  <c r="V798" i="17" a="1"/>
  <c r="V798" i="17" s="1"/>
  <c r="V15" i="17" a="1"/>
  <c r="V15" i="17" s="1"/>
  <c r="V55" i="17" a="1"/>
  <c r="V55" i="17" s="1"/>
  <c r="V95" i="17" a="1"/>
  <c r="V95" i="17" s="1"/>
  <c r="V135" i="17" a="1"/>
  <c r="V135" i="17" s="1"/>
  <c r="V240" i="17" a="1"/>
  <c r="V240" i="17" s="1"/>
  <c r="V241" i="17" a="1"/>
  <c r="V241" i="17" s="1"/>
  <c r="V242" i="17" a="1"/>
  <c r="V242" i="17" s="1"/>
  <c r="V243" i="17" a="1"/>
  <c r="V243" i="17" s="1"/>
  <c r="V244" i="17" a="1"/>
  <c r="V244" i="17"/>
  <c r="V245" i="17" a="1"/>
  <c r="V245" i="17" s="1"/>
  <c r="V415" i="17" a="1"/>
  <c r="V415" i="17" s="1"/>
  <c r="V455" i="17" a="1"/>
  <c r="V455" i="17" s="1"/>
  <c r="V495" i="17" a="1"/>
  <c r="V495" i="17"/>
  <c r="V535" i="17" a="1"/>
  <c r="V535" i="17" s="1"/>
  <c r="V575" i="17" a="1"/>
  <c r="V575" i="17" s="1"/>
  <c r="V615" i="17" a="1"/>
  <c r="V615" i="17" s="1"/>
  <c r="V655" i="17" a="1"/>
  <c r="V655" i="17" s="1"/>
  <c r="V691" i="17" a="1"/>
  <c r="V691" i="17" s="1"/>
  <c r="V719" i="17" a="1"/>
  <c r="V719" i="17" s="1"/>
  <c r="V759" i="17" a="1"/>
  <c r="V759" i="17" s="1"/>
  <c r="V799" i="17" a="1"/>
  <c r="V799" i="17" s="1"/>
  <c r="V16" i="17" a="1"/>
  <c r="V16" i="17" s="1"/>
  <c r="V56" i="17" a="1"/>
  <c r="V56" i="17" s="1"/>
  <c r="V96" i="17" a="1"/>
  <c r="V96" i="17" s="1"/>
  <c r="V136" i="17" a="1"/>
  <c r="V136" i="17" s="1"/>
  <c r="V246" i="17" a="1"/>
  <c r="V246" i="17" s="1"/>
  <c r="V247" i="17" a="1"/>
  <c r="V247" i="17" s="1"/>
  <c r="V248" i="17" a="1"/>
  <c r="V248" i="17" s="1"/>
  <c r="V249" i="17" a="1"/>
  <c r="V249" i="17" s="1"/>
  <c r="V250" i="17" a="1"/>
  <c r="V250" i="17"/>
  <c r="V251" i="17" a="1"/>
  <c r="V251" i="17" s="1"/>
  <c r="V416" i="17" a="1"/>
  <c r="V416" i="17" s="1"/>
  <c r="V456" i="17" a="1"/>
  <c r="V456" i="17" s="1"/>
  <c r="V496" i="17" a="1"/>
  <c r="V496" i="17" s="1"/>
  <c r="V536" i="17" a="1"/>
  <c r="V536" i="17" s="1"/>
  <c r="V576" i="17" a="1"/>
  <c r="V576" i="17" s="1"/>
  <c r="V616" i="17" a="1"/>
  <c r="V616" i="17" s="1"/>
  <c r="V656" i="17" a="1"/>
  <c r="V656" i="17" s="1"/>
  <c r="V692" i="17" a="1"/>
  <c r="V692" i="17"/>
  <c r="V720" i="17" a="1"/>
  <c r="V720" i="17" s="1"/>
  <c r="V760" i="17" a="1"/>
  <c r="V760" i="17" s="1"/>
  <c r="V800" i="17" a="1"/>
  <c r="V800" i="17" s="1"/>
  <c r="V17" i="17" a="1"/>
  <c r="V17" i="17" s="1"/>
  <c r="V57" i="17" a="1"/>
  <c r="V57" i="17" s="1"/>
  <c r="V97" i="17" a="1"/>
  <c r="V97" i="17" s="1"/>
  <c r="V137" i="17" a="1"/>
  <c r="V137" i="17" s="1"/>
  <c r="V252" i="17" a="1"/>
  <c r="V252" i="17" s="1"/>
  <c r="V253" i="17" a="1"/>
  <c r="V253" i="17" s="1"/>
  <c r="V254" i="17" a="1"/>
  <c r="V254" i="17" s="1"/>
  <c r="V255" i="17" a="1"/>
  <c r="V255" i="17" s="1"/>
  <c r="V256" i="17" a="1"/>
  <c r="V256" i="17" s="1"/>
  <c r="V257" i="17" a="1"/>
  <c r="V257" i="17" s="1"/>
  <c r="V417" i="17" a="1"/>
  <c r="V417" i="17" s="1"/>
  <c r="V457" i="17" a="1"/>
  <c r="V457" i="17" s="1"/>
  <c r="V497" i="17" a="1"/>
  <c r="V497" i="17"/>
  <c r="V537" i="17" a="1"/>
  <c r="V537" i="17" s="1"/>
  <c r="V577" i="17" a="1"/>
  <c r="V577" i="17" s="1"/>
  <c r="V617" i="17" a="1"/>
  <c r="V617" i="17" s="1"/>
  <c r="V657" i="17" a="1"/>
  <c r="V657" i="17" s="1"/>
  <c r="V693" i="17" a="1"/>
  <c r="V693" i="17" s="1"/>
  <c r="V721" i="17" a="1"/>
  <c r="V721" i="17" s="1"/>
  <c r="V761" i="17" a="1"/>
  <c r="V761" i="17" s="1"/>
  <c r="V801" i="17" a="1"/>
  <c r="V801" i="17" s="1"/>
  <c r="V18" i="17" a="1"/>
  <c r="V18" i="17" s="1"/>
  <c r="V58" i="17" a="1"/>
  <c r="V58" i="17" s="1"/>
  <c r="V98" i="17" a="1"/>
  <c r="V98" i="17" s="1"/>
  <c r="V138" i="17" a="1"/>
  <c r="V138" i="17" s="1"/>
  <c r="V258" i="17" a="1"/>
  <c r="V258" i="17"/>
  <c r="V259" i="17" a="1"/>
  <c r="V259" i="17" s="1"/>
  <c r="V260" i="17" a="1"/>
  <c r="V260" i="17" s="1"/>
  <c r="V261" i="17" a="1"/>
  <c r="V261" i="17" s="1"/>
  <c r="V262" i="17" a="1"/>
  <c r="V262" i="17" s="1"/>
  <c r="V263" i="17" a="1"/>
  <c r="V263" i="17" s="1"/>
  <c r="V418" i="17" a="1"/>
  <c r="V418" i="17"/>
  <c r="V458" i="17" a="1"/>
  <c r="V458" i="17" s="1"/>
  <c r="V498" i="17" a="1"/>
  <c r="V498" i="17" s="1"/>
  <c r="V538" i="17" a="1"/>
  <c r="V538" i="17" s="1"/>
  <c r="V578" i="17" a="1"/>
  <c r="V578" i="17" s="1"/>
  <c r="V618" i="17" a="1"/>
  <c r="V618" i="17" s="1"/>
  <c r="V658" i="17" a="1"/>
  <c r="V658" i="17" s="1"/>
  <c r="V694" i="17" a="1"/>
  <c r="V694" i="17"/>
  <c r="V722" i="17" a="1"/>
  <c r="V722" i="17" s="1"/>
  <c r="V762" i="17" a="1"/>
  <c r="V762" i="17" s="1"/>
  <c r="V802" i="17" a="1"/>
  <c r="V802" i="17" s="1"/>
  <c r="V19" i="17" a="1"/>
  <c r="V19" i="17" s="1"/>
  <c r="V59" i="17" a="1"/>
  <c r="V59" i="17" s="1"/>
  <c r="V99" i="17" a="1"/>
  <c r="V99" i="17" s="1"/>
  <c r="V139" i="17" a="1"/>
  <c r="V139" i="17" s="1"/>
  <c r="V264" i="17" a="1"/>
  <c r="V264" i="17" s="1"/>
  <c r="V265" i="17" a="1"/>
  <c r="V265" i="17" s="1"/>
  <c r="V266" i="17" a="1"/>
  <c r="V266" i="17" s="1"/>
  <c r="V267" i="17" a="1"/>
  <c r="V267" i="17" s="1"/>
  <c r="V268" i="17" a="1"/>
  <c r="V268" i="17" s="1"/>
  <c r="V269" i="17" a="1"/>
  <c r="V269" i="17" s="1"/>
  <c r="V419" i="17" a="1"/>
  <c r="V419" i="17" s="1"/>
  <c r="V459" i="17" a="1"/>
  <c r="V459" i="17" s="1"/>
  <c r="V499" i="17" a="1"/>
  <c r="V499" i="17" s="1"/>
  <c r="V539" i="17" a="1"/>
  <c r="V539" i="17" s="1"/>
  <c r="V579" i="17" a="1"/>
  <c r="V579" i="17" s="1"/>
  <c r="V619" i="17" a="1"/>
  <c r="V619" i="17" s="1"/>
  <c r="V659" i="17" a="1"/>
  <c r="V659" i="17" s="1"/>
  <c r="V695" i="17" a="1"/>
  <c r="V695" i="17" s="1"/>
  <c r="V723" i="17" a="1"/>
  <c r="V723" i="17" s="1"/>
  <c r="V763" i="17" a="1"/>
  <c r="V763" i="17" s="1"/>
  <c r="V803" i="17" a="1"/>
  <c r="V803" i="17" s="1"/>
  <c r="V20" i="17" a="1"/>
  <c r="V20" i="17" s="1"/>
  <c r="V60" i="17" a="1"/>
  <c r="V60" i="17" s="1"/>
  <c r="V100" i="17" a="1"/>
  <c r="V100" i="17" s="1"/>
  <c r="V140" i="17" a="1"/>
  <c r="V140" i="17" s="1"/>
  <c r="V270" i="17" a="1"/>
  <c r="V270" i="17" s="1"/>
  <c r="V271" i="17" a="1"/>
  <c r="V271" i="17" s="1"/>
  <c r="V272" i="17" a="1"/>
  <c r="V272" i="17" s="1"/>
  <c r="V273" i="17" a="1"/>
  <c r="V273" i="17" s="1"/>
  <c r="V274" i="17" a="1"/>
  <c r="V274" i="17" s="1"/>
  <c r="V275" i="17" a="1"/>
  <c r="V275" i="17" s="1"/>
  <c r="V420" i="17" a="1"/>
  <c r="V420" i="17" s="1"/>
  <c r="V460" i="17" a="1"/>
  <c r="V460" i="17" s="1"/>
  <c r="V500" i="17" a="1"/>
  <c r="V500" i="17" s="1"/>
  <c r="V540" i="17" a="1"/>
  <c r="V540" i="17" s="1"/>
  <c r="V580" i="17" a="1"/>
  <c r="V580" i="17" s="1"/>
  <c r="V620" i="17" a="1"/>
  <c r="V620" i="17" s="1"/>
  <c r="V660" i="17" a="1"/>
  <c r="V660" i="17" s="1"/>
  <c r="V696" i="17" a="1"/>
  <c r="V696" i="17"/>
  <c r="V724" i="17" a="1"/>
  <c r="V724" i="17" s="1"/>
  <c r="V764" i="17" a="1"/>
  <c r="V764" i="17" s="1"/>
  <c r="V804" i="17" a="1"/>
  <c r="V804" i="17" s="1"/>
  <c r="V21" i="17" a="1"/>
  <c r="V21" i="17"/>
  <c r="V61" i="17" a="1"/>
  <c r="V61" i="17" s="1"/>
  <c r="V101" i="17" a="1"/>
  <c r="V101" i="17" s="1"/>
  <c r="V141" i="17" a="1"/>
  <c r="V141" i="17" s="1"/>
  <c r="V276" i="17" a="1"/>
  <c r="V276" i="17" s="1"/>
  <c r="V277" i="17" a="1"/>
  <c r="V277" i="17" s="1"/>
  <c r="V278" i="17" a="1"/>
  <c r="V278" i="17" s="1"/>
  <c r="V279" i="17" a="1"/>
  <c r="V279" i="17" s="1"/>
  <c r="V280" i="17" a="1"/>
  <c r="V280" i="17" s="1"/>
  <c r="V281" i="17" a="1"/>
  <c r="V281" i="17" s="1"/>
  <c r="V421" i="17" a="1"/>
  <c r="V421" i="17" s="1"/>
  <c r="V461" i="17" a="1"/>
  <c r="V461" i="17" s="1"/>
  <c r="V501" i="17" a="1"/>
  <c r="V501" i="17" s="1"/>
  <c r="V541" i="17" a="1"/>
  <c r="V541" i="17" s="1"/>
  <c r="V581" i="17" a="1"/>
  <c r="V581" i="17" s="1"/>
  <c r="V621" i="17" a="1"/>
  <c r="V621" i="17" s="1"/>
  <c r="V661" i="17" a="1"/>
  <c r="V661" i="17" s="1"/>
  <c r="V697" i="17" a="1"/>
  <c r="V697" i="17" s="1"/>
  <c r="V725" i="17" a="1"/>
  <c r="V725" i="17" s="1"/>
  <c r="V765" i="17" a="1"/>
  <c r="V765" i="17" s="1"/>
  <c r="V805" i="17" a="1"/>
  <c r="V805" i="17" s="1"/>
  <c r="V22" i="17" a="1"/>
  <c r="V22" i="17" s="1"/>
  <c r="V62" i="17" a="1"/>
  <c r="V62" i="17" s="1"/>
  <c r="V102" i="17" a="1"/>
  <c r="V102" i="17" s="1"/>
  <c r="V142" i="17" a="1"/>
  <c r="V142" i="17" s="1"/>
  <c r="V282" i="17" a="1"/>
  <c r="V282" i="17" s="1"/>
  <c r="V283" i="17" a="1"/>
  <c r="V283" i="17"/>
  <c r="V284" i="17" a="1"/>
  <c r="V284" i="17" s="1"/>
  <c r="V285" i="17" a="1"/>
  <c r="V285" i="17" s="1"/>
  <c r="V286" i="17" a="1"/>
  <c r="V286" i="17" s="1"/>
  <c r="V287" i="17" a="1"/>
  <c r="V287" i="17"/>
  <c r="V422" i="17" a="1"/>
  <c r="V422" i="17" s="1"/>
  <c r="V462" i="17" a="1"/>
  <c r="V462" i="17" s="1"/>
  <c r="V502" i="17" a="1"/>
  <c r="V502" i="17" s="1"/>
  <c r="V542" i="17" a="1"/>
  <c r="V542" i="17" s="1"/>
  <c r="V582" i="17" a="1"/>
  <c r="V582" i="17" s="1"/>
  <c r="V622" i="17" a="1"/>
  <c r="V622" i="17" s="1"/>
  <c r="V662" i="17" a="1"/>
  <c r="V662" i="17" s="1"/>
  <c r="V726" i="17" a="1"/>
  <c r="V726" i="17" s="1"/>
  <c r="V766" i="17" a="1"/>
  <c r="V766" i="17" s="1"/>
  <c r="V806" i="17" a="1"/>
  <c r="V806" i="17" s="1"/>
  <c r="V23" i="17" a="1"/>
  <c r="V23" i="17" s="1"/>
  <c r="V63" i="17" a="1"/>
  <c r="V63" i="17" s="1"/>
  <c r="V103" i="17" a="1"/>
  <c r="V103" i="17" s="1"/>
  <c r="V143" i="17" a="1"/>
  <c r="V143" i="17" s="1"/>
  <c r="V288" i="17" a="1"/>
  <c r="V288" i="17" s="1"/>
  <c r="V289" i="17" a="1"/>
  <c r="V289" i="17" s="1"/>
  <c r="V290" i="17" a="1"/>
  <c r="V290" i="17"/>
  <c r="V291" i="17" a="1"/>
  <c r="V291" i="17" s="1"/>
  <c r="V292" i="17" a="1"/>
  <c r="V292" i="17" s="1"/>
  <c r="V293" i="17" a="1"/>
  <c r="V293" i="17" s="1"/>
  <c r="V423" i="17" a="1"/>
  <c r="V423" i="17" s="1"/>
  <c r="V463" i="17" a="1"/>
  <c r="V463" i="17" s="1"/>
  <c r="V503" i="17" a="1"/>
  <c r="V503" i="17" s="1"/>
  <c r="V543" i="17" a="1"/>
  <c r="V543" i="17" s="1"/>
  <c r="V583" i="17" a="1"/>
  <c r="V583" i="17" s="1"/>
  <c r="V623" i="17" a="1"/>
  <c r="V623" i="17"/>
  <c r="V663" i="17" a="1"/>
  <c r="V663" i="17" s="1"/>
  <c r="V727" i="17" a="1"/>
  <c r="V727" i="17" s="1"/>
  <c r="V767" i="17" a="1"/>
  <c r="V767" i="17" s="1"/>
  <c r="V807" i="17" a="1"/>
  <c r="V807" i="17" s="1"/>
  <c r="V24" i="17" a="1"/>
  <c r="V24" i="17" s="1"/>
  <c r="V64" i="17" a="1"/>
  <c r="V64" i="17" s="1"/>
  <c r="V104" i="17" a="1"/>
  <c r="V104" i="17" s="1"/>
  <c r="V144" i="17" a="1"/>
  <c r="V144" i="17" s="1"/>
  <c r="V294" i="17" a="1"/>
  <c r="V294" i="17" s="1"/>
  <c r="V295" i="17" a="1"/>
  <c r="V295" i="17" s="1"/>
  <c r="V296" i="17" a="1"/>
  <c r="V296" i="17" s="1"/>
  <c r="V297" i="17" a="1"/>
  <c r="V297" i="17" s="1"/>
  <c r="V298" i="17" a="1"/>
  <c r="V298" i="17" s="1"/>
  <c r="V299" i="17" a="1"/>
  <c r="V299" i="17" s="1"/>
  <c r="V424" i="17" a="1"/>
  <c r="V424" i="17" s="1"/>
  <c r="V464" i="17" a="1"/>
  <c r="V464" i="17"/>
  <c r="V504" i="17" a="1"/>
  <c r="V504" i="17" s="1"/>
  <c r="V544" i="17" a="1"/>
  <c r="V544" i="17" s="1"/>
  <c r="V584" i="17" a="1"/>
  <c r="V584" i="17" s="1"/>
  <c r="V624" i="17" a="1"/>
  <c r="V624" i="17" s="1"/>
  <c r="V664" i="17" a="1"/>
  <c r="V664" i="17" s="1"/>
  <c r="V728" i="17" a="1"/>
  <c r="V728" i="17" s="1"/>
  <c r="V768" i="17" a="1"/>
  <c r="V768" i="17" s="1"/>
  <c r="V808" i="17" a="1"/>
  <c r="V808" i="17" s="1"/>
  <c r="V25" i="17" a="1"/>
  <c r="V25" i="17" s="1"/>
  <c r="V65" i="17" a="1"/>
  <c r="V65" i="17" s="1"/>
  <c r="V105" i="17" a="1"/>
  <c r="V105" i="17" s="1"/>
  <c r="V145" i="17" a="1"/>
  <c r="V145" i="17" s="1"/>
  <c r="V300" i="17" a="1"/>
  <c r="V300" i="17"/>
  <c r="V301" i="17" a="1"/>
  <c r="V301" i="17" s="1"/>
  <c r="V302" i="17" a="1"/>
  <c r="V302" i="17" s="1"/>
  <c r="V303" i="17" a="1"/>
  <c r="V303" i="17" s="1"/>
  <c r="V304" i="17" a="1"/>
  <c r="V304" i="17" s="1"/>
  <c r="V305" i="17" a="1"/>
  <c r="V305" i="17" s="1"/>
  <c r="V425" i="17" a="1"/>
  <c r="V425" i="17"/>
  <c r="V465" i="17" a="1"/>
  <c r="V465" i="17" s="1"/>
  <c r="V505" i="17" a="1"/>
  <c r="V505" i="17" s="1"/>
  <c r="V545" i="17" a="1"/>
  <c r="V545" i="17" s="1"/>
  <c r="V585" i="17" a="1"/>
  <c r="V585" i="17" s="1"/>
  <c r="V625" i="17" a="1"/>
  <c r="V625" i="17" s="1"/>
  <c r="V665" i="17" a="1"/>
  <c r="V665" i="17" s="1"/>
  <c r="V729" i="17" a="1"/>
  <c r="V729" i="17"/>
  <c r="V769" i="17" a="1"/>
  <c r="V769" i="17" s="1"/>
  <c r="V809" i="17" a="1"/>
  <c r="V809" i="17" s="1"/>
  <c r="V26" i="17" a="1"/>
  <c r="V26" i="17" s="1"/>
  <c r="V66" i="17" a="1"/>
  <c r="V66" i="17" s="1"/>
  <c r="V106" i="17" a="1"/>
  <c r="V106" i="17" s="1"/>
  <c r="V146" i="17" a="1"/>
  <c r="V146" i="17" s="1"/>
  <c r="V306" i="17" a="1"/>
  <c r="V306" i="17" s="1"/>
  <c r="V307" i="17" a="1"/>
  <c r="V307" i="17" s="1"/>
  <c r="V308" i="17" a="1"/>
  <c r="V308" i="17" s="1"/>
  <c r="V309" i="17" a="1"/>
  <c r="V309" i="17" s="1"/>
  <c r="V310" i="17" a="1"/>
  <c r="V310" i="17" s="1"/>
  <c r="V311" i="17" a="1"/>
  <c r="V311" i="17" s="1"/>
  <c r="V426" i="17" a="1"/>
  <c r="V426" i="17" s="1"/>
  <c r="V466" i="17" a="1"/>
  <c r="V466" i="17" s="1"/>
  <c r="V506" i="17" a="1"/>
  <c r="V506" i="17" s="1"/>
  <c r="V546" i="17" a="1"/>
  <c r="V546" i="17" s="1"/>
  <c r="V586" i="17" a="1"/>
  <c r="V586" i="17" s="1"/>
  <c r="V626" i="17" a="1"/>
  <c r="V626" i="17" s="1"/>
  <c r="V666" i="17" a="1"/>
  <c r="V666" i="17" s="1"/>
  <c r="V698" i="17" a="1"/>
  <c r="V698" i="17" s="1"/>
  <c r="V730" i="17" a="1"/>
  <c r="V730" i="17" s="1"/>
  <c r="V770" i="17" a="1"/>
  <c r="V770" i="17" s="1"/>
  <c r="V810" i="17" a="1"/>
  <c r="V810" i="17" s="1"/>
  <c r="V27" i="17" a="1"/>
  <c r="V27" i="17" s="1"/>
  <c r="V67" i="17" a="1"/>
  <c r="V67" i="17" s="1"/>
  <c r="V107" i="17" a="1"/>
  <c r="V107" i="17" s="1"/>
  <c r="V147" i="17" a="1"/>
  <c r="V147" i="17" s="1"/>
  <c r="V312" i="17" a="1"/>
  <c r="V312" i="17" s="1"/>
  <c r="V313" i="17" a="1"/>
  <c r="V313" i="17" s="1"/>
  <c r="V314" i="17" a="1"/>
  <c r="V314" i="17" s="1"/>
  <c r="V315" i="17" a="1"/>
  <c r="V315" i="17" s="1"/>
  <c r="V316" i="17" a="1"/>
  <c r="V316" i="17" s="1"/>
  <c r="V317" i="17" a="1"/>
  <c r="V317" i="17" s="1"/>
  <c r="V427" i="17" a="1"/>
  <c r="V427" i="17" s="1"/>
  <c r="V467" i="17" a="1"/>
  <c r="V467" i="17" s="1"/>
  <c r="V507" i="17" a="1"/>
  <c r="V507" i="17" s="1"/>
  <c r="V547" i="17" a="1"/>
  <c r="V547" i="17" s="1"/>
  <c r="V587" i="17" a="1"/>
  <c r="V587" i="17" s="1"/>
  <c r="V627" i="17" a="1"/>
  <c r="V627" i="17" s="1"/>
  <c r="V667" i="17" a="1"/>
  <c r="V667" i="17" s="1"/>
  <c r="V731" i="17" a="1"/>
  <c r="V731" i="17" s="1"/>
  <c r="V771" i="17" a="1"/>
  <c r="V771" i="17"/>
  <c r="V811" i="17" a="1"/>
  <c r="V811" i="17" s="1"/>
  <c r="V28" i="17" a="1"/>
  <c r="V28" i="17" s="1"/>
  <c r="V68" i="17" a="1"/>
  <c r="V68" i="17" s="1"/>
  <c r="V108" i="17" a="1"/>
  <c r="V108" i="17"/>
  <c r="V148" i="17" a="1"/>
  <c r="V148" i="17" s="1"/>
  <c r="V318" i="17" a="1"/>
  <c r="V318" i="17" s="1"/>
  <c r="V319" i="17" a="1"/>
  <c r="V319" i="17" s="1"/>
  <c r="V320" i="17" a="1"/>
  <c r="V320" i="17" s="1"/>
  <c r="V321" i="17" a="1"/>
  <c r="V321" i="17" s="1"/>
  <c r="V322" i="17" a="1"/>
  <c r="V322" i="17" s="1"/>
  <c r="V323" i="17" a="1"/>
  <c r="V323" i="17" s="1"/>
  <c r="V428" i="17" a="1"/>
  <c r="V428" i="17" s="1"/>
  <c r="V468" i="17" a="1"/>
  <c r="V468" i="17" s="1"/>
  <c r="V508" i="17" a="1"/>
  <c r="V508" i="17" s="1"/>
  <c r="V548" i="17" a="1"/>
  <c r="V548" i="17" s="1"/>
  <c r="V588" i="17" a="1"/>
  <c r="V588" i="17" s="1"/>
  <c r="V628" i="17" a="1"/>
  <c r="V628" i="17" s="1"/>
  <c r="V668" i="17" a="1"/>
  <c r="V668" i="17" s="1"/>
  <c r="V699" i="17" a="1"/>
  <c r="V699" i="17" s="1"/>
  <c r="V732" i="17" a="1"/>
  <c r="V732" i="17" s="1"/>
  <c r="V772" i="17" a="1"/>
  <c r="V772" i="17" s="1"/>
  <c r="V812" i="17" a="1"/>
  <c r="V812" i="17" s="1"/>
  <c r="V29" i="17" a="1"/>
  <c r="V29" i="17" s="1"/>
  <c r="V69" i="17" a="1"/>
  <c r="V69" i="17" s="1"/>
  <c r="V109" i="17" a="1"/>
  <c r="V109" i="17" s="1"/>
  <c r="V149" i="17" a="1"/>
  <c r="V149" i="17" s="1"/>
  <c r="V324" i="17" a="1"/>
  <c r="V324" i="17" s="1"/>
  <c r="V325" i="17" a="1"/>
  <c r="V325" i="17" s="1"/>
  <c r="V326" i="17" a="1"/>
  <c r="V326" i="17" s="1"/>
  <c r="V327" i="17" a="1"/>
  <c r="V327" i="17"/>
  <c r="V328" i="17" a="1"/>
  <c r="V328" i="17" s="1"/>
  <c r="V329" i="17" a="1"/>
  <c r="V329" i="17" s="1"/>
  <c r="V429" i="17" a="1"/>
  <c r="V429" i="17" s="1"/>
  <c r="V469" i="17" a="1"/>
  <c r="V469" i="17"/>
  <c r="V509" i="17" a="1"/>
  <c r="V509" i="17" s="1"/>
  <c r="V549" i="17" a="1"/>
  <c r="V549" i="17" s="1"/>
  <c r="V589" i="17" a="1"/>
  <c r="V589" i="17" s="1"/>
  <c r="V629" i="17" a="1"/>
  <c r="V629" i="17" s="1"/>
  <c r="V669" i="17" a="1"/>
  <c r="V669" i="17" s="1"/>
  <c r="V733" i="17" a="1"/>
  <c r="V733" i="17" s="1"/>
  <c r="V773" i="17" a="1"/>
  <c r="V773" i="17" s="1"/>
  <c r="V813" i="17" a="1"/>
  <c r="V813" i="17" s="1"/>
  <c r="V30" i="17" a="1"/>
  <c r="V30" i="17" s="1"/>
  <c r="V70" i="17" a="1"/>
  <c r="V70" i="17" s="1"/>
  <c r="V110" i="17" a="1"/>
  <c r="V110" i="17" s="1"/>
  <c r="V150" i="17" a="1"/>
  <c r="V150" i="17" s="1"/>
  <c r="V330" i="17" a="1"/>
  <c r="V330" i="17" s="1"/>
  <c r="V331" i="17" a="1"/>
  <c r="V331" i="17" s="1"/>
  <c r="V332" i="17" a="1"/>
  <c r="V332" i="17" s="1"/>
  <c r="V333" i="17" a="1"/>
  <c r="V333" i="17" s="1"/>
  <c r="V334" i="17" a="1"/>
  <c r="V334" i="17"/>
  <c r="V335" i="17" a="1"/>
  <c r="V335" i="17" s="1"/>
  <c r="V430" i="17" a="1"/>
  <c r="V430" i="17" s="1"/>
  <c r="V470" i="17" a="1"/>
  <c r="V470" i="17" s="1"/>
  <c r="V510" i="17" a="1"/>
  <c r="V510" i="17" s="1"/>
  <c r="V550" i="17" a="1"/>
  <c r="V550" i="17" s="1"/>
  <c r="V590" i="17" a="1"/>
  <c r="V590" i="17" s="1"/>
  <c r="V630" i="17" a="1"/>
  <c r="V630" i="17" s="1"/>
  <c r="V670" i="17" a="1"/>
  <c r="V670" i="17" s="1"/>
  <c r="V700" i="17" a="1"/>
  <c r="V700" i="17"/>
  <c r="V734" i="17" a="1"/>
  <c r="V734" i="17" s="1"/>
  <c r="V774" i="17" a="1"/>
  <c r="V774" i="17" s="1"/>
  <c r="V814" i="17" a="1"/>
  <c r="V814" i="17" s="1"/>
  <c r="V31" i="17" a="1"/>
  <c r="V31" i="17" s="1"/>
  <c r="V71" i="17" a="1"/>
  <c r="V71" i="17" s="1"/>
  <c r="V111" i="17" a="1"/>
  <c r="V111" i="17" s="1"/>
  <c r="V151" i="17" a="1"/>
  <c r="V151" i="17" s="1"/>
  <c r="V336" i="17" a="1"/>
  <c r="V336" i="17" s="1"/>
  <c r="V337" i="17" a="1"/>
  <c r="V337" i="17" s="1"/>
  <c r="V338" i="17" a="1"/>
  <c r="V338" i="17" s="1"/>
  <c r="V339" i="17" a="1"/>
  <c r="V339" i="17" s="1"/>
  <c r="V340" i="17" a="1"/>
  <c r="V340" i="17" s="1"/>
  <c r="V341" i="17" a="1"/>
  <c r="V341" i="17" s="1"/>
  <c r="V431" i="17" a="1"/>
  <c r="V431" i="17" s="1"/>
  <c r="V471" i="17" a="1"/>
  <c r="V471" i="17" s="1"/>
  <c r="V511" i="17" a="1"/>
  <c r="V511" i="17"/>
  <c r="V551" i="17" a="1"/>
  <c r="V551" i="17" s="1"/>
  <c r="V591" i="17" a="1"/>
  <c r="V591" i="17" s="1"/>
  <c r="V631" i="17" a="1"/>
  <c r="V631" i="17" s="1"/>
  <c r="V671" i="17" a="1"/>
  <c r="V671" i="17" s="1"/>
  <c r="V735" i="17" a="1"/>
  <c r="V735" i="17" s="1"/>
  <c r="V775" i="17" a="1"/>
  <c r="V775" i="17" s="1"/>
  <c r="V815" i="17" a="1"/>
  <c r="V815" i="17" s="1"/>
  <c r="V32" i="17" a="1"/>
  <c r="V32" i="17" s="1"/>
  <c r="V72" i="17" a="1"/>
  <c r="V72" i="17" s="1"/>
  <c r="V112" i="17" a="1"/>
  <c r="V112" i="17" s="1"/>
  <c r="V152" i="17" a="1"/>
  <c r="V152" i="17" s="1"/>
  <c r="V342" i="17" a="1"/>
  <c r="V342" i="17" s="1"/>
  <c r="V343" i="17" a="1"/>
  <c r="V343" i="17"/>
  <c r="V344" i="17" a="1"/>
  <c r="V344" i="17" s="1"/>
  <c r="V345" i="17" a="1"/>
  <c r="V345" i="17" s="1"/>
  <c r="V346" i="17" a="1"/>
  <c r="V346" i="17" s="1"/>
  <c r="V347" i="17" a="1"/>
  <c r="V347" i="17" s="1"/>
  <c r="V432" i="17" a="1"/>
  <c r="V432" i="17" s="1"/>
  <c r="V472" i="17" a="1"/>
  <c r="V472" i="17"/>
  <c r="V512" i="17" a="1"/>
  <c r="V512" i="17" s="1"/>
  <c r="V552" i="17" a="1"/>
  <c r="V552" i="17" s="1"/>
  <c r="V592" i="17" a="1"/>
  <c r="V592" i="17" s="1"/>
  <c r="V632" i="17" a="1"/>
  <c r="V632" i="17" s="1"/>
  <c r="V672" i="17" a="1"/>
  <c r="V672" i="17" s="1"/>
  <c r="V701" i="17" a="1"/>
  <c r="V701" i="17" s="1"/>
  <c r="V736" i="17" a="1"/>
  <c r="V736" i="17"/>
  <c r="V776" i="17" a="1"/>
  <c r="V776" i="17" s="1"/>
  <c r="V816" i="17" a="1"/>
  <c r="V816" i="17" s="1"/>
  <c r="V33" i="17" a="1"/>
  <c r="V33" i="17" s="1"/>
  <c r="V73" i="17" a="1"/>
  <c r="V73" i="17" s="1"/>
  <c r="V113" i="17" a="1"/>
  <c r="V113" i="17" s="1"/>
  <c r="V153" i="17" a="1"/>
  <c r="V153" i="17" s="1"/>
  <c r="V348" i="17" a="1"/>
  <c r="V348" i="17" s="1"/>
  <c r="V349" i="17" a="1"/>
  <c r="V349" i="17" s="1"/>
  <c r="V350" i="17" a="1"/>
  <c r="V350" i="17" s="1"/>
  <c r="V351" i="17" a="1"/>
  <c r="V351" i="17" s="1"/>
  <c r="V352" i="17" a="1"/>
  <c r="V352" i="17" s="1"/>
  <c r="V353" i="17" a="1"/>
  <c r="V353" i="17" s="1"/>
  <c r="V433" i="17" a="1"/>
  <c r="V433" i="17" s="1"/>
  <c r="V473" i="17" a="1"/>
  <c r="V473" i="17" s="1"/>
  <c r="V513" i="17" a="1"/>
  <c r="V513" i="17" s="1"/>
  <c r="V553" i="17" a="1"/>
  <c r="V553" i="17" s="1"/>
  <c r="V593" i="17" a="1"/>
  <c r="V593" i="17" s="1"/>
  <c r="V633" i="17" a="1"/>
  <c r="V633" i="17" s="1"/>
  <c r="V673" i="17" a="1"/>
  <c r="V673" i="17" s="1"/>
  <c r="V702" i="17" a="1"/>
  <c r="V702" i="17" s="1"/>
  <c r="V737" i="17" a="1"/>
  <c r="V737" i="17" s="1"/>
  <c r="V777" i="17" a="1"/>
  <c r="V777" i="17" s="1"/>
  <c r="V817" i="17" a="1"/>
  <c r="V817" i="17" s="1"/>
  <c r="V34" i="17" a="1"/>
  <c r="V34" i="17" s="1"/>
  <c r="V74" i="17" a="1"/>
  <c r="V74" i="17" s="1"/>
  <c r="V114" i="17" a="1"/>
  <c r="V114" i="17" s="1"/>
  <c r="V154" i="17" a="1"/>
  <c r="V154" i="17" s="1"/>
  <c r="V354" i="17" a="1"/>
  <c r="V354" i="17" s="1"/>
  <c r="V355" i="17" a="1"/>
  <c r="V355" i="17" s="1"/>
  <c r="V356" i="17" a="1"/>
  <c r="V356" i="17" s="1"/>
  <c r="V357" i="17" a="1"/>
  <c r="V357" i="17" s="1"/>
  <c r="V358" i="17" a="1"/>
  <c r="V358" i="17" s="1"/>
  <c r="V359" i="17" a="1"/>
  <c r="V359" i="17" s="1"/>
  <c r="V434" i="17" a="1"/>
  <c r="V434" i="17" s="1"/>
  <c r="V474" i="17" a="1"/>
  <c r="V474" i="17" s="1"/>
  <c r="V514" i="17" a="1"/>
  <c r="V514" i="17" s="1"/>
  <c r="V554" i="17" a="1"/>
  <c r="V554" i="17" s="1"/>
  <c r="V594" i="17" a="1"/>
  <c r="V594" i="17" s="1"/>
  <c r="V634" i="17" a="1"/>
  <c r="V634" i="17" s="1"/>
  <c r="V674" i="17" a="1"/>
  <c r="V674" i="17" s="1"/>
  <c r="V703" i="17" a="1"/>
  <c r="V703" i="17" s="1"/>
  <c r="V738" i="17" a="1"/>
  <c r="V738" i="17"/>
  <c r="V778" i="17" a="1"/>
  <c r="V778" i="17" s="1"/>
  <c r="V818" i="17" a="1"/>
  <c r="V818" i="17" s="1"/>
  <c r="V35" i="17" a="1"/>
  <c r="V35" i="17" s="1"/>
  <c r="V75" i="17" a="1"/>
  <c r="V75" i="17"/>
  <c r="V115" i="17" a="1"/>
  <c r="V115" i="17" s="1"/>
  <c r="V155" i="17" a="1"/>
  <c r="V155" i="17" s="1"/>
  <c r="V360" i="17" a="1"/>
  <c r="V360" i="17" s="1"/>
  <c r="V361" i="17" a="1"/>
  <c r="V361" i="17" s="1"/>
  <c r="V362" i="17" a="1"/>
  <c r="V362" i="17" s="1"/>
  <c r="V363" i="17" a="1"/>
  <c r="V363" i="17" s="1"/>
  <c r="V364" i="17" a="1"/>
  <c r="V364" i="17" s="1"/>
  <c r="V365" i="17" a="1"/>
  <c r="V365" i="17" s="1"/>
  <c r="V435" i="17" a="1"/>
  <c r="V435" i="17" s="1"/>
  <c r="V475" i="17" a="1"/>
  <c r="V475" i="17" s="1"/>
  <c r="V515" i="17" a="1"/>
  <c r="V515" i="17" s="1"/>
  <c r="V555" i="17" a="1"/>
  <c r="V555" i="17" s="1"/>
  <c r="V595" i="17" a="1"/>
  <c r="V595" i="17" s="1"/>
  <c r="V635" i="17" a="1"/>
  <c r="V635" i="17" s="1"/>
  <c r="V675" i="17" a="1"/>
  <c r="V675" i="17" s="1"/>
  <c r="V739" i="17" a="1"/>
  <c r="V739" i="17" s="1"/>
  <c r="V779" i="17" a="1"/>
  <c r="V779" i="17" s="1"/>
  <c r="V819" i="17" a="1"/>
  <c r="V819" i="17" s="1"/>
  <c r="V36" i="17" a="1"/>
  <c r="V36" i="17" s="1"/>
  <c r="V76" i="17" a="1"/>
  <c r="V76" i="17" s="1"/>
  <c r="V116" i="17" a="1"/>
  <c r="V116" i="17" s="1"/>
  <c r="V156" i="17" a="1"/>
  <c r="V156" i="17" s="1"/>
  <c r="V366" i="17" a="1"/>
  <c r="V366" i="17" s="1"/>
  <c r="V367" i="17" a="1"/>
  <c r="V367" i="17" s="1"/>
  <c r="V368" i="17" a="1"/>
  <c r="V368" i="17" s="1"/>
  <c r="V369" i="17" a="1"/>
  <c r="V369" i="17"/>
  <c r="V370" i="17" a="1"/>
  <c r="V370" i="17" s="1"/>
  <c r="V371" i="17" a="1"/>
  <c r="V371" i="17" s="1"/>
  <c r="V436" i="17" a="1"/>
  <c r="V436" i="17" s="1"/>
  <c r="V476" i="17" a="1"/>
  <c r="V476" i="17"/>
  <c r="V516" i="17" a="1"/>
  <c r="V516" i="17" s="1"/>
  <c r="V556" i="17" a="1"/>
  <c r="V556" i="17" s="1"/>
  <c r="V596" i="17" a="1"/>
  <c r="V596" i="17" s="1"/>
  <c r="V636" i="17" a="1"/>
  <c r="V636" i="17" s="1"/>
  <c r="V676" i="17" a="1"/>
  <c r="V676" i="17" s="1"/>
  <c r="V740" i="17" a="1"/>
  <c r="V740" i="17" s="1"/>
  <c r="V780" i="17" a="1"/>
  <c r="V780" i="17" s="1"/>
  <c r="V820" i="17" a="1"/>
  <c r="V820" i="17" s="1"/>
  <c r="V37" i="17" a="1"/>
  <c r="V37" i="17" s="1"/>
  <c r="V77" i="17" a="1"/>
  <c r="V77" i="17" s="1"/>
  <c r="V117" i="17" a="1"/>
  <c r="V117" i="17" s="1"/>
  <c r="V157" i="17" a="1"/>
  <c r="V157" i="17" s="1"/>
  <c r="V372" i="17" a="1"/>
  <c r="V372" i="17" s="1"/>
  <c r="V373" i="17" a="1"/>
  <c r="V373" i="17" s="1"/>
  <c r="V374" i="17" a="1"/>
  <c r="V374" i="17" s="1"/>
  <c r="V375" i="17" a="1"/>
  <c r="V375" i="17" s="1"/>
  <c r="V376" i="17" a="1"/>
  <c r="V376" i="17"/>
  <c r="V377" i="17" a="1"/>
  <c r="V377" i="17" s="1"/>
  <c r="V437" i="17" a="1"/>
  <c r="V437" i="17" s="1"/>
  <c r="V477" i="17" a="1"/>
  <c r="V477" i="17" s="1"/>
  <c r="V517" i="17" a="1"/>
  <c r="V517" i="17" s="1"/>
  <c r="V557" i="17" a="1"/>
  <c r="V557" i="17" s="1"/>
  <c r="V597" i="17" a="1"/>
  <c r="V597" i="17" s="1"/>
  <c r="V637" i="17" a="1"/>
  <c r="V637" i="17" s="1"/>
  <c r="V677" i="17" a="1"/>
  <c r="V677" i="17" s="1"/>
  <c r="V741" i="17" a="1"/>
  <c r="V741" i="17"/>
  <c r="V781" i="17" a="1"/>
  <c r="V781" i="17" s="1"/>
  <c r="V821" i="17" a="1"/>
  <c r="V821" i="17" s="1"/>
  <c r="V38" i="17" a="1"/>
  <c r="V38" i="17" s="1"/>
  <c r="V78" i="17" a="1"/>
  <c r="V78" i="17" s="1"/>
  <c r="V118" i="17" a="1"/>
  <c r="V118" i="17" s="1"/>
  <c r="V158" i="17" a="1"/>
  <c r="V158" i="17" s="1"/>
  <c r="V378" i="17" a="1"/>
  <c r="V378" i="17" s="1"/>
  <c r="V379" i="17" a="1"/>
  <c r="V379" i="17" s="1"/>
  <c r="V380" i="17" a="1"/>
  <c r="V380" i="17" s="1"/>
  <c r="V381" i="17" a="1"/>
  <c r="V381" i="17" s="1"/>
  <c r="V382" i="17" a="1"/>
  <c r="V382" i="17" s="1"/>
  <c r="V383" i="17" a="1"/>
  <c r="V383" i="17" s="1"/>
  <c r="V438" i="17" a="1"/>
  <c r="V438" i="17" s="1"/>
  <c r="V478" i="17" a="1"/>
  <c r="V478" i="17" s="1"/>
  <c r="V518" i="17" a="1"/>
  <c r="V518" i="17" s="1"/>
  <c r="V558" i="17" a="1"/>
  <c r="V558" i="17"/>
  <c r="V598" i="17" a="1"/>
  <c r="V598" i="17" s="1"/>
  <c r="V638" i="17" a="1"/>
  <c r="V638" i="17" s="1"/>
  <c r="V678" i="17" a="1"/>
  <c r="V678" i="17" s="1"/>
  <c r="V742" i="17" a="1"/>
  <c r="V742" i="17" s="1"/>
  <c r="V782" i="17" a="1"/>
  <c r="V782" i="17" s="1"/>
  <c r="V822" i="17" a="1"/>
  <c r="V822" i="17" s="1"/>
  <c r="V39" i="17" a="1"/>
  <c r="V39" i="17" s="1"/>
  <c r="V79" i="17" a="1"/>
  <c r="V79" i="17" s="1"/>
  <c r="V119" i="17" a="1"/>
  <c r="V119" i="17" s="1"/>
  <c r="V159" i="17" a="1"/>
  <c r="V159" i="17" s="1"/>
  <c r="V384" i="17" a="1"/>
  <c r="V384" i="17" s="1"/>
  <c r="V385" i="17" a="1"/>
  <c r="V385" i="17" s="1"/>
  <c r="V386" i="17" a="1"/>
  <c r="V386" i="17"/>
  <c r="V387" i="17" a="1"/>
  <c r="V387" i="17" s="1"/>
  <c r="V388" i="17" a="1"/>
  <c r="V388" i="17" s="1"/>
  <c r="V389" i="17" a="1"/>
  <c r="V389" i="17" s="1"/>
  <c r="V439" i="17" a="1"/>
  <c r="V439" i="17" s="1"/>
  <c r="V479" i="17" a="1"/>
  <c r="V479" i="17" s="1"/>
  <c r="V519" i="17" a="1"/>
  <c r="V519" i="17"/>
  <c r="V559" i="17" a="1"/>
  <c r="V559" i="17" s="1"/>
  <c r="V599" i="17" a="1"/>
  <c r="V599" i="17" s="1"/>
  <c r="V639" i="17" a="1"/>
  <c r="V639" i="17" s="1"/>
  <c r="V679" i="17" a="1"/>
  <c r="V679" i="17" s="1"/>
  <c r="V704" i="17" a="1"/>
  <c r="V704" i="17" s="1"/>
  <c r="V743" i="17" a="1"/>
  <c r="V743" i="17" s="1"/>
  <c r="V783" i="17" a="1"/>
  <c r="V783" i="17"/>
  <c r="V823" i="17" a="1"/>
  <c r="V823" i="17" s="1"/>
  <c r="V40" i="17" a="1"/>
  <c r="V40" i="17" s="1"/>
  <c r="V80" i="17" a="1"/>
  <c r="V80" i="17" s="1"/>
  <c r="V120" i="17" a="1"/>
  <c r="V120" i="17" s="1"/>
  <c r="V160" i="17" a="1"/>
  <c r="V160" i="17" s="1"/>
  <c r="V390" i="17" a="1"/>
  <c r="V390" i="17" s="1"/>
  <c r="V391" i="17" a="1"/>
  <c r="V391" i="17" s="1"/>
  <c r="V392" i="17" a="1"/>
  <c r="V392" i="17" s="1"/>
  <c r="V393" i="17" a="1"/>
  <c r="V393" i="17" s="1"/>
  <c r="V394" i="17" a="1"/>
  <c r="V394" i="17" s="1"/>
  <c r="V395" i="17" a="1"/>
  <c r="V395" i="17" s="1"/>
  <c r="V440" i="17" a="1"/>
  <c r="V440" i="17" s="1"/>
  <c r="V480" i="17" a="1"/>
  <c r="V480" i="17"/>
  <c r="V520" i="17" a="1"/>
  <c r="V520" i="17" s="1"/>
  <c r="V560" i="17" a="1"/>
  <c r="V560" i="17" s="1"/>
  <c r="V600" i="17" a="1"/>
  <c r="V600" i="17" s="1"/>
  <c r="V640" i="17" a="1"/>
  <c r="V640" i="17" s="1"/>
  <c r="V680" i="17" a="1"/>
  <c r="V680" i="17" s="1"/>
  <c r="V744" i="17" a="1"/>
  <c r="V744" i="17"/>
  <c r="V784" i="17" a="1"/>
  <c r="V784" i="17" s="1"/>
  <c r="V824" i="17" a="1"/>
  <c r="V824" i="17" s="1"/>
  <c r="V41" i="17" a="1"/>
  <c r="V41" i="17" s="1"/>
  <c r="V81" i="17" a="1"/>
  <c r="V81" i="17" s="1"/>
  <c r="V121" i="17" a="1"/>
  <c r="V121" i="17" s="1"/>
  <c r="V161" i="17" a="1"/>
  <c r="V161" i="17" s="1"/>
  <c r="V396" i="17" a="1"/>
  <c r="V396" i="17" s="1"/>
  <c r="V397" i="17" a="1"/>
  <c r="V397" i="17" s="1"/>
  <c r="V398" i="17" a="1"/>
  <c r="V398" i="17" s="1"/>
  <c r="V399" i="17" a="1"/>
  <c r="V399" i="17" s="1"/>
  <c r="V400" i="17" a="1"/>
  <c r="V400" i="17" s="1"/>
  <c r="V401" i="17" a="1"/>
  <c r="V401" i="17" s="1"/>
  <c r="V441" i="17" a="1"/>
  <c r="V441" i="17" s="1"/>
  <c r="V481" i="17" a="1"/>
  <c r="V481" i="17" s="1"/>
  <c r="V521" i="17" a="1"/>
  <c r="V521" i="17" s="1"/>
  <c r="V561" i="17" a="1"/>
  <c r="V561" i="17" s="1"/>
  <c r="V601" i="17" a="1"/>
  <c r="V601" i="17" s="1"/>
  <c r="V641" i="17" a="1"/>
  <c r="V641" i="17" s="1"/>
  <c r="V681" i="17" a="1"/>
  <c r="V681" i="17" s="1"/>
  <c r="V705" i="17" a="1"/>
  <c r="V705" i="17" s="1"/>
  <c r="V745" i="17" a="1"/>
  <c r="V745" i="17" s="1"/>
  <c r="V785" i="17" a="1"/>
  <c r="V785" i="17" s="1"/>
  <c r="V825" i="17" a="1"/>
  <c r="V825" i="17" s="1"/>
  <c r="X2" i="17" a="1"/>
  <c r="X2" i="17" s="1"/>
  <c r="X42" i="17" a="1"/>
  <c r="X42" i="17" s="1"/>
  <c r="Y42" i="17" s="1"/>
  <c r="Q42" i="17" s="1"/>
  <c r="W42" i="17" s="1"/>
  <c r="X82" i="17" a="1"/>
  <c r="X82" i="17" s="1"/>
  <c r="X122" i="17" a="1"/>
  <c r="X122" i="17" s="1"/>
  <c r="Y122" i="17" s="1"/>
  <c r="Q122" i="17" s="1"/>
  <c r="W122" i="17" s="1"/>
  <c r="X162" i="17" a="1"/>
  <c r="X162" i="17" s="1"/>
  <c r="X163" i="17" a="1"/>
  <c r="X163" i="17" s="1"/>
  <c r="X164" i="17" a="1"/>
  <c r="X164" i="17"/>
  <c r="X165" i="17" a="1"/>
  <c r="X165" i="17" s="1"/>
  <c r="X166" i="17" a="1"/>
  <c r="X166" i="17" s="1"/>
  <c r="X167" i="17" a="1"/>
  <c r="X167" i="17" s="1"/>
  <c r="X402" i="17" a="1"/>
  <c r="X402" i="17" s="1"/>
  <c r="Y402" i="17" s="1"/>
  <c r="Q402" i="17" s="1"/>
  <c r="W402" i="17" s="1"/>
  <c r="X442" i="17" a="1"/>
  <c r="X442" i="17" s="1"/>
  <c r="Y442" i="17" s="1"/>
  <c r="Q442" i="17" s="1"/>
  <c r="W442" i="17" s="1"/>
  <c r="X482" i="17" a="1"/>
  <c r="X482" i="17" s="1"/>
  <c r="Y482" i="17" s="1"/>
  <c r="Q482" i="17" s="1"/>
  <c r="W482" i="17" s="1"/>
  <c r="X522" i="17" a="1"/>
  <c r="X522" i="17" s="1"/>
  <c r="Y522" i="17" s="1"/>
  <c r="Q522" i="17" s="1"/>
  <c r="W522" i="17" s="1"/>
  <c r="X562" i="17" a="1"/>
  <c r="X562" i="17" s="1"/>
  <c r="X602" i="17" a="1"/>
  <c r="X602" i="17" s="1"/>
  <c r="X642" i="17" a="1"/>
  <c r="X642" i="17"/>
  <c r="X706" i="17" a="1"/>
  <c r="X706" i="17" s="1"/>
  <c r="X746" i="17" a="1"/>
  <c r="X746" i="17" s="1"/>
  <c r="X786" i="17" a="1"/>
  <c r="X786" i="17" s="1"/>
  <c r="X3" i="17" a="1"/>
  <c r="X3" i="17" s="1"/>
  <c r="X43" i="17" a="1"/>
  <c r="X43" i="17" s="1"/>
  <c r="X83" i="17" a="1"/>
  <c r="X83" i="17" s="1"/>
  <c r="X123" i="17" a="1"/>
  <c r="X123" i="17" s="1"/>
  <c r="X168" i="17" a="1"/>
  <c r="X168" i="17" s="1"/>
  <c r="X169" i="17" a="1"/>
  <c r="X169" i="17" s="1"/>
  <c r="Y169" i="17" s="1"/>
  <c r="Q169" i="17" s="1"/>
  <c r="W169" i="17" s="1"/>
  <c r="X170" i="17" a="1"/>
  <c r="X170" i="17" s="1"/>
  <c r="X171" i="17" a="1"/>
  <c r="X171" i="17" s="1"/>
  <c r="X172" i="17" a="1"/>
  <c r="X172" i="17" s="1"/>
  <c r="X173" i="17" a="1"/>
  <c r="X173" i="17"/>
  <c r="X403" i="17" a="1"/>
  <c r="X403" i="17" s="1"/>
  <c r="Y403" i="17" s="1"/>
  <c r="Q403" i="17" s="1"/>
  <c r="W403" i="17" s="1"/>
  <c r="X443" i="17" a="1"/>
  <c r="X443" i="17" s="1"/>
  <c r="X483" i="17" a="1"/>
  <c r="X483" i="17"/>
  <c r="X523" i="17" a="1"/>
  <c r="X523" i="17" s="1"/>
  <c r="X563" i="17" a="1"/>
  <c r="X563" i="17" s="1"/>
  <c r="X603" i="17" a="1"/>
  <c r="X603" i="17" s="1"/>
  <c r="X643" i="17" a="1"/>
  <c r="X643" i="17"/>
  <c r="X707" i="17" a="1"/>
  <c r="X707" i="17" s="1"/>
  <c r="Y707" i="17" s="1"/>
  <c r="Q707" i="17" s="1"/>
  <c r="W707" i="17" s="1"/>
  <c r="X747" i="17" a="1"/>
  <c r="X747" i="17" s="1"/>
  <c r="X787" i="17" a="1"/>
  <c r="X787" i="17" s="1"/>
  <c r="X4" i="17" a="1"/>
  <c r="X4" i="17" s="1"/>
  <c r="X44" i="17" a="1"/>
  <c r="X44" i="17" s="1"/>
  <c r="Y44" i="17" s="1"/>
  <c r="Q44" i="17" s="1"/>
  <c r="W44" i="17" s="1"/>
  <c r="X84" i="17" a="1"/>
  <c r="X84" i="17"/>
  <c r="X124" i="17" a="1"/>
  <c r="X124" i="17" s="1"/>
  <c r="Y124" i="17" s="1"/>
  <c r="Q124" i="17" s="1"/>
  <c r="W124" i="17" s="1"/>
  <c r="X174" i="17" a="1"/>
  <c r="X174" i="17" s="1"/>
  <c r="X175" i="17" a="1"/>
  <c r="X175" i="17" s="1"/>
  <c r="Y175" i="17" s="1"/>
  <c r="Q175" i="17" s="1"/>
  <c r="W175" i="17" s="1"/>
  <c r="X176" i="17" a="1"/>
  <c r="X176" i="17" s="1"/>
  <c r="X177" i="17" a="1"/>
  <c r="X177" i="17" s="1"/>
  <c r="Y177" i="17" s="1"/>
  <c r="Q177" i="17" s="1"/>
  <c r="W177" i="17" s="1"/>
  <c r="X178" i="17" a="1"/>
  <c r="X178" i="17" s="1"/>
  <c r="X179" i="17" a="1"/>
  <c r="X179" i="17" s="1"/>
  <c r="Y179" i="17" s="1"/>
  <c r="Q179" i="17" s="1"/>
  <c r="W179" i="17" s="1"/>
  <c r="X404" i="17" a="1"/>
  <c r="X404" i="17" s="1"/>
  <c r="X444" i="17" a="1"/>
  <c r="X444" i="17" s="1"/>
  <c r="X484" i="17" a="1"/>
  <c r="X484" i="17" s="1"/>
  <c r="X524" i="17" a="1"/>
  <c r="X524" i="17" s="1"/>
  <c r="Y524" i="17" s="1"/>
  <c r="Q524" i="17" s="1"/>
  <c r="W524" i="17" s="1"/>
  <c r="X564" i="17" a="1"/>
  <c r="X564" i="17" s="1"/>
  <c r="X604" i="17" a="1"/>
  <c r="X604" i="17" s="1"/>
  <c r="Y604" i="17" s="1"/>
  <c r="Q604" i="17" s="1"/>
  <c r="W604" i="17" s="1"/>
  <c r="X644" i="17" a="1"/>
  <c r="X644" i="17" s="1"/>
  <c r="X682" i="17" a="1"/>
  <c r="X682" i="17" s="1"/>
  <c r="X708" i="17" a="1"/>
  <c r="X708" i="17" s="1"/>
  <c r="X748" i="17" a="1"/>
  <c r="X748" i="17" s="1"/>
  <c r="Y748" i="17" s="1"/>
  <c r="Q748" i="17" s="1"/>
  <c r="W748" i="17" s="1"/>
  <c r="X788" i="17" a="1"/>
  <c r="X788" i="17" s="1"/>
  <c r="X5" i="17" a="1"/>
  <c r="X5" i="17" s="1"/>
  <c r="X45" i="17" a="1"/>
  <c r="X45" i="17" s="1"/>
  <c r="X85" i="17" a="1"/>
  <c r="X85" i="17" s="1"/>
  <c r="X125" i="17" a="1"/>
  <c r="X125" i="17" s="1"/>
  <c r="X180" i="17" a="1"/>
  <c r="X180" i="17" s="1"/>
  <c r="X181" i="17" a="1"/>
  <c r="X181" i="17" s="1"/>
  <c r="X182" i="17" a="1"/>
  <c r="X182" i="17" s="1"/>
  <c r="X183" i="17" a="1"/>
  <c r="X183" i="17" s="1"/>
  <c r="Y183" i="17" s="1"/>
  <c r="Q183" i="17" s="1"/>
  <c r="W183" i="17" s="1"/>
  <c r="X184" i="17" a="1"/>
  <c r="X184" i="17" s="1"/>
  <c r="X185" i="17" a="1"/>
  <c r="X185" i="17" s="1"/>
  <c r="X405" i="17" a="1"/>
  <c r="X405" i="17" s="1"/>
  <c r="X445" i="17" a="1"/>
  <c r="X445" i="17" s="1"/>
  <c r="X485" i="17" a="1"/>
  <c r="X485" i="17" s="1"/>
  <c r="Y485" i="17" s="1"/>
  <c r="Q485" i="17" s="1"/>
  <c r="W485" i="17" s="1"/>
  <c r="X525" i="17" a="1"/>
  <c r="X525" i="17" s="1"/>
  <c r="X565" i="17" a="1"/>
  <c r="X565" i="17" s="1"/>
  <c r="Y565" i="17" s="1"/>
  <c r="Q565" i="17" s="1"/>
  <c r="W565" i="17" s="1"/>
  <c r="X605" i="17" a="1"/>
  <c r="X605" i="17" s="1"/>
  <c r="X645" i="17" a="1"/>
  <c r="X645" i="17" s="1"/>
  <c r="X683" i="17" a="1"/>
  <c r="X683" i="17"/>
  <c r="X709" i="17" a="1"/>
  <c r="X709" i="17" s="1"/>
  <c r="X749" i="17" a="1"/>
  <c r="X749" i="17" s="1"/>
  <c r="X789" i="17" a="1"/>
  <c r="X789" i="17" s="1"/>
  <c r="X6" i="17" a="1"/>
  <c r="X6" i="17" s="1"/>
  <c r="Y6" i="17" s="1"/>
  <c r="Q6" i="17" s="1"/>
  <c r="W6" i="17" s="1"/>
  <c r="X46" i="17" a="1"/>
  <c r="X46" i="17" s="1"/>
  <c r="Y46" i="17" s="1"/>
  <c r="Q46" i="17" s="1"/>
  <c r="W46" i="17" s="1"/>
  <c r="X86" i="17" a="1"/>
  <c r="X86" i="17" s="1"/>
  <c r="Y86" i="17" s="1"/>
  <c r="Q86" i="17" s="1"/>
  <c r="W86" i="17" s="1"/>
  <c r="X126" i="17" a="1"/>
  <c r="X126" i="17" s="1"/>
  <c r="Y126" i="17" s="1"/>
  <c r="Q126" i="17" s="1"/>
  <c r="W126" i="17" s="1"/>
  <c r="X186" i="17" a="1"/>
  <c r="X186" i="17" s="1"/>
  <c r="X187" i="17" a="1"/>
  <c r="X187" i="17" s="1"/>
  <c r="X188" i="17" a="1"/>
  <c r="X188" i="17" s="1"/>
  <c r="X189" i="17" a="1"/>
  <c r="X189" i="17" s="1"/>
  <c r="X190" i="17" a="1"/>
  <c r="X190" i="17" s="1"/>
  <c r="X191" i="17" a="1"/>
  <c r="X191" i="17" s="1"/>
  <c r="Y191" i="17" s="1"/>
  <c r="Q191" i="17" s="1"/>
  <c r="W191" i="17" s="1"/>
  <c r="X406" i="17" a="1"/>
  <c r="X406" i="17" s="1"/>
  <c r="X446" i="17" a="1"/>
  <c r="X446" i="17" s="1"/>
  <c r="X486" i="17" a="1"/>
  <c r="X486" i="17" s="1"/>
  <c r="X526" i="17" a="1"/>
  <c r="X526" i="17" s="1"/>
  <c r="Y526" i="17" s="1"/>
  <c r="Q526" i="17" s="1"/>
  <c r="W526" i="17" s="1"/>
  <c r="X566" i="17" a="1"/>
  <c r="X566" i="17" s="1"/>
  <c r="X606" i="17" a="1"/>
  <c r="X606" i="17" s="1"/>
  <c r="X646" i="17" a="1"/>
  <c r="X646" i="17" s="1"/>
  <c r="X684" i="17" a="1"/>
  <c r="X684" i="17" s="1"/>
  <c r="X710" i="17" a="1"/>
  <c r="X710" i="17" s="1"/>
  <c r="X750" i="17" a="1"/>
  <c r="X750" i="17" s="1"/>
  <c r="X790" i="17" a="1"/>
  <c r="X790" i="17" s="1"/>
  <c r="Y790" i="17" s="1"/>
  <c r="Q790" i="17" s="1"/>
  <c r="W790" i="17" s="1"/>
  <c r="X7" i="17" a="1"/>
  <c r="X7" i="17" s="1"/>
  <c r="X47" i="17" a="1"/>
  <c r="X47" i="17"/>
  <c r="X87" i="17" a="1"/>
  <c r="X87" i="17" s="1"/>
  <c r="Y87" i="17" s="1"/>
  <c r="Q87" i="17" s="1"/>
  <c r="W87" i="17" s="1"/>
  <c r="X127" i="17" a="1"/>
  <c r="X127" i="17" s="1"/>
  <c r="Y127" i="17" s="1"/>
  <c r="Q127" i="17" s="1"/>
  <c r="W127" i="17" s="1"/>
  <c r="X192" i="17" a="1"/>
  <c r="X192" i="17" s="1"/>
  <c r="X193" i="17" a="1"/>
  <c r="X193" i="17" s="1"/>
  <c r="X194" i="17" a="1"/>
  <c r="X194" i="17" s="1"/>
  <c r="Y194" i="17" s="1"/>
  <c r="Q194" i="17" s="1"/>
  <c r="W194" i="17" s="1"/>
  <c r="X195" i="17" a="1"/>
  <c r="X195" i="17" s="1"/>
  <c r="X196" i="17" a="1"/>
  <c r="X196" i="17" s="1"/>
  <c r="X197" i="17" a="1"/>
  <c r="X197" i="17" s="1"/>
  <c r="X407" i="17" a="1"/>
  <c r="X407" i="17" s="1"/>
  <c r="Y407" i="17" s="1"/>
  <c r="Q407" i="17" s="1"/>
  <c r="W407" i="17" s="1"/>
  <c r="X447" i="17" a="1"/>
  <c r="X447" i="17" s="1"/>
  <c r="X487" i="17" a="1"/>
  <c r="X487" i="17" s="1"/>
  <c r="Y487" i="17" s="1"/>
  <c r="Q487" i="17" s="1"/>
  <c r="W487" i="17" s="1"/>
  <c r="X527" i="17" a="1"/>
  <c r="X527" i="17" s="1"/>
  <c r="Y527" i="17" s="1"/>
  <c r="Q527" i="17" s="1"/>
  <c r="W527" i="17" s="1"/>
  <c r="X567" i="17" a="1"/>
  <c r="X567" i="17" s="1"/>
  <c r="X607" i="17" a="1"/>
  <c r="X607" i="17" s="1"/>
  <c r="Y607" i="17" s="1"/>
  <c r="Q607" i="17" s="1"/>
  <c r="W607" i="17" s="1"/>
  <c r="X647" i="17" a="1"/>
  <c r="X647" i="17" s="1"/>
  <c r="Y647" i="17" s="1"/>
  <c r="Q647" i="17" s="1"/>
  <c r="W647" i="17" s="1"/>
  <c r="X685" i="17" a="1"/>
  <c r="X685" i="17" s="1"/>
  <c r="X711" i="17" a="1"/>
  <c r="X711" i="17" s="1"/>
  <c r="Y711" i="17" s="1"/>
  <c r="Q711" i="17" s="1"/>
  <c r="W711" i="17" s="1"/>
  <c r="X751" i="17" a="1"/>
  <c r="X751" i="17" s="1"/>
  <c r="X791" i="17" a="1"/>
  <c r="X791" i="17" s="1"/>
  <c r="X8" i="17" a="1"/>
  <c r="X8" i="17" s="1"/>
  <c r="X48" i="17" a="1"/>
  <c r="X48" i="17" s="1"/>
  <c r="Y48" i="17" s="1"/>
  <c r="Q48" i="17" s="1"/>
  <c r="W48" i="17" s="1"/>
  <c r="X88" i="17" a="1"/>
  <c r="X88" i="17" s="1"/>
  <c r="X128" i="17" a="1"/>
  <c r="X128" i="17" s="1"/>
  <c r="X198" i="17" a="1"/>
  <c r="X198" i="17" s="1"/>
  <c r="Y198" i="17" s="1"/>
  <c r="Q198" i="17" s="1"/>
  <c r="W198" i="17" s="1"/>
  <c r="X199" i="17" a="1"/>
  <c r="X199" i="17" s="1"/>
  <c r="X200" i="17" a="1"/>
  <c r="X200" i="17" s="1"/>
  <c r="X201" i="17" a="1"/>
  <c r="X201" i="17" s="1"/>
  <c r="Y201" i="17" s="1"/>
  <c r="Q201" i="17" s="1"/>
  <c r="W201" i="17" s="1"/>
  <c r="X202" i="17" a="1"/>
  <c r="X202" i="17" s="1"/>
  <c r="X203" i="17" a="1"/>
  <c r="X203" i="17" s="1"/>
  <c r="X408" i="17" a="1"/>
  <c r="X408" i="17" s="1"/>
  <c r="Y408" i="17" s="1"/>
  <c r="Q408" i="17" s="1"/>
  <c r="W408" i="17" s="1"/>
  <c r="X448" i="17" a="1"/>
  <c r="X448" i="17" s="1"/>
  <c r="X488" i="17" a="1"/>
  <c r="X488" i="17" s="1"/>
  <c r="X528" i="17" a="1"/>
  <c r="X528" i="17" s="1"/>
  <c r="X568" i="17" a="1"/>
  <c r="X568" i="17" s="1"/>
  <c r="Y568" i="17" s="1"/>
  <c r="Q568" i="17" s="1"/>
  <c r="W568" i="17" s="1"/>
  <c r="X608" i="17" a="1"/>
  <c r="X608" i="17" s="1"/>
  <c r="X648" i="17" a="1"/>
  <c r="X648" i="17" s="1"/>
  <c r="X686" i="17" a="1"/>
  <c r="X686" i="17" s="1"/>
  <c r="X712" i="17" a="1"/>
  <c r="X712" i="17" s="1"/>
  <c r="X752" i="17" a="1"/>
  <c r="X752" i="17" s="1"/>
  <c r="X792" i="17" a="1"/>
  <c r="X792" i="17" s="1"/>
  <c r="X9" i="17" a="1"/>
  <c r="X9" i="17" s="1"/>
  <c r="Y9" i="17" s="1"/>
  <c r="Q9" i="17" s="1"/>
  <c r="W9" i="17" s="1"/>
  <c r="X49" i="17" a="1"/>
  <c r="X49" i="17" s="1"/>
  <c r="X89" i="17" a="1"/>
  <c r="X89" i="17" s="1"/>
  <c r="Y89" i="17" s="1"/>
  <c r="Q89" i="17" s="1"/>
  <c r="W89" i="17" s="1"/>
  <c r="X129" i="17" a="1"/>
  <c r="X129" i="17"/>
  <c r="X204" i="17" a="1"/>
  <c r="X204" i="17" s="1"/>
  <c r="X205" i="17" a="1"/>
  <c r="X205" i="17" s="1"/>
  <c r="Y205" i="17" s="1"/>
  <c r="Q205" i="17" s="1"/>
  <c r="W205" i="17" s="1"/>
  <c r="X206" i="17" a="1"/>
  <c r="X206" i="17" s="1"/>
  <c r="Y206" i="17" s="1"/>
  <c r="Q206" i="17" s="1"/>
  <c r="W206" i="17" s="1"/>
  <c r="X207" i="17" a="1"/>
  <c r="X207" i="17" s="1"/>
  <c r="X208" i="17" a="1"/>
  <c r="X208" i="17" s="1"/>
  <c r="X209" i="17" a="1"/>
  <c r="X209" i="17"/>
  <c r="X409" i="17" a="1"/>
  <c r="X409" i="17" s="1"/>
  <c r="X449" i="17" a="1"/>
  <c r="X449" i="17" s="1"/>
  <c r="X489" i="17" a="1"/>
  <c r="X489" i="17" s="1"/>
  <c r="Y489" i="17" s="1"/>
  <c r="Q489" i="17" s="1"/>
  <c r="W489" i="17" s="1"/>
  <c r="X529" i="17" a="1"/>
  <c r="X529" i="17" s="1"/>
  <c r="X569" i="17" a="1"/>
  <c r="X569" i="17" s="1"/>
  <c r="X609" i="17" a="1"/>
  <c r="X609" i="17"/>
  <c r="Y609" i="17" s="1"/>
  <c r="Q609" i="17" s="1"/>
  <c r="W609" i="17" s="1"/>
  <c r="X649" i="17" a="1"/>
  <c r="X649" i="17" s="1"/>
  <c r="X687" i="17" a="1"/>
  <c r="X687" i="17" s="1"/>
  <c r="Y687" i="17" s="1"/>
  <c r="Q687" i="17" s="1"/>
  <c r="W687" i="17" s="1"/>
  <c r="X713" i="17" a="1"/>
  <c r="X713" i="17"/>
  <c r="X753" i="17" a="1"/>
  <c r="X753" i="17" s="1"/>
  <c r="X793" i="17" a="1"/>
  <c r="X793" i="17" s="1"/>
  <c r="X10" i="17" a="1"/>
  <c r="X10" i="17" s="1"/>
  <c r="X50" i="17" a="1"/>
  <c r="X50" i="17" s="1"/>
  <c r="Y50" i="17" s="1"/>
  <c r="Q50" i="17" s="1"/>
  <c r="W50" i="17" s="1"/>
  <c r="X90" i="17" a="1"/>
  <c r="X90" i="17" s="1"/>
  <c r="Y90" i="17" s="1"/>
  <c r="Q90" i="17" s="1"/>
  <c r="W90" i="17" s="1"/>
  <c r="X130" i="17" a="1"/>
  <c r="X130" i="17" s="1"/>
  <c r="X210" i="17" a="1"/>
  <c r="X210" i="17" s="1"/>
  <c r="X211" i="17" a="1"/>
  <c r="X211" i="17" s="1"/>
  <c r="X212" i="17" a="1"/>
  <c r="X212" i="17" s="1"/>
  <c r="Y212" i="17" s="1"/>
  <c r="Q212" i="17" s="1"/>
  <c r="W212" i="17" s="1"/>
  <c r="X213" i="17" a="1"/>
  <c r="X213" i="17" s="1"/>
  <c r="X214" i="17" a="1"/>
  <c r="X214" i="17" s="1"/>
  <c r="X215" i="17" a="1"/>
  <c r="X215" i="17" s="1"/>
  <c r="X410" i="17" a="1"/>
  <c r="X410" i="17" s="1"/>
  <c r="Y410" i="17" s="1"/>
  <c r="Q410" i="17" s="1"/>
  <c r="W410" i="17" s="1"/>
  <c r="X450" i="17" a="1"/>
  <c r="X450" i="17" s="1"/>
  <c r="X490" i="17" a="1"/>
  <c r="X490" i="17" s="1"/>
  <c r="Y490" i="17" s="1"/>
  <c r="Q490" i="17" s="1"/>
  <c r="W490" i="17" s="1"/>
  <c r="X530" i="17" a="1"/>
  <c r="X530" i="17" s="1"/>
  <c r="Y530" i="17" s="1"/>
  <c r="Q530" i="17" s="1"/>
  <c r="W530" i="17" s="1"/>
  <c r="X570" i="17" a="1"/>
  <c r="X570" i="17" s="1"/>
  <c r="X610" i="17" a="1"/>
  <c r="X610" i="17" s="1"/>
  <c r="X650" i="17" a="1"/>
  <c r="X650" i="17" s="1"/>
  <c r="Y650" i="17" s="1"/>
  <c r="Q650" i="17" s="1"/>
  <c r="W650" i="17" s="1"/>
  <c r="X688" i="17" a="1"/>
  <c r="X688" i="17" s="1"/>
  <c r="X714" i="17" a="1"/>
  <c r="X714" i="17" s="1"/>
  <c r="X754" i="17" a="1"/>
  <c r="X754" i="17" s="1"/>
  <c r="Y754" i="17" s="1"/>
  <c r="Q754" i="17" s="1"/>
  <c r="W754" i="17" s="1"/>
  <c r="X794" i="17" a="1"/>
  <c r="X794" i="17" s="1"/>
  <c r="Y794" i="17" s="1"/>
  <c r="Q794" i="17" s="1"/>
  <c r="W794" i="17" s="1"/>
  <c r="X11" i="17" a="1"/>
  <c r="X11" i="17" s="1"/>
  <c r="Y11" i="17" s="1"/>
  <c r="Q11" i="17" s="1"/>
  <c r="W11" i="17" s="1"/>
  <c r="X51" i="17" a="1"/>
  <c r="X51" i="17" s="1"/>
  <c r="X91" i="17" a="1"/>
  <c r="X91" i="17" s="1"/>
  <c r="X131" i="17" a="1"/>
  <c r="X131" i="17" s="1"/>
  <c r="Y131" i="17" s="1"/>
  <c r="Q131" i="17" s="1"/>
  <c r="W131" i="17" s="1"/>
  <c r="X216" i="17" a="1"/>
  <c r="X216" i="17" s="1"/>
  <c r="X217" i="17" a="1"/>
  <c r="X217" i="17"/>
  <c r="X218" i="17" a="1"/>
  <c r="X218" i="17" s="1"/>
  <c r="X219" i="17" a="1"/>
  <c r="X219" i="17" s="1"/>
  <c r="Y219" i="17" s="1"/>
  <c r="Q219" i="17" s="1"/>
  <c r="W219" i="17" s="1"/>
  <c r="X220" i="17" a="1"/>
  <c r="X220" i="17" s="1"/>
  <c r="Y220" i="17" s="1"/>
  <c r="Q220" i="17" s="1"/>
  <c r="W220" i="17" s="1"/>
  <c r="X221" i="17" a="1"/>
  <c r="X221" i="17" s="1"/>
  <c r="Y221" i="17" s="1"/>
  <c r="Q221" i="17" s="1"/>
  <c r="W221" i="17" s="1"/>
  <c r="X411" i="17" a="1"/>
  <c r="X411" i="17" s="1"/>
  <c r="X451" i="17" a="1"/>
  <c r="X451" i="17" s="1"/>
  <c r="X491" i="17" a="1"/>
  <c r="X491" i="17" s="1"/>
  <c r="Y491" i="17" s="1"/>
  <c r="Q491" i="17" s="1"/>
  <c r="W491" i="17" s="1"/>
  <c r="X531" i="17" a="1"/>
  <c r="X531" i="17"/>
  <c r="Y531" i="17" s="1"/>
  <c r="Q531" i="17" s="1"/>
  <c r="W531" i="17" s="1"/>
  <c r="X571" i="17" a="1"/>
  <c r="X571" i="17" s="1"/>
  <c r="X611" i="17" a="1"/>
  <c r="X611" i="17" s="1"/>
  <c r="Y611" i="17" s="1"/>
  <c r="Q611" i="17" s="1"/>
  <c r="W611" i="17" s="1"/>
  <c r="X651" i="17" a="1"/>
  <c r="X651" i="17" s="1"/>
  <c r="X689" i="17" a="1"/>
  <c r="X689" i="17"/>
  <c r="X715" i="17" a="1"/>
  <c r="X715" i="17" s="1"/>
  <c r="Y715" i="17" s="1"/>
  <c r="Q715" i="17" s="1"/>
  <c r="W715" i="17" s="1"/>
  <c r="X755" i="17" a="1"/>
  <c r="X755" i="17" s="1"/>
  <c r="X795" i="17" a="1"/>
  <c r="X795" i="17" s="1"/>
  <c r="X12" i="17" a="1"/>
  <c r="X12" i="17" s="1"/>
  <c r="Y12" i="17" s="1"/>
  <c r="Q12" i="17" s="1"/>
  <c r="W12" i="17" s="1"/>
  <c r="X52" i="17" a="1"/>
  <c r="X52" i="17" s="1"/>
  <c r="Y52" i="17" s="1"/>
  <c r="Q52" i="17" s="1"/>
  <c r="W52" i="17" s="1"/>
  <c r="X92" i="17" a="1"/>
  <c r="X92" i="17" s="1"/>
  <c r="X132" i="17" a="1"/>
  <c r="X132" i="17" s="1"/>
  <c r="Y132" i="17" s="1"/>
  <c r="Q132" i="17" s="1"/>
  <c r="W132" i="17" s="1"/>
  <c r="X222" i="17" a="1"/>
  <c r="X222" i="17" s="1"/>
  <c r="Y222" i="17" s="1"/>
  <c r="Q222" i="17" s="1"/>
  <c r="W222" i="17" s="1"/>
  <c r="X223" i="17" a="1"/>
  <c r="X223" i="17" s="1"/>
  <c r="X224" i="17" a="1"/>
  <c r="X224" i="17" s="1"/>
  <c r="Y224" i="17" s="1"/>
  <c r="Q224" i="17" s="1"/>
  <c r="W224" i="17" s="1"/>
  <c r="X225" i="17" a="1"/>
  <c r="X225" i="17" s="1"/>
  <c r="Y225" i="17" s="1"/>
  <c r="Q225" i="17" s="1"/>
  <c r="W225" i="17" s="1"/>
  <c r="X226" i="17" a="1"/>
  <c r="X226" i="17" s="1"/>
  <c r="Y226" i="17" s="1"/>
  <c r="Q226" i="17" s="1"/>
  <c r="W226" i="17" s="1"/>
  <c r="X227" i="17" a="1"/>
  <c r="X227" i="17" s="1"/>
  <c r="Y227" i="17" s="1"/>
  <c r="Q227" i="17" s="1"/>
  <c r="W227" i="17" s="1"/>
  <c r="X412" i="17" a="1"/>
  <c r="X412" i="17" s="1"/>
  <c r="X452" i="17" a="1"/>
  <c r="X452" i="17" s="1"/>
  <c r="X492" i="17" a="1"/>
  <c r="X492" i="17" s="1"/>
  <c r="Y492" i="17" s="1"/>
  <c r="Q492" i="17" s="1"/>
  <c r="W492" i="17" s="1"/>
  <c r="X532" i="17" a="1"/>
  <c r="X532" i="17" s="1"/>
  <c r="X572" i="17" a="1"/>
  <c r="X572" i="17" s="1"/>
  <c r="X612" i="17" a="1"/>
  <c r="X612" i="17" s="1"/>
  <c r="Y612" i="17" s="1"/>
  <c r="Q612" i="17" s="1"/>
  <c r="W612" i="17" s="1"/>
  <c r="X652" i="17" a="1"/>
  <c r="X652" i="17" s="1"/>
  <c r="X716" i="17" a="1"/>
  <c r="X716" i="17" s="1"/>
  <c r="X756" i="17" a="1"/>
  <c r="X756" i="17" s="1"/>
  <c r="Y756" i="17" s="1"/>
  <c r="Q756" i="17" s="1"/>
  <c r="W756" i="17" s="1"/>
  <c r="X796" i="17" a="1"/>
  <c r="X796" i="17" s="1"/>
  <c r="Y796" i="17" s="1"/>
  <c r="Q796" i="17" s="1"/>
  <c r="W796" i="17" s="1"/>
  <c r="X13" i="17" a="1"/>
  <c r="X13" i="17" s="1"/>
  <c r="X53" i="17" a="1"/>
  <c r="X53" i="17" s="1"/>
  <c r="Y53" i="17" s="1"/>
  <c r="Q53" i="17" s="1"/>
  <c r="W53" i="17" s="1"/>
  <c r="X93" i="17" a="1"/>
  <c r="X93" i="17" s="1"/>
  <c r="Y93" i="17" s="1"/>
  <c r="Q93" i="17" s="1"/>
  <c r="W93" i="17" s="1"/>
  <c r="X133" i="17" a="1"/>
  <c r="X133" i="17" s="1"/>
  <c r="X228" i="17" a="1"/>
  <c r="X228" i="17" s="1"/>
  <c r="X229" i="17" a="1"/>
  <c r="X229" i="17" s="1"/>
  <c r="Y229" i="17" s="1"/>
  <c r="Q229" i="17" s="1"/>
  <c r="W229" i="17" s="1"/>
  <c r="X230" i="17" a="1"/>
  <c r="X230" i="17" s="1"/>
  <c r="X231" i="17" a="1"/>
  <c r="X231" i="17" s="1"/>
  <c r="Y231" i="17" s="1"/>
  <c r="Q231" i="17" s="1"/>
  <c r="W231" i="17" s="1"/>
  <c r="X232" i="17" a="1"/>
  <c r="X232" i="17" s="1"/>
  <c r="X233" i="17" a="1"/>
  <c r="X233" i="17" s="1"/>
  <c r="X413" i="17" a="1"/>
  <c r="X413" i="17" s="1"/>
  <c r="Y413" i="17" s="1"/>
  <c r="Q413" i="17" s="1"/>
  <c r="W413" i="17" s="1"/>
  <c r="X453" i="17" a="1"/>
  <c r="X453" i="17" s="1"/>
  <c r="X493" i="17" a="1"/>
  <c r="X493" i="17" s="1"/>
  <c r="X533" i="17" a="1"/>
  <c r="X533" i="17" s="1"/>
  <c r="Y533" i="17" s="1"/>
  <c r="Q533" i="17" s="1"/>
  <c r="W533" i="17" s="1"/>
  <c r="X573" i="17" a="1"/>
  <c r="X573" i="17" s="1"/>
  <c r="Y573" i="17" s="1"/>
  <c r="Q573" i="17" s="1"/>
  <c r="W573" i="17" s="1"/>
  <c r="X613" i="17" a="1"/>
  <c r="X613" i="17" s="1"/>
  <c r="X653" i="17" a="1"/>
  <c r="X653" i="17" s="1"/>
  <c r="X717" i="17" a="1"/>
  <c r="X717" i="17" s="1"/>
  <c r="X757" i="17" a="1"/>
  <c r="X757" i="17" s="1"/>
  <c r="Y757" i="17" s="1"/>
  <c r="Q757" i="17" s="1"/>
  <c r="W757" i="17" s="1"/>
  <c r="X797" i="17" a="1"/>
  <c r="X797" i="17" s="1"/>
  <c r="Y797" i="17" s="1"/>
  <c r="Q797" i="17" s="1"/>
  <c r="W797" i="17" s="1"/>
  <c r="X14" i="17" a="1"/>
  <c r="X14" i="17" s="1"/>
  <c r="Y14" i="17" s="1"/>
  <c r="Q14" i="17" s="1"/>
  <c r="W14" i="17" s="1"/>
  <c r="X54" i="17" a="1"/>
  <c r="X54" i="17" s="1"/>
  <c r="Y54" i="17" s="1"/>
  <c r="Q54" i="17" s="1"/>
  <c r="W54" i="17" s="1"/>
  <c r="X94" i="17" a="1"/>
  <c r="X94" i="17" s="1"/>
  <c r="X134" i="17" a="1"/>
  <c r="X134" i="17" s="1"/>
  <c r="X234" i="17" a="1"/>
  <c r="X234" i="17" s="1"/>
  <c r="Y234" i="17" s="1"/>
  <c r="Q234" i="17" s="1"/>
  <c r="W234" i="17" s="1"/>
  <c r="X235" i="17" a="1"/>
  <c r="X235" i="17" s="1"/>
  <c r="Y235" i="17" s="1"/>
  <c r="Q235" i="17" s="1"/>
  <c r="W235" i="17" s="1"/>
  <c r="X236" i="17" a="1"/>
  <c r="X236" i="17" s="1"/>
  <c r="X237" i="17" a="1"/>
  <c r="X237" i="17" s="1"/>
  <c r="X238" i="17" a="1"/>
  <c r="X238" i="17" s="1"/>
  <c r="X239" i="17" a="1"/>
  <c r="X239" i="17" s="1"/>
  <c r="X414" i="17" a="1"/>
  <c r="X414" i="17" s="1"/>
  <c r="X454" i="17" a="1"/>
  <c r="X454" i="17" s="1"/>
  <c r="Y454" i="17" s="1"/>
  <c r="Q454" i="17" s="1"/>
  <c r="W454" i="17" s="1"/>
  <c r="X494" i="17" a="1"/>
  <c r="X494" i="17" s="1"/>
  <c r="X534" i="17" a="1"/>
  <c r="X534" i="17" s="1"/>
  <c r="X574" i="17" a="1"/>
  <c r="X574" i="17" s="1"/>
  <c r="X614" i="17" a="1"/>
  <c r="X614" i="17" s="1"/>
  <c r="Y614" i="17" s="1"/>
  <c r="Q614" i="17" s="1"/>
  <c r="W614" i="17" s="1"/>
  <c r="X654" i="17" a="1"/>
  <c r="X654" i="17" s="1"/>
  <c r="Y654" i="17" s="1"/>
  <c r="Q654" i="17" s="1"/>
  <c r="W654" i="17" s="1"/>
  <c r="X690" i="17" a="1"/>
  <c r="X690" i="17" s="1"/>
  <c r="Y690" i="17" s="1"/>
  <c r="Q690" i="17" s="1"/>
  <c r="W690" i="17" s="1"/>
  <c r="X718" i="17" a="1"/>
  <c r="X718" i="17"/>
  <c r="X758" i="17" a="1"/>
  <c r="X758" i="17" s="1"/>
  <c r="Y758" i="17" s="1"/>
  <c r="Q758" i="17" s="1"/>
  <c r="W758" i="17" s="1"/>
  <c r="X798" i="17" a="1"/>
  <c r="X798" i="17" s="1"/>
  <c r="Y798" i="17" s="1"/>
  <c r="Q798" i="17" s="1"/>
  <c r="W798" i="17" s="1"/>
  <c r="X15" i="17" a="1"/>
  <c r="X15" i="17" s="1"/>
  <c r="X55" i="17" a="1"/>
  <c r="X55" i="17" s="1"/>
  <c r="X95" i="17" a="1"/>
  <c r="X95" i="17" s="1"/>
  <c r="Y95" i="17" s="1"/>
  <c r="Q95" i="17" s="1"/>
  <c r="W95" i="17" s="1"/>
  <c r="X135" i="17" a="1"/>
  <c r="X135" i="17" s="1"/>
  <c r="X240" i="17" a="1"/>
  <c r="X240" i="17" s="1"/>
  <c r="X241" i="17" a="1"/>
  <c r="X241" i="17" s="1"/>
  <c r="X242" i="17" a="1"/>
  <c r="X242" i="17" s="1"/>
  <c r="Y242" i="17" s="1"/>
  <c r="Q242" i="17" s="1"/>
  <c r="W242" i="17" s="1"/>
  <c r="X243" i="17" a="1"/>
  <c r="X243" i="17"/>
  <c r="Y243" i="17" s="1"/>
  <c r="Q243" i="17" s="1"/>
  <c r="W243" i="17" s="1"/>
  <c r="X244" i="17" a="1"/>
  <c r="X244" i="17" s="1"/>
  <c r="X245" i="17" a="1"/>
  <c r="X245" i="17" s="1"/>
  <c r="Y245" i="17" s="1"/>
  <c r="Q245" i="17" s="1"/>
  <c r="W245" i="17" s="1"/>
  <c r="X415" i="17" a="1"/>
  <c r="X415" i="17" s="1"/>
  <c r="X455" i="17" a="1"/>
  <c r="X455" i="17" s="1"/>
  <c r="X495" i="17" a="1"/>
  <c r="X495" i="17" s="1"/>
  <c r="X535" i="17" a="1"/>
  <c r="X535" i="17" s="1"/>
  <c r="Y535" i="17" s="1"/>
  <c r="Q535" i="17" s="1"/>
  <c r="W535" i="17" s="1"/>
  <c r="X575" i="17" a="1"/>
  <c r="X575" i="17" s="1"/>
  <c r="Y575" i="17" s="1"/>
  <c r="Q575" i="17" s="1"/>
  <c r="W575" i="17" s="1"/>
  <c r="X615" i="17" a="1"/>
  <c r="X615" i="17" s="1"/>
  <c r="X655" i="17" a="1"/>
  <c r="X655" i="17" s="1"/>
  <c r="X691" i="17" a="1"/>
  <c r="X691" i="17"/>
  <c r="X719" i="17" a="1"/>
  <c r="X719" i="17" s="1"/>
  <c r="X759" i="17" a="1"/>
  <c r="X759" i="17" s="1"/>
  <c r="X799" i="17" a="1"/>
  <c r="X799" i="17"/>
  <c r="X16" i="17" a="1"/>
  <c r="X16" i="17" s="1"/>
  <c r="Y16" i="17" s="1"/>
  <c r="Q16" i="17" s="1"/>
  <c r="W16" i="17" s="1"/>
  <c r="X56" i="17" a="1"/>
  <c r="X56" i="17" s="1"/>
  <c r="X96" i="17" a="1"/>
  <c r="X96" i="17" s="1"/>
  <c r="Y96" i="17" s="1"/>
  <c r="Q96" i="17" s="1"/>
  <c r="W96" i="17" s="1"/>
  <c r="X136" i="17" a="1"/>
  <c r="X136" i="17" s="1"/>
  <c r="X246" i="17" a="1"/>
  <c r="X246" i="17" s="1"/>
  <c r="Y246" i="17" s="1"/>
  <c r="Q246" i="17" s="1"/>
  <c r="W246" i="17" s="1"/>
  <c r="X247" i="17" a="1"/>
  <c r="X247" i="17" s="1"/>
  <c r="Y247" i="17" s="1"/>
  <c r="Q247" i="17" s="1"/>
  <c r="W247" i="17" s="1"/>
  <c r="X248" i="17" a="1"/>
  <c r="X248" i="17" s="1"/>
  <c r="Y248" i="17" s="1"/>
  <c r="Q248" i="17" s="1"/>
  <c r="W248" i="17" s="1"/>
  <c r="X249" i="17" a="1"/>
  <c r="X249" i="17" s="1"/>
  <c r="X250" i="17" a="1"/>
  <c r="X250" i="17" s="1"/>
  <c r="Y250" i="17" s="1"/>
  <c r="Q250" i="17" s="1"/>
  <c r="W250" i="17" s="1"/>
  <c r="X251" i="17" a="1"/>
  <c r="X251" i="17" s="1"/>
  <c r="Y251" i="17" s="1"/>
  <c r="Q251" i="17" s="1"/>
  <c r="W251" i="17" s="1"/>
  <c r="X416" i="17" a="1"/>
  <c r="X416" i="17" s="1"/>
  <c r="X456" i="17" a="1"/>
  <c r="X456" i="17"/>
  <c r="X496" i="17" a="1"/>
  <c r="X496" i="17"/>
  <c r="X536" i="17" a="1"/>
  <c r="X536" i="17" s="1"/>
  <c r="X576" i="17" a="1"/>
  <c r="X576" i="17" s="1"/>
  <c r="X616" i="17" a="1"/>
  <c r="X616" i="17"/>
  <c r="Y616" i="17" s="1"/>
  <c r="Q616" i="17" s="1"/>
  <c r="W616" i="17" s="1"/>
  <c r="X656" i="17" a="1"/>
  <c r="X656" i="17" s="1"/>
  <c r="X692" i="17" a="1"/>
  <c r="X692" i="17" s="1"/>
  <c r="Y692" i="17" s="1"/>
  <c r="Q692" i="17" s="1"/>
  <c r="W692" i="17" s="1"/>
  <c r="X720" i="17" a="1"/>
  <c r="X720" i="17" s="1"/>
  <c r="X760" i="17" a="1"/>
  <c r="X760" i="17" s="1"/>
  <c r="X800" i="17" a="1"/>
  <c r="X800" i="17" s="1"/>
  <c r="X17" i="17" a="1"/>
  <c r="X17" i="17" s="1"/>
  <c r="Y17" i="17" s="1"/>
  <c r="Q17" i="17" s="1"/>
  <c r="W17" i="17" s="1"/>
  <c r="X57" i="17" a="1"/>
  <c r="X57" i="17" s="1"/>
  <c r="X97" i="17" a="1"/>
  <c r="X97" i="17" s="1"/>
  <c r="X137" i="17" a="1"/>
  <c r="X137" i="17" s="1"/>
  <c r="X252" i="17" a="1"/>
  <c r="X252" i="17" s="1"/>
  <c r="X253" i="17" a="1"/>
  <c r="X253" i="17" s="1"/>
  <c r="X254" i="17" a="1"/>
  <c r="X254" i="17" s="1"/>
  <c r="X255" i="17" a="1"/>
  <c r="X255" i="17" s="1"/>
  <c r="Y255" i="17" s="1"/>
  <c r="Q255" i="17" s="1"/>
  <c r="W255" i="17" s="1"/>
  <c r="X256" i="17" a="1"/>
  <c r="X256" i="17" s="1"/>
  <c r="Y256" i="17" s="1"/>
  <c r="Q256" i="17" s="1"/>
  <c r="W256" i="17" s="1"/>
  <c r="X257" i="17" a="1"/>
  <c r="X257" i="17" s="1"/>
  <c r="Y257" i="17" s="1"/>
  <c r="Q257" i="17" s="1"/>
  <c r="W257" i="17" s="1"/>
  <c r="X417" i="17" a="1"/>
  <c r="X417" i="17" s="1"/>
  <c r="X457" i="17" a="1"/>
  <c r="X457" i="17" s="1"/>
  <c r="Y457" i="17" s="1"/>
  <c r="Q457" i="17" s="1"/>
  <c r="W457" i="17" s="1"/>
  <c r="X497" i="17" a="1"/>
  <c r="X497" i="17" s="1"/>
  <c r="Y497" i="17" s="1"/>
  <c r="Q497" i="17" s="1"/>
  <c r="W497" i="17" s="1"/>
  <c r="X537" i="17" a="1"/>
  <c r="X537" i="17" s="1"/>
  <c r="X577" i="17" a="1"/>
  <c r="X577" i="17" s="1"/>
  <c r="X617" i="17" a="1"/>
  <c r="X617" i="17" s="1"/>
  <c r="Y617" i="17" s="1"/>
  <c r="Q617" i="17" s="1"/>
  <c r="W617" i="17" s="1"/>
  <c r="X657" i="17" a="1"/>
  <c r="X657" i="17" s="1"/>
  <c r="X693" i="17" a="1"/>
  <c r="X693" i="17" s="1"/>
  <c r="X721" i="17" a="1"/>
  <c r="X721" i="17" s="1"/>
  <c r="X761" i="17" a="1"/>
  <c r="X761" i="17" s="1"/>
  <c r="X801" i="17" a="1"/>
  <c r="X801" i="17" s="1"/>
  <c r="Y801" i="17" s="1"/>
  <c r="Q801" i="17" s="1"/>
  <c r="W801" i="17" s="1"/>
  <c r="X18" i="17" a="1"/>
  <c r="X18" i="17" s="1"/>
  <c r="X58" i="17" a="1"/>
  <c r="X58" i="17" s="1"/>
  <c r="Y58" i="17" s="1"/>
  <c r="Q58" i="17" s="1"/>
  <c r="W58" i="17" s="1"/>
  <c r="X98" i="17" a="1"/>
  <c r="X98" i="17" s="1"/>
  <c r="Y98" i="17" s="1"/>
  <c r="Q98" i="17" s="1"/>
  <c r="W98" i="17" s="1"/>
  <c r="X138" i="17" a="1"/>
  <c r="X138" i="17" s="1"/>
  <c r="X258" i="17" a="1"/>
  <c r="X258" i="17" s="1"/>
  <c r="Y258" i="17" s="1"/>
  <c r="Q258" i="17" s="1"/>
  <c r="W258" i="17" s="1"/>
  <c r="X259" i="17" a="1"/>
  <c r="X259" i="17" s="1"/>
  <c r="X260" i="17" a="1"/>
  <c r="X260" i="17" s="1"/>
  <c r="Y260" i="17" s="1"/>
  <c r="Q260" i="17" s="1"/>
  <c r="W260" i="17" s="1"/>
  <c r="X261" i="17" a="1"/>
  <c r="X261" i="17" s="1"/>
  <c r="X262" i="17" a="1"/>
  <c r="X262" i="17" s="1"/>
  <c r="Y262" i="17" s="1"/>
  <c r="Q262" i="17" s="1"/>
  <c r="W262" i="17" s="1"/>
  <c r="X263" i="17" a="1"/>
  <c r="X263" i="17" s="1"/>
  <c r="Y263" i="17" s="1"/>
  <c r="Q263" i="17" s="1"/>
  <c r="W263" i="17" s="1"/>
  <c r="X418" i="17" a="1"/>
  <c r="X418" i="17" s="1"/>
  <c r="X458" i="17" a="1"/>
  <c r="X458" i="17" s="1"/>
  <c r="Y458" i="17" s="1"/>
  <c r="Q458" i="17" s="1"/>
  <c r="W458" i="17" s="1"/>
  <c r="X498" i="17" a="1"/>
  <c r="X498" i="17" s="1"/>
  <c r="Y498" i="17" s="1"/>
  <c r="Q498" i="17" s="1"/>
  <c r="W498" i="17" s="1"/>
  <c r="X538" i="17" a="1"/>
  <c r="X538" i="17" s="1"/>
  <c r="X578" i="17" a="1"/>
  <c r="X578" i="17" s="1"/>
  <c r="X618" i="17" a="1"/>
  <c r="X618" i="17" s="1"/>
  <c r="Y618" i="17" s="1"/>
  <c r="Q618" i="17" s="1"/>
  <c r="W618" i="17" s="1"/>
  <c r="X658" i="17" a="1"/>
  <c r="X658" i="17"/>
  <c r="X694" i="17" a="1"/>
  <c r="X694" i="17" s="1"/>
  <c r="X722" i="17" a="1"/>
  <c r="X722" i="17" s="1"/>
  <c r="X762" i="17" a="1"/>
  <c r="X762" i="17" s="1"/>
  <c r="X802" i="17" a="1"/>
  <c r="X802" i="17" s="1"/>
  <c r="Y802" i="17" s="1"/>
  <c r="Q802" i="17" s="1"/>
  <c r="W802" i="17" s="1"/>
  <c r="X19" i="17" a="1"/>
  <c r="X19" i="17"/>
  <c r="X59" i="17" a="1"/>
  <c r="X59" i="17" s="1"/>
  <c r="X99" i="17" a="1"/>
  <c r="X99" i="17" s="1"/>
  <c r="Y99" i="17" s="1"/>
  <c r="Q99" i="17" s="1"/>
  <c r="W99" i="17" s="1"/>
  <c r="X139" i="17" a="1"/>
  <c r="X139" i="17" s="1"/>
  <c r="X264" i="17" a="1"/>
  <c r="X264" i="17" s="1"/>
  <c r="X265" i="17" a="1"/>
  <c r="X265" i="17"/>
  <c r="X266" i="17" a="1"/>
  <c r="X266" i="17" s="1"/>
  <c r="X267" i="17" a="1"/>
  <c r="X267" i="17"/>
  <c r="X268" i="17" a="1"/>
  <c r="X268" i="17" s="1"/>
  <c r="X269" i="17" a="1"/>
  <c r="X269" i="17" s="1"/>
  <c r="X419" i="17" a="1"/>
  <c r="X419" i="17" s="1"/>
  <c r="Y419" i="17" s="1"/>
  <c r="Q419" i="17" s="1"/>
  <c r="W419" i="17" s="1"/>
  <c r="X459" i="17" a="1"/>
  <c r="X459" i="17" s="1"/>
  <c r="Y459" i="17" s="1"/>
  <c r="Q459" i="17" s="1"/>
  <c r="W459" i="17" s="1"/>
  <c r="X499" i="17" a="1"/>
  <c r="X499" i="17" s="1"/>
  <c r="X539" i="17" a="1"/>
  <c r="X539" i="17"/>
  <c r="Y539" i="17" s="1"/>
  <c r="Q539" i="17" s="1"/>
  <c r="W539" i="17" s="1"/>
  <c r="X579" i="17" a="1"/>
  <c r="X579" i="17" s="1"/>
  <c r="Y579" i="17" s="1"/>
  <c r="Q579" i="17" s="1"/>
  <c r="W579" i="17" s="1"/>
  <c r="X619" i="17" a="1"/>
  <c r="X619" i="17" s="1"/>
  <c r="X659" i="17" a="1"/>
  <c r="X659" i="17" s="1"/>
  <c r="X695" i="17" a="1"/>
  <c r="X695" i="17" s="1"/>
  <c r="X723" i="17" a="1"/>
  <c r="X723" i="17"/>
  <c r="X763" i="17" a="1"/>
  <c r="X763" i="17" s="1"/>
  <c r="X803" i="17" a="1"/>
  <c r="X803" i="17" s="1"/>
  <c r="Y803" i="17" s="1"/>
  <c r="Q803" i="17" s="1"/>
  <c r="W803" i="17" s="1"/>
  <c r="X20" i="17" a="1"/>
  <c r="X20" i="17" s="1"/>
  <c r="X60" i="17" a="1"/>
  <c r="X60" i="17" s="1"/>
  <c r="X100" i="17" a="1"/>
  <c r="X100" i="17" s="1"/>
  <c r="X140" i="17" a="1"/>
  <c r="X140" i="17" s="1"/>
  <c r="Y140" i="17" s="1"/>
  <c r="Q140" i="17" s="1"/>
  <c r="W140" i="17" s="1"/>
  <c r="X270" i="17" a="1"/>
  <c r="X270" i="17" s="1"/>
  <c r="X271" i="17" a="1"/>
  <c r="X271" i="17" s="1"/>
  <c r="Y271" i="17" s="1"/>
  <c r="Q271" i="17" s="1"/>
  <c r="W271" i="17" s="1"/>
  <c r="X272" i="17" a="1"/>
  <c r="X272" i="17" s="1"/>
  <c r="X273" i="17" a="1"/>
  <c r="X273" i="17" s="1"/>
  <c r="Y273" i="17" s="1"/>
  <c r="Q273" i="17" s="1"/>
  <c r="W273" i="17" s="1"/>
  <c r="X274" i="17" a="1"/>
  <c r="X274" i="17" s="1"/>
  <c r="X275" i="17" a="1"/>
  <c r="X275" i="17" s="1"/>
  <c r="X420" i="17" a="1"/>
  <c r="X420" i="17"/>
  <c r="Y420" i="17" s="1"/>
  <c r="Q420" i="17" s="1"/>
  <c r="W420" i="17" s="1"/>
  <c r="X460" i="17" a="1"/>
  <c r="X460" i="17" s="1"/>
  <c r="X500" i="17" a="1"/>
  <c r="X500" i="17" s="1"/>
  <c r="Y500" i="17" s="1"/>
  <c r="Q500" i="17" s="1"/>
  <c r="W500" i="17" s="1"/>
  <c r="X540" i="17" a="1"/>
  <c r="X540" i="17" s="1"/>
  <c r="X580" i="17" a="1"/>
  <c r="X580" i="17" s="1"/>
  <c r="X620" i="17" a="1"/>
  <c r="X620" i="17" s="1"/>
  <c r="X660" i="17" a="1"/>
  <c r="X660" i="17" s="1"/>
  <c r="Y660" i="17" s="1"/>
  <c r="Q660" i="17" s="1"/>
  <c r="W660" i="17" s="1"/>
  <c r="X696" i="17" a="1"/>
  <c r="X696" i="17" s="1"/>
  <c r="Y696" i="17" s="1"/>
  <c r="Q696" i="17" s="1"/>
  <c r="W696" i="17" s="1"/>
  <c r="X724" i="17" a="1"/>
  <c r="X724" i="17" s="1"/>
  <c r="X764" i="17" a="1"/>
  <c r="X764" i="17" s="1"/>
  <c r="X804" i="17" a="1"/>
  <c r="X804" i="17" s="1"/>
  <c r="Y804" i="17" s="1"/>
  <c r="Q804" i="17" s="1"/>
  <c r="W804" i="17" s="1"/>
  <c r="X21" i="17" a="1"/>
  <c r="X21" i="17" s="1"/>
  <c r="X61" i="17" a="1"/>
  <c r="X61" i="17" s="1"/>
  <c r="Y61" i="17" s="1"/>
  <c r="Q61" i="17" s="1"/>
  <c r="W61" i="17" s="1"/>
  <c r="X101" i="17" a="1"/>
  <c r="X101" i="17"/>
  <c r="X141" i="17" a="1"/>
  <c r="X141" i="17" s="1"/>
  <c r="X276" i="17" a="1"/>
  <c r="X276" i="17" s="1"/>
  <c r="Y276" i="17" s="1"/>
  <c r="Q276" i="17" s="1"/>
  <c r="W276" i="17" s="1"/>
  <c r="X277" i="17" a="1"/>
  <c r="X277" i="17" s="1"/>
  <c r="X278" i="17" a="1"/>
  <c r="X278" i="17" s="1"/>
  <c r="X279" i="17" a="1"/>
  <c r="X279" i="17" s="1"/>
  <c r="X280" i="17" a="1"/>
  <c r="X280" i="17" s="1"/>
  <c r="Y280" i="17" s="1"/>
  <c r="Q280" i="17" s="1"/>
  <c r="W280" i="17" s="1"/>
  <c r="X281" i="17" a="1"/>
  <c r="X281" i="17" s="1"/>
  <c r="X421" i="17" a="1"/>
  <c r="X421" i="17" s="1"/>
  <c r="X461" i="17" a="1"/>
  <c r="X461" i="17" s="1"/>
  <c r="X501" i="17" a="1"/>
  <c r="X501" i="17" s="1"/>
  <c r="Y501" i="17" s="1"/>
  <c r="Q501" i="17" s="1"/>
  <c r="W501" i="17" s="1"/>
  <c r="X541" i="17" a="1"/>
  <c r="X541" i="17" s="1"/>
  <c r="X581" i="17" a="1"/>
  <c r="X581" i="17" s="1"/>
  <c r="X621" i="17" a="1"/>
  <c r="X621" i="17" s="1"/>
  <c r="X661" i="17" a="1"/>
  <c r="X661" i="17" s="1"/>
  <c r="X697" i="17" a="1"/>
  <c r="X697" i="17"/>
  <c r="Y697" i="17" s="1"/>
  <c r="Q697" i="17" s="1"/>
  <c r="W697" i="17" s="1"/>
  <c r="X725" i="17" a="1"/>
  <c r="X725" i="17" s="1"/>
  <c r="X765" i="17" a="1"/>
  <c r="X765" i="17" s="1"/>
  <c r="X805" i="17" a="1"/>
  <c r="X805" i="17" s="1"/>
  <c r="Y805" i="17" s="1"/>
  <c r="Q805" i="17" s="1"/>
  <c r="W805" i="17" s="1"/>
  <c r="X22" i="17" a="1"/>
  <c r="X22" i="17" s="1"/>
  <c r="Y22" i="17" s="1"/>
  <c r="Q22" i="17" s="1"/>
  <c r="W22" i="17" s="1"/>
  <c r="X62" i="17" a="1"/>
  <c r="X62" i="17" s="1"/>
  <c r="X102" i="17" a="1"/>
  <c r="X102" i="17" s="1"/>
  <c r="X142" i="17" a="1"/>
  <c r="X142" i="17" s="1"/>
  <c r="X282" i="17" a="1"/>
  <c r="X282" i="17"/>
  <c r="X283" i="17" a="1"/>
  <c r="X283" i="17" s="1"/>
  <c r="X284" i="17" a="1"/>
  <c r="X284" i="17" s="1"/>
  <c r="X285" i="17" a="1"/>
  <c r="X285" i="17" s="1"/>
  <c r="Y285" i="17" s="1"/>
  <c r="Q285" i="17" s="1"/>
  <c r="W285" i="17" s="1"/>
  <c r="X286" i="17" a="1"/>
  <c r="X286" i="17" s="1"/>
  <c r="X287" i="17" a="1"/>
  <c r="X287" i="17" s="1"/>
  <c r="Y287" i="17" s="1"/>
  <c r="Q287" i="17" s="1"/>
  <c r="W287" i="17" s="1"/>
  <c r="X422" i="17" a="1"/>
  <c r="X422" i="17" s="1"/>
  <c r="X462" i="17" a="1"/>
  <c r="X462" i="17" s="1"/>
  <c r="Y462" i="17" s="1"/>
  <c r="Q462" i="17" s="1"/>
  <c r="W462" i="17" s="1"/>
  <c r="X502" i="17" a="1"/>
  <c r="X502" i="17" s="1"/>
  <c r="Y502" i="17" s="1"/>
  <c r="Q502" i="17" s="1"/>
  <c r="W502" i="17" s="1"/>
  <c r="X542" i="17" a="1"/>
  <c r="X542" i="17" s="1"/>
  <c r="X582" i="17" a="1"/>
  <c r="X582" i="17" s="1"/>
  <c r="X622" i="17" a="1"/>
  <c r="X622" i="17" s="1"/>
  <c r="X662" i="17" a="1"/>
  <c r="X662" i="17" s="1"/>
  <c r="Y662" i="17" s="1"/>
  <c r="Q662" i="17" s="1"/>
  <c r="W662" i="17" s="1"/>
  <c r="X726" i="17" a="1"/>
  <c r="X726" i="17"/>
  <c r="X766" i="17" a="1"/>
  <c r="X766" i="17" s="1"/>
  <c r="X806" i="17" a="1"/>
  <c r="X806" i="17" s="1"/>
  <c r="X23" i="17" a="1"/>
  <c r="X23" i="17" s="1"/>
  <c r="Y23" i="17" s="1"/>
  <c r="Q23" i="17" s="1"/>
  <c r="W23" i="17" s="1"/>
  <c r="X63" i="17" a="1"/>
  <c r="X63" i="17" s="1"/>
  <c r="Y63" i="17" s="1"/>
  <c r="Q63" i="17" s="1"/>
  <c r="W63" i="17" s="1"/>
  <c r="X103" i="17" a="1"/>
  <c r="X103" i="17" s="1"/>
  <c r="X143" i="17" a="1"/>
  <c r="X143" i="17" s="1"/>
  <c r="Y143" i="17" s="1"/>
  <c r="Q143" i="17" s="1"/>
  <c r="W143" i="17" s="1"/>
  <c r="X288" i="17" a="1"/>
  <c r="X288" i="17" s="1"/>
  <c r="X289" i="17" a="1"/>
  <c r="X289" i="17" s="1"/>
  <c r="X290" i="17" a="1"/>
  <c r="X290" i="17" s="1"/>
  <c r="X291" i="17" a="1"/>
  <c r="X291" i="17" s="1"/>
  <c r="Y291" i="17" s="1"/>
  <c r="Q291" i="17" s="1"/>
  <c r="W291" i="17" s="1"/>
  <c r="X292" i="17" a="1"/>
  <c r="X292" i="17" s="1"/>
  <c r="Y292" i="17" s="1"/>
  <c r="Q292" i="17" s="1"/>
  <c r="W292" i="17" s="1"/>
  <c r="X293" i="17" a="1"/>
  <c r="X293" i="17" s="1"/>
  <c r="Y293" i="17" s="1"/>
  <c r="Q293" i="17" s="1"/>
  <c r="W293" i="17" s="1"/>
  <c r="X423" i="17" a="1"/>
  <c r="X423" i="17" s="1"/>
  <c r="Y423" i="17" s="1"/>
  <c r="Q423" i="17" s="1"/>
  <c r="W423" i="17" s="1"/>
  <c r="X463" i="17" a="1"/>
  <c r="X463" i="17" s="1"/>
  <c r="X503" i="17" a="1"/>
  <c r="X503" i="17" s="1"/>
  <c r="X543" i="17" a="1"/>
  <c r="X543" i="17" s="1"/>
  <c r="Y543" i="17" s="1"/>
  <c r="Q543" i="17" s="1"/>
  <c r="W543" i="17" s="1"/>
  <c r="X583" i="17" a="1"/>
  <c r="X583" i="17" s="1"/>
  <c r="X623" i="17" a="1"/>
  <c r="X623" i="17" s="1"/>
  <c r="Y623" i="17" s="1"/>
  <c r="Q623" i="17" s="1"/>
  <c r="W623" i="17" s="1"/>
  <c r="X663" i="17" a="1"/>
  <c r="X663" i="17" s="1"/>
  <c r="X727" i="17" a="1"/>
  <c r="X727" i="17" s="1"/>
  <c r="X767" i="17" a="1"/>
  <c r="X767" i="17" s="1"/>
  <c r="X807" i="17" a="1"/>
  <c r="X807" i="17" s="1"/>
  <c r="X24" i="17" a="1"/>
  <c r="X24" i="17"/>
  <c r="Y24" i="17" s="1"/>
  <c r="Q24" i="17" s="1"/>
  <c r="W24" i="17" s="1"/>
  <c r="X64" i="17" a="1"/>
  <c r="X64" i="17" s="1"/>
  <c r="X104" i="17" a="1"/>
  <c r="X104" i="17" s="1"/>
  <c r="Y104" i="17" s="1"/>
  <c r="Q104" i="17" s="1"/>
  <c r="W104" i="17" s="1"/>
  <c r="X144" i="17" a="1"/>
  <c r="X144" i="17" s="1"/>
  <c r="X294" i="17" a="1"/>
  <c r="X294" i="17" s="1"/>
  <c r="X295" i="17" a="1"/>
  <c r="X295" i="17" s="1"/>
  <c r="X296" i="17" a="1"/>
  <c r="X296" i="17"/>
  <c r="X297" i="17" a="1"/>
  <c r="X297" i="17" s="1"/>
  <c r="Y297" i="17" s="1"/>
  <c r="Q297" i="17" s="1"/>
  <c r="W297" i="17" s="1"/>
  <c r="X298" i="17" a="1"/>
  <c r="X298" i="17"/>
  <c r="X299" i="17" a="1"/>
  <c r="X299" i="17" s="1"/>
  <c r="X424" i="17" a="1"/>
  <c r="X424" i="17" s="1"/>
  <c r="Y424" i="17" s="1"/>
  <c r="Q424" i="17" s="1"/>
  <c r="W424" i="17" s="1"/>
  <c r="X464" i="17" a="1"/>
  <c r="X464" i="17" s="1"/>
  <c r="X504" i="17" a="1"/>
  <c r="X504" i="17" s="1"/>
  <c r="Y504" i="17" s="1"/>
  <c r="Q504" i="17" s="1"/>
  <c r="W504" i="17" s="1"/>
  <c r="X544" i="17" a="1"/>
  <c r="X544" i="17" s="1"/>
  <c r="Y544" i="17" s="1"/>
  <c r="Q544" i="17" s="1"/>
  <c r="W544" i="17" s="1"/>
  <c r="X584" i="17" a="1"/>
  <c r="X584" i="17" s="1"/>
  <c r="X624" i="17" a="1"/>
  <c r="X624" i="17" s="1"/>
  <c r="X664" i="17" a="1"/>
  <c r="X664" i="17" s="1"/>
  <c r="X728" i="17" a="1"/>
  <c r="X728" i="17" s="1"/>
  <c r="X768" i="17" a="1"/>
  <c r="X768" i="17"/>
  <c r="Y768" i="17" s="1"/>
  <c r="Q768" i="17" s="1"/>
  <c r="W768" i="17" s="1"/>
  <c r="X808" i="17" a="1"/>
  <c r="X808" i="17"/>
  <c r="X25" i="17" a="1"/>
  <c r="X25" i="17" s="1"/>
  <c r="X65" i="17" a="1"/>
  <c r="X65" i="17" s="1"/>
  <c r="X105" i="17" a="1"/>
  <c r="X105" i="17" s="1"/>
  <c r="Y105" i="17" s="1"/>
  <c r="Q105" i="17" s="1"/>
  <c r="W105" i="17" s="1"/>
  <c r="X145" i="17" a="1"/>
  <c r="X145" i="17"/>
  <c r="X300" i="17" a="1"/>
  <c r="X300" i="17" s="1"/>
  <c r="X301" i="17" a="1"/>
  <c r="X301" i="17" s="1"/>
  <c r="X302" i="17" a="1"/>
  <c r="X302" i="17" s="1"/>
  <c r="Y302" i="17" s="1"/>
  <c r="Q302" i="17" s="1"/>
  <c r="W302" i="17" s="1"/>
  <c r="X303" i="17" a="1"/>
  <c r="X303" i="17" s="1"/>
  <c r="X304" i="17" a="1"/>
  <c r="X304" i="17" s="1"/>
  <c r="Y304" i="17" s="1"/>
  <c r="Q304" i="17" s="1"/>
  <c r="W304" i="17" s="1"/>
  <c r="X305" i="17" a="1"/>
  <c r="X305" i="17" s="1"/>
  <c r="Y305" i="17" s="1"/>
  <c r="Q305" i="17" s="1"/>
  <c r="W305" i="17" s="1"/>
  <c r="X425" i="17" a="1"/>
  <c r="X425" i="17" s="1"/>
  <c r="X465" i="17" a="1"/>
  <c r="X465" i="17" s="1"/>
  <c r="Y465" i="17" s="1"/>
  <c r="Q465" i="17" s="1"/>
  <c r="W465" i="17" s="1"/>
  <c r="X505" i="17" a="1"/>
  <c r="X505" i="17" s="1"/>
  <c r="Y505" i="17" s="1"/>
  <c r="Q505" i="17" s="1"/>
  <c r="W505" i="17" s="1"/>
  <c r="X545" i="17" a="1"/>
  <c r="X545" i="17" s="1"/>
  <c r="X585" i="17" a="1"/>
  <c r="X585" i="17" s="1"/>
  <c r="Y585" i="17" s="1"/>
  <c r="Q585" i="17" s="1"/>
  <c r="W585" i="17" s="1"/>
  <c r="X625" i="17" a="1"/>
  <c r="X625" i="17"/>
  <c r="X665" i="17" a="1"/>
  <c r="X665" i="17" s="1"/>
  <c r="Y665" i="17" s="1"/>
  <c r="Q665" i="17" s="1"/>
  <c r="W665" i="17" s="1"/>
  <c r="X729" i="17" a="1"/>
  <c r="X729" i="17" s="1"/>
  <c r="X769" i="17" a="1"/>
  <c r="X769" i="17" s="1"/>
  <c r="X809" i="17" a="1"/>
  <c r="X809" i="17" s="1"/>
  <c r="X26" i="17" a="1"/>
  <c r="X26" i="17" s="1"/>
  <c r="X66" i="17" a="1"/>
  <c r="X66" i="17" s="1"/>
  <c r="Y66" i="17" s="1"/>
  <c r="Q66" i="17" s="1"/>
  <c r="W66" i="17" s="1"/>
  <c r="X106" i="17" a="1"/>
  <c r="X106" i="17" s="1"/>
  <c r="X146" i="17" a="1"/>
  <c r="X146" i="17" s="1"/>
  <c r="Y146" i="17" s="1"/>
  <c r="Q146" i="17" s="1"/>
  <c r="W146" i="17" s="1"/>
  <c r="X306" i="17" a="1"/>
  <c r="X306" i="17"/>
  <c r="Y306" i="17" s="1"/>
  <c r="Q306" i="17" s="1"/>
  <c r="W306" i="17" s="1"/>
  <c r="X307" i="17" a="1"/>
  <c r="X307" i="17" s="1"/>
  <c r="X308" i="17" a="1"/>
  <c r="X308" i="17" s="1"/>
  <c r="Y308" i="17" s="1"/>
  <c r="Q308" i="17" s="1"/>
  <c r="W308" i="17" s="1"/>
  <c r="X309" i="17" a="1"/>
  <c r="X309" i="17" s="1"/>
  <c r="X310" i="17" a="1"/>
  <c r="X310" i="17" s="1"/>
  <c r="Y310" i="17" s="1"/>
  <c r="Q310" i="17" s="1"/>
  <c r="W310" i="17" s="1"/>
  <c r="X311" i="17" a="1"/>
  <c r="X311" i="17"/>
  <c r="X426" i="17" a="1"/>
  <c r="X426" i="17" s="1"/>
  <c r="Y426" i="17" s="1"/>
  <c r="Q426" i="17" s="1"/>
  <c r="W426" i="17" s="1"/>
  <c r="X466" i="17" a="1"/>
  <c r="X466" i="17" s="1"/>
  <c r="X506" i="17" a="1"/>
  <c r="X506" i="17" s="1"/>
  <c r="Y506" i="17" s="1"/>
  <c r="Q506" i="17" s="1"/>
  <c r="W506" i="17" s="1"/>
  <c r="X546" i="17" a="1"/>
  <c r="X546" i="17" s="1"/>
  <c r="X586" i="17" a="1"/>
  <c r="X586" i="17" s="1"/>
  <c r="Y586" i="17" s="1"/>
  <c r="Q586" i="17" s="1"/>
  <c r="W586" i="17" s="1"/>
  <c r="X626" i="17" a="1"/>
  <c r="X626" i="17" s="1"/>
  <c r="Y626" i="17" s="1"/>
  <c r="Q626" i="17" s="1"/>
  <c r="W626" i="17" s="1"/>
  <c r="X666" i="17" a="1"/>
  <c r="X666" i="17" s="1"/>
  <c r="X698" i="17" a="1"/>
  <c r="X698" i="17" s="1"/>
  <c r="Y698" i="17" s="1"/>
  <c r="Q698" i="17" s="1"/>
  <c r="W698" i="17" s="1"/>
  <c r="X730" i="17" a="1"/>
  <c r="X730" i="17" s="1"/>
  <c r="Y730" i="17" s="1"/>
  <c r="Q730" i="17" s="1"/>
  <c r="W730" i="17" s="1"/>
  <c r="X770" i="17" a="1"/>
  <c r="X770" i="17" s="1"/>
  <c r="X810" i="17" a="1"/>
  <c r="X810" i="17" s="1"/>
  <c r="Y810" i="17" s="1"/>
  <c r="Q810" i="17" s="1"/>
  <c r="W810" i="17" s="1"/>
  <c r="X27" i="17" a="1"/>
  <c r="X27" i="17" s="1"/>
  <c r="X67" i="17" a="1"/>
  <c r="X67" i="17" s="1"/>
  <c r="X107" i="17" a="1"/>
  <c r="X107" i="17" s="1"/>
  <c r="Y107" i="17" s="1"/>
  <c r="Q107" i="17" s="1"/>
  <c r="W107" i="17" s="1"/>
  <c r="X147" i="17" a="1"/>
  <c r="X147" i="17" s="1"/>
  <c r="Y147" i="17" s="1"/>
  <c r="Q147" i="17" s="1"/>
  <c r="W147" i="17" s="1"/>
  <c r="X312" i="17" a="1"/>
  <c r="X312" i="17" s="1"/>
  <c r="Y312" i="17" s="1"/>
  <c r="Q312" i="17" s="1"/>
  <c r="W312" i="17" s="1"/>
  <c r="X313" i="17" a="1"/>
  <c r="X313" i="17" s="1"/>
  <c r="Y313" i="17" s="1"/>
  <c r="Q313" i="17" s="1"/>
  <c r="W313" i="17" s="1"/>
  <c r="X314" i="17" a="1"/>
  <c r="X314" i="17" s="1"/>
  <c r="Y314" i="17" s="1"/>
  <c r="Q314" i="17" s="1"/>
  <c r="W314" i="17" s="1"/>
  <c r="X315" i="17" a="1"/>
  <c r="X315" i="17" s="1"/>
  <c r="X316" i="17" a="1"/>
  <c r="X316" i="17" s="1"/>
  <c r="Y316" i="17" s="1"/>
  <c r="Q316" i="17" s="1"/>
  <c r="W316" i="17" s="1"/>
  <c r="X317" i="17" a="1"/>
  <c r="X317" i="17" s="1"/>
  <c r="X427" i="17" a="1"/>
  <c r="X427" i="17" s="1"/>
  <c r="X467" i="17" a="1"/>
  <c r="X467" i="17"/>
  <c r="Y467" i="17" s="1"/>
  <c r="Q467" i="17" s="1"/>
  <c r="W467" i="17" s="1"/>
  <c r="X507" i="17" a="1"/>
  <c r="X507" i="17" s="1"/>
  <c r="X547" i="17" a="1"/>
  <c r="X547" i="17" s="1"/>
  <c r="Y547" i="17" s="1"/>
  <c r="Q547" i="17" s="1"/>
  <c r="W547" i="17" s="1"/>
  <c r="X587" i="17" a="1"/>
  <c r="X587" i="17" s="1"/>
  <c r="X627" i="17" a="1"/>
  <c r="X627" i="17"/>
  <c r="X667" i="17" a="1"/>
  <c r="X667" i="17" s="1"/>
  <c r="X731" i="17" a="1"/>
  <c r="X731" i="17" s="1"/>
  <c r="X771" i="17" a="1"/>
  <c r="X771" i="17" s="1"/>
  <c r="Y771" i="17" s="1"/>
  <c r="Q771" i="17" s="1"/>
  <c r="W771" i="17" s="1"/>
  <c r="X811" i="17" a="1"/>
  <c r="X811" i="17" s="1"/>
  <c r="Y811" i="17" s="1"/>
  <c r="Q811" i="17" s="1"/>
  <c r="W811" i="17" s="1"/>
  <c r="X28" i="17" a="1"/>
  <c r="X28" i="17" s="1"/>
  <c r="X68" i="17" a="1"/>
  <c r="X68" i="17" s="1"/>
  <c r="Y68" i="17" s="1"/>
  <c r="Q68" i="17" s="1"/>
  <c r="W68" i="17" s="1"/>
  <c r="X108" i="17" a="1"/>
  <c r="X108" i="17" s="1"/>
  <c r="Y108" i="17" s="1"/>
  <c r="Q108" i="17" s="1"/>
  <c r="W108" i="17" s="1"/>
  <c r="X148" i="17" a="1"/>
  <c r="X148" i="17" s="1"/>
  <c r="Y148" i="17" s="1"/>
  <c r="Q148" i="17" s="1"/>
  <c r="W148" i="17" s="1"/>
  <c r="X318" i="17" a="1"/>
  <c r="X318" i="17" s="1"/>
  <c r="X319" i="17" a="1"/>
  <c r="X319" i="17" s="1"/>
  <c r="X320" i="17" a="1"/>
  <c r="X320" i="17" s="1"/>
  <c r="Y320" i="17" s="1"/>
  <c r="Q320" i="17" s="1"/>
  <c r="W320" i="17" s="1"/>
  <c r="X321" i="17" a="1"/>
  <c r="X321" i="17"/>
  <c r="X322" i="17" a="1"/>
  <c r="X322" i="17" s="1"/>
  <c r="X323" i="17" a="1"/>
  <c r="X323" i="17"/>
  <c r="X428" i="17" a="1"/>
  <c r="X428" i="17" s="1"/>
  <c r="Y428" i="17" s="1"/>
  <c r="Q428" i="17" s="1"/>
  <c r="W428" i="17" s="1"/>
  <c r="X468" i="17" a="1"/>
  <c r="X468" i="17" s="1"/>
  <c r="X508" i="17" a="1"/>
  <c r="X508" i="17" s="1"/>
  <c r="X548" i="17" a="1"/>
  <c r="X548" i="17"/>
  <c r="X588" i="17" a="1"/>
  <c r="X588" i="17" s="1"/>
  <c r="X628" i="17" a="1"/>
  <c r="X628" i="17" s="1"/>
  <c r="X668" i="17" a="1"/>
  <c r="X668" i="17" s="1"/>
  <c r="Y668" i="17" s="1"/>
  <c r="Q668" i="17" s="1"/>
  <c r="W668" i="17" s="1"/>
  <c r="X699" i="17" a="1"/>
  <c r="X699" i="17" s="1"/>
  <c r="X732" i="17" a="1"/>
  <c r="X732" i="17" s="1"/>
  <c r="X772" i="17" a="1"/>
  <c r="X772" i="17" s="1"/>
  <c r="Y772" i="17" s="1"/>
  <c r="Q772" i="17" s="1"/>
  <c r="W772" i="17" s="1"/>
  <c r="X812" i="17" a="1"/>
  <c r="X812" i="17" s="1"/>
  <c r="Y812" i="17" s="1"/>
  <c r="Q812" i="17" s="1"/>
  <c r="W812" i="17" s="1"/>
  <c r="X29" i="17" a="1"/>
  <c r="X29" i="17" s="1"/>
  <c r="Y29" i="17" s="1"/>
  <c r="Q29" i="17" s="1"/>
  <c r="W29" i="17" s="1"/>
  <c r="X69" i="17" a="1"/>
  <c r="X69" i="17" s="1"/>
  <c r="Y69" i="17" s="1"/>
  <c r="Q69" i="17" s="1"/>
  <c r="W69" i="17" s="1"/>
  <c r="X109" i="17" a="1"/>
  <c r="X109" i="17" s="1"/>
  <c r="X149" i="17" a="1"/>
  <c r="X149" i="17" s="1"/>
  <c r="X324" i="17" a="1"/>
  <c r="X324" i="17"/>
  <c r="X325" i="17" a="1"/>
  <c r="X325" i="17" s="1"/>
  <c r="X326" i="17" a="1"/>
  <c r="X326" i="17" s="1"/>
  <c r="X327" i="17" a="1"/>
  <c r="X327" i="17" s="1"/>
  <c r="X328" i="17" a="1"/>
  <c r="X328" i="17" s="1"/>
  <c r="Y328" i="17" s="1"/>
  <c r="Q328" i="17" s="1"/>
  <c r="W328" i="17" s="1"/>
  <c r="X329" i="17" a="1"/>
  <c r="X329" i="17" s="1"/>
  <c r="Y329" i="17" s="1"/>
  <c r="Q329" i="17" s="1"/>
  <c r="W329" i="17" s="1"/>
  <c r="X429" i="17" a="1"/>
  <c r="X429" i="17" s="1"/>
  <c r="Y429" i="17" s="1"/>
  <c r="Q429" i="17" s="1"/>
  <c r="W429" i="17" s="1"/>
  <c r="X469" i="17" a="1"/>
  <c r="X469" i="17" s="1"/>
  <c r="X509" i="17" a="1"/>
  <c r="X509" i="17" s="1"/>
  <c r="X549" i="17" a="1"/>
  <c r="X549" i="17" s="1"/>
  <c r="Y549" i="17" s="1"/>
  <c r="Q549" i="17" s="1"/>
  <c r="W549" i="17" s="1"/>
  <c r="X589" i="17" a="1"/>
  <c r="X589" i="17" s="1"/>
  <c r="Y589" i="17" s="1"/>
  <c r="Q589" i="17" s="1"/>
  <c r="W589" i="17" s="1"/>
  <c r="X629" i="17" a="1"/>
  <c r="X629" i="17" s="1"/>
  <c r="X669" i="17" a="1"/>
  <c r="X669" i="17" s="1"/>
  <c r="X733" i="17" a="1"/>
  <c r="X733" i="17" s="1"/>
  <c r="X773" i="17" a="1"/>
  <c r="X773" i="17" s="1"/>
  <c r="X813" i="17" a="1"/>
  <c r="X813" i="17" s="1"/>
  <c r="X30" i="17" a="1"/>
  <c r="X30" i="17" s="1"/>
  <c r="X70" i="17" a="1"/>
  <c r="X70" i="17" s="1"/>
  <c r="Y70" i="17" s="1"/>
  <c r="Q70" i="17" s="1"/>
  <c r="W70" i="17" s="1"/>
  <c r="X110" i="17" a="1"/>
  <c r="X110" i="17" s="1"/>
  <c r="Y110" i="17" s="1"/>
  <c r="Q110" i="17" s="1"/>
  <c r="W110" i="17" s="1"/>
  <c r="X150" i="17" a="1"/>
  <c r="X150" i="17" s="1"/>
  <c r="X330" i="17" a="1"/>
  <c r="X330" i="17" s="1"/>
  <c r="X331" i="17" a="1"/>
  <c r="X331" i="17" s="1"/>
  <c r="Y331" i="17" s="1"/>
  <c r="Q331" i="17" s="1"/>
  <c r="W331" i="17" s="1"/>
  <c r="X332" i="17" a="1"/>
  <c r="X332" i="17" s="1"/>
  <c r="X333" i="17" a="1"/>
  <c r="X333" i="17" s="1"/>
  <c r="Y333" i="17" s="1"/>
  <c r="Q333" i="17" s="1"/>
  <c r="W333" i="17" s="1"/>
  <c r="X334" i="17" a="1"/>
  <c r="X334" i="17" s="1"/>
  <c r="Y334" i="17" s="1"/>
  <c r="Q334" i="17" s="1"/>
  <c r="W334" i="17" s="1"/>
  <c r="X335" i="17" a="1"/>
  <c r="X335" i="17" s="1"/>
  <c r="X430" i="17" a="1"/>
  <c r="X430" i="17" s="1"/>
  <c r="X470" i="17" a="1"/>
  <c r="X470" i="17" s="1"/>
  <c r="X510" i="17" a="1"/>
  <c r="X510" i="17" s="1"/>
  <c r="X550" i="17" a="1"/>
  <c r="X550" i="17" s="1"/>
  <c r="Y550" i="17" s="1"/>
  <c r="Q550" i="17" s="1"/>
  <c r="W550" i="17" s="1"/>
  <c r="X590" i="17" a="1"/>
  <c r="X590" i="17" s="1"/>
  <c r="Y590" i="17" s="1"/>
  <c r="Q590" i="17" s="1"/>
  <c r="W590" i="17" s="1"/>
  <c r="X630" i="17" a="1"/>
  <c r="X630" i="17" s="1"/>
  <c r="X670" i="17" a="1"/>
  <c r="X670" i="17" s="1"/>
  <c r="Y670" i="17" s="1"/>
  <c r="Q670" i="17" s="1"/>
  <c r="W670" i="17" s="1"/>
  <c r="X700" i="17" a="1"/>
  <c r="X700" i="17" s="1"/>
  <c r="Y700" i="17" s="1"/>
  <c r="Q700" i="17" s="1"/>
  <c r="W700" i="17" s="1"/>
  <c r="X734" i="17" a="1"/>
  <c r="X734" i="17" s="1"/>
  <c r="X774" i="17" a="1"/>
  <c r="X774" i="17" s="1"/>
  <c r="X814" i="17" a="1"/>
  <c r="X814" i="17" s="1"/>
  <c r="X31" i="17" a="1"/>
  <c r="X31" i="17" s="1"/>
  <c r="X71" i="17" a="1"/>
  <c r="X71" i="17" s="1"/>
  <c r="Y71" i="17" s="1"/>
  <c r="Q71" i="17" s="1"/>
  <c r="W71" i="17" s="1"/>
  <c r="X111" i="17" a="1"/>
  <c r="X111" i="17" s="1"/>
  <c r="Y111" i="17" s="1"/>
  <c r="Q111" i="17" s="1"/>
  <c r="W111" i="17" s="1"/>
  <c r="X151" i="17" a="1"/>
  <c r="X151" i="17" s="1"/>
  <c r="X336" i="17" a="1"/>
  <c r="X336" i="17" s="1"/>
  <c r="X337" i="17" a="1"/>
  <c r="X337" i="17" s="1"/>
  <c r="X338" i="17" a="1"/>
  <c r="X338" i="17" s="1"/>
  <c r="X339" i="17" a="1"/>
  <c r="X339" i="17" s="1"/>
  <c r="X340" i="17" a="1"/>
  <c r="X340" i="17" s="1"/>
  <c r="Y340" i="17" s="1"/>
  <c r="Q340" i="17" s="1"/>
  <c r="W340" i="17" s="1"/>
  <c r="X341" i="17" a="1"/>
  <c r="X341" i="17" s="1"/>
  <c r="Y341" i="17" s="1"/>
  <c r="Q341" i="17" s="1"/>
  <c r="W341" i="17" s="1"/>
  <c r="X431" i="17" a="1"/>
  <c r="X431" i="17" s="1"/>
  <c r="X471" i="17" a="1"/>
  <c r="X471" i="17" s="1"/>
  <c r="X511" i="17" a="1"/>
  <c r="X511" i="17" s="1"/>
  <c r="X551" i="17" a="1"/>
  <c r="X551" i="17" s="1"/>
  <c r="X591" i="17" a="1"/>
  <c r="X591" i="17" s="1"/>
  <c r="Y591" i="17" s="1"/>
  <c r="Q591" i="17" s="1"/>
  <c r="W591" i="17" s="1"/>
  <c r="X631" i="17" a="1"/>
  <c r="X631" i="17" s="1"/>
  <c r="X671" i="17" a="1"/>
  <c r="X671" i="17" s="1"/>
  <c r="X735" i="17" a="1"/>
  <c r="X735" i="17" s="1"/>
  <c r="Y735" i="17" s="1"/>
  <c r="Q735" i="17" s="1"/>
  <c r="W735" i="17" s="1"/>
  <c r="X775" i="17" a="1"/>
  <c r="X775" i="17" s="1"/>
  <c r="X815" i="17" a="1"/>
  <c r="X815" i="17" s="1"/>
  <c r="X32" i="17" a="1"/>
  <c r="X32" i="17" s="1"/>
  <c r="Y32" i="17" s="1"/>
  <c r="Q32" i="17" s="1"/>
  <c r="W32" i="17" s="1"/>
  <c r="X72" i="17" a="1"/>
  <c r="X72" i="17" s="1"/>
  <c r="X112" i="17" a="1"/>
  <c r="X112" i="17" s="1"/>
  <c r="X152" i="17" a="1"/>
  <c r="X152" i="17" s="1"/>
  <c r="X342" i="17" a="1"/>
  <c r="X342" i="17" s="1"/>
  <c r="Y342" i="17" s="1"/>
  <c r="Q342" i="17" s="1"/>
  <c r="W342" i="17" s="1"/>
  <c r="X343" i="17" a="1"/>
  <c r="X343" i="17" s="1"/>
  <c r="X344" i="17" a="1"/>
  <c r="X344" i="17" s="1"/>
  <c r="X345" i="17" a="1"/>
  <c r="X345" i="17" s="1"/>
  <c r="Y345" i="17" s="1"/>
  <c r="Q345" i="17" s="1"/>
  <c r="W345" i="17" s="1"/>
  <c r="X346" i="17" a="1"/>
  <c r="X346" i="17" s="1"/>
  <c r="X347" i="17" a="1"/>
  <c r="X347" i="17" s="1"/>
  <c r="Y347" i="17" s="1"/>
  <c r="Q347" i="17" s="1"/>
  <c r="W347" i="17" s="1"/>
  <c r="X432" i="17" a="1"/>
  <c r="X432" i="17" s="1"/>
  <c r="X472" i="17" a="1"/>
  <c r="X472" i="17" s="1"/>
  <c r="X512" i="17" a="1"/>
  <c r="X512" i="17" s="1"/>
  <c r="Y512" i="17" s="1"/>
  <c r="Q512" i="17" s="1"/>
  <c r="W512" i="17" s="1"/>
  <c r="X552" i="17" a="1"/>
  <c r="X552" i="17" s="1"/>
  <c r="X592" i="17" a="1"/>
  <c r="X592" i="17" s="1"/>
  <c r="X632" i="17" a="1"/>
  <c r="X632" i="17" s="1"/>
  <c r="X672" i="17" a="1"/>
  <c r="X672" i="17" s="1"/>
  <c r="X701" i="17" a="1"/>
  <c r="X701" i="17" s="1"/>
  <c r="X736" i="17" a="1"/>
  <c r="X736" i="17" s="1"/>
  <c r="Y736" i="17" s="1"/>
  <c r="Q736" i="17" s="1"/>
  <c r="W736" i="17" s="1"/>
  <c r="X776" i="17" a="1"/>
  <c r="X776" i="17" s="1"/>
  <c r="Y776" i="17" s="1"/>
  <c r="Q776" i="17" s="1"/>
  <c r="W776" i="17" s="1"/>
  <c r="X816" i="17" a="1"/>
  <c r="X816" i="17" s="1"/>
  <c r="Y816" i="17" s="1"/>
  <c r="Q816" i="17" s="1"/>
  <c r="W816" i="17" s="1"/>
  <c r="X33" i="17" a="1"/>
  <c r="X33" i="17" s="1"/>
  <c r="Y33" i="17" s="1"/>
  <c r="Q33" i="17" s="1"/>
  <c r="W33" i="17" s="1"/>
  <c r="X73" i="17" a="1"/>
  <c r="X73" i="17" s="1"/>
  <c r="X113" i="17" a="1"/>
  <c r="X113" i="17" s="1"/>
  <c r="X153" i="17" a="1"/>
  <c r="X153" i="17" s="1"/>
  <c r="Y153" i="17" s="1"/>
  <c r="Q153" i="17" s="1"/>
  <c r="W153" i="17" s="1"/>
  <c r="X348" i="17" a="1"/>
  <c r="X348" i="17" s="1"/>
  <c r="X349" i="17" a="1"/>
  <c r="X349" i="17" s="1"/>
  <c r="X350" i="17" a="1"/>
  <c r="X350" i="17" s="1"/>
  <c r="X351" i="17" a="1"/>
  <c r="X351" i="17" s="1"/>
  <c r="X352" i="17" a="1"/>
  <c r="X352" i="17" s="1"/>
  <c r="Y352" i="17" s="1"/>
  <c r="Q352" i="17" s="1"/>
  <c r="W352" i="17" s="1"/>
  <c r="X353" i="17" a="1"/>
  <c r="X353" i="17" s="1"/>
  <c r="X433" i="17" a="1"/>
  <c r="X433" i="17" s="1"/>
  <c r="Y433" i="17" s="1"/>
  <c r="Q433" i="17" s="1"/>
  <c r="W433" i="17" s="1"/>
  <c r="X473" i="17" a="1"/>
  <c r="X473" i="17" s="1"/>
  <c r="Y473" i="17" s="1"/>
  <c r="Q473" i="17" s="1"/>
  <c r="W473" i="17" s="1"/>
  <c r="X513" i="17" a="1"/>
  <c r="X513" i="17" s="1"/>
  <c r="Y513" i="17" s="1"/>
  <c r="Q513" i="17" s="1"/>
  <c r="W513" i="17" s="1"/>
  <c r="X553" i="17" a="1"/>
  <c r="X553" i="17" s="1"/>
  <c r="X593" i="17" a="1"/>
  <c r="X593" i="17" s="1"/>
  <c r="Y593" i="17" s="1"/>
  <c r="Q593" i="17" s="1"/>
  <c r="W593" i="17" s="1"/>
  <c r="X633" i="17" a="1"/>
  <c r="X633" i="17" s="1"/>
  <c r="Y633" i="17" s="1"/>
  <c r="Q633" i="17" s="1"/>
  <c r="W633" i="17" s="1"/>
  <c r="X673" i="17" a="1"/>
  <c r="X673" i="17" s="1"/>
  <c r="X702" i="17" a="1"/>
  <c r="X702" i="17" s="1"/>
  <c r="X737" i="17" a="1"/>
  <c r="X737" i="17" s="1"/>
  <c r="X777" i="17" a="1"/>
  <c r="X777" i="17" s="1"/>
  <c r="X817" i="17" a="1"/>
  <c r="X817" i="17" s="1"/>
  <c r="X34" i="17" a="1"/>
  <c r="X34" i="17" s="1"/>
  <c r="X74" i="17" a="1"/>
  <c r="X74" i="17" s="1"/>
  <c r="X114" i="17" a="1"/>
  <c r="X114" i="17" s="1"/>
  <c r="X154" i="17" a="1"/>
  <c r="X154" i="17" s="1"/>
  <c r="Y154" i="17" s="1"/>
  <c r="Q154" i="17" s="1"/>
  <c r="W154" i="17" s="1"/>
  <c r="X354" i="17" a="1"/>
  <c r="X354" i="17" s="1"/>
  <c r="X355" i="17" a="1"/>
  <c r="X355" i="17" s="1"/>
  <c r="X356" i="17" a="1"/>
  <c r="X356" i="17" s="1"/>
  <c r="Y356" i="17" s="1"/>
  <c r="Q356" i="17" s="1"/>
  <c r="W356" i="17" s="1"/>
  <c r="X357" i="17" a="1"/>
  <c r="X357" i="17" s="1"/>
  <c r="Y357" i="17" s="1"/>
  <c r="Q357" i="17" s="1"/>
  <c r="W357" i="17" s="1"/>
  <c r="X358" i="17" a="1"/>
  <c r="X358" i="17" s="1"/>
  <c r="X359" i="17" a="1"/>
  <c r="X359" i="17" s="1"/>
  <c r="X434" i="17" a="1"/>
  <c r="X434" i="17" s="1"/>
  <c r="X474" i="17" a="1"/>
  <c r="X474" i="17" s="1"/>
  <c r="Y474" i="17" s="1"/>
  <c r="Q474" i="17" s="1"/>
  <c r="W474" i="17" s="1"/>
  <c r="X514" i="17" a="1"/>
  <c r="X514" i="17" s="1"/>
  <c r="X554" i="17" a="1"/>
  <c r="X554" i="17" s="1"/>
  <c r="Y554" i="17" s="1"/>
  <c r="Q554" i="17" s="1"/>
  <c r="W554" i="17" s="1"/>
  <c r="X594" i="17" a="1"/>
  <c r="X594" i="17" s="1"/>
  <c r="X634" i="17" a="1"/>
  <c r="X634" i="17" s="1"/>
  <c r="X674" i="17" a="1"/>
  <c r="X674" i="17" s="1"/>
  <c r="X703" i="17" a="1"/>
  <c r="X703" i="17" s="1"/>
  <c r="X738" i="17" a="1"/>
  <c r="X738" i="17" s="1"/>
  <c r="Y738" i="17" s="1"/>
  <c r="Q738" i="17" s="1"/>
  <c r="W738" i="17" s="1"/>
  <c r="X778" i="17" a="1"/>
  <c r="X778" i="17" s="1"/>
  <c r="Y778" i="17" s="1"/>
  <c r="Q778" i="17" s="1"/>
  <c r="W778" i="17" s="1"/>
  <c r="X818" i="17" a="1"/>
  <c r="X818" i="17" s="1"/>
  <c r="X35" i="17" a="1"/>
  <c r="X35" i="17" s="1"/>
  <c r="X75" i="17" a="1"/>
  <c r="X75" i="17" s="1"/>
  <c r="X115" i="17" a="1"/>
  <c r="X115" i="17" s="1"/>
  <c r="X155" i="17" a="1"/>
  <c r="X155" i="17" s="1"/>
  <c r="Y155" i="17" s="1"/>
  <c r="Q155" i="17" s="1"/>
  <c r="W155" i="17" s="1"/>
  <c r="X360" i="17" a="1"/>
  <c r="X360" i="17" s="1"/>
  <c r="Y360" i="17" s="1"/>
  <c r="Q360" i="17" s="1"/>
  <c r="W360" i="17" s="1"/>
  <c r="X361" i="17" a="1"/>
  <c r="X361" i="17" s="1"/>
  <c r="X362" i="17" a="1"/>
  <c r="X362" i="17" s="1"/>
  <c r="X363" i="17" a="1"/>
  <c r="X363" i="17" s="1"/>
  <c r="X364" i="17" a="1"/>
  <c r="X364" i="17" s="1"/>
  <c r="Y364" i="17" s="1"/>
  <c r="Q364" i="17" s="1"/>
  <c r="W364" i="17" s="1"/>
  <c r="X365" i="17" a="1"/>
  <c r="X365" i="17" s="1"/>
  <c r="Y365" i="17" s="1"/>
  <c r="Q365" i="17" s="1"/>
  <c r="W365" i="17" s="1"/>
  <c r="X435" i="17" a="1"/>
  <c r="X435" i="17" s="1"/>
  <c r="X475" i="17" a="1"/>
  <c r="X475" i="17" s="1"/>
  <c r="X515" i="17" a="1"/>
  <c r="X515" i="17" s="1"/>
  <c r="Y515" i="17" s="1"/>
  <c r="Q515" i="17" s="1"/>
  <c r="W515" i="17" s="1"/>
  <c r="X555" i="17" a="1"/>
  <c r="X555" i="17" s="1"/>
  <c r="Y555" i="17" s="1"/>
  <c r="Q555" i="17" s="1"/>
  <c r="W555" i="17" s="1"/>
  <c r="X595" i="17" a="1"/>
  <c r="X595" i="17" s="1"/>
  <c r="Y595" i="17" s="1"/>
  <c r="Q595" i="17" s="1"/>
  <c r="W595" i="17" s="1"/>
  <c r="X635" i="17" a="1"/>
  <c r="X635" i="17" s="1"/>
  <c r="X675" i="17" a="1"/>
  <c r="X675" i="17" s="1"/>
  <c r="Y675" i="17" s="1"/>
  <c r="Q675" i="17" s="1"/>
  <c r="W675" i="17" s="1"/>
  <c r="X739" i="17" a="1"/>
  <c r="X739" i="17" s="1"/>
  <c r="X779" i="17" a="1"/>
  <c r="X779" i="17" s="1"/>
  <c r="X819" i="17" a="1"/>
  <c r="X819" i="17" s="1"/>
  <c r="X36" i="17" a="1"/>
  <c r="X36" i="17" s="1"/>
  <c r="X76" i="17" a="1"/>
  <c r="X76" i="17" s="1"/>
  <c r="Y76" i="17" s="1"/>
  <c r="Q76" i="17" s="1"/>
  <c r="W76" i="17" s="1"/>
  <c r="X116" i="17" a="1"/>
  <c r="X116" i="17" s="1"/>
  <c r="X156" i="17" a="1"/>
  <c r="X156" i="17" s="1"/>
  <c r="X366" i="17" a="1"/>
  <c r="X366" i="17" s="1"/>
  <c r="X367" i="17" a="1"/>
  <c r="X367" i="17" s="1"/>
  <c r="X368" i="17" a="1"/>
  <c r="X368" i="17" s="1"/>
  <c r="Y368" i="17" s="1"/>
  <c r="Q368" i="17" s="1"/>
  <c r="W368" i="17" s="1"/>
  <c r="X369" i="17" a="1"/>
  <c r="X369" i="17" s="1"/>
  <c r="X370" i="17" a="1"/>
  <c r="X370" i="17" s="1"/>
  <c r="Y370" i="17" s="1"/>
  <c r="Q370" i="17" s="1"/>
  <c r="W370" i="17" s="1"/>
  <c r="X371" i="17" a="1"/>
  <c r="X371" i="17" s="1"/>
  <c r="Y371" i="17" s="1"/>
  <c r="Q371" i="17" s="1"/>
  <c r="W371" i="17" s="1"/>
  <c r="X436" i="17" a="1"/>
  <c r="X436" i="17" s="1"/>
  <c r="X476" i="17" a="1"/>
  <c r="X476" i="17" s="1"/>
  <c r="X516" i="17" a="1"/>
  <c r="X516" i="17" s="1"/>
  <c r="X556" i="17" a="1"/>
  <c r="X556" i="17" s="1"/>
  <c r="Y556" i="17" s="1"/>
  <c r="Q556" i="17" s="1"/>
  <c r="W556" i="17" s="1"/>
  <c r="X596" i="17" a="1"/>
  <c r="X596" i="17" s="1"/>
  <c r="Y596" i="17" s="1"/>
  <c r="Q596" i="17" s="1"/>
  <c r="W596" i="17" s="1"/>
  <c r="X636" i="17" a="1"/>
  <c r="X636" i="17" s="1"/>
  <c r="X676" i="17" a="1"/>
  <c r="X676" i="17" s="1"/>
  <c r="X740" i="17" a="1"/>
  <c r="X740" i="17" s="1"/>
  <c r="X780" i="17" a="1"/>
  <c r="X780" i="17" s="1"/>
  <c r="X820" i="17" a="1"/>
  <c r="X820" i="17" s="1"/>
  <c r="Y820" i="17" s="1"/>
  <c r="Q820" i="17" s="1"/>
  <c r="W820" i="17" s="1"/>
  <c r="X37" i="17" a="1"/>
  <c r="X37" i="17" s="1"/>
  <c r="X77" i="17" a="1"/>
  <c r="X77" i="17" s="1"/>
  <c r="X117" i="17" a="1"/>
  <c r="X117" i="17" s="1"/>
  <c r="Y117" i="17" s="1"/>
  <c r="Q117" i="17" s="1"/>
  <c r="W117" i="17" s="1"/>
  <c r="X157" i="17" a="1"/>
  <c r="X157" i="17" s="1"/>
  <c r="X372" i="17" a="1"/>
  <c r="X372" i="17" s="1"/>
  <c r="X373" i="17" a="1"/>
  <c r="X373" i="17" s="1"/>
  <c r="Y373" i="17" s="1"/>
  <c r="Q373" i="17" s="1"/>
  <c r="W373" i="17" s="1"/>
  <c r="X374" i="17" a="1"/>
  <c r="X374" i="17" s="1"/>
  <c r="Y374" i="17" s="1"/>
  <c r="Q374" i="17" s="1"/>
  <c r="W374" i="17" s="1"/>
  <c r="X375" i="17" a="1"/>
  <c r="X375" i="17" s="1"/>
  <c r="X376" i="17" a="1"/>
  <c r="X376" i="17" s="1"/>
  <c r="X377" i="17" a="1"/>
  <c r="X377" i="17" s="1"/>
  <c r="Y377" i="17" s="1"/>
  <c r="Q377" i="17" s="1"/>
  <c r="W377" i="17" s="1"/>
  <c r="X437" i="17" a="1"/>
  <c r="X437" i="17" s="1"/>
  <c r="Y437" i="17" s="1"/>
  <c r="Q437" i="17" s="1"/>
  <c r="W437" i="17" s="1"/>
  <c r="X477" i="17" a="1"/>
  <c r="X477" i="17" s="1"/>
  <c r="Y477" i="17" s="1"/>
  <c r="Q477" i="17" s="1"/>
  <c r="W477" i="17" s="1"/>
  <c r="X517" i="17" a="1"/>
  <c r="X517" i="17" s="1"/>
  <c r="Y517" i="17" s="1"/>
  <c r="Q517" i="17" s="1"/>
  <c r="W517" i="17" s="1"/>
  <c r="X557" i="17" a="1"/>
  <c r="X557" i="17" s="1"/>
  <c r="Y557" i="17" s="1"/>
  <c r="Q557" i="17" s="1"/>
  <c r="W557" i="17" s="1"/>
  <c r="X597" i="17" a="1"/>
  <c r="X597" i="17" s="1"/>
  <c r="Y597" i="17" s="1"/>
  <c r="Q597" i="17" s="1"/>
  <c r="W597" i="17" s="1"/>
  <c r="X637" i="17" a="1"/>
  <c r="X637" i="17" s="1"/>
  <c r="X677" i="17" a="1"/>
  <c r="X677" i="17" s="1"/>
  <c r="X741" i="17" a="1"/>
  <c r="X741" i="17" s="1"/>
  <c r="Y741" i="17" s="1"/>
  <c r="Q741" i="17" s="1"/>
  <c r="W741" i="17" s="1"/>
  <c r="X781" i="17" a="1"/>
  <c r="X781" i="17" s="1"/>
  <c r="X821" i="17" a="1"/>
  <c r="X821" i="17" s="1"/>
  <c r="X38" i="17" a="1"/>
  <c r="X38" i="17" s="1"/>
  <c r="X78" i="17" a="1"/>
  <c r="X78" i="17" s="1"/>
  <c r="X118" i="17" a="1"/>
  <c r="X118" i="17" s="1"/>
  <c r="Y118" i="17" s="1"/>
  <c r="Q118" i="17" s="1"/>
  <c r="W118" i="17" s="1"/>
  <c r="X158" i="17" a="1"/>
  <c r="X158" i="17" s="1"/>
  <c r="Y158" i="17" s="1"/>
  <c r="Q158" i="17" s="1"/>
  <c r="W158" i="17" s="1"/>
  <c r="X378" i="17" a="1"/>
  <c r="X378" i="17" s="1"/>
  <c r="Y378" i="17" s="1"/>
  <c r="Q378" i="17" s="1"/>
  <c r="W378" i="17" s="1"/>
  <c r="X379" i="17" a="1"/>
  <c r="X379" i="17" s="1"/>
  <c r="Y379" i="17" s="1"/>
  <c r="Q379" i="17" s="1"/>
  <c r="W379" i="17" s="1"/>
  <c r="X380" i="17" a="1"/>
  <c r="X380" i="17" s="1"/>
  <c r="Y380" i="17" s="1"/>
  <c r="Q380" i="17" s="1"/>
  <c r="W380" i="17" s="1"/>
  <c r="X381" i="17" a="1"/>
  <c r="X381" i="17" s="1"/>
  <c r="X382" i="17" a="1"/>
  <c r="X382" i="17" s="1"/>
  <c r="Y382" i="17" s="1"/>
  <c r="Q382" i="17" s="1"/>
  <c r="W382" i="17" s="1"/>
  <c r="X383" i="17" a="1"/>
  <c r="X383" i="17" s="1"/>
  <c r="Y383" i="17" s="1"/>
  <c r="Q383" i="17" s="1"/>
  <c r="W383" i="17" s="1"/>
  <c r="X438" i="17" a="1"/>
  <c r="X438" i="17" s="1"/>
  <c r="X478" i="17" a="1"/>
  <c r="X478" i="17" s="1"/>
  <c r="X518" i="17" a="1"/>
  <c r="X518" i="17" s="1"/>
  <c r="X558" i="17" a="1"/>
  <c r="X558" i="17" s="1"/>
  <c r="X598" i="17" a="1"/>
  <c r="X598" i="17" s="1"/>
  <c r="X638" i="17" a="1"/>
  <c r="X638" i="17" s="1"/>
  <c r="Y638" i="17" s="1"/>
  <c r="Q638" i="17" s="1"/>
  <c r="W638" i="17" s="1"/>
  <c r="X678" i="17" a="1"/>
  <c r="X678" i="17" s="1"/>
  <c r="Y678" i="17" s="1"/>
  <c r="Q678" i="17" s="1"/>
  <c r="W678" i="17" s="1"/>
  <c r="X742" i="17" a="1"/>
  <c r="X742" i="17" s="1"/>
  <c r="Y742" i="17" s="1"/>
  <c r="Q742" i="17" s="1"/>
  <c r="W742" i="17" s="1"/>
  <c r="X782" i="17" a="1"/>
  <c r="X782" i="17" s="1"/>
  <c r="Y782" i="17" s="1"/>
  <c r="Q782" i="17" s="1"/>
  <c r="W782" i="17" s="1"/>
  <c r="X822" i="17" a="1"/>
  <c r="X822" i="17" s="1"/>
  <c r="X39" i="17" a="1"/>
  <c r="X39" i="17" s="1"/>
  <c r="X79" i="17" a="1"/>
  <c r="X79" i="17" s="1"/>
  <c r="Y79" i="17" s="1"/>
  <c r="Q79" i="17" s="1"/>
  <c r="W79" i="17" s="1"/>
  <c r="X119" i="17" a="1"/>
  <c r="X119" i="17" s="1"/>
  <c r="Y119" i="17" s="1"/>
  <c r="Q119" i="17" s="1"/>
  <c r="W119" i="17" s="1"/>
  <c r="X159" i="17" a="1"/>
  <c r="X159" i="17" s="1"/>
  <c r="Y159" i="17" s="1"/>
  <c r="Q159" i="17" s="1"/>
  <c r="W159" i="17" s="1"/>
  <c r="X384" i="17" a="1"/>
  <c r="X384" i="17" s="1"/>
  <c r="X385" i="17" a="1"/>
  <c r="X385" i="17" s="1"/>
  <c r="X386" i="17" a="1"/>
  <c r="X386" i="17" s="1"/>
  <c r="X387" i="17" a="1"/>
  <c r="X387" i="17" s="1"/>
  <c r="X388" i="17" a="1"/>
  <c r="X388" i="17" s="1"/>
  <c r="X389" i="17" a="1"/>
  <c r="X389" i="17" s="1"/>
  <c r="Y389" i="17" s="1"/>
  <c r="Q389" i="17" s="1"/>
  <c r="W389" i="17" s="1"/>
  <c r="X439" i="17" a="1"/>
  <c r="X439" i="17" s="1"/>
  <c r="Y439" i="17" s="1"/>
  <c r="Q439" i="17" s="1"/>
  <c r="W439" i="17" s="1"/>
  <c r="X479" i="17" a="1"/>
  <c r="X479" i="17" s="1"/>
  <c r="X519" i="17" a="1"/>
  <c r="X519" i="17" s="1"/>
  <c r="X559" i="17" a="1"/>
  <c r="X559" i="17" s="1"/>
  <c r="Y559" i="17" s="1"/>
  <c r="Q559" i="17" s="1"/>
  <c r="W559" i="17" s="1"/>
  <c r="X599" i="17" a="1"/>
  <c r="X599" i="17" s="1"/>
  <c r="Y599" i="17" s="1"/>
  <c r="Q599" i="17" s="1"/>
  <c r="W599" i="17" s="1"/>
  <c r="X639" i="17" a="1"/>
  <c r="X639" i="17" s="1"/>
  <c r="X679" i="17" a="1"/>
  <c r="X679" i="17" s="1"/>
  <c r="X704" i="17" a="1"/>
  <c r="X704" i="17" s="1"/>
  <c r="Y704" i="17" s="1"/>
  <c r="Q704" i="17" s="1"/>
  <c r="W704" i="17" s="1"/>
  <c r="X743" i="17" a="1"/>
  <c r="X743" i="17" s="1"/>
  <c r="Y743" i="17" s="1"/>
  <c r="Q743" i="17" s="1"/>
  <c r="W743" i="17" s="1"/>
  <c r="X783" i="17" a="1"/>
  <c r="X783" i="17" s="1"/>
  <c r="Y783" i="17" s="1"/>
  <c r="Q783" i="17" s="1"/>
  <c r="W783" i="17" s="1"/>
  <c r="X823" i="17" a="1"/>
  <c r="X823" i="17" s="1"/>
  <c r="Y823" i="17" s="1"/>
  <c r="Q823" i="17" s="1"/>
  <c r="W823" i="17" s="1"/>
  <c r="X40" i="17" a="1"/>
  <c r="X40" i="17" s="1"/>
  <c r="Y40" i="17" s="1"/>
  <c r="Q40" i="17" s="1"/>
  <c r="W40" i="17" s="1"/>
  <c r="X80" i="17" a="1"/>
  <c r="X80" i="17" s="1"/>
  <c r="X120" i="17" a="1"/>
  <c r="X120" i="17" s="1"/>
  <c r="Y120" i="17" s="1"/>
  <c r="Q120" i="17" s="1"/>
  <c r="W120" i="17" s="1"/>
  <c r="X160" i="17" a="1"/>
  <c r="X160" i="17" s="1"/>
  <c r="X390" i="17" a="1"/>
  <c r="X390" i="17" s="1"/>
  <c r="Y390" i="17" s="1"/>
  <c r="Q390" i="17" s="1"/>
  <c r="W390" i="17" s="1"/>
  <c r="X391" i="17" a="1"/>
  <c r="X391" i="17" s="1"/>
  <c r="X392" i="17" a="1"/>
  <c r="X392" i="17" s="1"/>
  <c r="X393" i="17" a="1"/>
  <c r="X393" i="17" s="1"/>
  <c r="X394" i="17" a="1"/>
  <c r="X394" i="17" s="1"/>
  <c r="X395" i="17" a="1"/>
  <c r="X395" i="17" s="1"/>
  <c r="Y395" i="17" s="1"/>
  <c r="Q395" i="17" s="1"/>
  <c r="W395" i="17" s="1"/>
  <c r="X440" i="17" a="1"/>
  <c r="X440" i="17" s="1"/>
  <c r="Y440" i="17" s="1"/>
  <c r="Q440" i="17" s="1"/>
  <c r="W440" i="17" s="1"/>
  <c r="X480" i="17" a="1"/>
  <c r="X480" i="17" s="1"/>
  <c r="Y480" i="17" s="1"/>
  <c r="Q480" i="17" s="1"/>
  <c r="W480" i="17" s="1"/>
  <c r="X520" i="17" a="1"/>
  <c r="X520" i="17" s="1"/>
  <c r="Y520" i="17" s="1"/>
  <c r="Q520" i="17" s="1"/>
  <c r="W520" i="17" s="1"/>
  <c r="X560" i="17" a="1"/>
  <c r="X560" i="17" s="1"/>
  <c r="Y560" i="17" s="1"/>
  <c r="Q560" i="17" s="1"/>
  <c r="W560" i="17" s="1"/>
  <c r="X600" i="17" a="1"/>
  <c r="X600" i="17" s="1"/>
  <c r="X640" i="17" a="1"/>
  <c r="X640" i="17" s="1"/>
  <c r="Y640" i="17" s="1"/>
  <c r="Q640" i="17" s="1"/>
  <c r="W640" i="17" s="1"/>
  <c r="X680" i="17" a="1"/>
  <c r="X680" i="17" s="1"/>
  <c r="Y680" i="17" s="1"/>
  <c r="Q680" i="17" s="1"/>
  <c r="W680" i="17" s="1"/>
  <c r="X744" i="17" a="1"/>
  <c r="X744" i="17" s="1"/>
  <c r="Y744" i="17" s="1"/>
  <c r="Q744" i="17" s="1"/>
  <c r="W744" i="17" s="1"/>
  <c r="X784" i="17" a="1"/>
  <c r="X784" i="17" s="1"/>
  <c r="X824" i="17" a="1"/>
  <c r="X824" i="17" s="1"/>
  <c r="Y824" i="17" s="1"/>
  <c r="Q824" i="17" s="1"/>
  <c r="W824" i="17" s="1"/>
  <c r="X41" i="17" a="1"/>
  <c r="X41" i="17" s="1"/>
  <c r="X81" i="17" a="1"/>
  <c r="X81" i="17" s="1"/>
  <c r="X121" i="17" a="1"/>
  <c r="X121" i="17" s="1"/>
  <c r="X161" i="17" a="1"/>
  <c r="X161" i="17" s="1"/>
  <c r="X396" i="17" a="1"/>
  <c r="X396" i="17" s="1"/>
  <c r="Y396" i="17" s="1"/>
  <c r="Q396" i="17" s="1"/>
  <c r="W396" i="17" s="1"/>
  <c r="X397" i="17" a="1"/>
  <c r="X397" i="17" s="1"/>
  <c r="Y397" i="17" s="1"/>
  <c r="Q397" i="17" s="1"/>
  <c r="W397" i="17" s="1"/>
  <c r="X398" i="17" a="1"/>
  <c r="X398" i="17" s="1"/>
  <c r="Y398" i="17" s="1"/>
  <c r="Q398" i="17" s="1"/>
  <c r="W398" i="17" s="1"/>
  <c r="X399" i="17" a="1"/>
  <c r="X399" i="17" s="1"/>
  <c r="X400" i="17" a="1"/>
  <c r="X400" i="17" s="1"/>
  <c r="Y400" i="17" s="1"/>
  <c r="Q400" i="17" s="1"/>
  <c r="W400" i="17" s="1"/>
  <c r="X401" i="17" a="1"/>
  <c r="X401" i="17" s="1"/>
  <c r="Y401" i="17" s="1"/>
  <c r="Q401" i="17" s="1"/>
  <c r="W401" i="17" s="1"/>
  <c r="X441" i="17" a="1"/>
  <c r="X441" i="17" s="1"/>
  <c r="Y441" i="17" s="1"/>
  <c r="Q441" i="17" s="1"/>
  <c r="W441" i="17" s="1"/>
  <c r="X481" i="17" a="1"/>
  <c r="X481" i="17" s="1"/>
  <c r="Y481" i="17" s="1"/>
  <c r="Q481" i="17" s="1"/>
  <c r="W481" i="17" s="1"/>
  <c r="X521" i="17" a="1"/>
  <c r="X521" i="17" s="1"/>
  <c r="Y521" i="17" s="1"/>
  <c r="Q521" i="17" s="1"/>
  <c r="W521" i="17" s="1"/>
  <c r="X561" i="17" a="1"/>
  <c r="X561" i="17" s="1"/>
  <c r="X601" i="17" a="1"/>
  <c r="X601" i="17" s="1"/>
  <c r="Y601" i="17" s="1"/>
  <c r="Q601" i="17" s="1"/>
  <c r="W601" i="17" s="1"/>
  <c r="X641" i="17" a="1"/>
  <c r="X641" i="17" s="1"/>
  <c r="Y641" i="17" s="1"/>
  <c r="Q641" i="17" s="1"/>
  <c r="W641" i="17" s="1"/>
  <c r="X681" i="17" a="1"/>
  <c r="X681" i="17" s="1"/>
  <c r="Y681" i="17" s="1"/>
  <c r="Q681" i="17" s="1"/>
  <c r="W681" i="17" s="1"/>
  <c r="X705" i="17" a="1"/>
  <c r="X705" i="17" s="1"/>
  <c r="Y705" i="17" s="1"/>
  <c r="Q705" i="17" s="1"/>
  <c r="W705" i="17" s="1"/>
  <c r="X745" i="17" a="1"/>
  <c r="X745" i="17" s="1"/>
  <c r="X785" i="17" a="1"/>
  <c r="X785" i="17" s="1"/>
  <c r="X825" i="17" a="1"/>
  <c r="X825" i="17" s="1"/>
  <c r="Y825" i="17" s="1"/>
  <c r="Q825" i="17" s="1"/>
  <c r="W825" i="17" s="1"/>
  <c r="Y2" i="17"/>
  <c r="Q2" i="17" s="1"/>
  <c r="W2" i="17" s="1"/>
  <c r="Y82" i="17"/>
  <c r="Q82" i="17" s="1"/>
  <c r="W82" i="17" s="1"/>
  <c r="Y162" i="17"/>
  <c r="Q162" i="17" s="1"/>
  <c r="W162" i="17" s="1"/>
  <c r="Y163" i="17"/>
  <c r="Q163" i="17" s="1"/>
  <c r="W163" i="17" s="1"/>
  <c r="Y164" i="17"/>
  <c r="Q164" i="17" s="1"/>
  <c r="W164" i="17" s="1"/>
  <c r="Y165" i="17"/>
  <c r="Q165" i="17" s="1"/>
  <c r="W165" i="17" s="1"/>
  <c r="Y166" i="17"/>
  <c r="Q166" i="17" s="1"/>
  <c r="W166" i="17" s="1"/>
  <c r="Y167" i="17"/>
  <c r="Q167" i="17" s="1"/>
  <c r="W167" i="17" s="1"/>
  <c r="Y562" i="17"/>
  <c r="Q562" i="17" s="1"/>
  <c r="W562" i="17" s="1"/>
  <c r="Y602" i="17"/>
  <c r="Q602" i="17" s="1"/>
  <c r="W602" i="17" s="1"/>
  <c r="Y642" i="17"/>
  <c r="Q642" i="17" s="1"/>
  <c r="W642" i="17" s="1"/>
  <c r="Y706" i="17"/>
  <c r="Q706" i="17" s="1"/>
  <c r="W706" i="17" s="1"/>
  <c r="Y746" i="17"/>
  <c r="Q746" i="17" s="1"/>
  <c r="W746" i="17" s="1"/>
  <c r="Y786" i="17"/>
  <c r="Q786" i="17" s="1"/>
  <c r="W786" i="17" s="1"/>
  <c r="Y3" i="17"/>
  <c r="Q3" i="17" s="1"/>
  <c r="W3" i="17" s="1"/>
  <c r="Y43" i="17"/>
  <c r="Q43" i="17" s="1"/>
  <c r="W43" i="17" s="1"/>
  <c r="Y83" i="17"/>
  <c r="Q83" i="17" s="1"/>
  <c r="W83" i="17" s="1"/>
  <c r="Y123" i="17"/>
  <c r="Q123" i="17" s="1"/>
  <c r="W123" i="17" s="1"/>
  <c r="Y168" i="17"/>
  <c r="Q168" i="17" s="1"/>
  <c r="W168" i="17" s="1"/>
  <c r="Y170" i="17"/>
  <c r="Q170" i="17" s="1"/>
  <c r="W170" i="17" s="1"/>
  <c r="Y171" i="17"/>
  <c r="Q171" i="17" s="1"/>
  <c r="W171" i="17" s="1"/>
  <c r="Y172" i="17"/>
  <c r="Q172" i="17" s="1"/>
  <c r="W172" i="17" s="1"/>
  <c r="Y173" i="17"/>
  <c r="Q173" i="17" s="1"/>
  <c r="W173" i="17" s="1"/>
  <c r="Y443" i="17"/>
  <c r="Q443" i="17" s="1"/>
  <c r="W443" i="17" s="1"/>
  <c r="Y483" i="17"/>
  <c r="Q483" i="17" s="1"/>
  <c r="W483" i="17" s="1"/>
  <c r="Y523" i="17"/>
  <c r="Q523" i="17" s="1"/>
  <c r="W523" i="17" s="1"/>
  <c r="Y563" i="17"/>
  <c r="Q563" i="17" s="1"/>
  <c r="W563" i="17" s="1"/>
  <c r="Y603" i="17"/>
  <c r="Q603" i="17" s="1"/>
  <c r="W603" i="17" s="1"/>
  <c r="Y643" i="17"/>
  <c r="Q643" i="17" s="1"/>
  <c r="W643" i="17" s="1"/>
  <c r="Y747" i="17"/>
  <c r="Q747" i="17" s="1"/>
  <c r="W747" i="17" s="1"/>
  <c r="Y787" i="17"/>
  <c r="Q787" i="17" s="1"/>
  <c r="W787" i="17" s="1"/>
  <c r="Y4" i="17"/>
  <c r="Q4" i="17" s="1"/>
  <c r="W4" i="17" s="1"/>
  <c r="Y84" i="17"/>
  <c r="Q84" i="17" s="1"/>
  <c r="W84" i="17" s="1"/>
  <c r="Y174" i="17"/>
  <c r="Q174" i="17" s="1"/>
  <c r="W174" i="17" s="1"/>
  <c r="Y176" i="17"/>
  <c r="Q176" i="17" s="1"/>
  <c r="W176" i="17" s="1"/>
  <c r="Y178" i="17"/>
  <c r="Q178" i="17" s="1"/>
  <c r="W178" i="17" s="1"/>
  <c r="Y404" i="17"/>
  <c r="Q404" i="17" s="1"/>
  <c r="W404" i="17" s="1"/>
  <c r="Y444" i="17"/>
  <c r="Q444" i="17" s="1"/>
  <c r="W444" i="17" s="1"/>
  <c r="Y484" i="17"/>
  <c r="Q484" i="17" s="1"/>
  <c r="W484" i="17" s="1"/>
  <c r="Y564" i="17"/>
  <c r="Q564" i="17" s="1"/>
  <c r="W564" i="17" s="1"/>
  <c r="Y644" i="17"/>
  <c r="Q644" i="17" s="1"/>
  <c r="W644" i="17" s="1"/>
  <c r="Y682" i="17"/>
  <c r="Q682" i="17" s="1"/>
  <c r="W682" i="17" s="1"/>
  <c r="Y708" i="17"/>
  <c r="Q708" i="17" s="1"/>
  <c r="W708" i="17" s="1"/>
  <c r="Y788" i="17"/>
  <c r="Q788" i="17" s="1"/>
  <c r="W788" i="17" s="1"/>
  <c r="Y5" i="17"/>
  <c r="Q5" i="17" s="1"/>
  <c r="W5" i="17" s="1"/>
  <c r="Y45" i="17"/>
  <c r="Q45" i="17" s="1"/>
  <c r="W45" i="17" s="1"/>
  <c r="Y85" i="17"/>
  <c r="Q85" i="17" s="1"/>
  <c r="W85" i="17" s="1"/>
  <c r="Y125" i="17"/>
  <c r="Q125" i="17" s="1"/>
  <c r="W125" i="17" s="1"/>
  <c r="Y180" i="17"/>
  <c r="Q180" i="17" s="1"/>
  <c r="W180" i="17" s="1"/>
  <c r="Y181" i="17"/>
  <c r="Q181" i="17" s="1"/>
  <c r="W181" i="17" s="1"/>
  <c r="Y182" i="17"/>
  <c r="Q182" i="17" s="1"/>
  <c r="W182" i="17" s="1"/>
  <c r="Y184" i="17"/>
  <c r="Q184" i="17" s="1"/>
  <c r="W184" i="17" s="1"/>
  <c r="Y185" i="17"/>
  <c r="Q185" i="17" s="1"/>
  <c r="W185" i="17" s="1"/>
  <c r="Y405" i="17"/>
  <c r="Q405" i="17" s="1"/>
  <c r="W405" i="17" s="1"/>
  <c r="Y445" i="17"/>
  <c r="Q445" i="17" s="1"/>
  <c r="W445" i="17" s="1"/>
  <c r="Y525" i="17"/>
  <c r="Q525" i="17" s="1"/>
  <c r="W525" i="17" s="1"/>
  <c r="Y605" i="17"/>
  <c r="Q605" i="17" s="1"/>
  <c r="W605" i="17" s="1"/>
  <c r="Y645" i="17"/>
  <c r="Q645" i="17" s="1"/>
  <c r="W645" i="17" s="1"/>
  <c r="Y683" i="17"/>
  <c r="Q683" i="17" s="1"/>
  <c r="W683" i="17" s="1"/>
  <c r="Y709" i="17"/>
  <c r="Q709" i="17" s="1"/>
  <c r="W709" i="17" s="1"/>
  <c r="Y749" i="17"/>
  <c r="Q749" i="17" s="1"/>
  <c r="W749" i="17" s="1"/>
  <c r="Y789" i="17"/>
  <c r="Q789" i="17" s="1"/>
  <c r="W789" i="17" s="1"/>
  <c r="Y186" i="17"/>
  <c r="Q186" i="17" s="1"/>
  <c r="W186" i="17" s="1"/>
  <c r="Y187" i="17"/>
  <c r="Q187" i="17" s="1"/>
  <c r="W187" i="17" s="1"/>
  <c r="Y188" i="17"/>
  <c r="Q188" i="17" s="1"/>
  <c r="W188" i="17" s="1"/>
  <c r="Y189" i="17"/>
  <c r="Q189" i="17" s="1"/>
  <c r="W189" i="17" s="1"/>
  <c r="Y190" i="17"/>
  <c r="Q190" i="17" s="1"/>
  <c r="W190" i="17" s="1"/>
  <c r="Y406" i="17"/>
  <c r="Q406" i="17" s="1"/>
  <c r="W406" i="17" s="1"/>
  <c r="Y446" i="17"/>
  <c r="Q446" i="17" s="1"/>
  <c r="W446" i="17" s="1"/>
  <c r="Y486" i="17"/>
  <c r="Q486" i="17" s="1"/>
  <c r="W486" i="17" s="1"/>
  <c r="Y566" i="17"/>
  <c r="Q566" i="17" s="1"/>
  <c r="W566" i="17" s="1"/>
  <c r="Y606" i="17"/>
  <c r="Q606" i="17" s="1"/>
  <c r="W606" i="17" s="1"/>
  <c r="Y646" i="17"/>
  <c r="Q646" i="17" s="1"/>
  <c r="W646" i="17" s="1"/>
  <c r="Y684" i="17"/>
  <c r="Q684" i="17" s="1"/>
  <c r="W684" i="17" s="1"/>
  <c r="Y710" i="17"/>
  <c r="Q710" i="17" s="1"/>
  <c r="W710" i="17" s="1"/>
  <c r="Y750" i="17"/>
  <c r="Q750" i="17" s="1"/>
  <c r="W750" i="17" s="1"/>
  <c r="Y7" i="17"/>
  <c r="Q7" i="17" s="1"/>
  <c r="W7" i="17" s="1"/>
  <c r="Y47" i="17"/>
  <c r="Q47" i="17" s="1"/>
  <c r="W47" i="17" s="1"/>
  <c r="Y192" i="17"/>
  <c r="Q192" i="17" s="1"/>
  <c r="W192" i="17" s="1"/>
  <c r="Y193" i="17"/>
  <c r="Q193" i="17" s="1"/>
  <c r="W193" i="17" s="1"/>
  <c r="Y195" i="17"/>
  <c r="Q195" i="17" s="1"/>
  <c r="W195" i="17" s="1"/>
  <c r="Y196" i="17"/>
  <c r="Q196" i="17" s="1"/>
  <c r="W196" i="17" s="1"/>
  <c r="Y197" i="17"/>
  <c r="Q197" i="17" s="1"/>
  <c r="W197" i="17" s="1"/>
  <c r="Y447" i="17"/>
  <c r="Q447" i="17" s="1"/>
  <c r="W447" i="17" s="1"/>
  <c r="Y567" i="17"/>
  <c r="Q567" i="17" s="1"/>
  <c r="W567" i="17" s="1"/>
  <c r="Y685" i="17"/>
  <c r="Q685" i="17" s="1"/>
  <c r="W685" i="17" s="1"/>
  <c r="Y751" i="17"/>
  <c r="Q751" i="17" s="1"/>
  <c r="W751" i="17" s="1"/>
  <c r="Y791" i="17"/>
  <c r="Q791" i="17" s="1"/>
  <c r="W791" i="17" s="1"/>
  <c r="Y8" i="17"/>
  <c r="Q8" i="17" s="1"/>
  <c r="W8" i="17" s="1"/>
  <c r="Y88" i="17"/>
  <c r="Q88" i="17" s="1"/>
  <c r="W88" i="17" s="1"/>
  <c r="Y128" i="17"/>
  <c r="Q128" i="17" s="1"/>
  <c r="W128" i="17" s="1"/>
  <c r="Y199" i="17"/>
  <c r="Q199" i="17" s="1"/>
  <c r="W199" i="17" s="1"/>
  <c r="Y200" i="17"/>
  <c r="Q200" i="17" s="1"/>
  <c r="W200" i="17" s="1"/>
  <c r="Y202" i="17"/>
  <c r="Q202" i="17" s="1"/>
  <c r="W202" i="17" s="1"/>
  <c r="Y203" i="17"/>
  <c r="Q203" i="17" s="1"/>
  <c r="W203" i="17" s="1"/>
  <c r="Y448" i="17"/>
  <c r="Q448" i="17" s="1"/>
  <c r="W448" i="17" s="1"/>
  <c r="Y488" i="17"/>
  <c r="Q488" i="17" s="1"/>
  <c r="W488" i="17" s="1"/>
  <c r="Y528" i="17"/>
  <c r="Q528" i="17" s="1"/>
  <c r="W528" i="17" s="1"/>
  <c r="Y608" i="17"/>
  <c r="Q608" i="17" s="1"/>
  <c r="W608" i="17" s="1"/>
  <c r="Y648" i="17"/>
  <c r="Q648" i="17" s="1"/>
  <c r="W648" i="17" s="1"/>
  <c r="Y686" i="17"/>
  <c r="Q686" i="17" s="1"/>
  <c r="W686" i="17" s="1"/>
  <c r="Y712" i="17"/>
  <c r="Q712" i="17" s="1"/>
  <c r="W712" i="17" s="1"/>
  <c r="Y752" i="17"/>
  <c r="Q752" i="17" s="1"/>
  <c r="W752" i="17" s="1"/>
  <c r="Y792" i="17"/>
  <c r="Q792" i="17" s="1"/>
  <c r="W792" i="17" s="1"/>
  <c r="Y49" i="17"/>
  <c r="Q49" i="17" s="1"/>
  <c r="W49" i="17" s="1"/>
  <c r="Y129" i="17"/>
  <c r="Q129" i="17" s="1"/>
  <c r="W129" i="17" s="1"/>
  <c r="Y204" i="17"/>
  <c r="Q204" i="17" s="1"/>
  <c r="W204" i="17" s="1"/>
  <c r="Y207" i="17"/>
  <c r="Q207" i="17" s="1"/>
  <c r="W207" i="17" s="1"/>
  <c r="Y208" i="17"/>
  <c r="Q208" i="17" s="1"/>
  <c r="W208" i="17" s="1"/>
  <c r="Y209" i="17"/>
  <c r="Q209" i="17" s="1"/>
  <c r="W209" i="17" s="1"/>
  <c r="Y409" i="17"/>
  <c r="Q409" i="17" s="1"/>
  <c r="W409" i="17" s="1"/>
  <c r="Y449" i="17"/>
  <c r="Q449" i="17" s="1"/>
  <c r="W449" i="17" s="1"/>
  <c r="Y529" i="17"/>
  <c r="Q529" i="17" s="1"/>
  <c r="W529" i="17" s="1"/>
  <c r="Y569" i="17"/>
  <c r="Q569" i="17" s="1"/>
  <c r="W569" i="17" s="1"/>
  <c r="Y649" i="17"/>
  <c r="Q649" i="17" s="1"/>
  <c r="W649" i="17" s="1"/>
  <c r="Y713" i="17"/>
  <c r="Q713" i="17" s="1"/>
  <c r="W713" i="17" s="1"/>
  <c r="Y753" i="17"/>
  <c r="Q753" i="17" s="1"/>
  <c r="W753" i="17" s="1"/>
  <c r="Y793" i="17"/>
  <c r="Q793" i="17" s="1"/>
  <c r="W793" i="17" s="1"/>
  <c r="Y10" i="17"/>
  <c r="Q10" i="17" s="1"/>
  <c r="W10" i="17" s="1"/>
  <c r="Y130" i="17"/>
  <c r="Q130" i="17" s="1"/>
  <c r="W130" i="17" s="1"/>
  <c r="Y210" i="17"/>
  <c r="Q210" i="17" s="1"/>
  <c r="W210" i="17" s="1"/>
  <c r="Y211" i="17"/>
  <c r="Q211" i="17" s="1"/>
  <c r="W211" i="17" s="1"/>
  <c r="Y213" i="17"/>
  <c r="Q213" i="17" s="1"/>
  <c r="W213" i="17" s="1"/>
  <c r="Y214" i="17"/>
  <c r="Q214" i="17" s="1"/>
  <c r="W214" i="17" s="1"/>
  <c r="Y215" i="17"/>
  <c r="Q215" i="17" s="1"/>
  <c r="W215" i="17" s="1"/>
  <c r="Y450" i="17"/>
  <c r="Q450" i="17" s="1"/>
  <c r="W450" i="17" s="1"/>
  <c r="Y570" i="17"/>
  <c r="Q570" i="17" s="1"/>
  <c r="W570" i="17" s="1"/>
  <c r="Y610" i="17"/>
  <c r="Q610" i="17" s="1"/>
  <c r="W610" i="17" s="1"/>
  <c r="Y688" i="17"/>
  <c r="Q688" i="17" s="1"/>
  <c r="W688" i="17" s="1"/>
  <c r="Y714" i="17"/>
  <c r="Q714" i="17" s="1"/>
  <c r="W714" i="17" s="1"/>
  <c r="Y51" i="17"/>
  <c r="Q51" i="17" s="1"/>
  <c r="W51" i="17" s="1"/>
  <c r="Y91" i="17"/>
  <c r="Q91" i="17" s="1"/>
  <c r="W91" i="17" s="1"/>
  <c r="Y216" i="17"/>
  <c r="Q216" i="17" s="1"/>
  <c r="W216" i="17" s="1"/>
  <c r="Y217" i="17"/>
  <c r="Q217" i="17" s="1"/>
  <c r="W217" i="17" s="1"/>
  <c r="Y218" i="17"/>
  <c r="Q218" i="17" s="1"/>
  <c r="W218" i="17" s="1"/>
  <c r="Y411" i="17"/>
  <c r="Q411" i="17" s="1"/>
  <c r="W411" i="17" s="1"/>
  <c r="Y451" i="17"/>
  <c r="Q451" i="17" s="1"/>
  <c r="W451" i="17" s="1"/>
  <c r="Y571" i="17"/>
  <c r="Q571" i="17" s="1"/>
  <c r="W571" i="17" s="1"/>
  <c r="Y651" i="17"/>
  <c r="Q651" i="17" s="1"/>
  <c r="W651" i="17" s="1"/>
  <c r="Y689" i="17"/>
  <c r="Q689" i="17" s="1"/>
  <c r="W689" i="17" s="1"/>
  <c r="Y755" i="17"/>
  <c r="Q755" i="17" s="1"/>
  <c r="W755" i="17" s="1"/>
  <c r="Y795" i="17"/>
  <c r="Q795" i="17" s="1"/>
  <c r="W795" i="17" s="1"/>
  <c r="Y92" i="17"/>
  <c r="Q92" i="17" s="1"/>
  <c r="W92" i="17" s="1"/>
  <c r="Y223" i="17"/>
  <c r="Q223" i="17" s="1"/>
  <c r="W223" i="17" s="1"/>
  <c r="Y412" i="17"/>
  <c r="Q412" i="17" s="1"/>
  <c r="W412" i="17" s="1"/>
  <c r="Y452" i="17"/>
  <c r="Q452" i="17" s="1"/>
  <c r="W452" i="17" s="1"/>
  <c r="Y532" i="17"/>
  <c r="Q532" i="17" s="1"/>
  <c r="W532" i="17" s="1"/>
  <c r="Y572" i="17"/>
  <c r="Q572" i="17" s="1"/>
  <c r="W572" i="17" s="1"/>
  <c r="Y652" i="17"/>
  <c r="Q652" i="17" s="1"/>
  <c r="W652" i="17" s="1"/>
  <c r="Y716" i="17"/>
  <c r="Q716" i="17" s="1"/>
  <c r="W716" i="17" s="1"/>
  <c r="Y13" i="17"/>
  <c r="Q13" i="17" s="1"/>
  <c r="W13" i="17" s="1"/>
  <c r="Y133" i="17"/>
  <c r="Q133" i="17" s="1"/>
  <c r="W133" i="17" s="1"/>
  <c r="Y228" i="17"/>
  <c r="Q228" i="17" s="1"/>
  <c r="W228" i="17" s="1"/>
  <c r="Y230" i="17"/>
  <c r="Q230" i="17" s="1"/>
  <c r="W230" i="17" s="1"/>
  <c r="Y232" i="17"/>
  <c r="Q232" i="17" s="1"/>
  <c r="W232" i="17" s="1"/>
  <c r="Y233" i="17"/>
  <c r="Q233" i="17" s="1"/>
  <c r="W233" i="17" s="1"/>
  <c r="Y453" i="17"/>
  <c r="Q453" i="17" s="1"/>
  <c r="W453" i="17" s="1"/>
  <c r="Y493" i="17"/>
  <c r="Q493" i="17" s="1"/>
  <c r="W493" i="17" s="1"/>
  <c r="Y613" i="17"/>
  <c r="Q613" i="17" s="1"/>
  <c r="W613" i="17" s="1"/>
  <c r="Y653" i="17"/>
  <c r="Q653" i="17" s="1"/>
  <c r="W653" i="17" s="1"/>
  <c r="Y717" i="17"/>
  <c r="Q717" i="17" s="1"/>
  <c r="W717" i="17" s="1"/>
  <c r="Y94" i="17"/>
  <c r="Q94" i="17" s="1"/>
  <c r="W94" i="17" s="1"/>
  <c r="Y134" i="17"/>
  <c r="Q134" i="17" s="1"/>
  <c r="W134" i="17" s="1"/>
  <c r="Y236" i="17"/>
  <c r="Q236" i="17" s="1"/>
  <c r="W236" i="17" s="1"/>
  <c r="Y237" i="17"/>
  <c r="Q237" i="17" s="1"/>
  <c r="W237" i="17" s="1"/>
  <c r="Y238" i="17"/>
  <c r="Q238" i="17" s="1"/>
  <c r="W238" i="17" s="1"/>
  <c r="Y239" i="17"/>
  <c r="Q239" i="17" s="1"/>
  <c r="W239" i="17" s="1"/>
  <c r="Y414" i="17"/>
  <c r="Q414" i="17" s="1"/>
  <c r="W414" i="17" s="1"/>
  <c r="Y494" i="17"/>
  <c r="Q494" i="17" s="1"/>
  <c r="W494" i="17" s="1"/>
  <c r="Y534" i="17"/>
  <c r="Q534" i="17" s="1"/>
  <c r="W534" i="17" s="1"/>
  <c r="Y574" i="17"/>
  <c r="Q574" i="17" s="1"/>
  <c r="W574" i="17" s="1"/>
  <c r="Y718" i="17"/>
  <c r="Q718" i="17" s="1"/>
  <c r="W718" i="17" s="1"/>
  <c r="Y15" i="17"/>
  <c r="Q15" i="17" s="1"/>
  <c r="W15" i="17" s="1"/>
  <c r="Y55" i="17"/>
  <c r="Q55" i="17" s="1"/>
  <c r="W55" i="17" s="1"/>
  <c r="Y135" i="17"/>
  <c r="Q135" i="17" s="1"/>
  <c r="W135" i="17" s="1"/>
  <c r="Y240" i="17"/>
  <c r="Q240" i="17" s="1"/>
  <c r="W240" i="17" s="1"/>
  <c r="Y241" i="17"/>
  <c r="Q241" i="17" s="1"/>
  <c r="W241" i="17" s="1"/>
  <c r="Y244" i="17"/>
  <c r="Q244" i="17" s="1"/>
  <c r="W244" i="17" s="1"/>
  <c r="Y415" i="17"/>
  <c r="Q415" i="17" s="1"/>
  <c r="W415" i="17" s="1"/>
  <c r="Y455" i="17"/>
  <c r="Q455" i="17" s="1"/>
  <c r="W455" i="17" s="1"/>
  <c r="Y495" i="17"/>
  <c r="Q495" i="17" s="1"/>
  <c r="W495" i="17" s="1"/>
  <c r="Y615" i="17"/>
  <c r="Q615" i="17" s="1"/>
  <c r="W615" i="17" s="1"/>
  <c r="Y655" i="17"/>
  <c r="Q655" i="17" s="1"/>
  <c r="W655" i="17" s="1"/>
  <c r="Y691" i="17"/>
  <c r="Q691" i="17" s="1"/>
  <c r="W691" i="17" s="1"/>
  <c r="Y719" i="17"/>
  <c r="Q719" i="17" s="1"/>
  <c r="W719" i="17" s="1"/>
  <c r="Y759" i="17"/>
  <c r="Q759" i="17" s="1"/>
  <c r="W759" i="17" s="1"/>
  <c r="Y799" i="17"/>
  <c r="Q799" i="17" s="1"/>
  <c r="W799" i="17" s="1"/>
  <c r="Y56" i="17"/>
  <c r="Q56" i="17" s="1"/>
  <c r="W56" i="17" s="1"/>
  <c r="Y136" i="17"/>
  <c r="Q136" i="17" s="1"/>
  <c r="W136" i="17" s="1"/>
  <c r="Y249" i="17"/>
  <c r="Q249" i="17" s="1"/>
  <c r="W249" i="17" s="1"/>
  <c r="Y416" i="17"/>
  <c r="Q416" i="17" s="1"/>
  <c r="W416" i="17" s="1"/>
  <c r="Y456" i="17"/>
  <c r="Q456" i="17" s="1"/>
  <c r="W456" i="17" s="1"/>
  <c r="Y496" i="17"/>
  <c r="Q496" i="17" s="1"/>
  <c r="W496" i="17" s="1"/>
  <c r="Y536" i="17"/>
  <c r="Q536" i="17" s="1"/>
  <c r="W536" i="17" s="1"/>
  <c r="Y576" i="17"/>
  <c r="Q576" i="17" s="1"/>
  <c r="W576" i="17" s="1"/>
  <c r="Y656" i="17"/>
  <c r="Q656" i="17" s="1"/>
  <c r="W656" i="17" s="1"/>
  <c r="Y720" i="17"/>
  <c r="Q720" i="17" s="1"/>
  <c r="W720" i="17" s="1"/>
  <c r="Y760" i="17"/>
  <c r="Q760" i="17" s="1"/>
  <c r="W760" i="17" s="1"/>
  <c r="Y800" i="17"/>
  <c r="Q800" i="17" s="1"/>
  <c r="W800" i="17" s="1"/>
  <c r="Y57" i="17"/>
  <c r="Q57" i="17" s="1"/>
  <c r="W57" i="17" s="1"/>
  <c r="Y97" i="17"/>
  <c r="Q97" i="17" s="1"/>
  <c r="W97" i="17" s="1"/>
  <c r="Y137" i="17"/>
  <c r="Q137" i="17" s="1"/>
  <c r="W137" i="17" s="1"/>
  <c r="Y252" i="17"/>
  <c r="Q252" i="17" s="1"/>
  <c r="W252" i="17" s="1"/>
  <c r="Y253" i="17"/>
  <c r="Q253" i="17" s="1"/>
  <c r="W253" i="17" s="1"/>
  <c r="Y254" i="17"/>
  <c r="Q254" i="17" s="1"/>
  <c r="W254" i="17" s="1"/>
  <c r="Y417" i="17"/>
  <c r="Q417" i="17" s="1"/>
  <c r="W417" i="17" s="1"/>
  <c r="Y537" i="17"/>
  <c r="Q537" i="17" s="1"/>
  <c r="W537" i="17" s="1"/>
  <c r="Y577" i="17"/>
  <c r="Q577" i="17" s="1"/>
  <c r="W577" i="17" s="1"/>
  <c r="Y657" i="17"/>
  <c r="Q657" i="17" s="1"/>
  <c r="W657" i="17" s="1"/>
  <c r="Y693" i="17"/>
  <c r="Q693" i="17" s="1"/>
  <c r="W693" i="17" s="1"/>
  <c r="Y721" i="17"/>
  <c r="Q721" i="17" s="1"/>
  <c r="W721" i="17" s="1"/>
  <c r="Y761" i="17"/>
  <c r="Q761" i="17" s="1"/>
  <c r="W761" i="17" s="1"/>
  <c r="Y18" i="17"/>
  <c r="Q18" i="17" s="1"/>
  <c r="W18" i="17" s="1"/>
  <c r="Y138" i="17"/>
  <c r="Q138" i="17" s="1"/>
  <c r="W138" i="17" s="1"/>
  <c r="Y259" i="17"/>
  <c r="Q259" i="17" s="1"/>
  <c r="W259" i="17" s="1"/>
  <c r="Y261" i="17"/>
  <c r="Q261" i="17" s="1"/>
  <c r="W261" i="17" s="1"/>
  <c r="Y418" i="17"/>
  <c r="Q418" i="17" s="1"/>
  <c r="W418" i="17" s="1"/>
  <c r="Y538" i="17"/>
  <c r="Q538" i="17" s="1"/>
  <c r="W538" i="17" s="1"/>
  <c r="Y578" i="17"/>
  <c r="Q578" i="17" s="1"/>
  <c r="W578" i="17" s="1"/>
  <c r="Y658" i="17"/>
  <c r="Q658" i="17" s="1"/>
  <c r="W658" i="17" s="1"/>
  <c r="Y694" i="17"/>
  <c r="Q694" i="17" s="1"/>
  <c r="W694" i="17" s="1"/>
  <c r="Y722" i="17"/>
  <c r="Q722" i="17" s="1"/>
  <c r="W722" i="17" s="1"/>
  <c r="Y762" i="17"/>
  <c r="Q762" i="17" s="1"/>
  <c r="W762" i="17" s="1"/>
  <c r="Y19" i="17"/>
  <c r="Q19" i="17" s="1"/>
  <c r="W19" i="17" s="1"/>
  <c r="Y59" i="17"/>
  <c r="Q59" i="17" s="1"/>
  <c r="W59" i="17" s="1"/>
  <c r="Y139" i="17"/>
  <c r="Q139" i="17" s="1"/>
  <c r="W139" i="17" s="1"/>
  <c r="Y264" i="17"/>
  <c r="Q264" i="17" s="1"/>
  <c r="W264" i="17" s="1"/>
  <c r="Y265" i="17"/>
  <c r="Q265" i="17" s="1"/>
  <c r="W265" i="17" s="1"/>
  <c r="Y266" i="17"/>
  <c r="Q266" i="17" s="1"/>
  <c r="W266" i="17" s="1"/>
  <c r="Y267" i="17"/>
  <c r="Q267" i="17" s="1"/>
  <c r="W267" i="17" s="1"/>
  <c r="Y268" i="17"/>
  <c r="Q268" i="17" s="1"/>
  <c r="W268" i="17" s="1"/>
  <c r="Y269" i="17"/>
  <c r="Q269" i="17" s="1"/>
  <c r="W269" i="17" s="1"/>
  <c r="Y499" i="17"/>
  <c r="Q499" i="17" s="1"/>
  <c r="W499" i="17" s="1"/>
  <c r="Y619" i="17"/>
  <c r="Q619" i="17" s="1"/>
  <c r="W619" i="17" s="1"/>
  <c r="Y659" i="17"/>
  <c r="Q659" i="17" s="1"/>
  <c r="W659" i="17" s="1"/>
  <c r="Y695" i="17"/>
  <c r="Q695" i="17" s="1"/>
  <c r="W695" i="17" s="1"/>
  <c r="Y723" i="17"/>
  <c r="Q723" i="17" s="1"/>
  <c r="W723" i="17" s="1"/>
  <c r="Y763" i="17"/>
  <c r="Q763" i="17" s="1"/>
  <c r="W763" i="17" s="1"/>
  <c r="Y20" i="17"/>
  <c r="Q20" i="17" s="1"/>
  <c r="W20" i="17" s="1"/>
  <c r="Y60" i="17"/>
  <c r="Q60" i="17" s="1"/>
  <c r="W60" i="17" s="1"/>
  <c r="Y100" i="17"/>
  <c r="Q100" i="17" s="1"/>
  <c r="W100" i="17" s="1"/>
  <c r="Y270" i="17"/>
  <c r="Q270" i="17" s="1"/>
  <c r="W270" i="17" s="1"/>
  <c r="Y272" i="17"/>
  <c r="Q272" i="17" s="1"/>
  <c r="W272" i="17" s="1"/>
  <c r="Y274" i="17"/>
  <c r="Q274" i="17" s="1"/>
  <c r="W274" i="17" s="1"/>
  <c r="Y275" i="17"/>
  <c r="Q275" i="17" s="1"/>
  <c r="W275" i="17" s="1"/>
  <c r="Y460" i="17"/>
  <c r="Q460" i="17" s="1"/>
  <c r="W460" i="17" s="1"/>
  <c r="Y540" i="17"/>
  <c r="Q540" i="17" s="1"/>
  <c r="W540" i="17" s="1"/>
  <c r="Y580" i="17"/>
  <c r="Q580" i="17" s="1"/>
  <c r="W580" i="17" s="1"/>
  <c r="Y620" i="17"/>
  <c r="Q620" i="17" s="1"/>
  <c r="W620" i="17" s="1"/>
  <c r="Y724" i="17"/>
  <c r="Q724" i="17" s="1"/>
  <c r="W724" i="17" s="1"/>
  <c r="Y764" i="17"/>
  <c r="Q764" i="17" s="1"/>
  <c r="W764" i="17" s="1"/>
  <c r="Y21" i="17"/>
  <c r="Q21" i="17" s="1"/>
  <c r="W21" i="17" s="1"/>
  <c r="Y101" i="17"/>
  <c r="Q101" i="17" s="1"/>
  <c r="W101" i="17" s="1"/>
  <c r="Y141" i="17"/>
  <c r="Q141" i="17" s="1"/>
  <c r="W141" i="17" s="1"/>
  <c r="Y277" i="17"/>
  <c r="Q277" i="17" s="1"/>
  <c r="W277" i="17" s="1"/>
  <c r="Y278" i="17"/>
  <c r="Q278" i="17" s="1"/>
  <c r="W278" i="17" s="1"/>
  <c r="Y279" i="17"/>
  <c r="Q279" i="17" s="1"/>
  <c r="W279" i="17" s="1"/>
  <c r="Y281" i="17"/>
  <c r="Q281" i="17" s="1"/>
  <c r="W281" i="17" s="1"/>
  <c r="Y421" i="17"/>
  <c r="Q421" i="17" s="1"/>
  <c r="W421" i="17" s="1"/>
  <c r="Y461" i="17"/>
  <c r="Q461" i="17" s="1"/>
  <c r="W461" i="17" s="1"/>
  <c r="Y541" i="17"/>
  <c r="Q541" i="17" s="1"/>
  <c r="W541" i="17" s="1"/>
  <c r="Y581" i="17"/>
  <c r="Q581" i="17" s="1"/>
  <c r="W581" i="17" s="1"/>
  <c r="Y621" i="17"/>
  <c r="Q621" i="17" s="1"/>
  <c r="W621" i="17" s="1"/>
  <c r="Y661" i="17"/>
  <c r="Q661" i="17" s="1"/>
  <c r="W661" i="17" s="1"/>
  <c r="Y725" i="17"/>
  <c r="Q725" i="17" s="1"/>
  <c r="W725" i="17" s="1"/>
  <c r="Y765" i="17"/>
  <c r="Q765" i="17" s="1"/>
  <c r="W765" i="17" s="1"/>
  <c r="Y62" i="17"/>
  <c r="Q62" i="17" s="1"/>
  <c r="W62" i="17" s="1"/>
  <c r="Y102" i="17"/>
  <c r="Q102" i="17" s="1"/>
  <c r="W102" i="17" s="1"/>
  <c r="Y142" i="17"/>
  <c r="Q142" i="17" s="1"/>
  <c r="W142" i="17" s="1"/>
  <c r="Y282" i="17"/>
  <c r="Q282" i="17" s="1"/>
  <c r="W282" i="17" s="1"/>
  <c r="Y283" i="17"/>
  <c r="Q283" i="17" s="1"/>
  <c r="W283" i="17" s="1"/>
  <c r="Y284" i="17"/>
  <c r="Q284" i="17" s="1"/>
  <c r="W284" i="17" s="1"/>
  <c r="Y286" i="17"/>
  <c r="Q286" i="17" s="1"/>
  <c r="W286" i="17" s="1"/>
  <c r="Y422" i="17"/>
  <c r="Q422" i="17" s="1"/>
  <c r="W422" i="17" s="1"/>
  <c r="Y542" i="17"/>
  <c r="Q542" i="17" s="1"/>
  <c r="W542" i="17" s="1"/>
  <c r="Y582" i="17"/>
  <c r="Q582" i="17" s="1"/>
  <c r="W582" i="17" s="1"/>
  <c r="Y622" i="17"/>
  <c r="Q622" i="17" s="1"/>
  <c r="W622" i="17" s="1"/>
  <c r="Y726" i="17"/>
  <c r="Q726" i="17" s="1"/>
  <c r="W726" i="17" s="1"/>
  <c r="Y766" i="17"/>
  <c r="Q766" i="17" s="1"/>
  <c r="W766" i="17" s="1"/>
  <c r="Y806" i="17"/>
  <c r="Q806" i="17" s="1"/>
  <c r="W806" i="17" s="1"/>
  <c r="Y103" i="17"/>
  <c r="Q103" i="17" s="1"/>
  <c r="W103" i="17" s="1"/>
  <c r="Y288" i="17"/>
  <c r="Q288" i="17" s="1"/>
  <c r="W288" i="17" s="1"/>
  <c r="Y289" i="17"/>
  <c r="Q289" i="17" s="1"/>
  <c r="W289" i="17" s="1"/>
  <c r="Y290" i="17"/>
  <c r="Q290" i="17" s="1"/>
  <c r="W290" i="17" s="1"/>
  <c r="Y463" i="17"/>
  <c r="Q463" i="17" s="1"/>
  <c r="W463" i="17" s="1"/>
  <c r="Y503" i="17"/>
  <c r="Q503" i="17" s="1"/>
  <c r="W503" i="17" s="1"/>
  <c r="Y583" i="17"/>
  <c r="Q583" i="17" s="1"/>
  <c r="W583" i="17" s="1"/>
  <c r="Y663" i="17"/>
  <c r="Q663" i="17" s="1"/>
  <c r="W663" i="17" s="1"/>
  <c r="Y727" i="17"/>
  <c r="Q727" i="17" s="1"/>
  <c r="W727" i="17" s="1"/>
  <c r="Y767" i="17"/>
  <c r="Q767" i="17" s="1"/>
  <c r="W767" i="17" s="1"/>
  <c r="Y807" i="17"/>
  <c r="Q807" i="17" s="1"/>
  <c r="W807" i="17" s="1"/>
  <c r="Y64" i="17"/>
  <c r="Q64" i="17" s="1"/>
  <c r="W64" i="17" s="1"/>
  <c r="Y144" i="17"/>
  <c r="Q144" i="17" s="1"/>
  <c r="W144" i="17" s="1"/>
  <c r="Y294" i="17"/>
  <c r="Q294" i="17" s="1"/>
  <c r="W294" i="17" s="1"/>
  <c r="Y295" i="17"/>
  <c r="Q295" i="17" s="1"/>
  <c r="W295" i="17" s="1"/>
  <c r="Y296" i="17"/>
  <c r="Q296" i="17" s="1"/>
  <c r="W296" i="17" s="1"/>
  <c r="Y298" i="17"/>
  <c r="Q298" i="17" s="1"/>
  <c r="W298" i="17" s="1"/>
  <c r="Y299" i="17"/>
  <c r="Q299" i="17" s="1"/>
  <c r="W299" i="17" s="1"/>
  <c r="Y464" i="17"/>
  <c r="Q464" i="17" s="1"/>
  <c r="W464" i="17" s="1"/>
  <c r="Y584" i="17"/>
  <c r="Q584" i="17" s="1"/>
  <c r="W584" i="17" s="1"/>
  <c r="Y624" i="17"/>
  <c r="Q624" i="17" s="1"/>
  <c r="W624" i="17" s="1"/>
  <c r="Y664" i="17"/>
  <c r="Q664" i="17" s="1"/>
  <c r="W664" i="17" s="1"/>
  <c r="Y728" i="17"/>
  <c r="Q728" i="17" s="1"/>
  <c r="W728" i="17" s="1"/>
  <c r="Y808" i="17"/>
  <c r="Q808" i="17" s="1"/>
  <c r="W808" i="17" s="1"/>
  <c r="Y25" i="17"/>
  <c r="Q25" i="17" s="1"/>
  <c r="W25" i="17" s="1"/>
  <c r="Y65" i="17"/>
  <c r="Q65" i="17" s="1"/>
  <c r="W65" i="17" s="1"/>
  <c r="Y145" i="17"/>
  <c r="Q145" i="17" s="1"/>
  <c r="W145" i="17" s="1"/>
  <c r="Y300" i="17"/>
  <c r="Q300" i="17" s="1"/>
  <c r="W300" i="17" s="1"/>
  <c r="Y301" i="17"/>
  <c r="Q301" i="17" s="1"/>
  <c r="W301" i="17" s="1"/>
  <c r="Y303" i="17"/>
  <c r="Q303" i="17" s="1"/>
  <c r="W303" i="17" s="1"/>
  <c r="Y425" i="17"/>
  <c r="Q425" i="17" s="1"/>
  <c r="W425" i="17" s="1"/>
  <c r="Y545" i="17"/>
  <c r="Q545" i="17" s="1"/>
  <c r="W545" i="17" s="1"/>
  <c r="Y625" i="17"/>
  <c r="Q625" i="17" s="1"/>
  <c r="W625" i="17" s="1"/>
  <c r="Y729" i="17"/>
  <c r="Q729" i="17" s="1"/>
  <c r="W729" i="17" s="1"/>
  <c r="Y769" i="17"/>
  <c r="Q769" i="17" s="1"/>
  <c r="W769" i="17" s="1"/>
  <c r="Y809" i="17"/>
  <c r="Q809" i="17" s="1"/>
  <c r="W809" i="17" s="1"/>
  <c r="Y26" i="17"/>
  <c r="Q26" i="17" s="1"/>
  <c r="W26" i="17" s="1"/>
  <c r="Y106" i="17"/>
  <c r="Q106" i="17" s="1"/>
  <c r="W106" i="17" s="1"/>
  <c r="Y307" i="17"/>
  <c r="Q307" i="17" s="1"/>
  <c r="W307" i="17" s="1"/>
  <c r="Y309" i="17"/>
  <c r="Q309" i="17" s="1"/>
  <c r="W309" i="17" s="1"/>
  <c r="Y311" i="17"/>
  <c r="Q311" i="17" s="1"/>
  <c r="W311" i="17" s="1"/>
  <c r="Y466" i="17"/>
  <c r="Q466" i="17" s="1"/>
  <c r="W466" i="17" s="1"/>
  <c r="Y546" i="17"/>
  <c r="Q546" i="17" s="1"/>
  <c r="W546" i="17" s="1"/>
  <c r="Y666" i="17"/>
  <c r="Q666" i="17" s="1"/>
  <c r="W666" i="17" s="1"/>
  <c r="Y770" i="17"/>
  <c r="Q770" i="17" s="1"/>
  <c r="W770" i="17" s="1"/>
  <c r="Y27" i="17"/>
  <c r="Q27" i="17" s="1"/>
  <c r="W27" i="17" s="1"/>
  <c r="Y67" i="17"/>
  <c r="Q67" i="17" s="1"/>
  <c r="W67" i="17" s="1"/>
  <c r="Y315" i="17"/>
  <c r="Q315" i="17" s="1"/>
  <c r="W315" i="17" s="1"/>
  <c r="Y317" i="17"/>
  <c r="Q317" i="17" s="1"/>
  <c r="W317" i="17" s="1"/>
  <c r="Y427" i="17"/>
  <c r="Q427" i="17" s="1"/>
  <c r="W427" i="17" s="1"/>
  <c r="Y507" i="17"/>
  <c r="Q507" i="17" s="1"/>
  <c r="W507" i="17" s="1"/>
  <c r="Y587" i="17"/>
  <c r="Q587" i="17" s="1"/>
  <c r="W587" i="17" s="1"/>
  <c r="Y627" i="17"/>
  <c r="Q627" i="17" s="1"/>
  <c r="W627" i="17" s="1"/>
  <c r="Y667" i="17"/>
  <c r="Q667" i="17" s="1"/>
  <c r="W667" i="17" s="1"/>
  <c r="Y731" i="17"/>
  <c r="Q731" i="17" s="1"/>
  <c r="W731" i="17" s="1"/>
  <c r="Y28" i="17"/>
  <c r="Q28" i="17" s="1"/>
  <c r="W28" i="17" s="1"/>
  <c r="Y318" i="17"/>
  <c r="Q318" i="17" s="1"/>
  <c r="W318" i="17" s="1"/>
  <c r="Y319" i="17"/>
  <c r="Q319" i="17" s="1"/>
  <c r="W319" i="17" s="1"/>
  <c r="Y321" i="17"/>
  <c r="Q321" i="17" s="1"/>
  <c r="W321" i="17" s="1"/>
  <c r="Y322" i="17"/>
  <c r="Q322" i="17" s="1"/>
  <c r="W322" i="17" s="1"/>
  <c r="Y323" i="17"/>
  <c r="Q323" i="17" s="1"/>
  <c r="W323" i="17" s="1"/>
  <c r="Y468" i="17"/>
  <c r="Q468" i="17" s="1"/>
  <c r="W468" i="17" s="1"/>
  <c r="Y508" i="17"/>
  <c r="Q508" i="17" s="1"/>
  <c r="W508" i="17" s="1"/>
  <c r="Y548" i="17"/>
  <c r="Q548" i="17" s="1"/>
  <c r="W548" i="17" s="1"/>
  <c r="Y588" i="17"/>
  <c r="Q588" i="17" s="1"/>
  <c r="W588" i="17" s="1"/>
  <c r="Y628" i="17"/>
  <c r="Q628" i="17" s="1"/>
  <c r="W628" i="17" s="1"/>
  <c r="Y699" i="17"/>
  <c r="Q699" i="17" s="1"/>
  <c r="W699" i="17" s="1"/>
  <c r="Y732" i="17"/>
  <c r="Q732" i="17" s="1"/>
  <c r="W732" i="17" s="1"/>
  <c r="Y109" i="17"/>
  <c r="Q109" i="17" s="1"/>
  <c r="W109" i="17" s="1"/>
  <c r="Y149" i="17"/>
  <c r="Q149" i="17" s="1"/>
  <c r="W149" i="17" s="1"/>
  <c r="Y324" i="17"/>
  <c r="Q324" i="17" s="1"/>
  <c r="W324" i="17" s="1"/>
  <c r="Y325" i="17"/>
  <c r="Q325" i="17" s="1"/>
  <c r="W325" i="17" s="1"/>
  <c r="Y326" i="17"/>
  <c r="Q326" i="17" s="1"/>
  <c r="W326" i="17" s="1"/>
  <c r="Y327" i="17"/>
  <c r="Q327" i="17" s="1"/>
  <c r="W327" i="17" s="1"/>
  <c r="Y469" i="17"/>
  <c r="Q469" i="17" s="1"/>
  <c r="W469" i="17" s="1"/>
  <c r="Y509" i="17"/>
  <c r="Q509" i="17" s="1"/>
  <c r="W509" i="17" s="1"/>
  <c r="Y629" i="17"/>
  <c r="Q629" i="17" s="1"/>
  <c r="W629" i="17" s="1"/>
  <c r="Y669" i="17"/>
  <c r="Q669" i="17" s="1"/>
  <c r="W669" i="17" s="1"/>
  <c r="Y733" i="17"/>
  <c r="Q733" i="17" s="1"/>
  <c r="W733" i="17" s="1"/>
  <c r="Y773" i="17"/>
  <c r="Q773" i="17" s="1"/>
  <c r="W773" i="17" s="1"/>
  <c r="Y813" i="17"/>
  <c r="Q813" i="17" s="1"/>
  <c r="W813" i="17" s="1"/>
  <c r="Y30" i="17"/>
  <c r="Q30" i="17" s="1"/>
  <c r="W30" i="17" s="1"/>
  <c r="Y150" i="17"/>
  <c r="Q150" i="17" s="1"/>
  <c r="W150" i="17" s="1"/>
  <c r="Y330" i="17"/>
  <c r="Q330" i="17" s="1"/>
  <c r="W330" i="17" s="1"/>
  <c r="Y332" i="17"/>
  <c r="Q332" i="17" s="1"/>
  <c r="W332" i="17" s="1"/>
  <c r="Y335" i="17"/>
  <c r="Q335" i="17" s="1"/>
  <c r="W335" i="17" s="1"/>
  <c r="Y430" i="17"/>
  <c r="Q430" i="17" s="1"/>
  <c r="W430" i="17" s="1"/>
  <c r="Y470" i="17"/>
  <c r="Q470" i="17" s="1"/>
  <c r="W470" i="17" s="1"/>
  <c r="Y510" i="17"/>
  <c r="Q510" i="17" s="1"/>
  <c r="W510" i="17" s="1"/>
  <c r="Y630" i="17"/>
  <c r="Q630" i="17" s="1"/>
  <c r="W630" i="17" s="1"/>
  <c r="Y734" i="17"/>
  <c r="Q734" i="17" s="1"/>
  <c r="W734" i="17" s="1"/>
  <c r="Y774" i="17"/>
  <c r="Q774" i="17" s="1"/>
  <c r="W774" i="17" s="1"/>
  <c r="Y814" i="17"/>
  <c r="Q814" i="17" s="1"/>
  <c r="W814" i="17" s="1"/>
  <c r="Y31" i="17"/>
  <c r="Q31" i="17" s="1"/>
  <c r="W31" i="17" s="1"/>
  <c r="Y151" i="17"/>
  <c r="Q151" i="17" s="1"/>
  <c r="W151" i="17" s="1"/>
  <c r="Y336" i="17"/>
  <c r="Q336" i="17" s="1"/>
  <c r="W336" i="17" s="1"/>
  <c r="Y337" i="17"/>
  <c r="Q337" i="17" s="1"/>
  <c r="W337" i="17" s="1"/>
  <c r="Y338" i="17"/>
  <c r="Q338" i="17" s="1"/>
  <c r="W338" i="17" s="1"/>
  <c r="Y339" i="17"/>
  <c r="Q339" i="17" s="1"/>
  <c r="W339" i="17" s="1"/>
  <c r="Y431" i="17"/>
  <c r="Q431" i="17" s="1"/>
  <c r="W431" i="17" s="1"/>
  <c r="Y471" i="17"/>
  <c r="Q471" i="17" s="1"/>
  <c r="W471" i="17" s="1"/>
  <c r="Y511" i="17"/>
  <c r="Q511" i="17" s="1"/>
  <c r="W511" i="17" s="1"/>
  <c r="Y551" i="17"/>
  <c r="Q551" i="17" s="1"/>
  <c r="W551" i="17" s="1"/>
  <c r="Y631" i="17"/>
  <c r="Q631" i="17" s="1"/>
  <c r="W631" i="17" s="1"/>
  <c r="Y671" i="17"/>
  <c r="Q671" i="17" s="1"/>
  <c r="W671" i="17" s="1"/>
  <c r="Y775" i="17"/>
  <c r="Q775" i="17" s="1"/>
  <c r="W775" i="17" s="1"/>
  <c r="Y815" i="17"/>
  <c r="Q815" i="17" s="1"/>
  <c r="W815" i="17" s="1"/>
  <c r="Y72" i="17"/>
  <c r="Q72" i="17" s="1"/>
  <c r="W72" i="17" s="1"/>
  <c r="Y112" i="17"/>
  <c r="Q112" i="17" s="1"/>
  <c r="W112" i="17" s="1"/>
  <c r="Y152" i="17"/>
  <c r="Q152" i="17" s="1"/>
  <c r="W152" i="17" s="1"/>
  <c r="Y343" i="17"/>
  <c r="Q343" i="17" s="1"/>
  <c r="W343" i="17" s="1"/>
  <c r="Y344" i="17"/>
  <c r="Q344" i="17" s="1"/>
  <c r="W344" i="17" s="1"/>
  <c r="Y346" i="17"/>
  <c r="Q346" i="17" s="1"/>
  <c r="W346" i="17" s="1"/>
  <c r="Y432" i="17"/>
  <c r="Q432" i="17" s="1"/>
  <c r="W432" i="17" s="1"/>
  <c r="Y472" i="17"/>
  <c r="Q472" i="17" s="1"/>
  <c r="W472" i="17" s="1"/>
  <c r="Y552" i="17"/>
  <c r="Q552" i="17" s="1"/>
  <c r="W552" i="17" s="1"/>
  <c r="Y592" i="17"/>
  <c r="Q592" i="17" s="1"/>
  <c r="W592" i="17" s="1"/>
  <c r="Y632" i="17"/>
  <c r="Q632" i="17" s="1"/>
  <c r="W632" i="17" s="1"/>
  <c r="Y672" i="17"/>
  <c r="Q672" i="17" s="1"/>
  <c r="W672" i="17" s="1"/>
  <c r="Y701" i="17"/>
  <c r="Q701" i="17" s="1"/>
  <c r="W701" i="17" s="1"/>
  <c r="Y73" i="17"/>
  <c r="Q73" i="17" s="1"/>
  <c r="W73" i="17" s="1"/>
  <c r="Y113" i="17"/>
  <c r="Q113" i="17" s="1"/>
  <c r="W113" i="17" s="1"/>
  <c r="Y348" i="17"/>
  <c r="Q348" i="17" s="1"/>
  <c r="W348" i="17" s="1"/>
  <c r="Y349" i="17"/>
  <c r="Q349" i="17" s="1"/>
  <c r="W349" i="17" s="1"/>
  <c r="Y350" i="17"/>
  <c r="Q350" i="17" s="1"/>
  <c r="W350" i="17" s="1"/>
  <c r="Y351" i="17"/>
  <c r="Q351" i="17" s="1"/>
  <c r="W351" i="17" s="1"/>
  <c r="Y353" i="17"/>
  <c r="Q353" i="17" s="1"/>
  <c r="W353" i="17" s="1"/>
  <c r="Y553" i="17"/>
  <c r="Q553" i="17" s="1"/>
  <c r="W553" i="17" s="1"/>
  <c r="Y673" i="17"/>
  <c r="Q673" i="17" s="1"/>
  <c r="W673" i="17" s="1"/>
  <c r="Y702" i="17"/>
  <c r="Q702" i="17" s="1"/>
  <c r="W702" i="17" s="1"/>
  <c r="Y737" i="17"/>
  <c r="Q737" i="17" s="1"/>
  <c r="W737" i="17" s="1"/>
  <c r="Y777" i="17"/>
  <c r="Q777" i="17" s="1"/>
  <c r="W777" i="17" s="1"/>
  <c r="Y817" i="17"/>
  <c r="Q817" i="17" s="1"/>
  <c r="W817" i="17" s="1"/>
  <c r="Y34" i="17"/>
  <c r="Q34" i="17" s="1"/>
  <c r="W34" i="17" s="1"/>
  <c r="Y74" i="17"/>
  <c r="Q74" i="17" s="1"/>
  <c r="W74" i="17" s="1"/>
  <c r="Y114" i="17"/>
  <c r="Q114" i="17" s="1"/>
  <c r="W114" i="17" s="1"/>
  <c r="Y354" i="17"/>
  <c r="Q354" i="17" s="1"/>
  <c r="W354" i="17" s="1"/>
  <c r="Y355" i="17"/>
  <c r="Q355" i="17" s="1"/>
  <c r="W355" i="17" s="1"/>
  <c r="Y358" i="17"/>
  <c r="Q358" i="17" s="1"/>
  <c r="W358" i="17" s="1"/>
  <c r="Y359" i="17"/>
  <c r="Q359" i="17" s="1"/>
  <c r="W359" i="17" s="1"/>
  <c r="Y434" i="17"/>
  <c r="Q434" i="17" s="1"/>
  <c r="W434" i="17" s="1"/>
  <c r="Y514" i="17"/>
  <c r="Q514" i="17" s="1"/>
  <c r="W514" i="17" s="1"/>
  <c r="Y594" i="17"/>
  <c r="Q594" i="17" s="1"/>
  <c r="W594" i="17" s="1"/>
  <c r="Y634" i="17"/>
  <c r="Q634" i="17" s="1"/>
  <c r="W634" i="17" s="1"/>
  <c r="Y674" i="17"/>
  <c r="Q674" i="17" s="1"/>
  <c r="W674" i="17" s="1"/>
  <c r="Y703" i="17"/>
  <c r="Q703" i="17" s="1"/>
  <c r="W703" i="17" s="1"/>
  <c r="Y818" i="17"/>
  <c r="Q818" i="17" s="1"/>
  <c r="W818" i="17" s="1"/>
  <c r="Y35" i="17"/>
  <c r="Q35" i="17" s="1"/>
  <c r="W35" i="17" s="1"/>
  <c r="Y75" i="17"/>
  <c r="Q75" i="17" s="1"/>
  <c r="W75" i="17" s="1"/>
  <c r="Y115" i="17"/>
  <c r="Q115" i="17" s="1"/>
  <c r="W115" i="17" s="1"/>
  <c r="Y361" i="17"/>
  <c r="Q361" i="17" s="1"/>
  <c r="W361" i="17" s="1"/>
  <c r="Y362" i="17"/>
  <c r="Q362" i="17" s="1"/>
  <c r="W362" i="17" s="1"/>
  <c r="Y363" i="17"/>
  <c r="Q363" i="17" s="1"/>
  <c r="W363" i="17" s="1"/>
  <c r="Y435" i="17"/>
  <c r="Q435" i="17" s="1"/>
  <c r="W435" i="17" s="1"/>
  <c r="Y475" i="17"/>
  <c r="Q475" i="17" s="1"/>
  <c r="W475" i="17" s="1"/>
  <c r="Y635" i="17"/>
  <c r="Q635" i="17" s="1"/>
  <c r="W635" i="17" s="1"/>
  <c r="Y739" i="17"/>
  <c r="Q739" i="17" s="1"/>
  <c r="W739" i="17" s="1"/>
  <c r="Y779" i="17"/>
  <c r="Q779" i="17" s="1"/>
  <c r="W779" i="17" s="1"/>
  <c r="Y819" i="17"/>
  <c r="Q819" i="17" s="1"/>
  <c r="W819" i="17" s="1"/>
  <c r="Y36" i="17"/>
  <c r="Q36" i="17" s="1"/>
  <c r="W36" i="17" s="1"/>
  <c r="Y116" i="17"/>
  <c r="Q116" i="17" s="1"/>
  <c r="W116" i="17" s="1"/>
  <c r="Y156" i="17"/>
  <c r="Q156" i="17" s="1"/>
  <c r="W156" i="17" s="1"/>
  <c r="Y366" i="17"/>
  <c r="Q366" i="17" s="1"/>
  <c r="W366" i="17" s="1"/>
  <c r="Y367" i="17"/>
  <c r="Q367" i="17" s="1"/>
  <c r="W367" i="17" s="1"/>
  <c r="Y369" i="17"/>
  <c r="Q369" i="17" s="1"/>
  <c r="W369" i="17" s="1"/>
  <c r="Y436" i="17"/>
  <c r="Q436" i="17" s="1"/>
  <c r="W436" i="17" s="1"/>
  <c r="Y476" i="17"/>
  <c r="Q476" i="17" s="1"/>
  <c r="W476" i="17" s="1"/>
  <c r="Y516" i="17"/>
  <c r="Q516" i="17" s="1"/>
  <c r="W516" i="17" s="1"/>
  <c r="Y636" i="17"/>
  <c r="Q636" i="17" s="1"/>
  <c r="W636" i="17" s="1"/>
  <c r="Y676" i="17"/>
  <c r="Q676" i="17" s="1"/>
  <c r="W676" i="17" s="1"/>
  <c r="Y740" i="17"/>
  <c r="Q740" i="17" s="1"/>
  <c r="W740" i="17" s="1"/>
  <c r="Y780" i="17"/>
  <c r="Q780" i="17" s="1"/>
  <c r="W780" i="17" s="1"/>
  <c r="Y37" i="17"/>
  <c r="Q37" i="17" s="1"/>
  <c r="W37" i="17" s="1"/>
  <c r="Y77" i="17"/>
  <c r="Q77" i="17" s="1"/>
  <c r="W77" i="17" s="1"/>
  <c r="Y157" i="17"/>
  <c r="Q157" i="17" s="1"/>
  <c r="W157" i="17" s="1"/>
  <c r="Y372" i="17"/>
  <c r="Q372" i="17" s="1"/>
  <c r="W372" i="17" s="1"/>
  <c r="Y375" i="17"/>
  <c r="Q375" i="17" s="1"/>
  <c r="W375" i="17" s="1"/>
  <c r="Y376" i="17"/>
  <c r="Q376" i="17" s="1"/>
  <c r="W376" i="17" s="1"/>
  <c r="Y637" i="17"/>
  <c r="Q637" i="17" s="1"/>
  <c r="W637" i="17" s="1"/>
  <c r="Y677" i="17"/>
  <c r="Q677" i="17" s="1"/>
  <c r="W677" i="17" s="1"/>
  <c r="Y781" i="17"/>
  <c r="Q781" i="17" s="1"/>
  <c r="W781" i="17" s="1"/>
  <c r="Y821" i="17"/>
  <c r="Q821" i="17" s="1"/>
  <c r="W821" i="17" s="1"/>
  <c r="Y38" i="17"/>
  <c r="Q38" i="17" s="1"/>
  <c r="W38" i="17" s="1"/>
  <c r="Y78" i="17"/>
  <c r="Q78" i="17" s="1"/>
  <c r="W78" i="17" s="1"/>
  <c r="Y381" i="17"/>
  <c r="Q381" i="17" s="1"/>
  <c r="W381" i="17" s="1"/>
  <c r="Y438" i="17"/>
  <c r="Q438" i="17" s="1"/>
  <c r="W438" i="17" s="1"/>
  <c r="Y478" i="17"/>
  <c r="Q478" i="17" s="1"/>
  <c r="W478" i="17" s="1"/>
  <c r="Y518" i="17"/>
  <c r="Q518" i="17" s="1"/>
  <c r="W518" i="17" s="1"/>
  <c r="Y558" i="17"/>
  <c r="Q558" i="17" s="1"/>
  <c r="W558" i="17" s="1"/>
  <c r="Y598" i="17"/>
  <c r="Q598" i="17" s="1"/>
  <c r="W598" i="17" s="1"/>
  <c r="Y822" i="17"/>
  <c r="Q822" i="17" s="1"/>
  <c r="W822" i="17" s="1"/>
  <c r="Y39" i="17"/>
  <c r="Q39" i="17" s="1"/>
  <c r="W39" i="17" s="1"/>
  <c r="Y384" i="17"/>
  <c r="Q384" i="17" s="1"/>
  <c r="W384" i="17" s="1"/>
  <c r="Y385" i="17"/>
  <c r="Q385" i="17" s="1"/>
  <c r="W385" i="17" s="1"/>
  <c r="Y386" i="17"/>
  <c r="Q386" i="17" s="1"/>
  <c r="W386" i="17" s="1"/>
  <c r="Y387" i="17"/>
  <c r="Q387" i="17" s="1"/>
  <c r="W387" i="17" s="1"/>
  <c r="Y388" i="17"/>
  <c r="Q388" i="17" s="1"/>
  <c r="W388" i="17" s="1"/>
  <c r="Y479" i="17"/>
  <c r="Q479" i="17" s="1"/>
  <c r="W479" i="17" s="1"/>
  <c r="Y519" i="17"/>
  <c r="Q519" i="17" s="1"/>
  <c r="W519" i="17" s="1"/>
  <c r="Y639" i="17"/>
  <c r="Q639" i="17" s="1"/>
  <c r="W639" i="17" s="1"/>
  <c r="Y679" i="17"/>
  <c r="Q679" i="17" s="1"/>
  <c r="W679" i="17" s="1"/>
  <c r="Y80" i="17"/>
  <c r="Q80" i="17" s="1"/>
  <c r="W80" i="17" s="1"/>
  <c r="Y160" i="17"/>
  <c r="Q160" i="17" s="1"/>
  <c r="W160" i="17" s="1"/>
  <c r="Y391" i="17"/>
  <c r="Q391" i="17" s="1"/>
  <c r="W391" i="17" s="1"/>
  <c r="Y392" i="17"/>
  <c r="Q392" i="17" s="1"/>
  <c r="W392" i="17" s="1"/>
  <c r="Y393" i="17"/>
  <c r="Q393" i="17" s="1"/>
  <c r="W393" i="17" s="1"/>
  <c r="Y394" i="17"/>
  <c r="Q394" i="17" s="1"/>
  <c r="W394" i="17" s="1"/>
  <c r="Y600" i="17"/>
  <c r="Q600" i="17" s="1"/>
  <c r="W600" i="17" s="1"/>
  <c r="Y784" i="17"/>
  <c r="Q784" i="17" s="1"/>
  <c r="W784" i="17" s="1"/>
  <c r="Y41" i="17"/>
  <c r="Q41" i="17" s="1"/>
  <c r="W41" i="17" s="1"/>
  <c r="Y81" i="17"/>
  <c r="Q81" i="17" s="1"/>
  <c r="W81" i="17" s="1"/>
  <c r="Y121" i="17"/>
  <c r="Q121" i="17" s="1"/>
  <c r="W121" i="17" s="1"/>
  <c r="Y161" i="17"/>
  <c r="Q161" i="17" s="1"/>
  <c r="W161" i="17" s="1"/>
  <c r="Y399" i="17"/>
  <c r="Q399" i="17" s="1"/>
  <c r="W399" i="17" s="1"/>
  <c r="Y561" i="17"/>
  <c r="Q561" i="17" s="1"/>
  <c r="W561" i="17" s="1"/>
  <c r="Y745" i="17"/>
  <c r="Q745" i="17" s="1"/>
  <c r="W745" i="17" s="1"/>
  <c r="Y785" i="17"/>
  <c r="Q785" i="17" s="1"/>
  <c r="W785" i="17" s="1"/>
  <c r="G2" i="16"/>
  <c r="N694" i="20" l="1"/>
  <c r="N62" i="20"/>
  <c r="N968" i="20"/>
  <c r="N883" i="20"/>
  <c r="K59" i="20" a="1"/>
  <c r="K59" i="20" s="1"/>
  <c r="K49" i="20" a="1"/>
  <c r="K49" i="20" s="1"/>
  <c r="K38" i="20" a="1"/>
  <c r="K38" i="20" s="1"/>
  <c r="K67" i="20" a="1"/>
  <c r="K67" i="20" s="1"/>
  <c r="K58" i="20" a="1"/>
  <c r="K58" i="20" s="1"/>
  <c r="K28" i="20" a="1"/>
  <c r="K28" i="20" s="1"/>
  <c r="K57" i="20" a="1"/>
  <c r="K57" i="20" s="1"/>
  <c r="K48" i="20" a="1"/>
  <c r="K48" i="20" s="1"/>
  <c r="K37" i="20" a="1"/>
  <c r="K37" i="20" s="1"/>
  <c r="K10" i="20" a="1"/>
  <c r="K10" i="20" s="1"/>
  <c r="K25" i="20" a="1"/>
  <c r="K25" i="20" s="1"/>
  <c r="K20" i="20" a="1"/>
  <c r="K20" i="20" s="1"/>
  <c r="K4" i="20" a="1"/>
  <c r="K4" i="20" s="1"/>
  <c r="K64" i="20" a="1"/>
  <c r="K64" i="20" s="1"/>
  <c r="K55" i="20" a="1"/>
  <c r="K55" i="20" s="1"/>
  <c r="K46" i="20" a="1"/>
  <c r="K46" i="20" s="1"/>
  <c r="K36" i="20" a="1"/>
  <c r="K36" i="20" s="1"/>
  <c r="K45" i="20" a="1"/>
  <c r="K45" i="20" s="1"/>
  <c r="K35" i="20" a="1"/>
  <c r="K35" i="20" s="1"/>
  <c r="K24" i="20" a="1"/>
  <c r="K24" i="20" s="1"/>
  <c r="K44" i="20" a="1"/>
  <c r="K44" i="20" s="1"/>
  <c r="K34" i="20" a="1"/>
  <c r="K34" i="20" s="1"/>
  <c r="K23" i="20" a="1"/>
  <c r="K23" i="20" s="1"/>
  <c r="K43" i="20" a="1"/>
  <c r="K43" i="20" s="1"/>
  <c r="K33" i="20" a="1"/>
  <c r="K33" i="20" s="1"/>
  <c r="K22" i="20" a="1"/>
  <c r="K22" i="20" s="1"/>
  <c r="K42" i="20" a="1"/>
  <c r="K42" i="20" s="1"/>
  <c r="K32" i="20" a="1"/>
  <c r="K32" i="20" s="1"/>
  <c r="K18" i="20" a="1"/>
  <c r="K18" i="20" s="1"/>
  <c r="K41" i="20" a="1"/>
  <c r="K41" i="20" s="1"/>
  <c r="K31" i="20" a="1"/>
  <c r="K31" i="20" s="1"/>
  <c r="K9" i="20" a="1"/>
  <c r="K9" i="20" s="1"/>
  <c r="K30" i="20" a="1"/>
  <c r="K30" i="20" s="1"/>
  <c r="K2" i="20" a="1"/>
  <c r="K2" i="20" s="1"/>
  <c r="K69" i="20" a="1"/>
  <c r="K69" i="20" s="1"/>
  <c r="K17" i="20" a="1"/>
  <c r="K17" i="20" s="1"/>
  <c r="K3" i="20" a="1"/>
  <c r="K3" i="20" s="1"/>
  <c r="K16" i="20" a="1"/>
  <c r="K16" i="20" s="1"/>
  <c r="K5" i="20" a="1"/>
  <c r="K5" i="20" s="1"/>
  <c r="K15" i="20" a="1"/>
  <c r="K15" i="20" s="1"/>
  <c r="K21" i="20" a="1"/>
  <c r="K21" i="20" s="1"/>
  <c r="K8" i="20" a="1"/>
  <c r="K8" i="20" s="1"/>
  <c r="K14" i="20" a="1"/>
  <c r="K14" i="20" s="1"/>
  <c r="K7" i="20" a="1"/>
  <c r="K7" i="20" s="1"/>
  <c r="K13" i="20" a="1"/>
  <c r="K13" i="20" s="1"/>
  <c r="K19" i="20" a="1"/>
  <c r="K19" i="20" s="1"/>
  <c r="K6" i="20" a="1"/>
  <c r="K6" i="20" s="1"/>
  <c r="K12" i="20" a="1"/>
  <c r="K12" i="20" s="1"/>
  <c r="K11" i="20" a="1"/>
  <c r="K11" i="20" s="1"/>
  <c r="R1698" i="18"/>
  <c r="U1698" i="18" s="1"/>
  <c r="R1172" i="18"/>
  <c r="U1172" i="18" s="1"/>
  <c r="N7" i="17" a="1"/>
  <c r="N7" i="17" s="1"/>
  <c r="N186" i="17" a="1"/>
  <c r="N186" i="17" s="1"/>
  <c r="N405" i="17" a="1"/>
  <c r="N405" i="17" s="1"/>
  <c r="N177" i="17" a="1"/>
  <c r="N177" i="17" s="1"/>
  <c r="N48" i="17" a="1"/>
  <c r="N48" i="17" s="1"/>
  <c r="N447" i="17" a="1"/>
  <c r="N447" i="17" s="1"/>
  <c r="N790" i="17" a="1"/>
  <c r="N790" i="17" s="1"/>
  <c r="N124" i="17" a="1"/>
  <c r="N124" i="17" s="1"/>
  <c r="N166" i="17" a="1"/>
  <c r="N166" i="17" s="1"/>
  <c r="N563" i="17" a="1"/>
  <c r="N563" i="17" s="1"/>
  <c r="N129" i="17" a="1"/>
  <c r="N129" i="17" s="1"/>
  <c r="N488" i="17" a="1"/>
  <c r="N488" i="17" s="1"/>
  <c r="N8" i="17" a="1"/>
  <c r="N8" i="17" s="1"/>
  <c r="N407" i="17" a="1"/>
  <c r="N407" i="17" s="1"/>
  <c r="N710" i="17" a="1"/>
  <c r="N710" i="17" s="1"/>
  <c r="N126" i="17" a="1"/>
  <c r="N126" i="17" s="1"/>
  <c r="N791" i="17" a="1"/>
  <c r="N791" i="17" s="1"/>
  <c r="N197" i="17" a="1"/>
  <c r="N197" i="17" s="1"/>
  <c r="N684" i="17" a="1"/>
  <c r="N684" i="17" s="1"/>
  <c r="N86" i="17" a="1"/>
  <c r="N86" i="17" s="1"/>
  <c r="N408" i="17" a="1"/>
  <c r="N408" i="17" s="1"/>
  <c r="N751" i="17" a="1"/>
  <c r="N751" i="17" s="1"/>
  <c r="N196" i="17" a="1"/>
  <c r="N196" i="17" s="1"/>
  <c r="N606" i="17" a="1"/>
  <c r="N606" i="17" s="1"/>
  <c r="N6" i="17" a="1"/>
  <c r="N6" i="17" s="1"/>
  <c r="N203" i="17" a="1"/>
  <c r="N203" i="17" s="1"/>
  <c r="N711" i="17" a="1"/>
  <c r="N711" i="17" s="1"/>
  <c r="N195" i="17" a="1"/>
  <c r="N195" i="17" s="1"/>
  <c r="N683" i="17" a="1"/>
  <c r="N683" i="17" s="1"/>
  <c r="N90" i="17" a="1"/>
  <c r="N90" i="17" s="1"/>
  <c r="N449" i="17" a="1"/>
  <c r="N449" i="17" s="1"/>
  <c r="N792" i="17" a="1"/>
  <c r="N792" i="17" s="1"/>
  <c r="N202" i="17" a="1"/>
  <c r="N202" i="17" s="1"/>
  <c r="N193" i="17" a="1"/>
  <c r="N193" i="17" s="1"/>
  <c r="N413" i="17" a="1"/>
  <c r="N413" i="17" s="1"/>
  <c r="N412" i="17" a="1"/>
  <c r="N412" i="17" s="1"/>
  <c r="N52" i="17" a="1"/>
  <c r="N52" i="17" s="1"/>
  <c r="N451" i="17" a="1"/>
  <c r="N451" i="17" s="1"/>
  <c r="N11" i="17" a="1"/>
  <c r="N11" i="17" s="1"/>
  <c r="N410" i="17" a="1"/>
  <c r="N410" i="17" s="1"/>
  <c r="N712" i="17" a="1"/>
  <c r="N712" i="17" s="1"/>
  <c r="N200" i="17" a="1"/>
  <c r="N200" i="17" s="1"/>
  <c r="N607" i="17" a="1"/>
  <c r="N607" i="17" s="1"/>
  <c r="N127" i="17" a="1"/>
  <c r="N127" i="17" s="1"/>
  <c r="N406" i="17" a="1"/>
  <c r="N406" i="17" s="1"/>
  <c r="N445" i="17" a="1"/>
  <c r="N445" i="17" s="1"/>
  <c r="N568" i="17" a="1"/>
  <c r="N568" i="17" s="1"/>
  <c r="N5" i="17" a="1"/>
  <c r="N5" i="17" s="1"/>
  <c r="N747" i="17" a="1"/>
  <c r="N747" i="17" s="1"/>
  <c r="N170" i="17" a="1"/>
  <c r="N170" i="17" s="1"/>
  <c r="N207" i="17" a="1"/>
  <c r="N207" i="17" s="1"/>
  <c r="N648" i="17" a="1"/>
  <c r="N648" i="17" s="1"/>
  <c r="N198" i="17" a="1"/>
  <c r="N198" i="17" s="1"/>
  <c r="N567" i="17" a="1"/>
  <c r="N567" i="17" s="1"/>
  <c r="N188" i="17" a="1"/>
  <c r="N188" i="17" s="1"/>
  <c r="N484" i="17" a="1"/>
  <c r="N484" i="17" s="1"/>
  <c r="N47" i="17" a="1"/>
  <c r="N47" i="17" s="1"/>
  <c r="N187" i="17" a="1"/>
  <c r="N187" i="17" s="1"/>
  <c r="N178" i="17" a="1"/>
  <c r="N178" i="17" s="1"/>
  <c r="N643" i="17" a="1"/>
  <c r="N643" i="17" s="1"/>
  <c r="N165" i="17" a="1"/>
  <c r="N165" i="17" s="1"/>
  <c r="N788" i="17" a="1"/>
  <c r="N788" i="17" s="1"/>
  <c r="N603" i="17" a="1"/>
  <c r="N603" i="17" s="1"/>
  <c r="N2" i="17" a="1"/>
  <c r="N2" i="17" s="1"/>
  <c r="N685" i="17" a="1"/>
  <c r="N685" i="17" s="1"/>
  <c r="N750" i="17" a="1"/>
  <c r="N750" i="17" s="1"/>
  <c r="N191" i="17" a="1"/>
  <c r="N191" i="17" s="1"/>
  <c r="N789" i="17" a="1"/>
  <c r="N789" i="17" s="1"/>
  <c r="N749" i="17" a="1"/>
  <c r="N749" i="17" s="1"/>
  <c r="N185" i="17" a="1"/>
  <c r="N185" i="17" s="1"/>
  <c r="N748" i="17" a="1"/>
  <c r="N748" i="17" s="1"/>
  <c r="N176" i="17" a="1"/>
  <c r="N176" i="17" s="1"/>
  <c r="N523" i="17" a="1"/>
  <c r="N523" i="17" s="1"/>
  <c r="N189" i="17" a="1"/>
  <c r="N189" i="17" s="1"/>
  <c r="N709" i="17" a="1"/>
  <c r="N709" i="17" s="1"/>
  <c r="N184" i="17" a="1"/>
  <c r="N184" i="17" s="1"/>
  <c r="N708" i="17" a="1"/>
  <c r="N708" i="17" s="1"/>
  <c r="N182" i="17" a="1"/>
  <c r="N182" i="17" s="1"/>
  <c r="N682" i="17" a="1"/>
  <c r="N682" i="17" s="1"/>
  <c r="N175" i="17" a="1"/>
  <c r="N175" i="17" s="1"/>
  <c r="N483" i="17" a="1"/>
  <c r="N483" i="17" s="1"/>
  <c r="N181" i="17" a="1"/>
  <c r="N181" i="17" s="1"/>
  <c r="N644" i="17" a="1"/>
  <c r="N644" i="17" s="1"/>
  <c r="N174" i="17" a="1"/>
  <c r="N174" i="17" s="1"/>
  <c r="N443" i="17" a="1"/>
  <c r="N443" i="17" s="1"/>
  <c r="N646" i="17" a="1"/>
  <c r="N646" i="17" s="1"/>
  <c r="N645" i="17" a="1"/>
  <c r="N645" i="17" s="1"/>
  <c r="N564" i="17" a="1"/>
  <c r="N564" i="17" s="1"/>
  <c r="N565" i="17" a="1"/>
  <c r="N565" i="17" s="1"/>
  <c r="N180" i="17" a="1"/>
  <c r="N180" i="17" s="1"/>
  <c r="N524" i="17" a="1"/>
  <c r="N524" i="17" s="1"/>
  <c r="N44" i="17" a="1"/>
  <c r="N44" i="17" s="1"/>
  <c r="N194" i="17" a="1"/>
  <c r="N194" i="17" s="1"/>
  <c r="N403" i="17" a="1"/>
  <c r="N403" i="17" s="1"/>
  <c r="N404" i="17" a="1"/>
  <c r="N404" i="17" s="1"/>
  <c r="N164" i="17" a="1"/>
  <c r="N164" i="17" s="1"/>
  <c r="N45" i="17" a="1"/>
  <c r="N45" i="17" s="1"/>
  <c r="N444" i="17" a="1"/>
  <c r="N444" i="17" s="1"/>
  <c r="N787" i="17" a="1"/>
  <c r="N787" i="17" s="1"/>
  <c r="N3" i="17" a="1"/>
  <c r="N3" i="17" s="1"/>
  <c r="N179" i="17" a="1"/>
  <c r="N179" i="17" s="1"/>
  <c r="N169" i="17" a="1"/>
  <c r="N169" i="17" s="1"/>
  <c r="N482" i="17" a="1"/>
  <c r="N482" i="17" s="1"/>
  <c r="N746" i="17" a="1"/>
  <c r="N746" i="17" s="1"/>
  <c r="N162" i="17" a="1"/>
  <c r="N162" i="17" s="1"/>
  <c r="N566" i="17" a="1"/>
  <c r="N566" i="17" s="1"/>
  <c r="N46" i="17" a="1"/>
  <c r="N46" i="17" s="1"/>
  <c r="N605" i="17" a="1"/>
  <c r="N605" i="17" s="1"/>
  <c r="N85" i="17" a="1"/>
  <c r="N85" i="17" s="1"/>
  <c r="N707" i="17" a="1"/>
  <c r="N707" i="17" s="1"/>
  <c r="N168" i="17" a="1"/>
  <c r="N168" i="17" s="1"/>
  <c r="N442" i="17" a="1"/>
  <c r="N442" i="17" s="1"/>
  <c r="N706" i="17" a="1"/>
  <c r="N706" i="17" s="1"/>
  <c r="N402" i="17" a="1"/>
  <c r="N402" i="17" s="1"/>
  <c r="N122" i="17" a="1"/>
  <c r="N122" i="17" s="1"/>
  <c r="N123" i="17" a="1"/>
  <c r="N123" i="17" s="1"/>
  <c r="N642" i="17" a="1"/>
  <c r="N642" i="17" s="1"/>
  <c r="N183" i="17" a="1"/>
  <c r="N183" i="17" s="1"/>
  <c r="N604" i="17" a="1"/>
  <c r="N604" i="17" s="1"/>
  <c r="N84" i="17" a="1"/>
  <c r="N84" i="17" s="1"/>
  <c r="N173" i="17" a="1"/>
  <c r="N173" i="17" s="1"/>
  <c r="N83" i="17" a="1"/>
  <c r="N83" i="17" s="1"/>
  <c r="N167" i="17" a="1"/>
  <c r="N167" i="17" s="1"/>
  <c r="N82" i="17" a="1"/>
  <c r="N82" i="17" s="1"/>
  <c r="N172" i="17" a="1"/>
  <c r="N172" i="17" s="1"/>
  <c r="N602" i="17" a="1"/>
  <c r="N602" i="17" s="1"/>
  <c r="N42" i="17" a="1"/>
  <c r="N42" i="17" s="1"/>
  <c r="N4" i="17" a="1"/>
  <c r="N4" i="17" s="1"/>
  <c r="N171" i="17" a="1"/>
  <c r="N171" i="17" s="1"/>
  <c r="N562" i="17" a="1"/>
  <c r="N562" i="17" s="1"/>
  <c r="N163" i="17" a="1"/>
  <c r="N163" i="17" s="1"/>
  <c r="N522" i="17" a="1"/>
  <c r="N522" i="17" s="1"/>
  <c r="N786" i="17" a="1"/>
  <c r="N78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mani1\desktop\simulation\249170797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mani1\desktop\simulation\249170797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mani1\desktop\simulation\249170797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mani1\desktop\simulation\249170797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mani1\desktop\simulation\249170797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mani1\desktop\simulation\249170797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<sst xmlns="http://schemas.openxmlformats.org/spreadsheetml/2006/main" count="18534" uniqueCount="145">
  <si>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</si>
  <si>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</si>
  <si>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</si>
  <si>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</si>
  <si>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</si>
  <si>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</si>
  <si>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</si>
  <si>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</si>
  <si>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</si>
  <si>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</si>
  <si>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</si>
  <si>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</si>
  <si>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</si>
  <si>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</si>
  <si>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</si>
  <si>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</si>
  <si>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</si>
  <si>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</si>
  <si>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</si>
  <si>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</si>
  <si>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</si>
  <si>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</si>
  <si>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</si>
  <si>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</si>
  <si>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</si>
  <si>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</si>
  <si>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</si>
  <si>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</si>
  <si>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</si>
  <si>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</si>
  <si>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</si>
  <si>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</si>
  <si>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</si>
  <si>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</si>
  <si>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</si>
  <si>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</si>
  <si>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</si>
  <si>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</si>
  <si>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</si>
  <si>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</si>
  <si>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</si>
  <si>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</si>
  <si>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</si>
  <si>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</si>
  <si>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</si>
  <si>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</si>
  <si>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</si>
  <si>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</si>
  <si>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</si>
  <si>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</si>
  <si>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</si>
  <si>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</si>
  <si>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</si>
  <si>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</si>
  <si>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</si>
  <si>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</si>
  <si>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</si>
  <si>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</si>
  <si>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</si>
  <si>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</si>
  <si>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</si>
  <si>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</si>
  <si>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</si>
  <si>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</si>
  <si>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</si>
  <si>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</si>
  <si>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</si>
  <si>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</si>
  <si>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Drone Project</t>
  </si>
  <si>
    <t>C:\Users\mani1\Desktop\Simulation\249170797.p</t>
  </si>
  <si>
    <t>2025-05-09 07:48:13</t>
  </si>
  <si>
    <t>AdvancedServicing.Queue</t>
  </si>
  <si>
    <t>Waiting Time</t>
  </si>
  <si>
    <t>Queue</t>
  </si>
  <si>
    <t>AdvancedTimeInSystem</t>
  </si>
  <si>
    <t>Interval</t>
  </si>
  <si>
    <t>User Specified</t>
  </si>
  <si>
    <t>BaseCoating.Queue</t>
  </si>
  <si>
    <t>ColorCoating.Queue</t>
  </si>
  <si>
    <t>Drone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</si>
  <si>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</si>
  <si>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</si>
  <si>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</si>
  <si>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</si>
  <si>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</si>
  <si>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</si>
  <si>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</si>
  <si>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InitialDiagnostics.Queue</t>
  </si>
  <si>
    <t>PorterReturnTrip.Queue</t>
  </si>
  <si>
    <t>Recycle.Queue</t>
  </si>
  <si>
    <t>Reevaluation.Queue</t>
  </si>
  <si>
    <t>ReworkService.Queue</t>
  </si>
  <si>
    <t>ScrapBatch.Queue</t>
  </si>
  <si>
    <t>ScrapTimeAdvanced</t>
  </si>
  <si>
    <t>ScrapTransport.Queue</t>
  </si>
  <si>
    <t>Standard Servicing.Queue</t>
  </si>
  <si>
    <t>StandardTimeInSystem</t>
  </si>
  <si>
    <t>ScrapTimeStandard</t>
  </si>
  <si>
    <t>Number Waiting</t>
  </si>
  <si>
    <t>WIP</t>
  </si>
  <si>
    <t>PaintBooth_Base</t>
  </si>
  <si>
    <t>Instantaneous Utilization</t>
  </si>
  <si>
    <t>Resource</t>
  </si>
  <si>
    <t>Number Busy</t>
  </si>
  <si>
    <t>Number Scheduled</t>
  </si>
  <si>
    <t>PaintBooth_Color</t>
  </si>
  <si>
    <t>Porter</t>
  </si>
  <si>
    <t>Recycling_Staff</t>
  </si>
  <si>
    <t>Tech1</t>
  </si>
  <si>
    <t>Tech2</t>
  </si>
  <si>
    <t>Tech3</t>
  </si>
  <si>
    <t>TechnicianDiagnostics</t>
  </si>
  <si>
    <t>Technician_Advanced</t>
  </si>
  <si>
    <t>Technician_Diagnostics</t>
  </si>
  <si>
    <t>Technician_Standard</t>
  </si>
  <si>
    <t>Drone.NumberIn</t>
  </si>
  <si>
    <t>Number In</t>
  </si>
  <si>
    <t>Drone.NumberOut</t>
  </si>
  <si>
    <t>Number Out</t>
  </si>
  <si>
    <t>PaintBooth_Base.NumberSeized</t>
  </si>
  <si>
    <t>Total Number Seized</t>
  </si>
  <si>
    <t>PaintBooth_Base.ScheduledUtilization</t>
  </si>
  <si>
    <t>Scheduled Utilization</t>
  </si>
  <si>
    <t>PaintBooth_Color.NumberSeized</t>
  </si>
  <si>
    <t>PaintBooth_Color.ScheduledUtilization</t>
  </si>
  <si>
    <t>Porter.NumberSeized</t>
  </si>
  <si>
    <t>Porter.ScheduledUtilization</t>
  </si>
  <si>
    <t>Recycling_Staff.NumberSeized</t>
  </si>
  <si>
    <t>Recycling_Staff.ScheduledUtilization</t>
  </si>
  <si>
    <t>System.NumberOut</t>
  </si>
  <si>
    <t>System</t>
  </si>
  <si>
    <t>Tech1.NumberSeized</t>
  </si>
  <si>
    <t>Tech1.ScheduledUtilization</t>
  </si>
  <si>
    <t>Tech2.NumberSeized</t>
  </si>
  <si>
    <t>Tech2.ScheduledUtilization</t>
  </si>
  <si>
    <t>Tech3.NumberSeized</t>
  </si>
  <si>
    <t>Tech3.ScheduledUtilization</t>
  </si>
  <si>
    <t>TechnicianDiagnostics.NumberSeized</t>
  </si>
  <si>
    <t>TechnicianDiagnostics.ScheduledUtilization</t>
  </si>
  <si>
    <t>Technician_Advanced.NumberSeized</t>
  </si>
  <si>
    <t>Technician_Advanced.ScheduledUtilization</t>
  </si>
  <si>
    <t>Technician_Diagnostics.NumberSeized</t>
  </si>
  <si>
    <t>Technician_Diagnostics.ScheduledUtilization</t>
  </si>
  <si>
    <t>Technician_Standard.NumberSeized</t>
  </si>
  <si>
    <t>Technician_Standard.ScheduledUtilization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</si>
</sst>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onkathi manikanta" refreshedDate="46067.133967708331" createdVersion="7" refreshedVersion="8" minRefreshableVersion="3" recordCount="100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Drone Project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03">
        <s v="Drone.NumberIn"/>
        <s v="Drone.NumberOut"/>
        <s v="PaintBooth_Base.NumberSeized"/>
        <s v="PaintBooth_Base.ScheduledUtilization"/>
        <s v="PaintBooth_Color.NumberSeized"/>
        <s v="PaintBooth_Color.ScheduledUtilization"/>
        <s v="Porter.NumberSeized"/>
        <s v="Porter.ScheduledUtilization"/>
        <s v="Recycling_Staff.NumberSeized"/>
        <s v="Recycling_Staff.ScheduledUtilization"/>
        <s v="System.NumberOut"/>
        <s v="Tech1.NumberSeized"/>
        <s v="Tech1.ScheduledUtilization"/>
        <s v="Tech2.NumberSeized"/>
        <s v="Tech2.ScheduledUtilization"/>
        <s v="Tech3.NumberSeized"/>
        <s v="Tech3.ScheduledUtilization"/>
        <s v="TechnicianDiagnostics.NumberSeized"/>
        <s v="TechnicianDiagnostics.ScheduledUtilization"/>
        <s v="Technician_Advanced.NumberSeized"/>
        <s v="Technician_Advanced.ScheduledUtilization"/>
        <s v="Technician_Diagnostics.NumberSeized"/>
        <s v="Technician_Diagnostics.ScheduledUtilization"/>
        <s v="Technician_Standard.NumberSeized"/>
        <s v="Technician_Standard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" maxValue="43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0" maxValue="287.89999999999998"/>
    </cacheField>
    <cacheField name="StandardDeviation" numFmtId="0">
      <sharedItems containsSemiMixedTypes="0" containsString="0" containsNumber="1" minValue="0" maxValue="61.63324111432411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9.711266778474748"/>
    </cacheField>
    <cacheField name="Minimum" numFmtId="0">
      <sharedItems containsSemiMixedTypes="0" containsString="0" containsNumber="1" minValue="0" maxValue="150"/>
    </cacheField>
    <cacheField name="Maximum" numFmtId="0">
      <sharedItems containsSemiMixedTypes="0" containsString="0" containsNumber="1" minValue="0" maxValue="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onkathi manikanta" refreshedDate="46067.133967824077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onkathi manikanta" refreshedDate="46067.1339681713" createdVersion="7" refreshedVersion="8" minRefreshableVersion="3" recordCount="180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Drone Project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47">
        <s v="AdvancedServicing.Queue"/>
        <s v="BaseCoating.Queue"/>
        <s v="ColorCoating.Queue"/>
        <s v="Drone"/>
        <s v="InitialDiagnostics.Queue"/>
        <s v="PaintBooth_Base"/>
        <s v="PaintBooth_Color"/>
        <s v="Porter"/>
        <s v="PorterReturnTrip.Queue"/>
        <s v="Recycle.Queue"/>
        <s v="Recycling_Staff"/>
        <s v="Reevaluation.Queue"/>
        <s v="ReworkService.Queue"/>
        <s v="ScrapBatch.Queue"/>
        <s v="ScrapTransport.Queue"/>
        <s v="Standard Servicing.Queue"/>
        <s v="Tech1"/>
        <s v="Tech2"/>
        <s v="Tech3"/>
        <s v="TechnicianDiagnostics"/>
        <s v="Technician_Advanced"/>
        <s v="Technician_Diagnostics"/>
        <s v="Technician_Standard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68.135346638049199"/>
    </cacheField>
    <cacheField name="BatchMeansHalfWidth" numFmtId="0">
      <sharedItems containsSemiMixedTypes="0" containsString="0" containsNumber="1" minValue="8.0032019983224296E-3" maxValue="3E+20"/>
    </cacheField>
    <cacheField name="Minimum" numFmtId="0">
      <sharedItems containsSemiMixedTypes="0" containsString="0" containsNumber="1" minValue="0" maxValue="30"/>
    </cacheField>
    <cacheField name="Maximum" numFmtId="0">
      <sharedItems containsSemiMixedTypes="0" containsString="0" containsNumber="1" minValue="0" maxValue="140"/>
    </cacheField>
    <cacheField name="LastRecordedValue" numFmtId="0">
      <sharedItems containsSemiMixedTypes="0" containsString="0" containsNumber="1" minValue="0" maxValue="13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41.580946382069101"/>
    </cacheField>
    <cacheField name="StDevOfAverage" numFmtId="0">
      <sharedItems containsSemiMixedTypes="0" containsString="0" containsNumber="1" minValue="0" maxValue="14.6729743511384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6926448559231861"/>
    </cacheField>
    <cacheField name="MinimumAverage" numFmtId="0">
      <sharedItems containsSemiMixedTypes="0" containsString="0" containsNumber="1" minValue="0" maxValue="39.319148936170201"/>
    </cacheField>
    <cacheField name="MaximumAverage" numFmtId="0">
      <sharedItems containsSemiMixedTypes="0" containsString="0" containsNumber="1" minValue="0" maxValue="68.135346638049199"/>
    </cacheField>
    <cacheField name="SummaryHalfWidth" numFmtId="0">
      <sharedItems containsSemiMixedTypes="0" containsString="0" containsNumber="1" minValue="0" maxValue="4.69264485592318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onkathi manikanta" refreshedDate="46067.13396828703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onkathi manikanta" refreshedDate="46067.133968402777" createdVersion="7" refreshedVersion="8" minRefreshableVersion="3" recordCount="824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Drone Project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15">
        <s v="AdvancedServicing.Queue"/>
        <s v="AdvancedTimeInSystem"/>
        <s v="BaseCoating.Queue"/>
        <s v="ColorCoating.Queue"/>
        <s v="Drone"/>
        <s v="InitialDiagnostics.Queue"/>
        <s v="PorterReturnTrip.Queue"/>
        <s v="Recycle.Queue"/>
        <s v="Reevaluation.Queue"/>
        <s v="ReworkService.Queue"/>
        <s v="ScrapBatch.Queue"/>
        <s v="ScrapTimeAdvanced"/>
        <s v="ScrapTimeStandard"/>
        <s v="ScrapTransport.Queue"/>
        <s v="Standard Servicing.Queue"/>
        <s v="StandardTimeInSystem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Interval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Queue"/>
        <s v="User Specified"/>
        <s v="Entity"/>
        <m u="1"/>
        <s v="Process" u="1"/>
      </sharedItems>
    </cacheField>
    <cacheField name="Average" numFmtId="0">
      <sharedItems containsSemiMixedTypes="0" containsString="0" containsNumber="1" minValue="0" maxValue="658.17442609977695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183.61282616306701"/>
    </cacheField>
    <cacheField name="Maximum" numFmtId="0">
      <sharedItems containsSemiMixedTypes="0" containsString="0" containsNumber="1" minValue="0" maxValue="1446.41500829662"/>
    </cacheField>
    <cacheField name="NumberObservations" numFmtId="0">
      <sharedItems containsSemiMixedTypes="0" containsString="0" containsNumber="1" containsInteger="1" minValue="2" maxValue="41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343.53672604695009"/>
    </cacheField>
    <cacheField name="StDevOfAverage" numFmtId="0">
      <sharedItems containsSemiMixedTypes="0" containsString="0" containsNumber="1" minValue="0" maxValue="131.6150370848926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55.576155996042594"/>
    </cacheField>
    <cacheField name="MinimumAverage" numFmtId="0">
      <sharedItems containsSemiMixedTypes="0" containsString="0" containsNumber="1" minValue="0" maxValue="224.70193845091299"/>
    </cacheField>
    <cacheField name="MaximumAverage" numFmtId="0">
      <sharedItems containsSemiMixedTypes="0" containsString="0" containsNumber="1" minValue="0" maxValue="658.17442609977695"/>
    </cacheField>
    <cacheField name="OverallMinimum" numFmtId="0">
      <sharedItems containsSemiMixedTypes="0" containsString="0" containsNumber="1" minValue="0" maxValue="50.062651513777801"/>
    </cacheField>
    <cacheField name="OverallMaximum" numFmtId="0">
      <sharedItems containsSemiMixedTypes="0" containsString="0" containsNumber="1" minValue="0" maxValue="1446.41500829662"/>
    </cacheField>
    <cacheField name="AverageNumberObservations" numFmtId="0">
      <sharedItems containsSemiMixedTypes="0" containsString="0" containsNumber="1" minValue="4.0999999999999996" maxValue="271.5"/>
    </cacheField>
    <cacheField name="SummaryHalfWidth" numFmtId="0">
      <sharedItems containsSemiMixedTypes="0" containsString="0" containsNumber="1" minValue="0" maxValue="55.576155996042594"/>
    </cacheField>
    <cacheField name="RepsWithStatObserved" numFmtId="0">
      <sharedItems containsSemiMixedTypes="0" containsString="0" containsNumber="1" containsInteger="1" minValue="24" maxValue="40"/>
    </cacheField>
    <cacheField name="Observed=Requested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s v="2025-05-09 07:48:13"/>
    <n v="1"/>
    <x v="0"/>
    <x v="0"/>
    <x v="0"/>
    <n v="300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"/>
    <x v="1"/>
    <x v="1"/>
    <x v="0"/>
    <n v="280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"/>
    <x v="2"/>
    <x v="2"/>
    <x v="1"/>
    <n v="227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"/>
    <x v="3"/>
    <x v="3"/>
    <x v="1"/>
    <n v="0.893016116906029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"/>
    <x v="4"/>
    <x v="2"/>
    <x v="1"/>
    <n v="150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"/>
    <x v="5"/>
    <x v="3"/>
    <x v="1"/>
    <n v="0.91915893612183597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"/>
    <x v="6"/>
    <x v="2"/>
    <x v="1"/>
    <n v="10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"/>
    <x v="7"/>
    <x v="3"/>
    <x v="1"/>
    <n v="3.9225973768922097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"/>
    <x v="8"/>
    <x v="2"/>
    <x v="1"/>
    <n v="5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"/>
    <x v="9"/>
    <x v="3"/>
    <x v="1"/>
    <n v="0.1242391097918120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"/>
    <x v="10"/>
    <x v="1"/>
    <x v="2"/>
    <n v="275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"/>
    <x v="19"/>
    <x v="2"/>
    <x v="1"/>
    <n v="204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"/>
    <x v="20"/>
    <x v="3"/>
    <x v="1"/>
    <n v="8.7488130208097994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"/>
    <x v="21"/>
    <x v="2"/>
    <x v="1"/>
    <n v="306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"/>
    <x v="22"/>
    <x v="3"/>
    <x v="1"/>
    <n v="2.90006724912132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"/>
    <x v="23"/>
    <x v="2"/>
    <x v="1"/>
    <n v="172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"/>
    <x v="24"/>
    <x v="3"/>
    <x v="1"/>
    <n v="7.5334887329099695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"/>
    <x v="0"/>
    <x v="0"/>
    <x v="0"/>
    <n v="22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"/>
    <x v="1"/>
    <x v="1"/>
    <x v="0"/>
    <n v="242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"/>
    <x v="2"/>
    <x v="2"/>
    <x v="1"/>
    <n v="191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"/>
    <x v="3"/>
    <x v="3"/>
    <x v="1"/>
    <n v="0.76259184321495299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"/>
    <x v="4"/>
    <x v="2"/>
    <x v="1"/>
    <n v="134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"/>
    <x v="5"/>
    <x v="3"/>
    <x v="1"/>
    <n v="0.82500530312900999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"/>
    <x v="7"/>
    <x v="3"/>
    <x v="1"/>
    <n v="3.0019340511070001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"/>
    <x v="9"/>
    <x v="3"/>
    <x v="1"/>
    <n v="0.10952520775435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"/>
    <x v="10"/>
    <x v="1"/>
    <x v="2"/>
    <n v="238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"/>
    <x v="19"/>
    <x v="2"/>
    <x v="1"/>
    <n v="128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"/>
    <x v="20"/>
    <x v="3"/>
    <x v="1"/>
    <n v="5.4048011318793998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"/>
    <x v="21"/>
    <x v="2"/>
    <x v="1"/>
    <n v="240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"/>
    <x v="22"/>
    <x v="3"/>
    <x v="1"/>
    <n v="2.516506712152519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"/>
    <x v="23"/>
    <x v="2"/>
    <x v="1"/>
    <n v="151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"/>
    <x v="24"/>
    <x v="3"/>
    <x v="1"/>
    <n v="6.46661634826627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"/>
    <x v="0"/>
    <x v="0"/>
    <x v="0"/>
    <n v="21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"/>
    <x v="1"/>
    <x v="1"/>
    <x v="0"/>
    <n v="245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"/>
    <x v="2"/>
    <x v="2"/>
    <x v="1"/>
    <n v="200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"/>
    <x v="3"/>
    <x v="3"/>
    <x v="1"/>
    <n v="0.82275662636686997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"/>
    <x v="4"/>
    <x v="2"/>
    <x v="1"/>
    <n v="142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"/>
    <x v="5"/>
    <x v="3"/>
    <x v="1"/>
    <n v="0.87447727146232201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"/>
    <x v="7"/>
    <x v="3"/>
    <x v="1"/>
    <n v="2.72713694838638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"/>
    <x v="9"/>
    <x v="3"/>
    <x v="1"/>
    <n v="0.129348125574307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"/>
    <x v="10"/>
    <x v="1"/>
    <x v="2"/>
    <n v="241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"/>
    <x v="19"/>
    <x v="2"/>
    <x v="1"/>
    <n v="14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"/>
    <x v="20"/>
    <x v="3"/>
    <x v="1"/>
    <n v="6.0401236849991199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"/>
    <x v="21"/>
    <x v="2"/>
    <x v="1"/>
    <n v="227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"/>
    <x v="22"/>
    <x v="3"/>
    <x v="1"/>
    <n v="2.485634450857170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"/>
    <x v="23"/>
    <x v="2"/>
    <x v="1"/>
    <n v="134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"/>
    <x v="24"/>
    <x v="3"/>
    <x v="1"/>
    <n v="6.0301173240279803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4"/>
    <x v="0"/>
    <x v="0"/>
    <x v="0"/>
    <n v="300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4"/>
    <x v="1"/>
    <x v="1"/>
    <x v="0"/>
    <n v="265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4"/>
    <x v="2"/>
    <x v="2"/>
    <x v="1"/>
    <n v="217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4"/>
    <x v="3"/>
    <x v="3"/>
    <x v="1"/>
    <n v="0.86636435187590399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4"/>
    <x v="4"/>
    <x v="2"/>
    <x v="1"/>
    <n v="148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4"/>
    <x v="5"/>
    <x v="3"/>
    <x v="1"/>
    <n v="0.90818840047168004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4"/>
    <x v="6"/>
    <x v="2"/>
    <x v="1"/>
    <n v="10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4"/>
    <x v="7"/>
    <x v="3"/>
    <x v="1"/>
    <n v="3.4821686648641603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4"/>
    <x v="8"/>
    <x v="2"/>
    <x v="1"/>
    <n v="5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4"/>
    <x v="9"/>
    <x v="3"/>
    <x v="1"/>
    <n v="0.1939908450857590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4"/>
    <x v="10"/>
    <x v="1"/>
    <x v="2"/>
    <n v="260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4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4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4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4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4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4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4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4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4"/>
    <x v="19"/>
    <x v="2"/>
    <x v="1"/>
    <n v="15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4"/>
    <x v="20"/>
    <x v="3"/>
    <x v="1"/>
    <n v="6.10189199868095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4"/>
    <x v="21"/>
    <x v="2"/>
    <x v="1"/>
    <n v="306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4"/>
    <x v="22"/>
    <x v="3"/>
    <x v="1"/>
    <n v="2.9556243464687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4"/>
    <x v="23"/>
    <x v="2"/>
    <x v="1"/>
    <n v="203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4"/>
    <x v="24"/>
    <x v="3"/>
    <x v="1"/>
    <n v="8.0654635324652904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5"/>
    <x v="0"/>
    <x v="0"/>
    <x v="0"/>
    <n v="342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5"/>
    <x v="1"/>
    <x v="1"/>
    <x v="0"/>
    <n v="292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5"/>
    <x v="2"/>
    <x v="2"/>
    <x v="1"/>
    <n v="223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5"/>
    <x v="3"/>
    <x v="3"/>
    <x v="1"/>
    <n v="0.91243419207479004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5"/>
    <x v="4"/>
    <x v="2"/>
    <x v="1"/>
    <n v="150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5"/>
    <x v="5"/>
    <x v="3"/>
    <x v="1"/>
    <n v="0.92288615850332101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5"/>
    <x v="6"/>
    <x v="2"/>
    <x v="1"/>
    <n v="12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5"/>
    <x v="7"/>
    <x v="3"/>
    <x v="1"/>
    <n v="4.5875370133509598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5"/>
    <x v="8"/>
    <x v="2"/>
    <x v="1"/>
    <n v="6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5"/>
    <x v="9"/>
    <x v="3"/>
    <x v="1"/>
    <n v="0.18656457902262799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5"/>
    <x v="10"/>
    <x v="1"/>
    <x v="2"/>
    <n v="286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5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5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5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5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5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5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5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5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5"/>
    <x v="19"/>
    <x v="2"/>
    <x v="1"/>
    <n v="198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5"/>
    <x v="20"/>
    <x v="3"/>
    <x v="1"/>
    <n v="8.52816137861266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5"/>
    <x v="21"/>
    <x v="2"/>
    <x v="1"/>
    <n v="339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5"/>
    <x v="22"/>
    <x v="3"/>
    <x v="1"/>
    <n v="2.9141253094414302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5"/>
    <x v="23"/>
    <x v="2"/>
    <x v="1"/>
    <n v="185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5"/>
    <x v="24"/>
    <x v="3"/>
    <x v="1"/>
    <n v="7.6554668042443999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6"/>
    <x v="0"/>
    <x v="0"/>
    <x v="0"/>
    <n v="32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6"/>
    <x v="1"/>
    <x v="1"/>
    <x v="0"/>
    <n v="276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6"/>
    <x v="2"/>
    <x v="2"/>
    <x v="1"/>
    <n v="240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6"/>
    <x v="3"/>
    <x v="3"/>
    <x v="1"/>
    <n v="0.96077559508635801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6"/>
    <x v="4"/>
    <x v="2"/>
    <x v="1"/>
    <n v="161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6"/>
    <x v="5"/>
    <x v="3"/>
    <x v="1"/>
    <n v="0.988124472552388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6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6"/>
    <x v="7"/>
    <x v="3"/>
    <x v="1"/>
    <n v="2.7002720051654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6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6"/>
    <x v="9"/>
    <x v="3"/>
    <x v="1"/>
    <n v="0.124145553781238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6"/>
    <x v="10"/>
    <x v="1"/>
    <x v="2"/>
    <n v="272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6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6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6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6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6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6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6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6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6"/>
    <x v="19"/>
    <x v="2"/>
    <x v="1"/>
    <n v="21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6"/>
    <x v="20"/>
    <x v="3"/>
    <x v="1"/>
    <n v="9.1746645826478707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6"/>
    <x v="21"/>
    <x v="2"/>
    <x v="1"/>
    <n v="339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6"/>
    <x v="22"/>
    <x v="3"/>
    <x v="1"/>
    <n v="3.078344874440780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6"/>
    <x v="23"/>
    <x v="2"/>
    <x v="1"/>
    <n v="206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6"/>
    <x v="24"/>
    <x v="3"/>
    <x v="1"/>
    <n v="8.8924001814222706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7"/>
    <x v="0"/>
    <x v="0"/>
    <x v="0"/>
    <n v="26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7"/>
    <x v="1"/>
    <x v="1"/>
    <x v="0"/>
    <n v="244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7"/>
    <x v="2"/>
    <x v="2"/>
    <x v="1"/>
    <n v="200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7"/>
    <x v="3"/>
    <x v="3"/>
    <x v="1"/>
    <n v="0.82182746613134605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7"/>
    <x v="4"/>
    <x v="2"/>
    <x v="1"/>
    <n v="128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7"/>
    <x v="5"/>
    <x v="3"/>
    <x v="1"/>
    <n v="0.79127786255876698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7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7"/>
    <x v="7"/>
    <x v="3"/>
    <x v="1"/>
    <n v="2.77880637274243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7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7"/>
    <x v="9"/>
    <x v="3"/>
    <x v="1"/>
    <n v="0.172503687449888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7"/>
    <x v="10"/>
    <x v="1"/>
    <x v="2"/>
    <n v="240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7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7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7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7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7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7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7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7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7"/>
    <x v="19"/>
    <x v="2"/>
    <x v="1"/>
    <n v="158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7"/>
    <x v="20"/>
    <x v="3"/>
    <x v="1"/>
    <n v="6.8103801196837802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7"/>
    <x v="21"/>
    <x v="2"/>
    <x v="1"/>
    <n v="272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7"/>
    <x v="22"/>
    <x v="3"/>
    <x v="1"/>
    <n v="2.579138626071919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7"/>
    <x v="23"/>
    <x v="2"/>
    <x v="1"/>
    <n v="167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7"/>
    <x v="24"/>
    <x v="3"/>
    <x v="1"/>
    <n v="6.94766831919265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8"/>
    <x v="0"/>
    <x v="0"/>
    <x v="0"/>
    <n v="31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8"/>
    <x v="1"/>
    <x v="1"/>
    <x v="0"/>
    <n v="266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8"/>
    <x v="2"/>
    <x v="2"/>
    <x v="1"/>
    <n v="246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8"/>
    <x v="3"/>
    <x v="3"/>
    <x v="1"/>
    <n v="0.93705481423958303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8"/>
    <x v="4"/>
    <x v="2"/>
    <x v="1"/>
    <n v="157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8"/>
    <x v="5"/>
    <x v="3"/>
    <x v="1"/>
    <n v="0.9703433563211889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8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8"/>
    <x v="7"/>
    <x v="3"/>
    <x v="1"/>
    <n v="2.88619834486642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8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8"/>
    <x v="9"/>
    <x v="3"/>
    <x v="1"/>
    <n v="0.1356497001092210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8"/>
    <x v="10"/>
    <x v="1"/>
    <x v="2"/>
    <n v="262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8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8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8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8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8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8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8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8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8"/>
    <x v="19"/>
    <x v="2"/>
    <x v="1"/>
    <n v="17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8"/>
    <x v="20"/>
    <x v="3"/>
    <x v="1"/>
    <n v="7.1973913620625302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8"/>
    <x v="21"/>
    <x v="2"/>
    <x v="1"/>
    <n v="331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8"/>
    <x v="22"/>
    <x v="3"/>
    <x v="1"/>
    <n v="3.3438638552967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8"/>
    <x v="23"/>
    <x v="2"/>
    <x v="1"/>
    <n v="223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8"/>
    <x v="24"/>
    <x v="3"/>
    <x v="1"/>
    <n v="9.8798221452837898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9"/>
    <x v="0"/>
    <x v="0"/>
    <x v="0"/>
    <n v="28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9"/>
    <x v="1"/>
    <x v="1"/>
    <x v="0"/>
    <n v="249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9"/>
    <x v="2"/>
    <x v="2"/>
    <x v="1"/>
    <n v="219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9"/>
    <x v="3"/>
    <x v="3"/>
    <x v="1"/>
    <n v="0.85750804113969803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9"/>
    <x v="4"/>
    <x v="2"/>
    <x v="1"/>
    <n v="144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9"/>
    <x v="5"/>
    <x v="3"/>
    <x v="1"/>
    <n v="0.89260182013365497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9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9"/>
    <x v="7"/>
    <x v="3"/>
    <x v="1"/>
    <n v="3.073278964542449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9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9"/>
    <x v="9"/>
    <x v="3"/>
    <x v="1"/>
    <n v="0.13313154284053699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9"/>
    <x v="10"/>
    <x v="1"/>
    <x v="2"/>
    <n v="245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9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9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9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9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9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9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9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9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9"/>
    <x v="19"/>
    <x v="2"/>
    <x v="1"/>
    <n v="184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9"/>
    <x v="20"/>
    <x v="3"/>
    <x v="1"/>
    <n v="7.58308705617151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9"/>
    <x v="21"/>
    <x v="2"/>
    <x v="1"/>
    <n v="293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9"/>
    <x v="22"/>
    <x v="3"/>
    <x v="1"/>
    <n v="2.690777002977080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9"/>
    <x v="23"/>
    <x v="2"/>
    <x v="1"/>
    <n v="179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9"/>
    <x v="24"/>
    <x v="3"/>
    <x v="1"/>
    <n v="7.8675946457256896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0"/>
    <x v="0"/>
    <x v="0"/>
    <x v="0"/>
    <n v="340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0"/>
    <x v="1"/>
    <x v="1"/>
    <x v="0"/>
    <n v="294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0"/>
    <x v="2"/>
    <x v="2"/>
    <x v="1"/>
    <n v="249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0"/>
    <x v="3"/>
    <x v="3"/>
    <x v="1"/>
    <n v="0.96463631294865204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0"/>
    <x v="4"/>
    <x v="2"/>
    <x v="1"/>
    <n v="160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0"/>
    <x v="5"/>
    <x v="3"/>
    <x v="1"/>
    <n v="0.987917988456254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0"/>
    <x v="6"/>
    <x v="2"/>
    <x v="1"/>
    <n v="10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0"/>
    <x v="7"/>
    <x v="3"/>
    <x v="1"/>
    <n v="3.4797116721998103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0"/>
    <x v="8"/>
    <x v="2"/>
    <x v="1"/>
    <n v="5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0"/>
    <x v="9"/>
    <x v="3"/>
    <x v="1"/>
    <n v="0.1404488999251780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0"/>
    <x v="10"/>
    <x v="1"/>
    <x v="2"/>
    <n v="289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0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0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0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0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0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0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0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0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0"/>
    <x v="19"/>
    <x v="2"/>
    <x v="1"/>
    <n v="194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0"/>
    <x v="20"/>
    <x v="3"/>
    <x v="1"/>
    <n v="8.3141009397555102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0"/>
    <x v="21"/>
    <x v="2"/>
    <x v="1"/>
    <n v="347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0"/>
    <x v="22"/>
    <x v="3"/>
    <x v="1"/>
    <n v="3.21611242502782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0"/>
    <x v="23"/>
    <x v="2"/>
    <x v="1"/>
    <n v="223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0"/>
    <x v="24"/>
    <x v="3"/>
    <x v="1"/>
    <n v="9.6388994944121995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1"/>
    <x v="0"/>
    <x v="0"/>
    <x v="0"/>
    <n v="216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1"/>
    <x v="1"/>
    <x v="1"/>
    <x v="0"/>
    <n v="237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1"/>
    <x v="2"/>
    <x v="2"/>
    <x v="1"/>
    <n v="204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1"/>
    <x v="3"/>
    <x v="3"/>
    <x v="1"/>
    <n v="0.78905992570836903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1"/>
    <x v="4"/>
    <x v="2"/>
    <x v="1"/>
    <n v="147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1"/>
    <x v="5"/>
    <x v="3"/>
    <x v="1"/>
    <n v="0.90678986096976699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1"/>
    <x v="6"/>
    <x v="2"/>
    <x v="1"/>
    <n v="6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1"/>
    <x v="7"/>
    <x v="3"/>
    <x v="1"/>
    <n v="2.6744466164728802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1"/>
    <x v="8"/>
    <x v="2"/>
    <x v="1"/>
    <n v="3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1"/>
    <x v="9"/>
    <x v="3"/>
    <x v="1"/>
    <n v="8.1250065070894398E-2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1"/>
    <x v="10"/>
    <x v="1"/>
    <x v="2"/>
    <n v="234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1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1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1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1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1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1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1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1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1"/>
    <x v="19"/>
    <x v="2"/>
    <x v="1"/>
    <n v="132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1"/>
    <x v="20"/>
    <x v="3"/>
    <x v="1"/>
    <n v="6.0153221260226403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1"/>
    <x v="21"/>
    <x v="2"/>
    <x v="1"/>
    <n v="218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1"/>
    <x v="22"/>
    <x v="3"/>
    <x v="1"/>
    <n v="2.0142817237088498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1"/>
    <x v="23"/>
    <x v="2"/>
    <x v="1"/>
    <n v="134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1"/>
    <x v="24"/>
    <x v="3"/>
    <x v="1"/>
    <n v="5.7185304504668501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2"/>
    <x v="0"/>
    <x v="0"/>
    <x v="0"/>
    <n v="330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2"/>
    <x v="1"/>
    <x v="1"/>
    <x v="0"/>
    <n v="253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2"/>
    <x v="2"/>
    <x v="2"/>
    <x v="1"/>
    <n v="207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2"/>
    <x v="3"/>
    <x v="3"/>
    <x v="1"/>
    <n v="0.790292081710956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2"/>
    <x v="4"/>
    <x v="2"/>
    <x v="1"/>
    <n v="146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2"/>
    <x v="5"/>
    <x v="3"/>
    <x v="1"/>
    <n v="0.9119054574893320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2"/>
    <x v="6"/>
    <x v="2"/>
    <x v="1"/>
    <n v="10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2"/>
    <x v="7"/>
    <x v="3"/>
    <x v="1"/>
    <n v="3.2049561282627197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2"/>
    <x v="8"/>
    <x v="2"/>
    <x v="1"/>
    <n v="5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2"/>
    <x v="9"/>
    <x v="3"/>
    <x v="1"/>
    <n v="0.13006137535046799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2"/>
    <x v="10"/>
    <x v="1"/>
    <x v="2"/>
    <n v="248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2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2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2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2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2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2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2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2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2"/>
    <x v="19"/>
    <x v="2"/>
    <x v="1"/>
    <n v="21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2"/>
    <x v="20"/>
    <x v="3"/>
    <x v="1"/>
    <n v="9.08961439424288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2"/>
    <x v="21"/>
    <x v="2"/>
    <x v="1"/>
    <n v="339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2"/>
    <x v="22"/>
    <x v="3"/>
    <x v="1"/>
    <n v="3.2771784682336103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2"/>
    <x v="23"/>
    <x v="2"/>
    <x v="1"/>
    <n v="202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2"/>
    <x v="24"/>
    <x v="3"/>
    <x v="1"/>
    <n v="8.7375170271448699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3"/>
    <x v="0"/>
    <x v="0"/>
    <x v="0"/>
    <n v="422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3"/>
    <x v="1"/>
    <x v="1"/>
    <x v="0"/>
    <n v="293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3"/>
    <x v="2"/>
    <x v="2"/>
    <x v="1"/>
    <n v="236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3"/>
    <x v="3"/>
    <x v="3"/>
    <x v="1"/>
    <n v="0.91166104436154005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3"/>
    <x v="4"/>
    <x v="2"/>
    <x v="1"/>
    <n v="151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3"/>
    <x v="5"/>
    <x v="3"/>
    <x v="1"/>
    <n v="0.9251279204156610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3"/>
    <x v="6"/>
    <x v="2"/>
    <x v="1"/>
    <n v="12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3"/>
    <x v="7"/>
    <x v="3"/>
    <x v="1"/>
    <n v="4.432632416562599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3"/>
    <x v="8"/>
    <x v="2"/>
    <x v="1"/>
    <n v="57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3"/>
    <x v="9"/>
    <x v="3"/>
    <x v="1"/>
    <n v="0.25294900578934798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3"/>
    <x v="10"/>
    <x v="1"/>
    <x v="2"/>
    <n v="287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3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3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3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3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3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3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3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3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3"/>
    <x v="19"/>
    <x v="2"/>
    <x v="1"/>
    <n v="284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3"/>
    <x v="20"/>
    <x v="3"/>
    <x v="1"/>
    <n v="0.12414195729513899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3"/>
    <x v="21"/>
    <x v="2"/>
    <x v="1"/>
    <n v="432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3"/>
    <x v="22"/>
    <x v="3"/>
    <x v="1"/>
    <n v="3.8945432682821003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3"/>
    <x v="23"/>
    <x v="2"/>
    <x v="1"/>
    <n v="249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3"/>
    <x v="24"/>
    <x v="3"/>
    <x v="1"/>
    <n v="0.109326341521763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4"/>
    <x v="0"/>
    <x v="0"/>
    <x v="0"/>
    <n v="24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4"/>
    <x v="1"/>
    <x v="1"/>
    <x v="0"/>
    <n v="266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4"/>
    <x v="2"/>
    <x v="2"/>
    <x v="1"/>
    <n v="230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4"/>
    <x v="3"/>
    <x v="3"/>
    <x v="1"/>
    <n v="0.91835566829756099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4"/>
    <x v="4"/>
    <x v="2"/>
    <x v="1"/>
    <n v="157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4"/>
    <x v="5"/>
    <x v="3"/>
    <x v="1"/>
    <n v="0.98513053168609999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4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4"/>
    <x v="7"/>
    <x v="3"/>
    <x v="1"/>
    <n v="2.5506444284091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4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4"/>
    <x v="9"/>
    <x v="3"/>
    <x v="1"/>
    <n v="0.127624314487086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4"/>
    <x v="10"/>
    <x v="1"/>
    <x v="2"/>
    <n v="262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4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4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4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4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4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4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4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4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4"/>
    <x v="19"/>
    <x v="2"/>
    <x v="1"/>
    <n v="12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4"/>
    <x v="20"/>
    <x v="3"/>
    <x v="1"/>
    <n v="5.91492922744963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4"/>
    <x v="21"/>
    <x v="2"/>
    <x v="1"/>
    <n v="258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4"/>
    <x v="22"/>
    <x v="3"/>
    <x v="1"/>
    <n v="2.622105684083289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4"/>
    <x v="23"/>
    <x v="2"/>
    <x v="1"/>
    <n v="179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4"/>
    <x v="24"/>
    <x v="3"/>
    <x v="1"/>
    <n v="8.0376123704611196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5"/>
    <x v="0"/>
    <x v="0"/>
    <x v="0"/>
    <n v="176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5"/>
    <x v="1"/>
    <x v="1"/>
    <x v="0"/>
    <n v="175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5"/>
    <x v="2"/>
    <x v="2"/>
    <x v="1"/>
    <n v="137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5"/>
    <x v="3"/>
    <x v="3"/>
    <x v="1"/>
    <n v="0.558204701436812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5"/>
    <x v="4"/>
    <x v="2"/>
    <x v="1"/>
    <n v="95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5"/>
    <x v="5"/>
    <x v="3"/>
    <x v="1"/>
    <n v="0.58557653770860896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5"/>
    <x v="6"/>
    <x v="2"/>
    <x v="1"/>
    <n v="6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5"/>
    <x v="7"/>
    <x v="3"/>
    <x v="1"/>
    <n v="2.321043187158059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5"/>
    <x v="8"/>
    <x v="2"/>
    <x v="1"/>
    <n v="3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5"/>
    <x v="9"/>
    <x v="3"/>
    <x v="1"/>
    <n v="0.100251377888537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5"/>
    <x v="10"/>
    <x v="1"/>
    <x v="2"/>
    <n v="172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5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5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5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5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5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5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5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5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5"/>
    <x v="19"/>
    <x v="2"/>
    <x v="1"/>
    <n v="7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5"/>
    <x v="20"/>
    <x v="3"/>
    <x v="1"/>
    <n v="2.9421303668146999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5"/>
    <x v="21"/>
    <x v="2"/>
    <x v="1"/>
    <n v="182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5"/>
    <x v="22"/>
    <x v="3"/>
    <x v="1"/>
    <n v="1.668988439661860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5"/>
    <x v="23"/>
    <x v="2"/>
    <x v="1"/>
    <n v="123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5"/>
    <x v="24"/>
    <x v="3"/>
    <x v="1"/>
    <n v="5.20121855296048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6"/>
    <x v="0"/>
    <x v="0"/>
    <x v="0"/>
    <n v="22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6"/>
    <x v="1"/>
    <x v="1"/>
    <x v="0"/>
    <n v="224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6"/>
    <x v="2"/>
    <x v="2"/>
    <x v="1"/>
    <n v="186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6"/>
    <x v="3"/>
    <x v="3"/>
    <x v="1"/>
    <n v="0.73725054182500604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6"/>
    <x v="4"/>
    <x v="2"/>
    <x v="1"/>
    <n v="130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6"/>
    <x v="5"/>
    <x v="3"/>
    <x v="1"/>
    <n v="0.801191542438071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6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6"/>
    <x v="7"/>
    <x v="3"/>
    <x v="1"/>
    <n v="2.618034398420529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6"/>
    <x v="8"/>
    <x v="2"/>
    <x v="1"/>
    <n v="34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6"/>
    <x v="9"/>
    <x v="3"/>
    <x v="1"/>
    <n v="0.114589503835943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6"/>
    <x v="10"/>
    <x v="1"/>
    <x v="2"/>
    <n v="220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6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6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6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6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6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6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6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6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6"/>
    <x v="19"/>
    <x v="2"/>
    <x v="1"/>
    <n v="15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6"/>
    <x v="20"/>
    <x v="3"/>
    <x v="1"/>
    <n v="6.30733145989789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6"/>
    <x v="21"/>
    <x v="2"/>
    <x v="1"/>
    <n v="233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6"/>
    <x v="22"/>
    <x v="3"/>
    <x v="1"/>
    <n v="2.248594494688030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6"/>
    <x v="23"/>
    <x v="2"/>
    <x v="1"/>
    <n v="145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6"/>
    <x v="24"/>
    <x v="3"/>
    <x v="1"/>
    <n v="6.3045997648008403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7"/>
    <x v="0"/>
    <x v="0"/>
    <x v="0"/>
    <n v="30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7"/>
    <x v="1"/>
    <x v="1"/>
    <x v="0"/>
    <n v="226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7"/>
    <x v="2"/>
    <x v="2"/>
    <x v="1"/>
    <n v="182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7"/>
    <x v="3"/>
    <x v="3"/>
    <x v="1"/>
    <n v="0.74979301379019403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7"/>
    <x v="4"/>
    <x v="2"/>
    <x v="1"/>
    <n v="126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7"/>
    <x v="5"/>
    <x v="3"/>
    <x v="1"/>
    <n v="0.77456259744802802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7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7"/>
    <x v="7"/>
    <x v="3"/>
    <x v="1"/>
    <n v="2.68435417556496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7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7"/>
    <x v="9"/>
    <x v="3"/>
    <x v="1"/>
    <n v="0.12536663622246999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7"/>
    <x v="10"/>
    <x v="1"/>
    <x v="2"/>
    <n v="222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7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7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7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7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7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7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7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7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7"/>
    <x v="19"/>
    <x v="2"/>
    <x v="1"/>
    <n v="17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7"/>
    <x v="20"/>
    <x v="3"/>
    <x v="1"/>
    <n v="8.0476211928942207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7"/>
    <x v="21"/>
    <x v="2"/>
    <x v="1"/>
    <n v="325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7"/>
    <x v="22"/>
    <x v="3"/>
    <x v="1"/>
    <n v="3.44843310187073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7"/>
    <x v="23"/>
    <x v="2"/>
    <x v="1"/>
    <n v="206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7"/>
    <x v="24"/>
    <x v="3"/>
    <x v="1"/>
    <n v="8.9156331145691797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8"/>
    <x v="0"/>
    <x v="0"/>
    <x v="0"/>
    <n v="216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8"/>
    <x v="1"/>
    <x v="1"/>
    <x v="0"/>
    <n v="210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8"/>
    <x v="2"/>
    <x v="2"/>
    <x v="1"/>
    <n v="176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8"/>
    <x v="3"/>
    <x v="3"/>
    <x v="1"/>
    <n v="0.71233241713513196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8"/>
    <x v="4"/>
    <x v="2"/>
    <x v="1"/>
    <n v="123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8"/>
    <x v="5"/>
    <x v="3"/>
    <x v="1"/>
    <n v="0.76315418676946301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8"/>
    <x v="6"/>
    <x v="2"/>
    <x v="1"/>
    <n v="6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8"/>
    <x v="7"/>
    <x v="3"/>
    <x v="1"/>
    <n v="2.0594217795788902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8"/>
    <x v="8"/>
    <x v="2"/>
    <x v="1"/>
    <n v="3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8"/>
    <x v="9"/>
    <x v="3"/>
    <x v="1"/>
    <n v="0.106817054621082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8"/>
    <x v="10"/>
    <x v="1"/>
    <x v="2"/>
    <n v="207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8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8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8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8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8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8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8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8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8"/>
    <x v="19"/>
    <x v="2"/>
    <x v="1"/>
    <n v="132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8"/>
    <x v="20"/>
    <x v="3"/>
    <x v="1"/>
    <n v="5.4464626986810802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8"/>
    <x v="21"/>
    <x v="2"/>
    <x v="1"/>
    <n v="218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8"/>
    <x v="22"/>
    <x v="3"/>
    <x v="1"/>
    <n v="1.9607605942179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8"/>
    <x v="23"/>
    <x v="2"/>
    <x v="1"/>
    <n v="129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8"/>
    <x v="24"/>
    <x v="3"/>
    <x v="1"/>
    <n v="5.5909866746180301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19"/>
    <x v="0"/>
    <x v="0"/>
    <x v="0"/>
    <n v="26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19"/>
    <x v="1"/>
    <x v="1"/>
    <x v="0"/>
    <n v="244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19"/>
    <x v="2"/>
    <x v="2"/>
    <x v="1"/>
    <n v="200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19"/>
    <x v="3"/>
    <x v="3"/>
    <x v="1"/>
    <n v="0.84835472852829197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19"/>
    <x v="4"/>
    <x v="2"/>
    <x v="1"/>
    <n v="122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19"/>
    <x v="5"/>
    <x v="3"/>
    <x v="1"/>
    <n v="0.7563136556643319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19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19"/>
    <x v="7"/>
    <x v="3"/>
    <x v="1"/>
    <n v="2.5892718426307401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19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19"/>
    <x v="9"/>
    <x v="3"/>
    <x v="1"/>
    <n v="0.14684938010293599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19"/>
    <x v="10"/>
    <x v="1"/>
    <x v="2"/>
    <n v="240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19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19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19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19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19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19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19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19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19"/>
    <x v="19"/>
    <x v="2"/>
    <x v="1"/>
    <n v="172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19"/>
    <x v="20"/>
    <x v="3"/>
    <x v="1"/>
    <n v="7.2765417228604495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19"/>
    <x v="21"/>
    <x v="2"/>
    <x v="1"/>
    <n v="280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19"/>
    <x v="22"/>
    <x v="3"/>
    <x v="1"/>
    <n v="2.843411582981419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19"/>
    <x v="23"/>
    <x v="2"/>
    <x v="1"/>
    <n v="169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19"/>
    <x v="24"/>
    <x v="3"/>
    <x v="1"/>
    <n v="7.0225930497186395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0"/>
    <x v="0"/>
    <x v="0"/>
    <x v="0"/>
    <n v="124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0"/>
    <x v="1"/>
    <x v="1"/>
    <x v="0"/>
    <n v="150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0"/>
    <x v="2"/>
    <x v="2"/>
    <x v="1"/>
    <n v="123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0"/>
    <x v="3"/>
    <x v="3"/>
    <x v="1"/>
    <n v="0.460239554527484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0"/>
    <x v="4"/>
    <x v="2"/>
    <x v="1"/>
    <n v="83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0"/>
    <x v="5"/>
    <x v="3"/>
    <x v="1"/>
    <n v="0.51093143286290499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0"/>
    <x v="6"/>
    <x v="2"/>
    <x v="1"/>
    <n v="4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0"/>
    <x v="7"/>
    <x v="3"/>
    <x v="1"/>
    <n v="1.5666332200564698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0"/>
    <x v="8"/>
    <x v="2"/>
    <x v="1"/>
    <n v="2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0"/>
    <x v="9"/>
    <x v="3"/>
    <x v="1"/>
    <n v="8.8760998875522495E-2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0"/>
    <x v="10"/>
    <x v="1"/>
    <x v="2"/>
    <n v="148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0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0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0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0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0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0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0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0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0"/>
    <x v="19"/>
    <x v="2"/>
    <x v="1"/>
    <n v="58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0"/>
    <x v="20"/>
    <x v="3"/>
    <x v="1"/>
    <n v="2.8772178353729399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0"/>
    <x v="21"/>
    <x v="2"/>
    <x v="1"/>
    <n v="136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0"/>
    <x v="22"/>
    <x v="3"/>
    <x v="1"/>
    <n v="1.636114849551159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0"/>
    <x v="23"/>
    <x v="2"/>
    <x v="1"/>
    <n v="101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0"/>
    <x v="24"/>
    <x v="3"/>
    <x v="1"/>
    <n v="4.6593393041659499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1"/>
    <x v="0"/>
    <x v="0"/>
    <x v="0"/>
    <n v="276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1"/>
    <x v="1"/>
    <x v="1"/>
    <x v="0"/>
    <n v="222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1"/>
    <x v="2"/>
    <x v="2"/>
    <x v="1"/>
    <n v="192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1"/>
    <x v="3"/>
    <x v="3"/>
    <x v="1"/>
    <n v="0.70752877054097696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1"/>
    <x v="4"/>
    <x v="2"/>
    <x v="1"/>
    <n v="131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1"/>
    <x v="5"/>
    <x v="3"/>
    <x v="1"/>
    <n v="0.8062677447047460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1"/>
    <x v="6"/>
    <x v="2"/>
    <x v="1"/>
    <n v="6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1"/>
    <x v="7"/>
    <x v="3"/>
    <x v="1"/>
    <n v="2.154286845073969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1"/>
    <x v="8"/>
    <x v="2"/>
    <x v="1"/>
    <n v="3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1"/>
    <x v="9"/>
    <x v="3"/>
    <x v="1"/>
    <n v="7.4081219106677199E-2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1"/>
    <x v="10"/>
    <x v="1"/>
    <x v="2"/>
    <n v="219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1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1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1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1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1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1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1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1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1"/>
    <x v="19"/>
    <x v="2"/>
    <x v="1"/>
    <n v="15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1"/>
    <x v="20"/>
    <x v="3"/>
    <x v="1"/>
    <n v="6.5369792696121407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1"/>
    <x v="21"/>
    <x v="2"/>
    <x v="1"/>
    <n v="284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1"/>
    <x v="22"/>
    <x v="3"/>
    <x v="1"/>
    <n v="2.74526041075756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1"/>
    <x v="23"/>
    <x v="2"/>
    <x v="1"/>
    <n v="179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1"/>
    <x v="24"/>
    <x v="3"/>
    <x v="1"/>
    <n v="7.2940740006638999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2"/>
    <x v="0"/>
    <x v="0"/>
    <x v="0"/>
    <n v="236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2"/>
    <x v="1"/>
    <x v="1"/>
    <x v="0"/>
    <n v="221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2"/>
    <x v="2"/>
    <x v="2"/>
    <x v="1"/>
    <n v="188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2"/>
    <x v="3"/>
    <x v="3"/>
    <x v="1"/>
    <n v="0.75386769140369003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2"/>
    <x v="4"/>
    <x v="2"/>
    <x v="1"/>
    <n v="113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2"/>
    <x v="5"/>
    <x v="3"/>
    <x v="1"/>
    <n v="0.70540454509953998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2"/>
    <x v="6"/>
    <x v="2"/>
    <x v="1"/>
    <n v="6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2"/>
    <x v="7"/>
    <x v="3"/>
    <x v="1"/>
    <n v="2.212577598102519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2"/>
    <x v="8"/>
    <x v="2"/>
    <x v="1"/>
    <n v="3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2"/>
    <x v="9"/>
    <x v="3"/>
    <x v="1"/>
    <n v="7.8159862411434702E-2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2"/>
    <x v="10"/>
    <x v="1"/>
    <x v="2"/>
    <n v="218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2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2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2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2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2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2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2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2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2"/>
    <x v="19"/>
    <x v="2"/>
    <x v="1"/>
    <n v="132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2"/>
    <x v="20"/>
    <x v="3"/>
    <x v="1"/>
    <n v="5.46752639703183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2"/>
    <x v="21"/>
    <x v="2"/>
    <x v="1"/>
    <n v="241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2"/>
    <x v="22"/>
    <x v="3"/>
    <x v="1"/>
    <n v="2.322598767759550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2"/>
    <x v="23"/>
    <x v="2"/>
    <x v="1"/>
    <n v="153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2"/>
    <x v="24"/>
    <x v="3"/>
    <x v="1"/>
    <n v="6.3153636396397095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3"/>
    <x v="0"/>
    <x v="0"/>
    <x v="0"/>
    <n v="27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3"/>
    <x v="1"/>
    <x v="1"/>
    <x v="0"/>
    <n v="267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3"/>
    <x v="2"/>
    <x v="2"/>
    <x v="1"/>
    <n v="236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3"/>
    <x v="3"/>
    <x v="3"/>
    <x v="1"/>
    <n v="0.94947242878204396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3"/>
    <x v="4"/>
    <x v="2"/>
    <x v="1"/>
    <n v="145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3"/>
    <x v="5"/>
    <x v="3"/>
    <x v="1"/>
    <n v="0.89810993908318204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3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3"/>
    <x v="7"/>
    <x v="3"/>
    <x v="1"/>
    <n v="3.1400920817124402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3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3"/>
    <x v="9"/>
    <x v="3"/>
    <x v="1"/>
    <n v="0.110368304586536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3"/>
    <x v="10"/>
    <x v="1"/>
    <x v="2"/>
    <n v="263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3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3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3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3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3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3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3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3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3"/>
    <x v="19"/>
    <x v="2"/>
    <x v="1"/>
    <n v="138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3"/>
    <x v="20"/>
    <x v="3"/>
    <x v="1"/>
    <n v="5.9271958822492102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3"/>
    <x v="21"/>
    <x v="2"/>
    <x v="1"/>
    <n v="281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3"/>
    <x v="22"/>
    <x v="3"/>
    <x v="1"/>
    <n v="2.595396816032960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3"/>
    <x v="23"/>
    <x v="2"/>
    <x v="1"/>
    <n v="186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3"/>
    <x v="24"/>
    <x v="3"/>
    <x v="1"/>
    <n v="8.0220689857064806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4"/>
    <x v="0"/>
    <x v="0"/>
    <x v="0"/>
    <n v="28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4"/>
    <x v="1"/>
    <x v="1"/>
    <x v="0"/>
    <n v="255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4"/>
    <x v="2"/>
    <x v="2"/>
    <x v="1"/>
    <n v="217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4"/>
    <x v="3"/>
    <x v="3"/>
    <x v="1"/>
    <n v="0.88686247108203098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4"/>
    <x v="4"/>
    <x v="2"/>
    <x v="1"/>
    <n v="136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4"/>
    <x v="5"/>
    <x v="3"/>
    <x v="1"/>
    <n v="0.8303756679170809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4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4"/>
    <x v="7"/>
    <x v="3"/>
    <x v="1"/>
    <n v="3.05704781720222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4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4"/>
    <x v="9"/>
    <x v="3"/>
    <x v="1"/>
    <n v="0.1122766422446830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4"/>
    <x v="10"/>
    <x v="1"/>
    <x v="2"/>
    <n v="251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4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4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4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4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4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4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4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4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4"/>
    <x v="19"/>
    <x v="2"/>
    <x v="1"/>
    <n v="154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4"/>
    <x v="20"/>
    <x v="3"/>
    <x v="1"/>
    <n v="6.2606010906189904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4"/>
    <x v="21"/>
    <x v="2"/>
    <x v="1"/>
    <n v="295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4"/>
    <x v="22"/>
    <x v="3"/>
    <x v="1"/>
    <n v="2.820879598207889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4"/>
    <x v="23"/>
    <x v="2"/>
    <x v="1"/>
    <n v="191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4"/>
    <x v="24"/>
    <x v="3"/>
    <x v="1"/>
    <n v="8.2730063218856301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5"/>
    <x v="0"/>
    <x v="0"/>
    <x v="0"/>
    <n v="342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5"/>
    <x v="1"/>
    <x v="1"/>
    <x v="0"/>
    <n v="295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5"/>
    <x v="2"/>
    <x v="2"/>
    <x v="1"/>
    <n v="235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5"/>
    <x v="3"/>
    <x v="3"/>
    <x v="1"/>
    <n v="0.93229965804501802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5"/>
    <x v="4"/>
    <x v="2"/>
    <x v="1"/>
    <n v="158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5"/>
    <x v="5"/>
    <x v="3"/>
    <x v="1"/>
    <n v="0.9635277699983999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5"/>
    <x v="6"/>
    <x v="2"/>
    <x v="1"/>
    <n v="12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5"/>
    <x v="7"/>
    <x v="3"/>
    <x v="1"/>
    <n v="4.3951827608444502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5"/>
    <x v="8"/>
    <x v="2"/>
    <x v="1"/>
    <n v="6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5"/>
    <x v="9"/>
    <x v="3"/>
    <x v="1"/>
    <n v="0.214381815677334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5"/>
    <x v="10"/>
    <x v="1"/>
    <x v="2"/>
    <n v="289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5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5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5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5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5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5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5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5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5"/>
    <x v="19"/>
    <x v="2"/>
    <x v="1"/>
    <n v="23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5"/>
    <x v="20"/>
    <x v="3"/>
    <x v="1"/>
    <n v="0.100277113225931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5"/>
    <x v="21"/>
    <x v="2"/>
    <x v="1"/>
    <n v="354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5"/>
    <x v="22"/>
    <x v="3"/>
    <x v="1"/>
    <n v="3.4427204448199002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5"/>
    <x v="23"/>
    <x v="2"/>
    <x v="1"/>
    <n v="209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5"/>
    <x v="24"/>
    <x v="3"/>
    <x v="1"/>
    <n v="8.8417930909911499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6"/>
    <x v="0"/>
    <x v="0"/>
    <x v="0"/>
    <n v="24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6"/>
    <x v="1"/>
    <x v="1"/>
    <x v="0"/>
    <n v="224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6"/>
    <x v="2"/>
    <x v="2"/>
    <x v="1"/>
    <n v="178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6"/>
    <x v="3"/>
    <x v="3"/>
    <x v="1"/>
    <n v="0.69002979586309598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6"/>
    <x v="4"/>
    <x v="2"/>
    <x v="1"/>
    <n v="119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6"/>
    <x v="5"/>
    <x v="3"/>
    <x v="1"/>
    <n v="0.73964637028801306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6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6"/>
    <x v="7"/>
    <x v="3"/>
    <x v="1"/>
    <n v="3.1589057660621603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6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6"/>
    <x v="9"/>
    <x v="3"/>
    <x v="1"/>
    <n v="0.10814428476415899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6"/>
    <x v="10"/>
    <x v="1"/>
    <x v="2"/>
    <n v="220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6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6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6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6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6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6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6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6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6"/>
    <x v="19"/>
    <x v="2"/>
    <x v="1"/>
    <n v="15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6"/>
    <x v="20"/>
    <x v="3"/>
    <x v="1"/>
    <n v="6.0302770680405897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6"/>
    <x v="21"/>
    <x v="2"/>
    <x v="1"/>
    <n v="254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6"/>
    <x v="22"/>
    <x v="3"/>
    <x v="1"/>
    <n v="2.451714614007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6"/>
    <x v="23"/>
    <x v="2"/>
    <x v="1"/>
    <n v="146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6"/>
    <x v="24"/>
    <x v="3"/>
    <x v="1"/>
    <n v="6.1044979265112001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7"/>
    <x v="0"/>
    <x v="0"/>
    <x v="0"/>
    <n v="300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7"/>
    <x v="1"/>
    <x v="1"/>
    <x v="0"/>
    <n v="275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7"/>
    <x v="2"/>
    <x v="2"/>
    <x v="1"/>
    <n v="236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7"/>
    <x v="3"/>
    <x v="3"/>
    <x v="1"/>
    <n v="1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7"/>
    <x v="4"/>
    <x v="2"/>
    <x v="1"/>
    <n v="152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7"/>
    <x v="5"/>
    <x v="3"/>
    <x v="1"/>
    <n v="0.93709186363897701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7"/>
    <x v="6"/>
    <x v="2"/>
    <x v="1"/>
    <n v="10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7"/>
    <x v="7"/>
    <x v="3"/>
    <x v="1"/>
    <n v="3.452453156967159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7"/>
    <x v="8"/>
    <x v="2"/>
    <x v="1"/>
    <n v="44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7"/>
    <x v="9"/>
    <x v="3"/>
    <x v="1"/>
    <n v="0.127116442906515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7"/>
    <x v="10"/>
    <x v="1"/>
    <x v="2"/>
    <n v="270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7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7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7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7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7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7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7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7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7"/>
    <x v="19"/>
    <x v="2"/>
    <x v="1"/>
    <n v="178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7"/>
    <x v="20"/>
    <x v="3"/>
    <x v="1"/>
    <n v="7.7291816452227199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7"/>
    <x v="21"/>
    <x v="2"/>
    <x v="1"/>
    <n v="311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7"/>
    <x v="22"/>
    <x v="3"/>
    <x v="1"/>
    <n v="3.0971874060722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7"/>
    <x v="23"/>
    <x v="2"/>
    <x v="1"/>
    <n v="193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7"/>
    <x v="24"/>
    <x v="3"/>
    <x v="1"/>
    <n v="8.6490964594354194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8"/>
    <x v="0"/>
    <x v="0"/>
    <x v="0"/>
    <n v="25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8"/>
    <x v="1"/>
    <x v="1"/>
    <x v="0"/>
    <n v="239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8"/>
    <x v="2"/>
    <x v="2"/>
    <x v="1"/>
    <n v="192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8"/>
    <x v="3"/>
    <x v="3"/>
    <x v="1"/>
    <n v="0.77350555826638601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8"/>
    <x v="4"/>
    <x v="2"/>
    <x v="1"/>
    <n v="122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8"/>
    <x v="5"/>
    <x v="3"/>
    <x v="1"/>
    <n v="0.75670530851484297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8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8"/>
    <x v="7"/>
    <x v="3"/>
    <x v="1"/>
    <n v="2.8609806951925901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8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8"/>
    <x v="9"/>
    <x v="3"/>
    <x v="1"/>
    <n v="0.10934700466814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8"/>
    <x v="10"/>
    <x v="1"/>
    <x v="2"/>
    <n v="235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8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8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8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8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8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8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8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8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8"/>
    <x v="19"/>
    <x v="2"/>
    <x v="1"/>
    <n v="144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8"/>
    <x v="20"/>
    <x v="3"/>
    <x v="1"/>
    <n v="6.0778379745598098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8"/>
    <x v="21"/>
    <x v="2"/>
    <x v="1"/>
    <n v="259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8"/>
    <x v="22"/>
    <x v="3"/>
    <x v="1"/>
    <n v="2.307166820461339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8"/>
    <x v="23"/>
    <x v="2"/>
    <x v="1"/>
    <n v="161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8"/>
    <x v="24"/>
    <x v="3"/>
    <x v="1"/>
    <n v="6.95325117697045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29"/>
    <x v="0"/>
    <x v="0"/>
    <x v="0"/>
    <n v="28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29"/>
    <x v="1"/>
    <x v="1"/>
    <x v="0"/>
    <n v="260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29"/>
    <x v="2"/>
    <x v="2"/>
    <x v="1"/>
    <n v="230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29"/>
    <x v="3"/>
    <x v="3"/>
    <x v="1"/>
    <n v="0.91925497686986002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29"/>
    <x v="4"/>
    <x v="2"/>
    <x v="1"/>
    <n v="153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29"/>
    <x v="5"/>
    <x v="3"/>
    <x v="1"/>
    <n v="0.9388846962279060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29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29"/>
    <x v="7"/>
    <x v="3"/>
    <x v="1"/>
    <n v="2.898172981047409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29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29"/>
    <x v="9"/>
    <x v="3"/>
    <x v="1"/>
    <n v="0.171884927284045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29"/>
    <x v="10"/>
    <x v="1"/>
    <x v="2"/>
    <n v="256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29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29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29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29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29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29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29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29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29"/>
    <x v="19"/>
    <x v="2"/>
    <x v="1"/>
    <n v="174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29"/>
    <x v="20"/>
    <x v="3"/>
    <x v="1"/>
    <n v="7.1293374703302104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29"/>
    <x v="21"/>
    <x v="2"/>
    <x v="1"/>
    <n v="293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29"/>
    <x v="22"/>
    <x v="3"/>
    <x v="1"/>
    <n v="2.6436357167758998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29"/>
    <x v="23"/>
    <x v="2"/>
    <x v="1"/>
    <n v="174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29"/>
    <x v="24"/>
    <x v="3"/>
    <x v="1"/>
    <n v="6.9352533656122595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0"/>
    <x v="0"/>
    <x v="0"/>
    <x v="0"/>
    <n v="206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0"/>
    <x v="1"/>
    <x v="1"/>
    <x v="0"/>
    <n v="203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0"/>
    <x v="2"/>
    <x v="2"/>
    <x v="1"/>
    <n v="170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0"/>
    <x v="3"/>
    <x v="3"/>
    <x v="1"/>
    <n v="0.67692517725247903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0"/>
    <x v="4"/>
    <x v="2"/>
    <x v="1"/>
    <n v="115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0"/>
    <x v="5"/>
    <x v="3"/>
    <x v="1"/>
    <n v="0.701931407907463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0"/>
    <x v="6"/>
    <x v="2"/>
    <x v="1"/>
    <n v="6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0"/>
    <x v="7"/>
    <x v="3"/>
    <x v="1"/>
    <n v="2.0574454469003901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0"/>
    <x v="8"/>
    <x v="2"/>
    <x v="1"/>
    <n v="3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0"/>
    <x v="9"/>
    <x v="3"/>
    <x v="1"/>
    <n v="8.5607822129137798E-2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0"/>
    <x v="10"/>
    <x v="1"/>
    <x v="2"/>
    <n v="200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0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0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0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0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0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0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0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0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0"/>
    <x v="19"/>
    <x v="2"/>
    <x v="1"/>
    <n v="12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0"/>
    <x v="20"/>
    <x v="3"/>
    <x v="1"/>
    <n v="5.4242186943233697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0"/>
    <x v="21"/>
    <x v="2"/>
    <x v="1"/>
    <n v="210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0"/>
    <x v="22"/>
    <x v="3"/>
    <x v="1"/>
    <n v="1.991666636674490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0"/>
    <x v="23"/>
    <x v="2"/>
    <x v="1"/>
    <n v="127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0"/>
    <x v="24"/>
    <x v="3"/>
    <x v="1"/>
    <n v="5.2793926662944198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1"/>
    <x v="0"/>
    <x v="0"/>
    <x v="0"/>
    <n v="31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1"/>
    <x v="1"/>
    <x v="1"/>
    <x v="0"/>
    <n v="259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1"/>
    <x v="2"/>
    <x v="2"/>
    <x v="1"/>
    <n v="216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1"/>
    <x v="3"/>
    <x v="3"/>
    <x v="1"/>
    <n v="0.85721973189920997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1"/>
    <x v="4"/>
    <x v="2"/>
    <x v="1"/>
    <n v="149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1"/>
    <x v="5"/>
    <x v="3"/>
    <x v="1"/>
    <n v="0.91635633936587102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1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1"/>
    <x v="7"/>
    <x v="3"/>
    <x v="1"/>
    <n v="2.5721520106052501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1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1"/>
    <x v="9"/>
    <x v="3"/>
    <x v="1"/>
    <n v="0.13388634213379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1"/>
    <x v="10"/>
    <x v="1"/>
    <x v="2"/>
    <n v="255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1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1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1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1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1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1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1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1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1"/>
    <x v="19"/>
    <x v="2"/>
    <x v="1"/>
    <n v="19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1"/>
    <x v="20"/>
    <x v="3"/>
    <x v="1"/>
    <n v="8.2905395991132294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1"/>
    <x v="21"/>
    <x v="2"/>
    <x v="1"/>
    <n v="325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1"/>
    <x v="22"/>
    <x v="3"/>
    <x v="1"/>
    <n v="3.2974797237552797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1"/>
    <x v="23"/>
    <x v="2"/>
    <x v="1"/>
    <n v="205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1"/>
    <x v="24"/>
    <x v="3"/>
    <x v="1"/>
    <n v="8.2515998893775394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2"/>
    <x v="0"/>
    <x v="0"/>
    <x v="0"/>
    <n v="360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2"/>
    <x v="1"/>
    <x v="1"/>
    <x v="0"/>
    <n v="278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2"/>
    <x v="2"/>
    <x v="2"/>
    <x v="1"/>
    <n v="253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2"/>
    <x v="3"/>
    <x v="3"/>
    <x v="1"/>
    <n v="0.97005527090667598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2"/>
    <x v="4"/>
    <x v="2"/>
    <x v="1"/>
    <n v="157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2"/>
    <x v="5"/>
    <x v="3"/>
    <x v="1"/>
    <n v="0.96566135420878396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2"/>
    <x v="6"/>
    <x v="2"/>
    <x v="1"/>
    <n v="10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2"/>
    <x v="7"/>
    <x v="3"/>
    <x v="1"/>
    <n v="3.3577106490962801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2"/>
    <x v="8"/>
    <x v="2"/>
    <x v="1"/>
    <n v="5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2"/>
    <x v="9"/>
    <x v="3"/>
    <x v="1"/>
    <n v="0.17293274039706899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2"/>
    <x v="10"/>
    <x v="1"/>
    <x v="2"/>
    <n v="273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2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2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2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2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2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2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2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2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2"/>
    <x v="19"/>
    <x v="2"/>
    <x v="1"/>
    <n v="17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2"/>
    <x v="20"/>
    <x v="3"/>
    <x v="1"/>
    <n v="7.7348038009275796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2"/>
    <x v="21"/>
    <x v="2"/>
    <x v="1"/>
    <n v="372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2"/>
    <x v="22"/>
    <x v="3"/>
    <x v="1"/>
    <n v="3.6027213118208203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2"/>
    <x v="23"/>
    <x v="2"/>
    <x v="1"/>
    <n v="256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2"/>
    <x v="24"/>
    <x v="3"/>
    <x v="1"/>
    <n v="0.105880736002708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3"/>
    <x v="0"/>
    <x v="0"/>
    <x v="0"/>
    <n v="28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3"/>
    <x v="1"/>
    <x v="1"/>
    <x v="0"/>
    <n v="253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3"/>
    <x v="2"/>
    <x v="2"/>
    <x v="1"/>
    <n v="213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3"/>
    <x v="3"/>
    <x v="3"/>
    <x v="1"/>
    <n v="0.87019542984329601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3"/>
    <x v="4"/>
    <x v="2"/>
    <x v="1"/>
    <n v="143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3"/>
    <x v="5"/>
    <x v="3"/>
    <x v="1"/>
    <n v="0.8721313596596560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3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3"/>
    <x v="7"/>
    <x v="3"/>
    <x v="1"/>
    <n v="2.7499421088392598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3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3"/>
    <x v="9"/>
    <x v="3"/>
    <x v="1"/>
    <n v="0.131931892887936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3"/>
    <x v="10"/>
    <x v="1"/>
    <x v="2"/>
    <n v="249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3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3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3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3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3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3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3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3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3"/>
    <x v="19"/>
    <x v="2"/>
    <x v="1"/>
    <n v="17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3"/>
    <x v="20"/>
    <x v="3"/>
    <x v="1"/>
    <n v="7.5790072929629901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3"/>
    <x v="21"/>
    <x v="2"/>
    <x v="1"/>
    <n v="297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3"/>
    <x v="22"/>
    <x v="3"/>
    <x v="1"/>
    <n v="3.01192804080447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3"/>
    <x v="23"/>
    <x v="2"/>
    <x v="1"/>
    <n v="188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3"/>
    <x v="24"/>
    <x v="3"/>
    <x v="1"/>
    <n v="7.8181653183804101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4"/>
    <x v="0"/>
    <x v="0"/>
    <x v="0"/>
    <n v="33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4"/>
    <x v="1"/>
    <x v="1"/>
    <x v="0"/>
    <n v="291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4"/>
    <x v="2"/>
    <x v="2"/>
    <x v="1"/>
    <n v="264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4"/>
    <x v="3"/>
    <x v="3"/>
    <x v="1"/>
    <n v="1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4"/>
    <x v="4"/>
    <x v="2"/>
    <x v="1"/>
    <n v="161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4"/>
    <x v="5"/>
    <x v="3"/>
    <x v="1"/>
    <n v="0.99324124232539002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4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4"/>
    <x v="7"/>
    <x v="3"/>
    <x v="1"/>
    <n v="2.8415720420582598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4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4"/>
    <x v="9"/>
    <x v="3"/>
    <x v="1"/>
    <n v="0.104205673781916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4"/>
    <x v="10"/>
    <x v="1"/>
    <x v="2"/>
    <n v="287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4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4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4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4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4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4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4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4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4"/>
    <x v="19"/>
    <x v="2"/>
    <x v="1"/>
    <n v="208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4"/>
    <x v="20"/>
    <x v="3"/>
    <x v="1"/>
    <n v="9.1925719631680003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4"/>
    <x v="21"/>
    <x v="2"/>
    <x v="1"/>
    <n v="356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4"/>
    <x v="22"/>
    <x v="3"/>
    <x v="1"/>
    <n v="3.4661770985381299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4"/>
    <x v="23"/>
    <x v="2"/>
    <x v="1"/>
    <n v="229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4"/>
    <x v="24"/>
    <x v="3"/>
    <x v="1"/>
    <n v="9.7594967602044697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5"/>
    <x v="0"/>
    <x v="0"/>
    <x v="0"/>
    <n v="144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5"/>
    <x v="1"/>
    <x v="1"/>
    <x v="0"/>
    <n v="157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5"/>
    <x v="2"/>
    <x v="2"/>
    <x v="1"/>
    <n v="133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5"/>
    <x v="3"/>
    <x v="3"/>
    <x v="1"/>
    <n v="0.54521504633106899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5"/>
    <x v="4"/>
    <x v="2"/>
    <x v="1"/>
    <n v="97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5"/>
    <x v="5"/>
    <x v="3"/>
    <x v="1"/>
    <n v="0.59530896132111899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5"/>
    <x v="6"/>
    <x v="2"/>
    <x v="1"/>
    <n v="4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5"/>
    <x v="7"/>
    <x v="3"/>
    <x v="1"/>
    <n v="1.4048189417398899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5"/>
    <x v="8"/>
    <x v="2"/>
    <x v="1"/>
    <n v="2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5"/>
    <x v="9"/>
    <x v="3"/>
    <x v="1"/>
    <n v="5.37537032568541E-2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5"/>
    <x v="10"/>
    <x v="1"/>
    <x v="2"/>
    <n v="155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5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5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5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5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5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5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5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5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5"/>
    <x v="19"/>
    <x v="2"/>
    <x v="1"/>
    <n v="9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5"/>
    <x v="20"/>
    <x v="3"/>
    <x v="1"/>
    <n v="4.1199090707282698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5"/>
    <x v="21"/>
    <x v="2"/>
    <x v="1"/>
    <n v="148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5"/>
    <x v="22"/>
    <x v="3"/>
    <x v="1"/>
    <n v="1.44717077644446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5"/>
    <x v="23"/>
    <x v="2"/>
    <x v="1"/>
    <n v="96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5"/>
    <x v="24"/>
    <x v="3"/>
    <x v="1"/>
    <n v="4.1598739885881399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6"/>
    <x v="0"/>
    <x v="0"/>
    <x v="0"/>
    <n v="25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6"/>
    <x v="1"/>
    <x v="1"/>
    <x v="0"/>
    <n v="252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6"/>
    <x v="2"/>
    <x v="2"/>
    <x v="1"/>
    <n v="207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6"/>
    <x v="3"/>
    <x v="3"/>
    <x v="1"/>
    <n v="0.81344257577776802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6"/>
    <x v="4"/>
    <x v="2"/>
    <x v="1"/>
    <n v="145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6"/>
    <x v="5"/>
    <x v="3"/>
    <x v="1"/>
    <n v="0.91168900473787395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6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6"/>
    <x v="7"/>
    <x v="3"/>
    <x v="1"/>
    <n v="2.96826300591332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6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6"/>
    <x v="9"/>
    <x v="3"/>
    <x v="1"/>
    <n v="0.1042555138095650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6"/>
    <x v="10"/>
    <x v="1"/>
    <x v="2"/>
    <n v="248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6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6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6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6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6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6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6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6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6"/>
    <x v="19"/>
    <x v="2"/>
    <x v="1"/>
    <n v="160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6"/>
    <x v="20"/>
    <x v="3"/>
    <x v="1"/>
    <n v="6.7209302382437205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6"/>
    <x v="21"/>
    <x v="2"/>
    <x v="1"/>
    <n v="273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6"/>
    <x v="22"/>
    <x v="3"/>
    <x v="1"/>
    <n v="2.774275240871830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6"/>
    <x v="23"/>
    <x v="2"/>
    <x v="1"/>
    <n v="163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6"/>
    <x v="24"/>
    <x v="3"/>
    <x v="1"/>
    <n v="7.2941891904606801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7"/>
    <x v="0"/>
    <x v="0"/>
    <x v="0"/>
    <n v="320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7"/>
    <x v="1"/>
    <x v="1"/>
    <x v="0"/>
    <n v="291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7"/>
    <x v="2"/>
    <x v="2"/>
    <x v="1"/>
    <n v="238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7"/>
    <x v="3"/>
    <x v="3"/>
    <x v="1"/>
    <n v="1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7"/>
    <x v="4"/>
    <x v="2"/>
    <x v="1"/>
    <n v="156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7"/>
    <x v="5"/>
    <x v="3"/>
    <x v="1"/>
    <n v="0.97473681516066701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7"/>
    <x v="6"/>
    <x v="2"/>
    <x v="1"/>
    <n v="10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7"/>
    <x v="7"/>
    <x v="3"/>
    <x v="1"/>
    <n v="3.53257450971034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7"/>
    <x v="8"/>
    <x v="2"/>
    <x v="1"/>
    <n v="5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7"/>
    <x v="9"/>
    <x v="3"/>
    <x v="1"/>
    <n v="0.1350474725402500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7"/>
    <x v="10"/>
    <x v="1"/>
    <x v="2"/>
    <n v="286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7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7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7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7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7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7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7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7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7"/>
    <x v="19"/>
    <x v="2"/>
    <x v="1"/>
    <n v="228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7"/>
    <x v="20"/>
    <x v="3"/>
    <x v="1"/>
    <n v="9.5775834631439002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7"/>
    <x v="21"/>
    <x v="2"/>
    <x v="1"/>
    <n v="328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7"/>
    <x v="22"/>
    <x v="3"/>
    <x v="1"/>
    <n v="3.21163878134531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7"/>
    <x v="23"/>
    <x v="2"/>
    <x v="1"/>
    <n v="202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7"/>
    <x v="24"/>
    <x v="3"/>
    <x v="1"/>
    <n v="9.2425921665384006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8"/>
    <x v="0"/>
    <x v="0"/>
    <x v="0"/>
    <n v="330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8"/>
    <x v="1"/>
    <x v="1"/>
    <x v="0"/>
    <n v="286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8"/>
    <x v="2"/>
    <x v="2"/>
    <x v="1"/>
    <n v="233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8"/>
    <x v="3"/>
    <x v="3"/>
    <x v="1"/>
    <n v="0.96547910371232304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8"/>
    <x v="4"/>
    <x v="2"/>
    <x v="1"/>
    <n v="148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8"/>
    <x v="5"/>
    <x v="3"/>
    <x v="1"/>
    <n v="0.90306429620378403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8"/>
    <x v="6"/>
    <x v="2"/>
    <x v="1"/>
    <n v="10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8"/>
    <x v="7"/>
    <x v="3"/>
    <x v="1"/>
    <n v="3.1942298590453701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8"/>
    <x v="8"/>
    <x v="2"/>
    <x v="1"/>
    <n v="5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8"/>
    <x v="9"/>
    <x v="3"/>
    <x v="1"/>
    <n v="0.16639057439472599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8"/>
    <x v="10"/>
    <x v="1"/>
    <x v="2"/>
    <n v="281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8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8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8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8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8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8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8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8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8"/>
    <x v="19"/>
    <x v="2"/>
    <x v="1"/>
    <n v="20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8"/>
    <x v="20"/>
    <x v="3"/>
    <x v="1"/>
    <n v="8.8663467627203799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8"/>
    <x v="21"/>
    <x v="2"/>
    <x v="1"/>
    <n v="343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8"/>
    <x v="22"/>
    <x v="3"/>
    <x v="1"/>
    <n v="3.4990192315559603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8"/>
    <x v="23"/>
    <x v="2"/>
    <x v="1"/>
    <n v="212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8"/>
    <x v="24"/>
    <x v="3"/>
    <x v="1"/>
    <n v="9.4210117136530602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39"/>
    <x v="0"/>
    <x v="0"/>
    <x v="0"/>
    <n v="30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39"/>
    <x v="1"/>
    <x v="1"/>
    <x v="0"/>
    <n v="258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39"/>
    <x v="2"/>
    <x v="2"/>
    <x v="1"/>
    <n v="219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39"/>
    <x v="3"/>
    <x v="3"/>
    <x v="1"/>
    <n v="0.92314897786737904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39"/>
    <x v="4"/>
    <x v="2"/>
    <x v="1"/>
    <n v="141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39"/>
    <x v="5"/>
    <x v="3"/>
    <x v="1"/>
    <n v="0.86118525523459799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39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39"/>
    <x v="7"/>
    <x v="3"/>
    <x v="1"/>
    <n v="2.76964221162854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39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39"/>
    <x v="9"/>
    <x v="3"/>
    <x v="1"/>
    <n v="0.106633223538123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39"/>
    <x v="10"/>
    <x v="1"/>
    <x v="2"/>
    <n v="254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39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39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39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39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39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39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39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39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39"/>
    <x v="19"/>
    <x v="2"/>
    <x v="1"/>
    <n v="202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39"/>
    <x v="20"/>
    <x v="3"/>
    <x v="1"/>
    <n v="8.3257425448049302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39"/>
    <x v="21"/>
    <x v="2"/>
    <x v="1"/>
    <n v="321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39"/>
    <x v="22"/>
    <x v="3"/>
    <x v="1"/>
    <n v="3.0632694439463998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39"/>
    <x v="23"/>
    <x v="2"/>
    <x v="1"/>
    <n v="192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39"/>
    <x v="24"/>
    <x v="3"/>
    <x v="1"/>
    <n v="8.4428368696062406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  <r>
    <x v="0"/>
    <s v="2025-05-09 07:48:13"/>
    <n v="40"/>
    <x v="0"/>
    <x v="0"/>
    <x v="0"/>
    <n v="338"/>
    <n v="0"/>
    <s v="Drone ProjectDrone.NumberInNumber InEntity"/>
    <n v="40"/>
    <n v="279.7"/>
    <n v="60.175043809173047"/>
    <n v="0.95"/>
    <n v="19.244912655637524"/>
    <n v="124"/>
    <n v="422"/>
  </r>
  <r>
    <x v="0"/>
    <s v="2025-05-09 07:48:13"/>
    <n v="40"/>
    <x v="1"/>
    <x v="1"/>
    <x v="0"/>
    <n v="293"/>
    <n v="0"/>
    <s v="Drone ProjectDrone.NumberOutNumber OutEntity"/>
    <n v="40"/>
    <n v="250.25"/>
    <n v="35.973458877202006"/>
    <n v="0.95"/>
    <n v="11.504870294874406"/>
    <n v="150"/>
    <n v="295"/>
  </r>
  <r>
    <x v="0"/>
    <s v="2025-05-09 07:48:13"/>
    <n v="40"/>
    <x v="2"/>
    <x v="2"/>
    <x v="1"/>
    <n v="255"/>
    <n v="0"/>
    <s v="Drone ProjectPaintBooth_Base.NumberSeizedTotal Number SeizedResource"/>
    <n v="40"/>
    <n v="209.95"/>
    <n v="32.757813708707069"/>
    <n v="0.95"/>
    <n v="10.476457077669997"/>
    <n v="123"/>
    <n v="264"/>
  </r>
  <r>
    <x v="0"/>
    <s v="2025-05-09 07:48:13"/>
    <n v="40"/>
    <x v="3"/>
    <x v="3"/>
    <x v="1"/>
    <n v="1"/>
    <n v="0"/>
    <s v="Drone ProjectPaintBooth_Base.ScheduledUtilizationScheduled UtilizationResource"/>
    <n v="40"/>
    <n v="0.83772529254372086"/>
    <n v="0.13090241215221513"/>
    <n v="0.95"/>
    <n v="4.1864622421722578E-2"/>
    <n v="0.460239554527484"/>
    <n v="1"/>
  </r>
  <r>
    <x v="0"/>
    <s v="2025-05-09 07:48:13"/>
    <n v="40"/>
    <x v="4"/>
    <x v="2"/>
    <x v="1"/>
    <n v="158"/>
    <n v="0"/>
    <s v="Drone ProjectPaintBooth_Color.NumberSeizedTotal Number SeizedResource"/>
    <n v="40"/>
    <n v="138.82499999999999"/>
    <n v="19.237899960021505"/>
    <n v="0.95"/>
    <n v="6.1525788927148"/>
    <n v="83"/>
    <n v="161"/>
  </r>
  <r>
    <x v="0"/>
    <s v="2025-05-09 07:48:13"/>
    <n v="40"/>
    <x v="5"/>
    <x v="3"/>
    <x v="1"/>
    <n v="0.98350801555999301"/>
    <n v="0"/>
    <s v="Drone ProjectPaintBooth_Color.ScheduledUtilizationScheduled UtilizationResource"/>
    <n v="40"/>
    <n v="0.85638733125801425"/>
    <n v="0.11893184571914565"/>
    <n v="0.95"/>
    <n v="3.8036249547188657E-2"/>
    <n v="0.51093143286290499"/>
    <n v="0.99324124232539002"/>
  </r>
  <r>
    <x v="0"/>
    <s v="2025-05-09 07:48:13"/>
    <n v="40"/>
    <x v="6"/>
    <x v="2"/>
    <x v="1"/>
    <n v="8"/>
    <n v="0"/>
    <s v="Drone ProjectPorter.NumberSeizedTotal Number SeizedResource"/>
    <n v="40"/>
    <n v="8.1999999999999993"/>
    <n v="1.8563819235690291"/>
    <n v="0.95"/>
    <n v="0.59369974183789975"/>
    <n v="4"/>
    <n v="12"/>
  </r>
  <r>
    <x v="0"/>
    <s v="2025-05-09 07:48:13"/>
    <n v="40"/>
    <x v="7"/>
    <x v="3"/>
    <x v="1"/>
    <n v="2.6424372033875002E-2"/>
    <n v="0"/>
    <s v="Drone ProjectPorter.ScheduledUtilizationScheduled UtilizationResource"/>
    <n v="40"/>
    <n v="2.9190391824590895E-2"/>
    <n v="6.7784511723503766E-3"/>
    <n v="0.95"/>
    <n v="2.1678538559285762E-3"/>
    <n v="1.4048189417398899E-2"/>
    <n v="4.5875370133509598E-2"/>
  </r>
  <r>
    <x v="0"/>
    <s v="2025-05-09 07:48:13"/>
    <n v="40"/>
    <x v="8"/>
    <x v="2"/>
    <x v="1"/>
    <n v="40"/>
    <n v="0"/>
    <s v="Drone ProjectRecycling_Staff.NumberSeizedTotal Number SeizedResource"/>
    <n v="40"/>
    <n v="40.625"/>
    <n v="9.0940597687129312"/>
    <n v="0.95"/>
    <n v="2.9084214128540191"/>
    <n v="20"/>
    <n v="60"/>
  </r>
  <r>
    <x v="0"/>
    <s v="2025-05-09 07:48:13"/>
    <n v="40"/>
    <x v="9"/>
    <x v="3"/>
    <x v="1"/>
    <n v="0.12895941473123601"/>
    <n v="0"/>
    <s v="Drone ProjectRecycling_Staff.ScheduledUtilizationScheduled UtilizationResource"/>
    <n v="40"/>
    <n v="0.12883579602073331"/>
    <n v="3.923026202957465E-2"/>
    <n v="0.95"/>
    <n v="1.2546446473909312E-2"/>
    <n v="5.37537032568541E-2"/>
    <n v="0.25294900578934798"/>
  </r>
  <r>
    <x v="0"/>
    <s v="2025-05-09 07:48:13"/>
    <n v="40"/>
    <x v="10"/>
    <x v="1"/>
    <x v="2"/>
    <n v="289"/>
    <n v="0"/>
    <s v="Drone ProjectSystem.NumberOutNumber OutSystem"/>
    <n v="40"/>
    <n v="246.15"/>
    <n v="35.193640159726442"/>
    <n v="0.95"/>
    <n v="11.255472169753959"/>
    <n v="148"/>
    <n v="289"/>
  </r>
  <r>
    <x v="0"/>
    <s v="2025-05-09 07:48:13"/>
    <n v="40"/>
    <x v="11"/>
    <x v="2"/>
    <x v="1"/>
    <n v="0"/>
    <n v="0"/>
    <s v="Drone ProjectTech1.NumberSeizedTotal Number SeizedResource"/>
    <n v="40"/>
    <n v="0"/>
    <n v="0"/>
    <n v="0.95"/>
    <n v="0"/>
    <n v="0"/>
    <n v="0"/>
  </r>
  <r>
    <x v="0"/>
    <s v="2025-05-09 07:48:13"/>
    <n v="40"/>
    <x v="12"/>
    <x v="3"/>
    <x v="1"/>
    <n v="0"/>
    <n v="0"/>
    <s v="Drone ProjectTech1.ScheduledUtilizationScheduled UtilizationResource"/>
    <n v="40"/>
    <n v="0"/>
    <n v="0"/>
    <n v="0.95"/>
    <n v="0"/>
    <n v="0"/>
    <n v="0"/>
  </r>
  <r>
    <x v="0"/>
    <s v="2025-05-09 07:48:13"/>
    <n v="40"/>
    <x v="13"/>
    <x v="2"/>
    <x v="1"/>
    <n v="0"/>
    <n v="0"/>
    <s v="Drone ProjectTech2.NumberSeizedTotal Number SeizedResource"/>
    <n v="40"/>
    <n v="0"/>
    <n v="0"/>
    <n v="0.95"/>
    <n v="0"/>
    <n v="0"/>
    <n v="0"/>
  </r>
  <r>
    <x v="0"/>
    <s v="2025-05-09 07:48:13"/>
    <n v="40"/>
    <x v="14"/>
    <x v="3"/>
    <x v="1"/>
    <n v="0"/>
    <n v="0"/>
    <s v="Drone ProjectTech2.ScheduledUtilizationScheduled UtilizationResource"/>
    <n v="40"/>
    <n v="0"/>
    <n v="0"/>
    <n v="0.95"/>
    <n v="0"/>
    <n v="0"/>
    <n v="0"/>
  </r>
  <r>
    <x v="0"/>
    <s v="2025-05-09 07:48:13"/>
    <n v="40"/>
    <x v="15"/>
    <x v="2"/>
    <x v="1"/>
    <n v="0"/>
    <n v="0"/>
    <s v="Drone ProjectTech3.NumberSeizedTotal Number SeizedResource"/>
    <n v="40"/>
    <n v="0"/>
    <n v="0"/>
    <n v="0.95"/>
    <n v="0"/>
    <n v="0"/>
    <n v="0"/>
  </r>
  <r>
    <x v="0"/>
    <s v="2025-05-09 07:48:13"/>
    <n v="40"/>
    <x v="16"/>
    <x v="3"/>
    <x v="1"/>
    <n v="0"/>
    <n v="0"/>
    <s v="Drone ProjectTech3.ScheduledUtilizationScheduled UtilizationResource"/>
    <n v="40"/>
    <n v="0"/>
    <n v="0"/>
    <n v="0.95"/>
    <n v="0"/>
    <n v="0"/>
    <n v="0"/>
  </r>
  <r>
    <x v="0"/>
    <s v="2025-05-09 07:48:13"/>
    <n v="40"/>
    <x v="17"/>
    <x v="2"/>
    <x v="1"/>
    <n v="0"/>
    <n v="0"/>
    <s v="Drone ProjectTechnicianDiagnostics.NumberSeizedTotal Number SeizedResource"/>
    <n v="40"/>
    <n v="0"/>
    <n v="0"/>
    <n v="0.95"/>
    <n v="0"/>
    <n v="0"/>
    <n v="0"/>
  </r>
  <r>
    <x v="0"/>
    <s v="2025-05-09 07:48:13"/>
    <n v="40"/>
    <x v="18"/>
    <x v="3"/>
    <x v="1"/>
    <n v="0"/>
    <n v="0"/>
    <s v="Drone ProjectTechnicianDiagnostics.ScheduledUtilizationScheduled UtilizationResource"/>
    <n v="40"/>
    <n v="0"/>
    <n v="0"/>
    <n v="0.95"/>
    <n v="0"/>
    <n v="0"/>
    <n v="0"/>
  </r>
  <r>
    <x v="0"/>
    <s v="2025-05-09 07:48:13"/>
    <n v="40"/>
    <x v="19"/>
    <x v="2"/>
    <x v="1"/>
    <n v="196"/>
    <n v="0"/>
    <s v="Drone ProjectTechnician_Advanced.NumberSeizedTotal Number SeizedResource"/>
    <n v="40"/>
    <n v="166.8"/>
    <n v="42.803786077449971"/>
    <n v="0.95"/>
    <n v="13.689314909406772"/>
    <n v="58"/>
    <n v="284"/>
  </r>
  <r>
    <x v="0"/>
    <s v="2025-05-09 07:48:13"/>
    <n v="40"/>
    <x v="20"/>
    <x v="3"/>
    <x v="1"/>
    <n v="8.6130554834272996E-2"/>
    <n v="0"/>
    <s v="Drone ProjectTechnician_Advanced.ScheduledUtilizationScheduled UtilizationResource"/>
    <n v="40"/>
    <n v="7.1466534765718931E-2"/>
    <n v="1.877615258182818E-2"/>
    <n v="0.95"/>
    <n v="6.0049049169304154E-3"/>
    <n v="2.8772178353729399E-2"/>
    <n v="0.12414195729513899"/>
  </r>
  <r>
    <x v="0"/>
    <s v="2025-05-09 07:48:13"/>
    <n v="40"/>
    <x v="21"/>
    <x v="2"/>
    <x v="1"/>
    <n v="350"/>
    <n v="0"/>
    <s v="Drone ProjectTechnician_Diagnostics.NumberSeizedTotal Number SeizedResource"/>
    <n v="40"/>
    <n v="287.89999999999998"/>
    <n v="61.633241114324115"/>
    <n v="0.95"/>
    <n v="19.711266778474748"/>
    <n v="136"/>
    <n v="432"/>
  </r>
  <r>
    <x v="0"/>
    <s v="2025-05-09 07:48:13"/>
    <n v="40"/>
    <x v="22"/>
    <x v="3"/>
    <x v="1"/>
    <n v="3.48565228765155E-2"/>
    <n v="0"/>
    <s v="Drone ProjectTechnician_Diagnostics.ScheduledUtilizationScheduled UtilizationResource"/>
    <n v="40"/>
    <n v="2.7893041556859417E-2"/>
    <n v="5.8163740550683058E-3"/>
    <n v="0.95"/>
    <n v="1.8601666667211036E-3"/>
    <n v="1.44717077644446E-2"/>
    <n v="3.8945432682821003E-2"/>
  </r>
  <r>
    <x v="0"/>
    <s v="2025-05-09 07:48:13"/>
    <n v="40"/>
    <x v="23"/>
    <x v="2"/>
    <x v="1"/>
    <n v="221"/>
    <n v="0"/>
    <s v="Drone ProjectTechnician_Standard.NumberSeizedTotal Number SeizedResource"/>
    <n v="40"/>
    <n v="179.07499999999999"/>
    <n v="37.677026598888226"/>
    <n v="0.95"/>
    <n v="12.049697683962521"/>
    <n v="96"/>
    <n v="256"/>
  </r>
  <r>
    <x v="0"/>
    <s v="2025-05-09 07:48:13"/>
    <n v="40"/>
    <x v="24"/>
    <x v="3"/>
    <x v="1"/>
    <n v="9.6278241419078495E-2"/>
    <n v="0"/>
    <s v="Drone ProjectTechnician_Standard.ScheduledUtilizationScheduled UtilizationResource"/>
    <n v="40"/>
    <n v="7.6842915815432761E-2"/>
    <n v="1.6318267374116645E-2"/>
    <n v="0.95"/>
    <n v="5.2188350922038173E-3"/>
    <n v="4.1598739885881399E-2"/>
    <n v="0.10932634152176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0">
  <r>
    <x v="0"/>
    <s v="2025-05-09 07:48:13"/>
    <n v="1"/>
    <x v="0"/>
    <x v="0"/>
    <x v="0"/>
    <n v="0.25261724175987499"/>
    <n v="2E+20"/>
    <n v="0"/>
    <n v="8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"/>
    <x v="1"/>
    <x v="0"/>
    <x v="0"/>
    <n v="8.3851026790554695"/>
    <n v="3E+20"/>
    <n v="0"/>
    <n v="38"/>
    <n v="28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"/>
    <x v="2"/>
    <x v="0"/>
    <x v="0"/>
    <n v="3.07345794621525"/>
    <n v="2E+20"/>
    <n v="0"/>
    <n v="9"/>
    <n v="2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"/>
    <x v="3"/>
    <x v="1"/>
    <x v="1"/>
    <n v="28.172383361394498"/>
    <n v="2E+20"/>
    <n v="4"/>
    <n v="66"/>
    <n v="40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"/>
    <x v="4"/>
    <x v="0"/>
    <x v="0"/>
    <n v="1.6109125048757899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"/>
    <x v="5"/>
    <x v="2"/>
    <x v="2"/>
    <n v="0.893016116906029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"/>
    <x v="5"/>
    <x v="3"/>
    <x v="2"/>
    <n v="2.6790483507180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"/>
    <x v="6"/>
    <x v="2"/>
    <x v="2"/>
    <n v="0.91915893612183597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"/>
    <x v="6"/>
    <x v="3"/>
    <x v="2"/>
    <n v="1.8383178722436699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"/>
    <x v="7"/>
    <x v="2"/>
    <x v="2"/>
    <n v="3.9225973768922097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"/>
    <x v="7"/>
    <x v="3"/>
    <x v="2"/>
    <n v="3.9225973768922097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"/>
    <x v="9"/>
    <x v="0"/>
    <x v="0"/>
    <n v="0.48781392485271302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"/>
    <x v="10"/>
    <x v="2"/>
    <x v="2"/>
    <n v="0.12423910979181201"/>
    <n v="2E+20"/>
    <n v="0"/>
    <n v="1"/>
    <n v="0.5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"/>
    <x v="10"/>
    <x v="3"/>
    <x v="2"/>
    <n v="0.24847821958362401"/>
    <n v="2E+20"/>
    <n v="0"/>
    <n v="2"/>
    <n v="1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"/>
    <x v="13"/>
    <x v="0"/>
    <x v="0"/>
    <n v="4.3317232982888196"/>
    <n v="2E+20"/>
    <n v="0"/>
    <n v="10"/>
    <n v="2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"/>
    <x v="15"/>
    <x v="0"/>
    <x v="0"/>
    <n v="7.6887683825276498E-2"/>
    <n v="2E+20"/>
    <n v="0"/>
    <n v="7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"/>
    <x v="20"/>
    <x v="2"/>
    <x v="2"/>
    <n v="0.12445018010579301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"/>
    <x v="20"/>
    <x v="3"/>
    <x v="2"/>
    <n v="3.6063989943232602"/>
    <n v="2E+20"/>
    <n v="0"/>
    <n v="26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"/>
    <x v="20"/>
    <x v="4"/>
    <x v="2"/>
    <n v="41.22158041033829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"/>
    <x v="21"/>
    <x v="2"/>
    <x v="2"/>
    <n v="3.3149055893766599E-2"/>
    <n v="1.52847626606739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"/>
    <x v="21"/>
    <x v="3"/>
    <x v="2"/>
    <n v="0.99310181098939798"/>
    <n v="0.33959272601555701"/>
    <n v="0"/>
    <n v="14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"/>
    <x v="21"/>
    <x v="4"/>
    <x v="2"/>
    <n v="34.244095935716501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"/>
    <x v="22"/>
    <x v="2"/>
    <x v="2"/>
    <n v="8.5364004430716595E-2"/>
    <n v="3.4710003886881398E-2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"/>
    <x v="22"/>
    <x v="3"/>
    <x v="2"/>
    <n v="2.55367699947125"/>
    <n v="0.70247999234454805"/>
    <n v="0"/>
    <n v="15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"/>
    <x v="22"/>
    <x v="4"/>
    <x v="2"/>
    <n v="33.897667999628602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"/>
    <x v="0"/>
    <x v="0"/>
    <x v="0"/>
    <n v="1.7743895562486001E-2"/>
    <n v="2E+20"/>
    <n v="0"/>
    <n v="4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"/>
    <x v="1"/>
    <x v="0"/>
    <x v="0"/>
    <n v="4.6196049470483"/>
    <n v="3E+20"/>
    <n v="0"/>
    <n v="18"/>
    <n v="0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"/>
    <x v="2"/>
    <x v="0"/>
    <x v="0"/>
    <n v="2.3641828393269502"/>
    <n v="2E+20"/>
    <n v="0"/>
    <n v="9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"/>
    <x v="3"/>
    <x v="1"/>
    <x v="1"/>
    <n v="21.154205127009899"/>
    <n v="2E+20"/>
    <n v="1"/>
    <n v="46"/>
    <n v="6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"/>
    <x v="5"/>
    <x v="2"/>
    <x v="2"/>
    <n v="0.76259184321495299"/>
    <n v="2E+20"/>
    <n v="0"/>
    <n v="1"/>
    <n v="0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"/>
    <x v="5"/>
    <x v="3"/>
    <x v="2"/>
    <n v="2.2877755296448599"/>
    <n v="2E+20"/>
    <n v="0"/>
    <n v="3"/>
    <n v="0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"/>
    <x v="6"/>
    <x v="2"/>
    <x v="2"/>
    <n v="0.82500530312900999"/>
    <n v="2E+20"/>
    <n v="0"/>
    <n v="1"/>
    <n v="0.5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"/>
    <x v="6"/>
    <x v="3"/>
    <x v="2"/>
    <n v="1.65001060625802"/>
    <n v="2E+20"/>
    <n v="0"/>
    <n v="2"/>
    <n v="1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"/>
    <x v="7"/>
    <x v="2"/>
    <x v="2"/>
    <n v="3.0019340511070001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"/>
    <x v="7"/>
    <x v="3"/>
    <x v="2"/>
    <n v="3.0019340511070001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"/>
    <x v="9"/>
    <x v="0"/>
    <x v="0"/>
    <n v="0.42307022392101901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"/>
    <x v="10"/>
    <x v="2"/>
    <x v="2"/>
    <n v="0.109525207754351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"/>
    <x v="10"/>
    <x v="3"/>
    <x v="2"/>
    <n v="0.2190504155087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"/>
    <x v="13"/>
    <x v="0"/>
    <x v="0"/>
    <n v="4.1528783775619997"/>
    <n v="2E+20"/>
    <n v="0"/>
    <n v="10"/>
    <n v="5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"/>
    <x v="15"/>
    <x v="0"/>
    <x v="0"/>
    <n v="9.6376074847968798E-4"/>
    <n v="2E+20"/>
    <n v="0"/>
    <n v="2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"/>
    <x v="20"/>
    <x v="2"/>
    <x v="2"/>
    <n v="7.7815822063879297E-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"/>
    <x v="20"/>
    <x v="3"/>
    <x v="2"/>
    <n v="2.2872827976188401"/>
    <n v="2E+20"/>
    <n v="0"/>
    <n v="14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"/>
    <x v="20"/>
    <x v="4"/>
    <x v="2"/>
    <n v="42.319462674170502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"/>
    <x v="21"/>
    <x v="2"/>
    <x v="2"/>
    <n v="2.40942132014603E-2"/>
    <n v="2E+20"/>
    <n v="0"/>
    <n v="0.55555555555555602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"/>
    <x v="21"/>
    <x v="3"/>
    <x v="2"/>
    <n v="0.86739167525256999"/>
    <n v="2E+20"/>
    <n v="0"/>
    <n v="20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"/>
    <x v="22"/>
    <x v="2"/>
    <x v="2"/>
    <n v="7.6553123520971503E-2"/>
    <n v="2E+20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"/>
    <x v="22"/>
    <x v="3"/>
    <x v="2"/>
    <n v="2.18885967756311"/>
    <n v="2E+20"/>
    <n v="0"/>
    <n v="14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"/>
    <x v="22"/>
    <x v="4"/>
    <x v="2"/>
    <n v="33.848608911984599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"/>
    <x v="0"/>
    <x v="0"/>
    <x v="0"/>
    <n v="2.2441402759112598E-2"/>
    <n v="2E+20"/>
    <n v="0"/>
    <n v="3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"/>
    <x v="1"/>
    <x v="0"/>
    <x v="0"/>
    <n v="11.3251242361703"/>
    <n v="3E+20"/>
    <n v="0"/>
    <n v="36"/>
    <n v="8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"/>
    <x v="2"/>
    <x v="0"/>
    <x v="0"/>
    <n v="2.9963785567067398"/>
    <n v="2E+20"/>
    <n v="0"/>
    <n v="10"/>
    <n v="1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"/>
    <x v="3"/>
    <x v="1"/>
    <x v="1"/>
    <n v="28.503395970558699"/>
    <n v="2E+20"/>
    <n v="2"/>
    <n v="58"/>
    <n v="23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"/>
    <x v="5"/>
    <x v="2"/>
    <x v="2"/>
    <n v="0.82275662636687097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"/>
    <x v="5"/>
    <x v="3"/>
    <x v="2"/>
    <n v="2.46826987910060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"/>
    <x v="6"/>
    <x v="2"/>
    <x v="2"/>
    <n v="0.87447727146232201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"/>
    <x v="6"/>
    <x v="3"/>
    <x v="2"/>
    <n v="1.74895454292464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"/>
    <x v="7"/>
    <x v="2"/>
    <x v="2"/>
    <n v="2.72713694838638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"/>
    <x v="7"/>
    <x v="3"/>
    <x v="2"/>
    <n v="2.72713694838638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"/>
    <x v="9"/>
    <x v="0"/>
    <x v="0"/>
    <n v="0.52414400176666698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"/>
    <x v="10"/>
    <x v="2"/>
    <x v="2"/>
    <n v="0.129348125574307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"/>
    <x v="10"/>
    <x v="3"/>
    <x v="2"/>
    <n v="0.258696251148615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"/>
    <x v="13"/>
    <x v="0"/>
    <x v="0"/>
    <n v="3.7168089917271199"/>
    <n v="2E+20"/>
    <n v="0"/>
    <n v="10"/>
    <n v="8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"/>
    <x v="15"/>
    <x v="0"/>
    <x v="0"/>
    <n v="0"/>
    <n v="2E+20"/>
    <n v="0"/>
    <n v="0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"/>
    <x v="20"/>
    <x v="2"/>
    <x v="2"/>
    <n v="5.5260706054247301E-2"/>
    <n v="2E+20"/>
    <n v="0"/>
    <n v="0.375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"/>
    <x v="20"/>
    <x v="3"/>
    <x v="2"/>
    <n v="2.6525138906038701"/>
    <n v="2E+20"/>
    <n v="0"/>
    <n v="18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"/>
    <x v="20"/>
    <x v="4"/>
    <x v="2"/>
    <n v="43.91489361702129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"/>
    <x v="21"/>
    <x v="2"/>
    <x v="2"/>
    <n v="2.3798627720972899E-2"/>
    <n v="2E+20"/>
    <n v="0"/>
    <n v="0.47222222222222199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"/>
    <x v="21"/>
    <x v="3"/>
    <x v="2"/>
    <n v="0.85675059795502495"/>
    <n v="2E+20"/>
    <n v="0"/>
    <n v="17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"/>
    <x v="22"/>
    <x v="2"/>
    <x v="2"/>
    <n v="7.1072933352459705E-2"/>
    <n v="2E+20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"/>
    <x v="22"/>
    <x v="3"/>
    <x v="2"/>
    <n v="2.0442963127298901"/>
    <n v="2E+20"/>
    <n v="0"/>
    <n v="20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"/>
    <x v="22"/>
    <x v="4"/>
    <x v="2"/>
    <n v="33.9014351277057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4"/>
    <x v="0"/>
    <x v="0"/>
    <x v="0"/>
    <n v="1.5470185072119301E-3"/>
    <n v="2E+20"/>
    <n v="0"/>
    <n v="1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4"/>
    <x v="1"/>
    <x v="0"/>
    <x v="0"/>
    <n v="6.30931192590789"/>
    <n v="3E+20"/>
    <n v="0"/>
    <n v="20"/>
    <n v="17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4"/>
    <x v="2"/>
    <x v="0"/>
    <x v="0"/>
    <n v="3.4944822118059902"/>
    <n v="2E+20"/>
    <n v="0"/>
    <n v="13"/>
    <n v="11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4"/>
    <x v="3"/>
    <x v="1"/>
    <x v="1"/>
    <n v="26.8622183310796"/>
    <n v="2E+20"/>
    <n v="5"/>
    <n v="60"/>
    <n v="55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4"/>
    <x v="4"/>
    <x v="0"/>
    <x v="0"/>
    <n v="8.9517103572994097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4"/>
    <x v="5"/>
    <x v="2"/>
    <x v="2"/>
    <n v="0.86636435187590399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4"/>
    <x v="5"/>
    <x v="3"/>
    <x v="2"/>
    <n v="2.59909305562770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4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4"/>
    <x v="6"/>
    <x v="2"/>
    <x v="2"/>
    <n v="0.90818840047168004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4"/>
    <x v="6"/>
    <x v="3"/>
    <x v="2"/>
    <n v="1.8163768009433601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4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4"/>
    <x v="7"/>
    <x v="2"/>
    <x v="2"/>
    <n v="3.4821686648641603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4"/>
    <x v="7"/>
    <x v="3"/>
    <x v="2"/>
    <n v="3.4821686648641603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4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4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4"/>
    <x v="9"/>
    <x v="0"/>
    <x v="0"/>
    <n v="0.75996879995911404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4"/>
    <x v="10"/>
    <x v="2"/>
    <x v="2"/>
    <n v="0.19399084508575901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4"/>
    <x v="10"/>
    <x v="3"/>
    <x v="2"/>
    <n v="0.387981690171518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4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4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4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4"/>
    <x v="13"/>
    <x v="0"/>
    <x v="0"/>
    <n v="5.0084871943326004"/>
    <n v="2E+20"/>
    <n v="0"/>
    <n v="10"/>
    <n v="4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4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4"/>
    <x v="15"/>
    <x v="0"/>
    <x v="0"/>
    <n v="4.0895696880044599E-4"/>
    <n v="2E+20"/>
    <n v="0"/>
    <n v="1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4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4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4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4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4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4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4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4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4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4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4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4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4"/>
    <x v="20"/>
    <x v="2"/>
    <x v="2"/>
    <n v="9.6903303644747696E-2"/>
    <n v="2E+20"/>
    <n v="0"/>
    <n v="1"/>
    <n v="0.20833333333333301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4"/>
    <x v="20"/>
    <x v="3"/>
    <x v="2"/>
    <n v="2.5297566693523899"/>
    <n v="2E+20"/>
    <n v="0"/>
    <n v="14"/>
    <n v="1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4"/>
    <x v="20"/>
    <x v="4"/>
    <x v="2"/>
    <n v="41.458561867356103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4"/>
    <x v="21"/>
    <x v="2"/>
    <x v="2"/>
    <n v="2.8298530976827999E-2"/>
    <n v="1.15282262161305E-2"/>
    <n v="0"/>
    <n v="0.38888888888888901"/>
    <n v="2.7777777777777801E-2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4"/>
    <x v="21"/>
    <x v="3"/>
    <x v="2"/>
    <n v="1.0187471151658101"/>
    <n v="0.41501614378069701"/>
    <n v="0"/>
    <n v="14"/>
    <n v="1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4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4"/>
    <x v="22"/>
    <x v="2"/>
    <x v="2"/>
    <n v="9.0015255065561503E-2"/>
    <n v="3.7263651214300399E-2"/>
    <n v="0"/>
    <n v="1"/>
    <n v="0.33333333333333298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4"/>
    <x v="22"/>
    <x v="3"/>
    <x v="2"/>
    <n v="2.7383487631621"/>
    <n v="0.97777949900948402"/>
    <n v="0"/>
    <n v="15"/>
    <n v="12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4"/>
    <x v="22"/>
    <x v="4"/>
    <x v="2"/>
    <n v="33.951536103779198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5"/>
    <x v="0"/>
    <x v="0"/>
    <x v="0"/>
    <n v="0.218781478615622"/>
    <n v="2E+20"/>
    <n v="0"/>
    <n v="7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5"/>
    <x v="1"/>
    <x v="0"/>
    <x v="0"/>
    <n v="18.125628593795"/>
    <n v="3E+20"/>
    <n v="0"/>
    <n v="46"/>
    <n v="38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5"/>
    <x v="2"/>
    <x v="0"/>
    <x v="0"/>
    <n v="4.1546164876126497"/>
    <n v="2E+20"/>
    <n v="0"/>
    <n v="11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5"/>
    <x v="3"/>
    <x v="1"/>
    <x v="1"/>
    <n v="40.398163819624301"/>
    <n v="3E+20"/>
    <n v="4"/>
    <n v="66"/>
    <n v="60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5"/>
    <x v="4"/>
    <x v="0"/>
    <x v="0"/>
    <n v="0.173424828522007"/>
    <n v="2E+20"/>
    <n v="0"/>
    <n v="2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5"/>
    <x v="5"/>
    <x v="2"/>
    <x v="2"/>
    <n v="0.91243419207479004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5"/>
    <x v="5"/>
    <x v="3"/>
    <x v="2"/>
    <n v="2.7373025762243701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5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5"/>
    <x v="6"/>
    <x v="2"/>
    <x v="2"/>
    <n v="0.92288615850332101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5"/>
    <x v="6"/>
    <x v="3"/>
    <x v="2"/>
    <n v="1.84577231700664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5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5"/>
    <x v="7"/>
    <x v="2"/>
    <x v="2"/>
    <n v="4.5875370133509598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5"/>
    <x v="7"/>
    <x v="3"/>
    <x v="2"/>
    <n v="4.5875370133509598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5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5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5"/>
    <x v="9"/>
    <x v="0"/>
    <x v="0"/>
    <n v="0.74095435235378404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5"/>
    <x v="10"/>
    <x v="2"/>
    <x v="2"/>
    <n v="0.18656457902262799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5"/>
    <x v="10"/>
    <x v="3"/>
    <x v="2"/>
    <n v="0.37312915804525598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5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5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5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5"/>
    <x v="13"/>
    <x v="0"/>
    <x v="0"/>
    <n v="5.1739175985605304"/>
    <n v="2E+20"/>
    <n v="0"/>
    <n v="10"/>
    <n v="7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5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5"/>
    <x v="15"/>
    <x v="0"/>
    <x v="0"/>
    <n v="0"/>
    <n v="2E+20"/>
    <n v="0"/>
    <n v="2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5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5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5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5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5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5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5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5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5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5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5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5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5"/>
    <x v="20"/>
    <x v="2"/>
    <x v="2"/>
    <n v="0.12076122296769"/>
    <n v="2E+20"/>
    <n v="0"/>
    <n v="1"/>
    <n v="4.1666666666666699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5"/>
    <x v="20"/>
    <x v="3"/>
    <x v="2"/>
    <n v="3.5024156825533899"/>
    <n v="2E+20"/>
    <n v="0"/>
    <n v="18"/>
    <n v="2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5"/>
    <x v="20"/>
    <x v="4"/>
    <x v="2"/>
    <n v="41.06882512022949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5"/>
    <x v="21"/>
    <x v="2"/>
    <x v="2"/>
    <n v="2.7901199771247699E-2"/>
    <n v="1.11697341735735E-2"/>
    <n v="0"/>
    <n v="0.69444444444444398"/>
    <n v="0.13888888888888901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5"/>
    <x v="21"/>
    <x v="3"/>
    <x v="2"/>
    <n v="1.0044431917649199"/>
    <n v="0.40211043024864601"/>
    <n v="0"/>
    <n v="25"/>
    <n v="5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5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5"/>
    <x v="22"/>
    <x v="2"/>
    <x v="2"/>
    <n v="7.3297022593829197E-2"/>
    <n v="3.0678901785823599E-2"/>
    <n v="0"/>
    <n v="0.58333333333333304"/>
    <n v="5.55555555555556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5"/>
    <x v="22"/>
    <x v="3"/>
    <x v="2"/>
    <n v="2.63869281337786"/>
    <n v="1.1044404642896499"/>
    <n v="0"/>
    <n v="21"/>
    <n v="2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5"/>
    <x v="22"/>
    <x v="4"/>
    <x v="2"/>
    <n v="34.46808510638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6"/>
    <x v="0"/>
    <x v="0"/>
    <x v="0"/>
    <n v="0.16046966564163201"/>
    <n v="2E+20"/>
    <n v="0"/>
    <n v="8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6"/>
    <x v="1"/>
    <x v="0"/>
    <x v="0"/>
    <n v="37.283766490394001"/>
    <n v="3E+20"/>
    <n v="0"/>
    <n v="67"/>
    <n v="52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6"/>
    <x v="2"/>
    <x v="0"/>
    <x v="0"/>
    <n v="5.4893343835407702"/>
    <n v="3E+20"/>
    <n v="0"/>
    <n v="11"/>
    <n v="11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6"/>
    <x v="3"/>
    <x v="1"/>
    <x v="1"/>
    <n v="60.943834877033403"/>
    <n v="2E+20"/>
    <n v="12"/>
    <n v="103"/>
    <n v="72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6"/>
    <x v="4"/>
    <x v="0"/>
    <x v="0"/>
    <n v="3.01706552369095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6"/>
    <x v="5"/>
    <x v="2"/>
    <x v="2"/>
    <n v="0.96077559508635801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6"/>
    <x v="5"/>
    <x v="3"/>
    <x v="2"/>
    <n v="2.88232678525907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6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6"/>
    <x v="6"/>
    <x v="2"/>
    <x v="2"/>
    <n v="0.988124472552388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6"/>
    <x v="6"/>
    <x v="3"/>
    <x v="2"/>
    <n v="1.97624894510478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6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6"/>
    <x v="7"/>
    <x v="2"/>
    <x v="2"/>
    <n v="2.7002720051654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6"/>
    <x v="7"/>
    <x v="3"/>
    <x v="2"/>
    <n v="2.7002720051654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6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6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6"/>
    <x v="9"/>
    <x v="0"/>
    <x v="0"/>
    <n v="0.49902649979312302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6"/>
    <x v="10"/>
    <x v="2"/>
    <x v="2"/>
    <n v="0.124145553781238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6"/>
    <x v="10"/>
    <x v="3"/>
    <x v="2"/>
    <n v="0.24829110756247599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6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6"/>
    <x v="11"/>
    <x v="0"/>
    <x v="0"/>
    <n v="1.80926213217413E-2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6"/>
    <x v="12"/>
    <x v="0"/>
    <x v="0"/>
    <n v="3.4481144363754303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6"/>
    <x v="13"/>
    <x v="0"/>
    <x v="0"/>
    <n v="4.5526574205178703"/>
    <n v="2E+20"/>
    <n v="0"/>
    <n v="10"/>
    <n v="4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6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6"/>
    <x v="15"/>
    <x v="0"/>
    <x v="0"/>
    <n v="0.44531135910512998"/>
    <n v="2E+20"/>
    <n v="0"/>
    <n v="19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6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6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6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6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6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6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6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6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6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6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6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6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6"/>
    <x v="20"/>
    <x v="2"/>
    <x v="2"/>
    <n v="0.125434737580745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6"/>
    <x v="20"/>
    <x v="3"/>
    <x v="2"/>
    <n v="3.7895070032385201"/>
    <n v="2E+20"/>
    <n v="0"/>
    <n v="20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6"/>
    <x v="20"/>
    <x v="4"/>
    <x v="2"/>
    <n v="41.304038628351101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6"/>
    <x v="21"/>
    <x v="2"/>
    <x v="2"/>
    <n v="4.18746975056433E-2"/>
    <n v="2.7708145281126199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6"/>
    <x v="21"/>
    <x v="3"/>
    <x v="2"/>
    <n v="1.0463133595458201"/>
    <n v="0.34475892671517799"/>
    <n v="0"/>
    <n v="18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6"/>
    <x v="21"/>
    <x v="4"/>
    <x v="2"/>
    <n v="33.989478184633199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6"/>
    <x v="22"/>
    <x v="2"/>
    <x v="2"/>
    <n v="0.114691392032712"/>
    <n v="6.5442714775120495E-2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6"/>
    <x v="22"/>
    <x v="3"/>
    <x v="2"/>
    <n v="2.9394775249359402"/>
    <n v="0.98644398108738796"/>
    <n v="0"/>
    <n v="22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6"/>
    <x v="22"/>
    <x v="4"/>
    <x v="2"/>
    <n v="33.0560643354424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7"/>
    <x v="0"/>
    <x v="0"/>
    <x v="0"/>
    <n v="8.4923378083935297E-2"/>
    <n v="2E+20"/>
    <n v="0"/>
    <n v="3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7"/>
    <x v="1"/>
    <x v="0"/>
    <x v="0"/>
    <n v="12.8022317696594"/>
    <n v="3E+20"/>
    <n v="0"/>
    <n v="29"/>
    <n v="23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7"/>
    <x v="2"/>
    <x v="0"/>
    <x v="0"/>
    <n v="1.3383043216913599"/>
    <n v="2E+20"/>
    <n v="0"/>
    <n v="7"/>
    <n v="1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7"/>
    <x v="3"/>
    <x v="1"/>
    <x v="1"/>
    <n v="28.650751418887001"/>
    <n v="2E+20"/>
    <n v="1"/>
    <n v="58"/>
    <n v="44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7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7"/>
    <x v="5"/>
    <x v="2"/>
    <x v="2"/>
    <n v="0.82182746613134605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7"/>
    <x v="5"/>
    <x v="3"/>
    <x v="2"/>
    <n v="2.4654823983940402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7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7"/>
    <x v="6"/>
    <x v="2"/>
    <x v="2"/>
    <n v="0.79127786255876698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7"/>
    <x v="6"/>
    <x v="3"/>
    <x v="2"/>
    <n v="1.58255572511753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7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7"/>
    <x v="7"/>
    <x v="2"/>
    <x v="2"/>
    <n v="2.77880637274243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7"/>
    <x v="7"/>
    <x v="3"/>
    <x v="2"/>
    <n v="2.77880637274243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7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7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7"/>
    <x v="9"/>
    <x v="0"/>
    <x v="0"/>
    <n v="0.75870660482528096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7"/>
    <x v="10"/>
    <x v="2"/>
    <x v="2"/>
    <n v="0.172503687449888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7"/>
    <x v="10"/>
    <x v="3"/>
    <x v="2"/>
    <n v="0.345007374899777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7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7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7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7"/>
    <x v="13"/>
    <x v="0"/>
    <x v="0"/>
    <n v="3.2303491570080398"/>
    <n v="2E+20"/>
    <n v="0"/>
    <n v="10"/>
    <n v="7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7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7"/>
    <x v="15"/>
    <x v="0"/>
    <x v="0"/>
    <n v="0.22745439119928701"/>
    <n v="2E+20"/>
    <n v="0"/>
    <n v="13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7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7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7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7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7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7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7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7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7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7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7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7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7"/>
    <x v="20"/>
    <x v="2"/>
    <x v="2"/>
    <n v="0.122059292534399"/>
    <n v="2E+20"/>
    <n v="0"/>
    <n v="1"/>
    <n v="8.3333333333333301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7"/>
    <x v="20"/>
    <x v="3"/>
    <x v="2"/>
    <n v="2.7531706906725599"/>
    <n v="2E+20"/>
    <n v="0"/>
    <n v="24"/>
    <n v="4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7"/>
    <x v="20"/>
    <x v="4"/>
    <x v="2"/>
    <n v="40.42609431909939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7"/>
    <x v="21"/>
    <x v="2"/>
    <x v="2"/>
    <n v="2.8507796406357699E-2"/>
    <n v="2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7"/>
    <x v="21"/>
    <x v="3"/>
    <x v="2"/>
    <n v="0.88457153581792203"/>
    <n v="2E+20"/>
    <n v="0"/>
    <n v="17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7"/>
    <x v="21"/>
    <x v="4"/>
    <x v="2"/>
    <n v="34.29716909653450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7"/>
    <x v="22"/>
    <x v="2"/>
    <x v="2"/>
    <n v="8.7015103947031297E-2"/>
    <n v="2E+20"/>
    <n v="0"/>
    <n v="1"/>
    <n v="0.13888888888888901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7"/>
    <x v="22"/>
    <x v="3"/>
    <x v="2"/>
    <n v="2.33739459940199"/>
    <n v="2E+20"/>
    <n v="0"/>
    <n v="19"/>
    <n v="5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7"/>
    <x v="22"/>
    <x v="4"/>
    <x v="2"/>
    <n v="33.642863936740298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8"/>
    <x v="0"/>
    <x v="0"/>
    <x v="0"/>
    <n v="0.28380475400987099"/>
    <n v="2E+20"/>
    <n v="0"/>
    <n v="7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8"/>
    <x v="1"/>
    <x v="0"/>
    <x v="0"/>
    <n v="27.221406067716298"/>
    <n v="3E+20"/>
    <n v="0"/>
    <n v="56"/>
    <n v="22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8"/>
    <x v="2"/>
    <x v="0"/>
    <x v="0"/>
    <n v="9.9878351475866296"/>
    <n v="3E+20"/>
    <n v="0"/>
    <n v="29"/>
    <n v="29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8"/>
    <x v="3"/>
    <x v="1"/>
    <x v="1"/>
    <n v="55.954087001996001"/>
    <n v="2E+20"/>
    <n v="8"/>
    <n v="95"/>
    <n v="72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8"/>
    <x v="4"/>
    <x v="0"/>
    <x v="0"/>
    <n v="7.3510456454898995E-2"/>
    <n v="2E+20"/>
    <n v="0"/>
    <n v="2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8"/>
    <x v="5"/>
    <x v="2"/>
    <x v="2"/>
    <n v="0.93705481423958403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8"/>
    <x v="5"/>
    <x v="3"/>
    <x v="2"/>
    <n v="2.81116444271874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8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8"/>
    <x v="6"/>
    <x v="2"/>
    <x v="2"/>
    <n v="0.97034335632118895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8"/>
    <x v="6"/>
    <x v="3"/>
    <x v="2"/>
    <n v="1.9406867126423799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8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8"/>
    <x v="7"/>
    <x v="2"/>
    <x v="2"/>
    <n v="2.88619834486642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8"/>
    <x v="7"/>
    <x v="3"/>
    <x v="2"/>
    <n v="2.88619834486642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8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8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8"/>
    <x v="9"/>
    <x v="0"/>
    <x v="0"/>
    <n v="0.52421033183465005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8"/>
    <x v="10"/>
    <x v="2"/>
    <x v="2"/>
    <n v="0.13564970010922101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8"/>
    <x v="10"/>
    <x v="3"/>
    <x v="2"/>
    <n v="0.271299400218441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8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8"/>
    <x v="11"/>
    <x v="0"/>
    <x v="0"/>
    <n v="1.6511777167101001E-2"/>
    <n v="2E+20"/>
    <n v="0"/>
    <n v="2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8"/>
    <x v="12"/>
    <x v="0"/>
    <x v="0"/>
    <n v="5.1297285883804403E-2"/>
    <n v="2E+20"/>
    <n v="0"/>
    <n v="3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8"/>
    <x v="13"/>
    <x v="0"/>
    <x v="0"/>
    <n v="5.1798247995689799"/>
    <n v="2E+20"/>
    <n v="0"/>
    <n v="10"/>
    <n v="9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8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8"/>
    <x v="15"/>
    <x v="0"/>
    <x v="0"/>
    <n v="0.17936173866914701"/>
    <n v="2E+20"/>
    <n v="0"/>
    <n v="12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8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8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8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8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8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8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8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8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8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8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8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8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8"/>
    <x v="20"/>
    <x v="2"/>
    <x v="2"/>
    <n v="0.10558857462268301"/>
    <n v="2E+20"/>
    <n v="0"/>
    <n v="1"/>
    <n v="8.3333333333333301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8"/>
    <x v="20"/>
    <x v="3"/>
    <x v="2"/>
    <n v="2.98019717231896"/>
    <n v="2E+20"/>
    <n v="0"/>
    <n v="18"/>
    <n v="4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8"/>
    <x v="20"/>
    <x v="4"/>
    <x v="2"/>
    <n v="41.40662946338569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8"/>
    <x v="21"/>
    <x v="2"/>
    <x v="2"/>
    <n v="4.1068815927152301E-2"/>
    <n v="2.0783269795172199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8"/>
    <x v="21"/>
    <x v="3"/>
    <x v="2"/>
    <n v="1.14024914161841"/>
    <n v="0.41104140847755599"/>
    <n v="0"/>
    <n v="21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8"/>
    <x v="21"/>
    <x v="4"/>
    <x v="2"/>
    <n v="34.099747805587697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8"/>
    <x v="22"/>
    <x v="2"/>
    <x v="2"/>
    <n v="0.121833317698362"/>
    <n v="4.77262906442164E-2"/>
    <n v="0"/>
    <n v="1"/>
    <n v="0.13888888888888901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8"/>
    <x v="22"/>
    <x v="3"/>
    <x v="2"/>
    <n v="3.2866746989451698"/>
    <n v="1.1681809809805199"/>
    <n v="0"/>
    <n v="24"/>
    <n v="5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8"/>
    <x v="22"/>
    <x v="4"/>
    <x v="2"/>
    <n v="33.2665370956510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9"/>
    <x v="0"/>
    <x v="0"/>
    <x v="0"/>
    <n v="6.2555840215306399E-2"/>
    <n v="2E+20"/>
    <n v="0"/>
    <n v="3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9"/>
    <x v="1"/>
    <x v="0"/>
    <x v="0"/>
    <n v="16.012858880272699"/>
    <n v="3E+20"/>
    <n v="0"/>
    <n v="46"/>
    <n v="24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9"/>
    <x v="2"/>
    <x v="0"/>
    <x v="0"/>
    <n v="6.7524466288456404"/>
    <n v="2E+20"/>
    <n v="0"/>
    <n v="17"/>
    <n v="16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9"/>
    <x v="3"/>
    <x v="1"/>
    <x v="1"/>
    <n v="37.989036421813303"/>
    <n v="2E+20"/>
    <n v="0"/>
    <n v="78"/>
    <n v="49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9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9"/>
    <x v="5"/>
    <x v="2"/>
    <x v="2"/>
    <n v="0.85750804113969803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9"/>
    <x v="5"/>
    <x v="3"/>
    <x v="2"/>
    <n v="2.5725241234190901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9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9"/>
    <x v="6"/>
    <x v="2"/>
    <x v="2"/>
    <n v="0.89260182013365497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9"/>
    <x v="6"/>
    <x v="3"/>
    <x v="2"/>
    <n v="1.7852036402673099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9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9"/>
    <x v="7"/>
    <x v="2"/>
    <x v="2"/>
    <n v="3.073278964542449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9"/>
    <x v="7"/>
    <x v="3"/>
    <x v="2"/>
    <n v="3.073278964542449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9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9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9"/>
    <x v="9"/>
    <x v="0"/>
    <x v="0"/>
    <n v="0.511604573019807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9"/>
    <x v="10"/>
    <x v="2"/>
    <x v="2"/>
    <n v="0.13313154284053699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9"/>
    <x v="10"/>
    <x v="3"/>
    <x v="2"/>
    <n v="0.26626308568107399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9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9"/>
    <x v="11"/>
    <x v="0"/>
    <x v="0"/>
    <n v="1.63559215563924E-2"/>
    <n v="2E+20"/>
    <n v="0"/>
    <n v="2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9"/>
    <x v="12"/>
    <x v="0"/>
    <x v="0"/>
    <n v="2.3669405578342101E-2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9"/>
    <x v="13"/>
    <x v="0"/>
    <x v="0"/>
    <n v="3.21782772014926"/>
    <n v="2E+20"/>
    <n v="0"/>
    <n v="10"/>
    <n v="4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9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9"/>
    <x v="15"/>
    <x v="0"/>
    <x v="0"/>
    <n v="0.26643776464926"/>
    <n v="2E+20"/>
    <n v="0"/>
    <n v="9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9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9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9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9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9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9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9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9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9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9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9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9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9"/>
    <x v="20"/>
    <x v="2"/>
    <x v="2"/>
    <n v="9.2133519141971099E-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9"/>
    <x v="20"/>
    <x v="3"/>
    <x v="2"/>
    <n v="3.2341701333296999"/>
    <n v="2E+20"/>
    <n v="0"/>
    <n v="32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9"/>
    <x v="20"/>
    <x v="4"/>
    <x v="2"/>
    <n v="42.649782461584302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9"/>
    <x v="21"/>
    <x v="2"/>
    <x v="2"/>
    <n v="2.6475147531660501E-2"/>
    <n v="2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9"/>
    <x v="21"/>
    <x v="3"/>
    <x v="2"/>
    <n v="0.92672931034944905"/>
    <n v="2E+20"/>
    <n v="0"/>
    <n v="24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9"/>
    <x v="21"/>
    <x v="4"/>
    <x v="2"/>
    <n v="34.440955505570102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9"/>
    <x v="22"/>
    <x v="2"/>
    <x v="2"/>
    <n v="0.105857364332194"/>
    <n v="5.6880554993001202E-2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9"/>
    <x v="22"/>
    <x v="3"/>
    <x v="2"/>
    <n v="2.609993760859"/>
    <n v="1.26439705988315"/>
    <n v="0"/>
    <n v="26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9"/>
    <x v="22"/>
    <x v="4"/>
    <x v="2"/>
    <n v="33.1739734745608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0"/>
    <x v="0"/>
    <x v="0"/>
    <x v="0"/>
    <n v="0.16215043733123399"/>
    <n v="2E+20"/>
    <n v="0"/>
    <n v="7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0"/>
    <x v="1"/>
    <x v="0"/>
    <x v="0"/>
    <n v="20.981434629979599"/>
    <n v="3E+20"/>
    <n v="0"/>
    <n v="56"/>
    <n v="41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0"/>
    <x v="2"/>
    <x v="0"/>
    <x v="0"/>
    <n v="7.9900116831433099"/>
    <n v="3E+20"/>
    <n v="0"/>
    <n v="16"/>
    <n v="12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0"/>
    <x v="3"/>
    <x v="1"/>
    <x v="1"/>
    <n v="47.370993758224699"/>
    <n v="3E+20"/>
    <n v="18"/>
    <n v="91"/>
    <n v="66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0"/>
    <x v="4"/>
    <x v="0"/>
    <x v="0"/>
    <n v="4.4577223831917499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0"/>
    <x v="5"/>
    <x v="2"/>
    <x v="2"/>
    <n v="0.96463631294865104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0"/>
    <x v="5"/>
    <x v="3"/>
    <x v="2"/>
    <n v="2.8939089388459598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0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0"/>
    <x v="6"/>
    <x v="2"/>
    <x v="2"/>
    <n v="0.987917988456254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0"/>
    <x v="6"/>
    <x v="3"/>
    <x v="2"/>
    <n v="1.97583597691251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0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0"/>
    <x v="7"/>
    <x v="2"/>
    <x v="2"/>
    <n v="3.4797116721998103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0"/>
    <x v="7"/>
    <x v="3"/>
    <x v="2"/>
    <n v="3.4797116721998103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0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0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0"/>
    <x v="9"/>
    <x v="0"/>
    <x v="0"/>
    <n v="0.55891841979893098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0"/>
    <x v="10"/>
    <x v="2"/>
    <x v="2"/>
    <n v="0.14044889992517801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0"/>
    <x v="10"/>
    <x v="3"/>
    <x v="2"/>
    <n v="0.280897799850356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0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0"/>
    <x v="11"/>
    <x v="0"/>
    <x v="0"/>
    <n v="1.1228370585694199E-2"/>
    <n v="2E+20"/>
    <n v="0"/>
    <n v="2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0"/>
    <x v="12"/>
    <x v="0"/>
    <x v="0"/>
    <n v="1.5651667242929799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0"/>
    <x v="13"/>
    <x v="0"/>
    <x v="0"/>
    <n v="4.6965255203576897"/>
    <n v="2E+20"/>
    <n v="0"/>
    <n v="10"/>
    <n v="6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0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0"/>
    <x v="15"/>
    <x v="0"/>
    <x v="0"/>
    <n v="0.238901816975644"/>
    <n v="2E+20"/>
    <n v="0"/>
    <n v="6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0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0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0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0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0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0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0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0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0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0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0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0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0"/>
    <x v="20"/>
    <x v="2"/>
    <x v="2"/>
    <n v="0.11634184911562299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0"/>
    <x v="20"/>
    <x v="3"/>
    <x v="2"/>
    <n v="3.4499189770043799"/>
    <n v="2E+20"/>
    <n v="0"/>
    <n v="18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0"/>
    <x v="20"/>
    <x v="4"/>
    <x v="2"/>
    <n v="41.49479302696359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0"/>
    <x v="21"/>
    <x v="2"/>
    <x v="2"/>
    <n v="3.1929404942947E-2"/>
    <n v="9.0473166221863802E-3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0"/>
    <x v="21"/>
    <x v="3"/>
    <x v="2"/>
    <n v="1.10709148939794"/>
    <n v="0.2839411482925"/>
    <n v="0"/>
    <n v="20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0"/>
    <x v="21"/>
    <x v="4"/>
    <x v="2"/>
    <n v="34.423283240428397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0"/>
    <x v="22"/>
    <x v="2"/>
    <x v="2"/>
    <n v="0.125478362277749"/>
    <n v="4.2533047527694198E-2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0"/>
    <x v="22"/>
    <x v="3"/>
    <x v="2"/>
    <n v="3.1734633541481299"/>
    <n v="0.84361181665125695"/>
    <n v="0"/>
    <n v="17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0"/>
    <x v="22"/>
    <x v="4"/>
    <x v="2"/>
    <n v="32.923502895614099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1"/>
    <x v="0"/>
    <x v="0"/>
    <x v="0"/>
    <n v="0.29491058993395303"/>
    <n v="2E+20"/>
    <n v="0"/>
    <n v="8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1"/>
    <x v="1"/>
    <x v="0"/>
    <x v="0"/>
    <n v="8.4362010076095206"/>
    <n v="3E+20"/>
    <n v="0"/>
    <n v="27"/>
    <n v="0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1"/>
    <x v="2"/>
    <x v="0"/>
    <x v="0"/>
    <n v="2.8707640128175602"/>
    <n v="2E+20"/>
    <n v="0"/>
    <n v="9"/>
    <n v="4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1"/>
    <x v="3"/>
    <x v="1"/>
    <x v="1"/>
    <n v="26.128822628242101"/>
    <n v="2E+20"/>
    <n v="5"/>
    <n v="52"/>
    <n v="9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1"/>
    <x v="4"/>
    <x v="0"/>
    <x v="0"/>
    <n v="2.6510221104175301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1"/>
    <x v="5"/>
    <x v="2"/>
    <x v="2"/>
    <n v="0.78905992570836903"/>
    <n v="2E+20"/>
    <n v="0"/>
    <n v="1"/>
    <n v="0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1"/>
    <x v="5"/>
    <x v="3"/>
    <x v="2"/>
    <n v="2.3671797771251102"/>
    <n v="2E+20"/>
    <n v="0"/>
    <n v="3"/>
    <n v="0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1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1"/>
    <x v="6"/>
    <x v="2"/>
    <x v="2"/>
    <n v="0.90678986096976699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1"/>
    <x v="6"/>
    <x v="3"/>
    <x v="2"/>
    <n v="1.81357972193953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1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1"/>
    <x v="7"/>
    <x v="2"/>
    <x v="2"/>
    <n v="2.6744466164728802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1"/>
    <x v="7"/>
    <x v="3"/>
    <x v="2"/>
    <n v="2.6744466164728802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1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1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1"/>
    <x v="9"/>
    <x v="0"/>
    <x v="0"/>
    <n v="0.31437385980010701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1"/>
    <x v="10"/>
    <x v="2"/>
    <x v="2"/>
    <n v="8.1250065070894398E-2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1"/>
    <x v="10"/>
    <x v="3"/>
    <x v="2"/>
    <n v="0.16250013014178899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1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1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1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1"/>
    <x v="13"/>
    <x v="0"/>
    <x v="0"/>
    <n v="4.6566709221859197"/>
    <n v="2E+20"/>
    <n v="0"/>
    <n v="10"/>
    <n v="3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1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1"/>
    <x v="15"/>
    <x v="0"/>
    <x v="0"/>
    <n v="6.0118907041773799E-2"/>
    <n v="2E+20"/>
    <n v="0"/>
    <n v="13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1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1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1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1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1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1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1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1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1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1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1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1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1"/>
    <x v="20"/>
    <x v="2"/>
    <x v="2"/>
    <n v="0.11129657773307899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1"/>
    <x v="20"/>
    <x v="3"/>
    <x v="2"/>
    <n v="2.4410221361562199"/>
    <n v="2E+20"/>
    <n v="0"/>
    <n v="18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1"/>
    <x v="20"/>
    <x v="4"/>
    <x v="2"/>
    <n v="40.580073436071103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1"/>
    <x v="21"/>
    <x v="2"/>
    <x v="2"/>
    <n v="1.9285676078063401E-2"/>
    <n v="2E+20"/>
    <n v="0"/>
    <n v="0.47222222222222199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1"/>
    <x v="21"/>
    <x v="3"/>
    <x v="2"/>
    <n v="0.69428433881028295"/>
    <n v="2E+20"/>
    <n v="0"/>
    <n v="17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1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1"/>
    <x v="22"/>
    <x v="2"/>
    <x v="2"/>
    <n v="6.2676037409177099E-2"/>
    <n v="2E+20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1"/>
    <x v="22"/>
    <x v="3"/>
    <x v="2"/>
    <n v="1.9528814234235199"/>
    <n v="2E+20"/>
    <n v="0"/>
    <n v="16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1"/>
    <x v="22"/>
    <x v="4"/>
    <x v="2"/>
    <n v="34.150057262772698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2"/>
    <x v="0"/>
    <x v="0"/>
    <x v="0"/>
    <n v="0.257775828035539"/>
    <n v="2E+20"/>
    <n v="0"/>
    <n v="9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2"/>
    <x v="1"/>
    <x v="0"/>
    <x v="0"/>
    <n v="15.0323017040633"/>
    <n v="3E+20"/>
    <n v="0"/>
    <n v="70"/>
    <n v="60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2"/>
    <x v="2"/>
    <x v="0"/>
    <x v="0"/>
    <n v="5.0884672585315096"/>
    <n v="2E+20"/>
    <n v="0"/>
    <n v="11"/>
    <n v="1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2"/>
    <x v="3"/>
    <x v="1"/>
    <x v="1"/>
    <n v="38.112081586447701"/>
    <n v="2E+20"/>
    <n v="6"/>
    <n v="100"/>
    <n v="87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2"/>
    <x v="4"/>
    <x v="0"/>
    <x v="0"/>
    <n v="2.96955245874879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2"/>
    <x v="5"/>
    <x v="2"/>
    <x v="2"/>
    <n v="0.790292081710956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2"/>
    <x v="5"/>
    <x v="3"/>
    <x v="2"/>
    <n v="2.37087624513287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2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2"/>
    <x v="6"/>
    <x v="2"/>
    <x v="2"/>
    <n v="0.91190545748933205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2"/>
    <x v="6"/>
    <x v="3"/>
    <x v="2"/>
    <n v="1.8238109149786601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2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2"/>
    <x v="7"/>
    <x v="2"/>
    <x v="2"/>
    <n v="3.2049561282627197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2"/>
    <x v="7"/>
    <x v="3"/>
    <x v="2"/>
    <n v="3.2049561282627197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2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2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2"/>
    <x v="9"/>
    <x v="0"/>
    <x v="0"/>
    <n v="0.50681880303543603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2"/>
    <x v="10"/>
    <x v="2"/>
    <x v="2"/>
    <n v="0.13006137535046799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2"/>
    <x v="10"/>
    <x v="3"/>
    <x v="2"/>
    <n v="0.26012275070093599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2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2"/>
    <x v="11"/>
    <x v="0"/>
    <x v="0"/>
    <n v="3.0418503814624901E-3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2"/>
    <x v="12"/>
    <x v="0"/>
    <x v="0"/>
    <n v="8.9234698711400592E-3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2"/>
    <x v="13"/>
    <x v="0"/>
    <x v="0"/>
    <n v="5.3734789081039498"/>
    <n v="2E+20"/>
    <n v="0"/>
    <n v="10"/>
    <n v="9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2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2"/>
    <x v="15"/>
    <x v="0"/>
    <x v="0"/>
    <n v="0.15060802102264501"/>
    <n v="2E+20"/>
    <n v="0"/>
    <n v="12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2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2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2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2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2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2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2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2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2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2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2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2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2"/>
    <x v="20"/>
    <x v="2"/>
    <x v="2"/>
    <n v="0.133933945599084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2"/>
    <x v="20"/>
    <x v="3"/>
    <x v="2"/>
    <n v="3.68970565777866"/>
    <n v="2E+20"/>
    <n v="0"/>
    <n v="26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2"/>
    <x v="20"/>
    <x v="4"/>
    <x v="2"/>
    <n v="40.592543288916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2"/>
    <x v="21"/>
    <x v="2"/>
    <x v="2"/>
    <n v="3.1962149678509903E-2"/>
    <n v="1.20988083362233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2"/>
    <x v="21"/>
    <x v="3"/>
    <x v="2"/>
    <n v="1.12882199018123"/>
    <n v="0.42376248108247799"/>
    <n v="0"/>
    <n v="20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2"/>
    <x v="21"/>
    <x v="4"/>
    <x v="2"/>
    <n v="34.444934907364399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2"/>
    <x v="22"/>
    <x v="2"/>
    <x v="2"/>
    <n v="9.6959492652036502E-2"/>
    <n v="3E+20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2"/>
    <x v="22"/>
    <x v="3"/>
    <x v="2"/>
    <n v="2.9539967029105001"/>
    <n v="1.1152734621734399"/>
    <n v="0"/>
    <n v="18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2"/>
    <x v="22"/>
    <x v="4"/>
    <x v="2"/>
    <n v="33.808193949531699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3"/>
    <x v="0"/>
    <x v="0"/>
    <x v="0"/>
    <n v="0.34642239346597598"/>
    <n v="2E+20"/>
    <n v="0"/>
    <n v="13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3"/>
    <x v="1"/>
    <x v="0"/>
    <x v="0"/>
    <n v="41.178919364966802"/>
    <n v="3E+20"/>
    <n v="0"/>
    <n v="107"/>
    <n v="107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3"/>
    <x v="2"/>
    <x v="0"/>
    <x v="0"/>
    <n v="2.7159380439843499"/>
    <n v="2E+20"/>
    <n v="0"/>
    <n v="9"/>
    <n v="7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3"/>
    <x v="3"/>
    <x v="1"/>
    <x v="1"/>
    <n v="64.340586532822101"/>
    <n v="3E+20"/>
    <n v="4"/>
    <n v="140"/>
    <n v="139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3"/>
    <x v="4"/>
    <x v="0"/>
    <x v="0"/>
    <n v="7.6501665143556705E-2"/>
    <n v="2E+20"/>
    <n v="0"/>
    <n v="2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3"/>
    <x v="5"/>
    <x v="2"/>
    <x v="2"/>
    <n v="0.91166104436154005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3"/>
    <x v="5"/>
    <x v="3"/>
    <x v="2"/>
    <n v="2.73498313308461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3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3"/>
    <x v="6"/>
    <x v="2"/>
    <x v="2"/>
    <n v="0.92512792041566105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3"/>
    <x v="6"/>
    <x v="3"/>
    <x v="2"/>
    <n v="1.8502558408313201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3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3"/>
    <x v="7"/>
    <x v="2"/>
    <x v="2"/>
    <n v="4.432632416562599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3"/>
    <x v="7"/>
    <x v="3"/>
    <x v="2"/>
    <n v="4.432632416562599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3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3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3"/>
    <x v="9"/>
    <x v="0"/>
    <x v="0"/>
    <n v="0.964264608806778"/>
    <n v="2E+20"/>
    <n v="0"/>
    <n v="8"/>
    <n v="3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3"/>
    <x v="10"/>
    <x v="2"/>
    <x v="2"/>
    <n v="0.25294900578934798"/>
    <n v="2E+20"/>
    <n v="0"/>
    <n v="1"/>
    <n v="1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3"/>
    <x v="10"/>
    <x v="3"/>
    <x v="2"/>
    <n v="0.50589801157869696"/>
    <n v="2E+20"/>
    <n v="0"/>
    <n v="2"/>
    <n v="2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3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3"/>
    <x v="11"/>
    <x v="0"/>
    <x v="0"/>
    <n v="3.23180504202695E-3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3"/>
    <x v="12"/>
    <x v="0"/>
    <x v="0"/>
    <n v="1.0786614141534499E-2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3"/>
    <x v="13"/>
    <x v="0"/>
    <x v="0"/>
    <n v="4.6775190557375899"/>
    <n v="2E+20"/>
    <n v="0"/>
    <n v="10"/>
    <n v="2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3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3"/>
    <x v="15"/>
    <x v="0"/>
    <x v="0"/>
    <n v="0.32243204932143099"/>
    <n v="2E+20"/>
    <n v="0"/>
    <n v="14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3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3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3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3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3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3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3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3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3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3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3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3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3"/>
    <x v="20"/>
    <x v="2"/>
    <x v="2"/>
    <n v="0.16976135707510301"/>
    <n v="2E+20"/>
    <n v="0"/>
    <n v="1"/>
    <n v="8.3333333333333301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3"/>
    <x v="20"/>
    <x v="3"/>
    <x v="2"/>
    <n v="4.9134925203039197"/>
    <n v="2E+20"/>
    <n v="0"/>
    <n v="42"/>
    <n v="4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3"/>
    <x v="20"/>
    <x v="4"/>
    <x v="2"/>
    <n v="39.5796282526981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3"/>
    <x v="21"/>
    <x v="2"/>
    <x v="2"/>
    <n v="3.83143950452218E-2"/>
    <n v="1.38469452701047E-2"/>
    <n v="0"/>
    <n v="1"/>
    <n v="0.13888888888888901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3"/>
    <x v="21"/>
    <x v="3"/>
    <x v="2"/>
    <n v="1.34083283444468"/>
    <n v="0.47680630515695699"/>
    <n v="0"/>
    <n v="21"/>
    <n v="5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3"/>
    <x v="21"/>
    <x v="4"/>
    <x v="2"/>
    <n v="34.428500136708699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3"/>
    <x v="22"/>
    <x v="2"/>
    <x v="2"/>
    <n v="0.13103116230963199"/>
    <n v="6.06252966542234E-2"/>
    <n v="0"/>
    <n v="1"/>
    <n v="0.13888888888888901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3"/>
    <x v="22"/>
    <x v="3"/>
    <x v="2"/>
    <n v="3.63156438765147"/>
    <n v="1.26421474383497"/>
    <n v="0"/>
    <n v="24"/>
    <n v="5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3"/>
    <x v="22"/>
    <x v="4"/>
    <x v="2"/>
    <n v="33.217652187954798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4"/>
    <x v="0"/>
    <x v="0"/>
    <x v="0"/>
    <n v="0.16138538120984899"/>
    <n v="2E+20"/>
    <n v="0"/>
    <n v="4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4"/>
    <x v="1"/>
    <x v="0"/>
    <x v="0"/>
    <n v="13.713169021384999"/>
    <n v="3E+20"/>
    <n v="0"/>
    <n v="34"/>
    <n v="3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4"/>
    <x v="2"/>
    <x v="0"/>
    <x v="0"/>
    <n v="9.9396169490006105"/>
    <n v="2E+20"/>
    <n v="0"/>
    <n v="19"/>
    <n v="1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4"/>
    <x v="3"/>
    <x v="1"/>
    <x v="1"/>
    <n v="40.131627009847399"/>
    <n v="2E+20"/>
    <n v="22"/>
    <n v="62"/>
    <n v="22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4"/>
    <x v="4"/>
    <x v="0"/>
    <x v="0"/>
    <n v="0.183688450841409"/>
    <n v="2E+20"/>
    <n v="0"/>
    <n v="2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4"/>
    <x v="5"/>
    <x v="2"/>
    <x v="2"/>
    <n v="0.91835566829756099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4"/>
    <x v="5"/>
    <x v="3"/>
    <x v="2"/>
    <n v="2.75506700489268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4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4"/>
    <x v="6"/>
    <x v="2"/>
    <x v="2"/>
    <n v="0.98513053168609999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4"/>
    <x v="6"/>
    <x v="3"/>
    <x v="2"/>
    <n v="1.9702610633722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4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4"/>
    <x v="7"/>
    <x v="2"/>
    <x v="2"/>
    <n v="2.5506444284091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4"/>
    <x v="7"/>
    <x v="3"/>
    <x v="2"/>
    <n v="2.5506444284091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4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4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4"/>
    <x v="9"/>
    <x v="0"/>
    <x v="0"/>
    <n v="0.47009269245211799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4"/>
    <x v="10"/>
    <x v="2"/>
    <x v="2"/>
    <n v="0.127624314487086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4"/>
    <x v="10"/>
    <x v="3"/>
    <x v="2"/>
    <n v="0.255248628974172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4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4"/>
    <x v="11"/>
    <x v="0"/>
    <x v="0"/>
    <n v="1.29357226044448E-2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4"/>
    <x v="12"/>
    <x v="0"/>
    <x v="0"/>
    <n v="2.5348822936532701E-3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4"/>
    <x v="13"/>
    <x v="0"/>
    <x v="0"/>
    <n v="4.4515952342042997"/>
    <n v="2E+20"/>
    <n v="0"/>
    <n v="10"/>
    <n v="3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4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4"/>
    <x v="15"/>
    <x v="0"/>
    <x v="0"/>
    <n v="8.3716984255452195E-2"/>
    <n v="2E+20"/>
    <n v="0"/>
    <n v="13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4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4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4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4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4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4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4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4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4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4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4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4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4"/>
    <x v="20"/>
    <x v="2"/>
    <x v="2"/>
    <n v="0.12931999202174599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4"/>
    <x v="20"/>
    <x v="3"/>
    <x v="2"/>
    <n v="2.35319572453411"/>
    <n v="2E+20"/>
    <n v="0"/>
    <n v="12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4"/>
    <x v="20"/>
    <x v="4"/>
    <x v="2"/>
    <n v="39.784004745374602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4"/>
    <x v="21"/>
    <x v="2"/>
    <x v="2"/>
    <n v="3.3762466844278E-2"/>
    <n v="2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4"/>
    <x v="21"/>
    <x v="3"/>
    <x v="2"/>
    <n v="0.89515111643665002"/>
    <n v="2E+20"/>
    <n v="0"/>
    <n v="21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4"/>
    <x v="21"/>
    <x v="4"/>
    <x v="2"/>
    <n v="34.1386360538554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4"/>
    <x v="22"/>
    <x v="2"/>
    <x v="2"/>
    <n v="0.10011992672714801"/>
    <n v="3.4644673254136497E-2"/>
    <n v="0"/>
    <n v="1"/>
    <n v="2.77777777777778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4"/>
    <x v="22"/>
    <x v="3"/>
    <x v="2"/>
    <n v="2.69258685414776"/>
    <n v="0.84553851755365494"/>
    <n v="0"/>
    <n v="16"/>
    <n v="1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4"/>
    <x v="22"/>
    <x v="4"/>
    <x v="2"/>
    <n v="33.499834652927902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5"/>
    <x v="0"/>
    <x v="0"/>
    <x v="0"/>
    <n v="3.8502351953337302E-2"/>
    <n v="2E+20"/>
    <n v="0"/>
    <n v="7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5"/>
    <x v="1"/>
    <x v="0"/>
    <x v="0"/>
    <n v="1.97697145350313"/>
    <n v="2E+20"/>
    <n v="0"/>
    <n v="11"/>
    <n v="0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5"/>
    <x v="2"/>
    <x v="0"/>
    <x v="0"/>
    <n v="0.454771552839979"/>
    <n v="2E+20"/>
    <n v="0"/>
    <n v="3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5"/>
    <x v="3"/>
    <x v="1"/>
    <x v="1"/>
    <n v="15.4178444307971"/>
    <n v="2E+20"/>
    <n v="1"/>
    <n v="40"/>
    <n v="11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5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5"/>
    <x v="5"/>
    <x v="2"/>
    <x v="2"/>
    <n v="0.558204701436812"/>
    <n v="2E+20"/>
    <n v="0"/>
    <n v="1"/>
    <n v="0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5"/>
    <x v="5"/>
    <x v="3"/>
    <x v="2"/>
    <n v="1.6746141043104299"/>
    <n v="2E+20"/>
    <n v="0"/>
    <n v="3"/>
    <n v="0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5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5"/>
    <x v="6"/>
    <x v="2"/>
    <x v="2"/>
    <n v="0.58557653770860896"/>
    <n v="2E+20"/>
    <n v="0"/>
    <n v="1"/>
    <n v="0.5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5"/>
    <x v="6"/>
    <x v="3"/>
    <x v="2"/>
    <n v="1.1711530754172199"/>
    <n v="2E+20"/>
    <n v="0"/>
    <n v="2"/>
    <n v="1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5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5"/>
    <x v="7"/>
    <x v="2"/>
    <x v="2"/>
    <n v="2.321043187158059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5"/>
    <x v="7"/>
    <x v="3"/>
    <x v="2"/>
    <n v="2.321043187158059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5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5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5"/>
    <x v="9"/>
    <x v="0"/>
    <x v="0"/>
    <n v="0.410538990171054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5"/>
    <x v="10"/>
    <x v="2"/>
    <x v="2"/>
    <n v="0.100251377888537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5"/>
    <x v="10"/>
    <x v="3"/>
    <x v="2"/>
    <n v="0.20050275577707499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5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5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5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5"/>
    <x v="13"/>
    <x v="0"/>
    <x v="0"/>
    <n v="5.48003006090463"/>
    <n v="2E+20"/>
    <n v="0"/>
    <n v="10"/>
    <n v="0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5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5"/>
    <x v="15"/>
    <x v="0"/>
    <x v="0"/>
    <n v="0.148550150651276"/>
    <n v="2E+20"/>
    <n v="0"/>
    <n v="6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5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5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5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5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5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5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5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5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5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5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5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5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5"/>
    <x v="20"/>
    <x v="2"/>
    <x v="2"/>
    <n v="2.6917362930432401E-2"/>
    <n v="2E+20"/>
    <n v="0"/>
    <n v="0.33333333333333298"/>
    <n v="4.1666666666666699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5"/>
    <x v="20"/>
    <x v="3"/>
    <x v="2"/>
    <n v="1.29203342066075"/>
    <n v="2E+20"/>
    <n v="0"/>
    <n v="16"/>
    <n v="2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5"/>
    <x v="20"/>
    <x v="4"/>
    <x v="2"/>
    <n v="43.91489361702129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5"/>
    <x v="21"/>
    <x v="2"/>
    <x v="2"/>
    <n v="1.9302888248172102E-2"/>
    <n v="2E+20"/>
    <n v="0"/>
    <n v="1"/>
    <n v="0.16666666666666699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5"/>
    <x v="21"/>
    <x v="3"/>
    <x v="2"/>
    <n v="0.57307990923330099"/>
    <n v="2E+20"/>
    <n v="0"/>
    <n v="12"/>
    <n v="6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5"/>
    <x v="21"/>
    <x v="4"/>
    <x v="2"/>
    <n v="34.336960976758398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5"/>
    <x v="22"/>
    <x v="2"/>
    <x v="2"/>
    <n v="6.3933853145277497E-2"/>
    <n v="2E+20"/>
    <n v="0"/>
    <n v="1"/>
    <n v="8.33333333333333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5"/>
    <x v="22"/>
    <x v="3"/>
    <x v="2"/>
    <n v="1.7639987091074401"/>
    <n v="2E+20"/>
    <n v="0"/>
    <n v="13"/>
    <n v="3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5"/>
    <x v="22"/>
    <x v="4"/>
    <x v="2"/>
    <n v="33.9151045307141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6"/>
    <x v="0"/>
    <x v="0"/>
    <x v="0"/>
    <n v="0.18852633811417099"/>
    <n v="2E+20"/>
    <n v="0"/>
    <n v="6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6"/>
    <x v="1"/>
    <x v="0"/>
    <x v="0"/>
    <n v="8.8376538639459703"/>
    <n v="3E+20"/>
    <n v="0"/>
    <n v="32"/>
    <n v="12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6"/>
    <x v="2"/>
    <x v="0"/>
    <x v="0"/>
    <n v="2.4415506901612898"/>
    <n v="2E+20"/>
    <n v="0"/>
    <n v="10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6"/>
    <x v="3"/>
    <x v="1"/>
    <x v="1"/>
    <n v="25.747223423315699"/>
    <n v="2E+20"/>
    <n v="2"/>
    <n v="69"/>
    <n v="34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6"/>
    <x v="4"/>
    <x v="0"/>
    <x v="0"/>
    <n v="7.3195866435527696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6"/>
    <x v="5"/>
    <x v="2"/>
    <x v="2"/>
    <n v="0.73725054182500604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6"/>
    <x v="5"/>
    <x v="3"/>
    <x v="2"/>
    <n v="2.2117516254750198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6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6"/>
    <x v="6"/>
    <x v="2"/>
    <x v="2"/>
    <n v="0.801191542438071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6"/>
    <x v="6"/>
    <x v="3"/>
    <x v="2"/>
    <n v="1.60238308487614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6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6"/>
    <x v="7"/>
    <x v="2"/>
    <x v="2"/>
    <n v="2.618034398420529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6"/>
    <x v="7"/>
    <x v="3"/>
    <x v="2"/>
    <n v="2.618034398420529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6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6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6"/>
    <x v="9"/>
    <x v="0"/>
    <x v="0"/>
    <n v="0.46988213967047998"/>
    <n v="2E+20"/>
    <n v="0"/>
    <n v="8"/>
    <n v="6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6"/>
    <x v="10"/>
    <x v="2"/>
    <x v="2"/>
    <n v="0.114589503835943"/>
    <n v="2E+20"/>
    <n v="0"/>
    <n v="1"/>
    <n v="1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6"/>
    <x v="10"/>
    <x v="3"/>
    <x v="2"/>
    <n v="0.22917900767188501"/>
    <n v="2E+20"/>
    <n v="0"/>
    <n v="2"/>
    <n v="2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6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6"/>
    <x v="11"/>
    <x v="0"/>
    <x v="0"/>
    <n v="4.9443758333343301E-4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6"/>
    <x v="12"/>
    <x v="0"/>
    <x v="0"/>
    <n v="3.7864545190967398E-3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6"/>
    <x v="13"/>
    <x v="0"/>
    <x v="0"/>
    <n v="4.1285010047409498"/>
    <n v="2E+20"/>
    <n v="0"/>
    <n v="10"/>
    <n v="1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6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6"/>
    <x v="15"/>
    <x v="0"/>
    <x v="0"/>
    <n v="0.16855775809812101"/>
    <n v="2E+20"/>
    <n v="0"/>
    <n v="20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6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6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6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6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6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6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6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6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6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6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6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6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6"/>
    <x v="20"/>
    <x v="2"/>
    <x v="2"/>
    <n v="8.2250074344529606E-2"/>
    <n v="2E+20"/>
    <n v="0"/>
    <n v="1"/>
    <n v="0.125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6"/>
    <x v="20"/>
    <x v="3"/>
    <x v="2"/>
    <n v="2.67009743932348"/>
    <n v="2E+20"/>
    <n v="0"/>
    <n v="34"/>
    <n v="6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6"/>
    <x v="20"/>
    <x v="4"/>
    <x v="2"/>
    <n v="42.333234844244302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6"/>
    <x v="21"/>
    <x v="2"/>
    <x v="2"/>
    <n v="2.69612410897811E-2"/>
    <n v="2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6"/>
    <x v="21"/>
    <x v="3"/>
    <x v="2"/>
    <n v="0.77040428302905395"/>
    <n v="2E+20"/>
    <n v="0"/>
    <n v="19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6"/>
    <x v="21"/>
    <x v="4"/>
    <x v="2"/>
    <n v="34.261592512523698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6"/>
    <x v="22"/>
    <x v="2"/>
    <x v="2"/>
    <n v="7.3895481639524002E-2"/>
    <n v="2E+20"/>
    <n v="0"/>
    <n v="1"/>
    <n v="0.13888888888888901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6"/>
    <x v="22"/>
    <x v="3"/>
    <x v="2"/>
    <n v="2.1372738403898399"/>
    <n v="2E+20"/>
    <n v="0"/>
    <n v="23"/>
    <n v="5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6"/>
    <x v="22"/>
    <x v="4"/>
    <x v="2"/>
    <n v="33.900230309978397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7"/>
    <x v="0"/>
    <x v="0"/>
    <x v="0"/>
    <n v="0.18801862633114999"/>
    <n v="2E+20"/>
    <n v="0"/>
    <n v="5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7"/>
    <x v="1"/>
    <x v="0"/>
    <x v="0"/>
    <n v="15.011657239472299"/>
    <n v="3E+20"/>
    <n v="0"/>
    <n v="75"/>
    <n v="75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7"/>
    <x v="2"/>
    <x v="0"/>
    <x v="0"/>
    <n v="2.2877321298479898"/>
    <n v="2E+20"/>
    <n v="0"/>
    <n v="9"/>
    <n v="2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7"/>
    <x v="3"/>
    <x v="1"/>
    <x v="1"/>
    <n v="32.461537884988999"/>
    <n v="2E+20"/>
    <n v="1"/>
    <n v="100"/>
    <n v="92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7"/>
    <x v="4"/>
    <x v="0"/>
    <x v="0"/>
    <n v="0.113826879054792"/>
    <n v="2E+20"/>
    <n v="0"/>
    <n v="2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7"/>
    <x v="5"/>
    <x v="2"/>
    <x v="2"/>
    <n v="0.74979301379019403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7"/>
    <x v="5"/>
    <x v="3"/>
    <x v="2"/>
    <n v="2.2493790413705801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7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7"/>
    <x v="6"/>
    <x v="2"/>
    <x v="2"/>
    <n v="0.77456259744802802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7"/>
    <x v="6"/>
    <x v="3"/>
    <x v="2"/>
    <n v="1.54912519489606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7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7"/>
    <x v="7"/>
    <x v="2"/>
    <x v="2"/>
    <n v="2.68435417556496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7"/>
    <x v="7"/>
    <x v="3"/>
    <x v="2"/>
    <n v="2.68435417556496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7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7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7"/>
    <x v="9"/>
    <x v="0"/>
    <x v="0"/>
    <n v="0.50240397591265895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7"/>
    <x v="10"/>
    <x v="2"/>
    <x v="2"/>
    <n v="0.12536663622246999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7"/>
    <x v="10"/>
    <x v="3"/>
    <x v="2"/>
    <n v="0.25073327244493998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7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7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7"/>
    <x v="12"/>
    <x v="0"/>
    <x v="0"/>
    <n v="1.58146898023411E-2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7"/>
    <x v="13"/>
    <x v="0"/>
    <x v="0"/>
    <n v="3.3277679568962899"/>
    <n v="2E+20"/>
    <n v="0"/>
    <n v="10"/>
    <n v="9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7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7"/>
    <x v="15"/>
    <x v="0"/>
    <x v="0"/>
    <n v="5.7486114350375699E-2"/>
    <n v="2E+20"/>
    <n v="0"/>
    <n v="8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7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7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7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7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7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7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7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7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7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7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7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7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7"/>
    <x v="20"/>
    <x v="2"/>
    <x v="2"/>
    <n v="0.14741556580538401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7"/>
    <x v="20"/>
    <x v="3"/>
    <x v="2"/>
    <n v="3.16425616265288"/>
    <n v="2E+20"/>
    <n v="0"/>
    <n v="20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7"/>
    <x v="20"/>
    <x v="4"/>
    <x v="2"/>
    <n v="39.319148936170201"/>
    <n v="2E+20"/>
    <n v="0"/>
    <n v="48"/>
    <n v="0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7"/>
    <x v="21"/>
    <x v="2"/>
    <x v="2"/>
    <n v="3.8064636557363599E-2"/>
    <n v="1.69572442118372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7"/>
    <x v="21"/>
    <x v="3"/>
    <x v="2"/>
    <n v="1.18192636463916"/>
    <n v="0.49251822903716602"/>
    <n v="0"/>
    <n v="20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7"/>
    <x v="21"/>
    <x v="4"/>
    <x v="2"/>
    <n v="34.27430168205920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7"/>
    <x v="22"/>
    <x v="2"/>
    <x v="2"/>
    <n v="0.103031032403561"/>
    <n v="3.8948162636457298E-2"/>
    <n v="0"/>
    <n v="1"/>
    <n v="2.77777777777778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7"/>
    <x v="22"/>
    <x v="3"/>
    <x v="2"/>
    <n v="3.0078208740283201"/>
    <n v="3E+20"/>
    <n v="0"/>
    <n v="20"/>
    <n v="1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7"/>
    <x v="22"/>
    <x v="4"/>
    <x v="2"/>
    <n v="33.7364810258196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8"/>
    <x v="0"/>
    <x v="0"/>
    <x v="0"/>
    <n v="6.4474102718003704E-2"/>
    <n v="2E+20"/>
    <n v="0"/>
    <n v="3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8"/>
    <x v="1"/>
    <x v="0"/>
    <x v="0"/>
    <n v="6.2340887814712804"/>
    <n v="2E+20"/>
    <n v="0"/>
    <n v="25"/>
    <n v="2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8"/>
    <x v="2"/>
    <x v="0"/>
    <x v="0"/>
    <n v="2.4910562480581402"/>
    <n v="2E+20"/>
    <n v="0"/>
    <n v="11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8"/>
    <x v="3"/>
    <x v="1"/>
    <x v="1"/>
    <n v="22.023002281820801"/>
    <n v="2E+20"/>
    <n v="2"/>
    <n v="49"/>
    <n v="16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8"/>
    <x v="4"/>
    <x v="0"/>
    <x v="0"/>
    <n v="5.1050065655884103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8"/>
    <x v="5"/>
    <x v="2"/>
    <x v="2"/>
    <n v="0.71233241713513296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8"/>
    <x v="5"/>
    <x v="3"/>
    <x v="2"/>
    <n v="2.1369972514054001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8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8"/>
    <x v="6"/>
    <x v="2"/>
    <x v="2"/>
    <n v="0.76315418676946301"/>
    <n v="2E+20"/>
    <n v="0"/>
    <n v="1"/>
    <n v="0.5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8"/>
    <x v="6"/>
    <x v="3"/>
    <x v="2"/>
    <n v="1.52630837353893"/>
    <n v="2E+20"/>
    <n v="0"/>
    <n v="2"/>
    <n v="1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8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8"/>
    <x v="7"/>
    <x v="2"/>
    <x v="2"/>
    <n v="2.0594217795788902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8"/>
    <x v="7"/>
    <x v="3"/>
    <x v="2"/>
    <n v="2.0594217795788902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8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8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8"/>
    <x v="9"/>
    <x v="0"/>
    <x v="0"/>
    <n v="0.39073500701090402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8"/>
    <x v="10"/>
    <x v="2"/>
    <x v="2"/>
    <n v="0.106817054621082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8"/>
    <x v="10"/>
    <x v="3"/>
    <x v="2"/>
    <n v="0.213634109242163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8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8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8"/>
    <x v="12"/>
    <x v="0"/>
    <x v="0"/>
    <n v="7.4865962287502296E-3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8"/>
    <x v="13"/>
    <x v="0"/>
    <x v="0"/>
    <n v="4.0726780492834802"/>
    <n v="2E+20"/>
    <n v="0"/>
    <n v="10"/>
    <n v="8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8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8"/>
    <x v="15"/>
    <x v="0"/>
    <x v="0"/>
    <n v="0"/>
    <n v="2E+20"/>
    <n v="0"/>
    <n v="0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8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8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8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8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8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8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8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8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8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8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8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8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8"/>
    <x v="20"/>
    <x v="2"/>
    <x v="2"/>
    <n v="6.4852823803103296E-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8"/>
    <x v="20"/>
    <x v="3"/>
    <x v="2"/>
    <n v="2.3439329908389501"/>
    <n v="2E+20"/>
    <n v="0"/>
    <n v="22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8"/>
    <x v="20"/>
    <x v="4"/>
    <x v="2"/>
    <n v="43.03587705478189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8"/>
    <x v="21"/>
    <x v="2"/>
    <x v="2"/>
    <n v="2.1775596783712301E-2"/>
    <n v="2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8"/>
    <x v="21"/>
    <x v="3"/>
    <x v="2"/>
    <n v="0.67361192668798497"/>
    <n v="2E+20"/>
    <n v="0"/>
    <n v="10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8"/>
    <x v="21"/>
    <x v="4"/>
    <x v="2"/>
    <n v="34.354623847213702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8"/>
    <x v="22"/>
    <x v="2"/>
    <x v="2"/>
    <n v="5.35307234803854E-2"/>
    <n v="2E+20"/>
    <n v="0"/>
    <n v="0.30555555555555602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8"/>
    <x v="22"/>
    <x v="3"/>
    <x v="2"/>
    <n v="1.92710604529387"/>
    <n v="2E+20"/>
    <n v="0"/>
    <n v="11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8"/>
    <x v="22"/>
    <x v="4"/>
    <x v="2"/>
    <n v="34.46808510638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19"/>
    <x v="0"/>
    <x v="0"/>
    <x v="0"/>
    <n v="0.23886230352031099"/>
    <n v="2E+20"/>
    <n v="0"/>
    <n v="8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19"/>
    <x v="1"/>
    <x v="0"/>
    <x v="0"/>
    <n v="11.7237153665642"/>
    <n v="3E+20"/>
    <n v="0"/>
    <n v="41"/>
    <n v="27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19"/>
    <x v="2"/>
    <x v="0"/>
    <x v="0"/>
    <n v="0.58231878523933001"/>
    <n v="2E+20"/>
    <n v="0"/>
    <n v="5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19"/>
    <x v="3"/>
    <x v="1"/>
    <x v="1"/>
    <n v="28.240309722102499"/>
    <n v="2E+20"/>
    <n v="2"/>
    <n v="59"/>
    <n v="44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19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19"/>
    <x v="5"/>
    <x v="2"/>
    <x v="2"/>
    <n v="0.84835472852829197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19"/>
    <x v="5"/>
    <x v="3"/>
    <x v="2"/>
    <n v="2.54506418558487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19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19"/>
    <x v="6"/>
    <x v="2"/>
    <x v="2"/>
    <n v="0.75631365566433195"/>
    <n v="2E+20"/>
    <n v="0"/>
    <n v="1"/>
    <n v="0.5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19"/>
    <x v="6"/>
    <x v="3"/>
    <x v="2"/>
    <n v="1.5126273113286599"/>
    <n v="2E+20"/>
    <n v="0"/>
    <n v="2"/>
    <n v="1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19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19"/>
    <x v="7"/>
    <x v="2"/>
    <x v="2"/>
    <n v="2.5892718426307401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9"/>
    <x v="7"/>
    <x v="3"/>
    <x v="2"/>
    <n v="2.5892718426307401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19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19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19"/>
    <x v="9"/>
    <x v="0"/>
    <x v="0"/>
    <n v="0.57656310491831897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19"/>
    <x v="10"/>
    <x v="2"/>
    <x v="2"/>
    <n v="0.14684938010293599"/>
    <n v="2E+20"/>
    <n v="0"/>
    <n v="1"/>
    <n v="0.5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19"/>
    <x v="10"/>
    <x v="3"/>
    <x v="2"/>
    <n v="0.29369876020587299"/>
    <n v="2E+20"/>
    <n v="0"/>
    <n v="2"/>
    <n v="1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19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19"/>
    <x v="11"/>
    <x v="0"/>
    <x v="0"/>
    <n v="1.1830782962827999E-2"/>
    <n v="2E+20"/>
    <n v="0"/>
    <n v="2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19"/>
    <x v="12"/>
    <x v="0"/>
    <x v="0"/>
    <n v="8.4481739037196094E-3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19"/>
    <x v="13"/>
    <x v="0"/>
    <x v="0"/>
    <n v="4.5546683275040296"/>
    <n v="2E+20"/>
    <n v="0"/>
    <n v="10"/>
    <n v="0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19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19"/>
    <x v="15"/>
    <x v="0"/>
    <x v="0"/>
    <n v="9.9616521973143093E-2"/>
    <n v="2E+20"/>
    <n v="0"/>
    <n v="4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19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19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19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19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19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19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19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19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19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19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19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19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19"/>
    <x v="20"/>
    <x v="2"/>
    <x v="2"/>
    <n v="9.8456630677596593E-2"/>
    <n v="2E+20"/>
    <n v="0"/>
    <n v="1"/>
    <n v="4.1666666666666699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19"/>
    <x v="20"/>
    <x v="3"/>
    <x v="2"/>
    <n v="3.042511306243"/>
    <n v="2E+20"/>
    <n v="0"/>
    <n v="18"/>
    <n v="2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19"/>
    <x v="20"/>
    <x v="4"/>
    <x v="2"/>
    <n v="41.812600300008597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19"/>
    <x v="21"/>
    <x v="2"/>
    <x v="2"/>
    <n v="2.9989857875003599E-2"/>
    <n v="2E+20"/>
    <n v="0"/>
    <n v="1"/>
    <n v="0.22222222222222199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19"/>
    <x v="21"/>
    <x v="3"/>
    <x v="2"/>
    <n v="0.97682438434213803"/>
    <n v="2E+20"/>
    <n v="0"/>
    <n v="18"/>
    <n v="8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19"/>
    <x v="21"/>
    <x v="4"/>
    <x v="2"/>
    <n v="34.353956711321402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19"/>
    <x v="22"/>
    <x v="2"/>
    <x v="2"/>
    <n v="8.1026627716219699E-2"/>
    <n v="3.7444787317357897E-2"/>
    <n v="0"/>
    <n v="1"/>
    <n v="2.77777777777778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19"/>
    <x v="22"/>
    <x v="3"/>
    <x v="2"/>
    <n v="2.38075828530893"/>
    <n v="0.82891094928432096"/>
    <n v="0"/>
    <n v="12"/>
    <n v="1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19"/>
    <x v="22"/>
    <x v="4"/>
    <x v="2"/>
    <n v="33.901413173931701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0"/>
    <x v="0"/>
    <x v="0"/>
    <x v="0"/>
    <n v="0"/>
    <n v="2E+20"/>
    <n v="0"/>
    <n v="0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0"/>
    <x v="1"/>
    <x v="0"/>
    <x v="0"/>
    <n v="2.0690411743270101"/>
    <n v="2E+20"/>
    <n v="0"/>
    <n v="17"/>
    <n v="0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0"/>
    <x v="2"/>
    <x v="0"/>
    <x v="0"/>
    <n v="0.82339579442127697"/>
    <n v="2E+20"/>
    <n v="0"/>
    <n v="6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0"/>
    <x v="3"/>
    <x v="1"/>
    <x v="1"/>
    <n v="13.1688445993387"/>
    <n v="2E+20"/>
    <n v="2"/>
    <n v="41"/>
    <n v="4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0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0"/>
    <x v="5"/>
    <x v="2"/>
    <x v="2"/>
    <n v="0.460239554527484"/>
    <n v="2E+20"/>
    <n v="0"/>
    <n v="1"/>
    <n v="0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0"/>
    <x v="5"/>
    <x v="3"/>
    <x v="2"/>
    <n v="1.38071866358245"/>
    <n v="2E+20"/>
    <n v="0"/>
    <n v="3"/>
    <n v="0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0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0"/>
    <x v="6"/>
    <x v="2"/>
    <x v="2"/>
    <n v="0.51093143286290499"/>
    <n v="2E+20"/>
    <n v="0"/>
    <n v="1"/>
    <n v="0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0"/>
    <x v="6"/>
    <x v="3"/>
    <x v="2"/>
    <n v="1.02186286572581"/>
    <n v="2E+20"/>
    <n v="0"/>
    <n v="2"/>
    <n v="0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0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0"/>
    <x v="7"/>
    <x v="2"/>
    <x v="2"/>
    <n v="1.5666332200564698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0"/>
    <x v="7"/>
    <x v="3"/>
    <x v="2"/>
    <n v="1.5666332200564698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0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0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0"/>
    <x v="9"/>
    <x v="0"/>
    <x v="0"/>
    <n v="0.34948339505036602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0"/>
    <x v="10"/>
    <x v="2"/>
    <x v="2"/>
    <n v="8.8760998875522495E-2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0"/>
    <x v="10"/>
    <x v="3"/>
    <x v="2"/>
    <n v="0.17752199775104499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0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0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0"/>
    <x v="12"/>
    <x v="0"/>
    <x v="0"/>
    <n v="1.2192123165590199E-4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0"/>
    <x v="13"/>
    <x v="0"/>
    <x v="0"/>
    <n v="3.4531129938713798"/>
    <n v="2E+20"/>
    <n v="0"/>
    <n v="10"/>
    <n v="4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0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0"/>
    <x v="15"/>
    <x v="0"/>
    <x v="0"/>
    <n v="0.35155395073427098"/>
    <n v="2E+20"/>
    <n v="0"/>
    <n v="15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0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0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0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0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0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0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0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0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0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0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0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0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0"/>
    <x v="20"/>
    <x v="2"/>
    <x v="2"/>
    <n v="2.93285970813154E-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0"/>
    <x v="20"/>
    <x v="3"/>
    <x v="2"/>
    <n v="1.2588231451035701"/>
    <n v="2E+20"/>
    <n v="0"/>
    <n v="16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0"/>
    <x v="20"/>
    <x v="4"/>
    <x v="2"/>
    <n v="43.75140212282219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0"/>
    <x v="21"/>
    <x v="2"/>
    <x v="2"/>
    <n v="2.57171244780754E-2"/>
    <n v="2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0"/>
    <x v="21"/>
    <x v="3"/>
    <x v="2"/>
    <n v="0.55774329878675799"/>
    <n v="2E+20"/>
    <n v="0"/>
    <n v="18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0"/>
    <x v="21"/>
    <x v="4"/>
    <x v="2"/>
    <n v="34.08949554731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0"/>
    <x v="22"/>
    <x v="2"/>
    <x v="2"/>
    <n v="6.01596137712457E-2"/>
    <n v="2E+20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0"/>
    <x v="22"/>
    <x v="3"/>
    <x v="2"/>
    <n v="1.5764282028637999"/>
    <n v="2E+20"/>
    <n v="0"/>
    <n v="16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0"/>
    <x v="22"/>
    <x v="4"/>
    <x v="2"/>
    <n v="33.8337283454395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1"/>
    <x v="0"/>
    <x v="0"/>
    <x v="0"/>
    <n v="0.32286179993533898"/>
    <n v="2E+20"/>
    <n v="0"/>
    <n v="10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1"/>
    <x v="1"/>
    <x v="0"/>
    <x v="0"/>
    <n v="6.0501906765487004"/>
    <n v="3E+20"/>
    <n v="0"/>
    <n v="31"/>
    <n v="28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1"/>
    <x v="2"/>
    <x v="0"/>
    <x v="0"/>
    <n v="3.5933327217459401"/>
    <n v="2E+20"/>
    <n v="0"/>
    <n v="13"/>
    <n v="3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1"/>
    <x v="3"/>
    <x v="1"/>
    <x v="1"/>
    <n v="25.667680097656099"/>
    <n v="2E+20"/>
    <n v="6"/>
    <n v="66"/>
    <n v="64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1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1"/>
    <x v="5"/>
    <x v="2"/>
    <x v="2"/>
    <n v="0.70752877054097696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1"/>
    <x v="5"/>
    <x v="3"/>
    <x v="2"/>
    <n v="2.1225863116229302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1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1"/>
    <x v="6"/>
    <x v="2"/>
    <x v="2"/>
    <n v="0.80626774470474605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1"/>
    <x v="6"/>
    <x v="3"/>
    <x v="2"/>
    <n v="1.6125354894094901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1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1"/>
    <x v="7"/>
    <x v="2"/>
    <x v="2"/>
    <n v="2.154286845073969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1"/>
    <x v="7"/>
    <x v="3"/>
    <x v="2"/>
    <n v="2.154286845073969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1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1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1"/>
    <x v="9"/>
    <x v="0"/>
    <x v="0"/>
    <n v="0.29473092022227299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1"/>
    <x v="10"/>
    <x v="2"/>
    <x v="2"/>
    <n v="7.4081219106677199E-2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1"/>
    <x v="10"/>
    <x v="3"/>
    <x v="2"/>
    <n v="0.148162438213354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1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1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1"/>
    <x v="12"/>
    <x v="0"/>
    <x v="0"/>
    <n v="1.6813563775778799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1"/>
    <x v="13"/>
    <x v="0"/>
    <x v="0"/>
    <n v="5.6142570901251396"/>
    <n v="2E+20"/>
    <n v="0"/>
    <n v="10"/>
    <n v="6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1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1"/>
    <x v="15"/>
    <x v="0"/>
    <x v="0"/>
    <n v="5.3150863480789901E-2"/>
    <n v="2E+20"/>
    <n v="0"/>
    <n v="7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1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1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1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1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1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1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1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1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1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1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1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1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1"/>
    <x v="20"/>
    <x v="2"/>
    <x v="2"/>
    <n v="0.123450808294795"/>
    <n v="2E+20"/>
    <n v="0"/>
    <n v="1"/>
    <n v="0.33333333333333298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1"/>
    <x v="20"/>
    <x v="3"/>
    <x v="2"/>
    <n v="2.6295926888157601"/>
    <n v="2E+20"/>
    <n v="0"/>
    <n v="28"/>
    <n v="16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1"/>
    <x v="20"/>
    <x v="4"/>
    <x v="2"/>
    <n v="40.226419273497001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1"/>
    <x v="21"/>
    <x v="2"/>
    <x v="2"/>
    <n v="3.47845550300626E-2"/>
    <n v="2E+20"/>
    <n v="0"/>
    <n v="1"/>
    <n v="8.3333333333333301E-2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1"/>
    <x v="21"/>
    <x v="3"/>
    <x v="2"/>
    <n v="0.93638208561794001"/>
    <n v="2E+20"/>
    <n v="0"/>
    <n v="18"/>
    <n v="3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1"/>
    <x v="21"/>
    <x v="4"/>
    <x v="2"/>
    <n v="34.109044152920497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1"/>
    <x v="22"/>
    <x v="2"/>
    <x v="2"/>
    <n v="9.55672945308845E-2"/>
    <n v="4.8013547290468701E-2"/>
    <n v="0"/>
    <n v="1"/>
    <n v="0.27777777777777801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1"/>
    <x v="22"/>
    <x v="3"/>
    <x v="2"/>
    <n v="2.4342855850649698"/>
    <n v="0.91365949801493596"/>
    <n v="0"/>
    <n v="16"/>
    <n v="1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1"/>
    <x v="22"/>
    <x v="4"/>
    <x v="2"/>
    <n v="33.373469817325798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2"/>
    <x v="0"/>
    <x v="0"/>
    <x v="0"/>
    <n v="7.1959342874319807E-2"/>
    <n v="2E+20"/>
    <n v="0"/>
    <n v="5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2"/>
    <x v="1"/>
    <x v="0"/>
    <x v="0"/>
    <n v="10.2737521786136"/>
    <n v="3E+20"/>
    <n v="0"/>
    <n v="45"/>
    <n v="5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2"/>
    <x v="2"/>
    <x v="0"/>
    <x v="0"/>
    <n v="0.85982690260110795"/>
    <n v="2E+20"/>
    <n v="0"/>
    <n v="6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2"/>
    <x v="3"/>
    <x v="1"/>
    <x v="1"/>
    <n v="24.507325405188901"/>
    <n v="2E+20"/>
    <n v="0"/>
    <n v="68"/>
    <n v="25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2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2"/>
    <x v="5"/>
    <x v="2"/>
    <x v="2"/>
    <n v="0.75386769140369003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2"/>
    <x v="5"/>
    <x v="3"/>
    <x v="2"/>
    <n v="2.2616030742110702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2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2"/>
    <x v="6"/>
    <x v="2"/>
    <x v="2"/>
    <n v="0.70540454509953998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2"/>
    <x v="6"/>
    <x v="3"/>
    <x v="2"/>
    <n v="1.41080909019908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2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2"/>
    <x v="7"/>
    <x v="2"/>
    <x v="2"/>
    <n v="2.212577598102519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2"/>
    <x v="7"/>
    <x v="3"/>
    <x v="2"/>
    <n v="2.212577598102519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2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2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2"/>
    <x v="9"/>
    <x v="0"/>
    <x v="0"/>
    <n v="0.30940087628672103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2"/>
    <x v="10"/>
    <x v="2"/>
    <x v="2"/>
    <n v="7.8159862411434702E-2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2"/>
    <x v="10"/>
    <x v="3"/>
    <x v="2"/>
    <n v="0.15631972482286899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2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2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2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2"/>
    <x v="13"/>
    <x v="0"/>
    <x v="0"/>
    <n v="3.8930754250995498"/>
    <n v="2E+20"/>
    <n v="0"/>
    <n v="10"/>
    <n v="3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2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2"/>
    <x v="15"/>
    <x v="0"/>
    <x v="0"/>
    <n v="2.5265036189522801E-2"/>
    <n v="2E+20"/>
    <n v="0"/>
    <n v="9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2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2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2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2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2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2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2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2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2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2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2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2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2"/>
    <x v="20"/>
    <x v="2"/>
    <x v="2"/>
    <n v="7.1908579628132699E-2"/>
    <n v="2E+20"/>
    <n v="0"/>
    <n v="1"/>
    <n v="4.1666666666666699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2"/>
    <x v="20"/>
    <x v="3"/>
    <x v="2"/>
    <n v="2.3305199062431399"/>
    <n v="2E+20"/>
    <n v="0"/>
    <n v="16"/>
    <n v="2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2"/>
    <x v="20"/>
    <x v="4"/>
    <x v="2"/>
    <n v="42.62475819976489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2"/>
    <x v="21"/>
    <x v="2"/>
    <x v="2"/>
    <n v="2.2237647776421201E-2"/>
    <n v="2E+20"/>
    <n v="0"/>
    <n v="0.44444444444444398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2"/>
    <x v="21"/>
    <x v="3"/>
    <x v="2"/>
    <n v="0.80055531995116602"/>
    <n v="2E+20"/>
    <n v="0"/>
    <n v="16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2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2"/>
    <x v="22"/>
    <x v="2"/>
    <x v="2"/>
    <n v="7.1149973402009195E-2"/>
    <n v="2E+20"/>
    <n v="0"/>
    <n v="1"/>
    <n v="0.25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2"/>
    <x v="22"/>
    <x v="3"/>
    <x v="2"/>
    <n v="2.1498020443111598"/>
    <n v="2E+20"/>
    <n v="0"/>
    <n v="26"/>
    <n v="9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2"/>
    <x v="22"/>
    <x v="4"/>
    <x v="2"/>
    <n v="34.040827527610197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3"/>
    <x v="0"/>
    <x v="0"/>
    <x v="0"/>
    <n v="0.16439865401172199"/>
    <n v="2E+20"/>
    <n v="0"/>
    <n v="6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3"/>
    <x v="1"/>
    <x v="0"/>
    <x v="0"/>
    <n v="18.6774924965769"/>
    <n v="3E+20"/>
    <n v="0"/>
    <n v="54"/>
    <n v="9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3"/>
    <x v="2"/>
    <x v="0"/>
    <x v="0"/>
    <n v="2.8895710887867101"/>
    <n v="2E+20"/>
    <n v="0"/>
    <n v="15"/>
    <n v="12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3"/>
    <x v="3"/>
    <x v="1"/>
    <x v="1"/>
    <n v="38.317666807284198"/>
    <n v="2E+20"/>
    <n v="2"/>
    <n v="90"/>
    <n v="31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3"/>
    <x v="4"/>
    <x v="0"/>
    <x v="0"/>
    <n v="7.1065089878943499E-2"/>
    <n v="2E+20"/>
    <n v="0"/>
    <n v="2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3"/>
    <x v="5"/>
    <x v="2"/>
    <x v="2"/>
    <n v="0.94947242878204396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3"/>
    <x v="5"/>
    <x v="3"/>
    <x v="2"/>
    <n v="2.84841728634612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3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3"/>
    <x v="6"/>
    <x v="2"/>
    <x v="2"/>
    <n v="0.89810993908318204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3"/>
    <x v="6"/>
    <x v="3"/>
    <x v="2"/>
    <n v="1.7962198781663601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3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3"/>
    <x v="7"/>
    <x v="2"/>
    <x v="2"/>
    <n v="3.1400920817124402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3"/>
    <x v="7"/>
    <x v="3"/>
    <x v="2"/>
    <n v="3.1400920817124402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3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3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3"/>
    <x v="9"/>
    <x v="0"/>
    <x v="0"/>
    <n v="0.44737683087198998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3"/>
    <x v="10"/>
    <x v="2"/>
    <x v="2"/>
    <n v="0.110368304586536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3"/>
    <x v="10"/>
    <x v="3"/>
    <x v="2"/>
    <n v="0.220736609173072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3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3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3"/>
    <x v="12"/>
    <x v="0"/>
    <x v="0"/>
    <n v="1.77255572560958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3"/>
    <x v="13"/>
    <x v="0"/>
    <x v="0"/>
    <n v="4.6395932472551999"/>
    <n v="2E+20"/>
    <n v="0"/>
    <n v="10"/>
    <n v="2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3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3"/>
    <x v="15"/>
    <x v="0"/>
    <x v="0"/>
    <n v="0.33670838278529203"/>
    <n v="2E+20"/>
    <n v="0"/>
    <n v="10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3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3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3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3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3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3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3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3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3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3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3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3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3"/>
    <x v="20"/>
    <x v="2"/>
    <x v="2"/>
    <n v="9.7730401660955493E-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3"/>
    <x v="20"/>
    <x v="3"/>
    <x v="2"/>
    <n v="2.4570604190193399"/>
    <n v="2E+20"/>
    <n v="0"/>
    <n v="16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3"/>
    <x v="20"/>
    <x v="4"/>
    <x v="2"/>
    <n v="41.45401076380419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3"/>
    <x v="21"/>
    <x v="2"/>
    <x v="2"/>
    <n v="2.4855710391643401E-2"/>
    <n v="2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3"/>
    <x v="21"/>
    <x v="3"/>
    <x v="2"/>
    <n v="0.89457749470276104"/>
    <n v="2E+20"/>
    <n v="0"/>
    <n v="20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3"/>
    <x v="21"/>
    <x v="4"/>
    <x v="2"/>
    <n v="34.467850510432399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3"/>
    <x v="22"/>
    <x v="2"/>
    <x v="2"/>
    <n v="0.11268462155"/>
    <n v="4.4798459494767497E-2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3"/>
    <x v="22"/>
    <x v="3"/>
    <x v="2"/>
    <n v="2.6345928791515001"/>
    <n v="0.83086869466807201"/>
    <n v="0"/>
    <n v="12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3"/>
    <x v="22"/>
    <x v="4"/>
    <x v="2"/>
    <n v="32.841812802230301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4"/>
    <x v="0"/>
    <x v="0"/>
    <x v="0"/>
    <n v="2.8918605902494499E-2"/>
    <n v="2E+20"/>
    <n v="0"/>
    <n v="7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4"/>
    <x v="1"/>
    <x v="0"/>
    <x v="0"/>
    <n v="11.337083136795"/>
    <n v="3E+20"/>
    <n v="0"/>
    <n v="29"/>
    <n v="17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4"/>
    <x v="2"/>
    <x v="0"/>
    <x v="0"/>
    <n v="2.5316754090103801"/>
    <n v="2E+20"/>
    <n v="0"/>
    <n v="8"/>
    <n v="7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4"/>
    <x v="3"/>
    <x v="1"/>
    <x v="1"/>
    <n v="29.440924201331899"/>
    <n v="2E+20"/>
    <n v="8"/>
    <n v="58"/>
    <n v="43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4"/>
    <x v="4"/>
    <x v="0"/>
    <x v="0"/>
    <n v="3.7369015175435401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4"/>
    <x v="5"/>
    <x v="2"/>
    <x v="2"/>
    <n v="0.88686247108202998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4"/>
    <x v="5"/>
    <x v="3"/>
    <x v="2"/>
    <n v="2.6605874132460898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4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4"/>
    <x v="6"/>
    <x v="2"/>
    <x v="2"/>
    <n v="0.83037566791708095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4"/>
    <x v="6"/>
    <x v="3"/>
    <x v="2"/>
    <n v="1.6607513358341599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4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4"/>
    <x v="7"/>
    <x v="2"/>
    <x v="2"/>
    <n v="3.05704781720222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4"/>
    <x v="7"/>
    <x v="3"/>
    <x v="2"/>
    <n v="3.05704781720222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4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4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4"/>
    <x v="9"/>
    <x v="0"/>
    <x v="0"/>
    <n v="0.45194531763975798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4"/>
    <x v="10"/>
    <x v="2"/>
    <x v="2"/>
    <n v="0.11227664224468301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4"/>
    <x v="10"/>
    <x v="3"/>
    <x v="2"/>
    <n v="0.224553284489366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4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4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4"/>
    <x v="12"/>
    <x v="0"/>
    <x v="0"/>
    <n v="9.6771706867248598E-3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4"/>
    <x v="13"/>
    <x v="0"/>
    <x v="0"/>
    <n v="4.1303992697126901"/>
    <n v="2E+20"/>
    <n v="0"/>
    <n v="10"/>
    <n v="4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4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4"/>
    <x v="15"/>
    <x v="0"/>
    <x v="0"/>
    <n v="1.87115026896407E-2"/>
    <n v="2E+20"/>
    <n v="0"/>
    <n v="9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4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4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4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4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4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4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4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4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4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4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4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4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4"/>
    <x v="20"/>
    <x v="2"/>
    <x v="2"/>
    <n v="7.6326204810330894E-2"/>
    <n v="2E+20"/>
    <n v="0"/>
    <n v="1"/>
    <n v="4.1666666666666699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4"/>
    <x v="20"/>
    <x v="3"/>
    <x v="2"/>
    <n v="2.6723099008406499"/>
    <n v="2E+20"/>
    <n v="0"/>
    <n v="14"/>
    <n v="2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4"/>
    <x v="20"/>
    <x v="4"/>
    <x v="2"/>
    <n v="42.684557954744797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4"/>
    <x v="21"/>
    <x v="2"/>
    <x v="2"/>
    <n v="3.0811554804123599E-2"/>
    <n v="1.2005983952089801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4"/>
    <x v="21"/>
    <x v="3"/>
    <x v="2"/>
    <n v="0.96763368915766101"/>
    <n v="0.32117090077192401"/>
    <n v="0"/>
    <n v="20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4"/>
    <x v="21"/>
    <x v="4"/>
    <x v="2"/>
    <n v="34.30255193353160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4"/>
    <x v="22"/>
    <x v="2"/>
    <x v="2"/>
    <n v="0.110879210796561"/>
    <n v="4.6611447507491299E-2"/>
    <n v="0"/>
    <n v="1"/>
    <n v="0.22222222222222199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4"/>
    <x v="22"/>
    <x v="3"/>
    <x v="2"/>
    <n v="2.7400584978499798"/>
    <n v="0.99026342143495705"/>
    <n v="0"/>
    <n v="17"/>
    <n v="8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4"/>
    <x v="22"/>
    <x v="4"/>
    <x v="2"/>
    <n v="33.1204690440204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5"/>
    <x v="0"/>
    <x v="0"/>
    <x v="0"/>
    <n v="0.17330298147536"/>
    <n v="2E+20"/>
    <n v="0"/>
    <n v="8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5"/>
    <x v="1"/>
    <x v="0"/>
    <x v="0"/>
    <n v="16.2814418963763"/>
    <n v="3E+20"/>
    <n v="0"/>
    <n v="47"/>
    <n v="44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5"/>
    <x v="2"/>
    <x v="0"/>
    <x v="0"/>
    <n v="6.1337035636773596"/>
    <n v="2E+20"/>
    <n v="0"/>
    <n v="16"/>
    <n v="12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5"/>
    <x v="3"/>
    <x v="1"/>
    <x v="1"/>
    <n v="40.803000193513803"/>
    <n v="3E+20"/>
    <n v="11"/>
    <n v="90"/>
    <n v="67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5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5"/>
    <x v="5"/>
    <x v="2"/>
    <x v="2"/>
    <n v="0.93229965804501802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5"/>
    <x v="5"/>
    <x v="3"/>
    <x v="2"/>
    <n v="2.7968989741350501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5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5"/>
    <x v="6"/>
    <x v="2"/>
    <x v="2"/>
    <n v="0.96352776999839995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5"/>
    <x v="6"/>
    <x v="3"/>
    <x v="2"/>
    <n v="1.9270555399967999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5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5"/>
    <x v="7"/>
    <x v="2"/>
    <x v="2"/>
    <n v="4.3951827608444502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5"/>
    <x v="7"/>
    <x v="3"/>
    <x v="2"/>
    <n v="4.3951827608444502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5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5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5"/>
    <x v="9"/>
    <x v="0"/>
    <x v="0"/>
    <n v="0.80057196483175497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5"/>
    <x v="10"/>
    <x v="2"/>
    <x v="2"/>
    <n v="0.214381815677334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5"/>
    <x v="10"/>
    <x v="3"/>
    <x v="2"/>
    <n v="0.428763631354668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5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5"/>
    <x v="11"/>
    <x v="0"/>
    <x v="0"/>
    <n v="3.0526806820031999E-3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5"/>
    <x v="12"/>
    <x v="0"/>
    <x v="0"/>
    <n v="3.01518506586427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5"/>
    <x v="13"/>
    <x v="0"/>
    <x v="0"/>
    <n v="4.4844293841731799"/>
    <n v="2E+20"/>
    <n v="0"/>
    <n v="10"/>
    <n v="6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5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5"/>
    <x v="15"/>
    <x v="0"/>
    <x v="0"/>
    <n v="1.2667006939314301E-3"/>
    <n v="2E+20"/>
    <n v="0"/>
    <n v="2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5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5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5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5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5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5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5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5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5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5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5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5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5"/>
    <x v="20"/>
    <x v="2"/>
    <x v="2"/>
    <n v="0.128262770592523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5"/>
    <x v="20"/>
    <x v="3"/>
    <x v="2"/>
    <n v="4.1534175790768302"/>
    <n v="2E+20"/>
    <n v="0"/>
    <n v="26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5"/>
    <x v="20"/>
    <x v="4"/>
    <x v="2"/>
    <n v="41.419397163128302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5"/>
    <x v="21"/>
    <x v="2"/>
    <x v="2"/>
    <n v="3.9857072697407403E-2"/>
    <n v="1.72949726559435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5"/>
    <x v="21"/>
    <x v="3"/>
    <x v="2"/>
    <n v="1.17717961118328"/>
    <n v="0.42936526020170102"/>
    <n v="0"/>
    <n v="18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5"/>
    <x v="21"/>
    <x v="4"/>
    <x v="2"/>
    <n v="34.193296552862002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5"/>
    <x v="22"/>
    <x v="2"/>
    <x v="2"/>
    <n v="0.10702652038581199"/>
    <n v="4.1498246597558297E-2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5"/>
    <x v="22"/>
    <x v="3"/>
    <x v="2"/>
    <n v="2.9608491100643102"/>
    <n v="0.994126342419275"/>
    <n v="0"/>
    <n v="17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5"/>
    <x v="22"/>
    <x v="4"/>
    <x v="2"/>
    <n v="33.486975770571902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6"/>
    <x v="0"/>
    <x v="0"/>
    <x v="0"/>
    <n v="9.0120031322812703E-3"/>
    <n v="2E+20"/>
    <n v="0"/>
    <n v="2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6"/>
    <x v="1"/>
    <x v="0"/>
    <x v="0"/>
    <n v="7.61376620408977"/>
    <n v="2E+20"/>
    <n v="0"/>
    <n v="39"/>
    <n v="4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6"/>
    <x v="2"/>
    <x v="0"/>
    <x v="0"/>
    <n v="0.80728697316723097"/>
    <n v="2E+20"/>
    <n v="0"/>
    <n v="6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6"/>
    <x v="3"/>
    <x v="1"/>
    <x v="1"/>
    <n v="21.9304442695591"/>
    <n v="2E+20"/>
    <n v="0"/>
    <n v="62"/>
    <n v="34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6"/>
    <x v="4"/>
    <x v="0"/>
    <x v="0"/>
    <n v="3.5528542963189701E-3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6"/>
    <x v="5"/>
    <x v="2"/>
    <x v="2"/>
    <n v="0.69002979586309598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6"/>
    <x v="5"/>
    <x v="3"/>
    <x v="2"/>
    <n v="2.0700893875892898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6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6"/>
    <x v="6"/>
    <x v="2"/>
    <x v="2"/>
    <n v="0.73964637028801306"/>
    <n v="2E+20"/>
    <n v="0"/>
    <n v="1"/>
    <n v="0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6"/>
    <x v="6"/>
    <x v="3"/>
    <x v="2"/>
    <n v="1.4792927405760301"/>
    <n v="2E+20"/>
    <n v="0"/>
    <n v="2"/>
    <n v="0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6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6"/>
    <x v="7"/>
    <x v="2"/>
    <x v="2"/>
    <n v="3.1589057660621603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6"/>
    <x v="7"/>
    <x v="3"/>
    <x v="2"/>
    <n v="3.1589057660621603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6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6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6"/>
    <x v="9"/>
    <x v="0"/>
    <x v="0"/>
    <n v="0.41376459112854702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6"/>
    <x v="10"/>
    <x v="2"/>
    <x v="2"/>
    <n v="0.10814428476415899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6"/>
    <x v="10"/>
    <x v="3"/>
    <x v="2"/>
    <n v="0.216288569528319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6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6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6"/>
    <x v="12"/>
    <x v="0"/>
    <x v="0"/>
    <n v="8.2521027216903593E-3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6"/>
    <x v="13"/>
    <x v="0"/>
    <x v="0"/>
    <n v="3.7813523083567002"/>
    <n v="2E+20"/>
    <n v="0"/>
    <n v="10"/>
    <n v="5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6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6"/>
    <x v="15"/>
    <x v="0"/>
    <x v="0"/>
    <n v="0.28520722157055201"/>
    <n v="2E+20"/>
    <n v="0"/>
    <n v="8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6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6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6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6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6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6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6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6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6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6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6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6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6"/>
    <x v="20"/>
    <x v="2"/>
    <x v="2"/>
    <n v="8.2849149181429396E-2"/>
    <n v="2E+20"/>
    <n v="0"/>
    <n v="1"/>
    <n v="0.25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6"/>
    <x v="20"/>
    <x v="3"/>
    <x v="2"/>
    <n v="2.5508828989848298"/>
    <n v="2E+20"/>
    <n v="0"/>
    <n v="22"/>
    <n v="12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6"/>
    <x v="20"/>
    <x v="4"/>
    <x v="2"/>
    <n v="42.30125531883209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6"/>
    <x v="21"/>
    <x v="2"/>
    <x v="2"/>
    <n v="2.6794493323054301E-2"/>
    <n v="2E+20"/>
    <n v="0"/>
    <n v="1"/>
    <n v="0.13888888888888901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6"/>
    <x v="21"/>
    <x v="3"/>
    <x v="2"/>
    <n v="0.84184179542606696"/>
    <n v="2E+20"/>
    <n v="0"/>
    <n v="21"/>
    <n v="5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6"/>
    <x v="21"/>
    <x v="4"/>
    <x v="2"/>
    <n v="34.336859217482697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6"/>
    <x v="22"/>
    <x v="2"/>
    <x v="2"/>
    <n v="0.100866347717252"/>
    <n v="2E+20"/>
    <n v="0"/>
    <n v="1"/>
    <n v="0.25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6"/>
    <x v="22"/>
    <x v="3"/>
    <x v="2"/>
    <n v="1.9942767923481901"/>
    <n v="2E+20"/>
    <n v="0"/>
    <n v="19"/>
    <n v="9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6"/>
    <x v="22"/>
    <x v="4"/>
    <x v="2"/>
    <n v="32.66897321215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7"/>
    <x v="0"/>
    <x v="0"/>
    <x v="0"/>
    <n v="0.15109975576183099"/>
    <n v="2E+20"/>
    <n v="0"/>
    <n v="5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7"/>
    <x v="1"/>
    <x v="0"/>
    <x v="0"/>
    <n v="36.180432488392398"/>
    <n v="3E+20"/>
    <n v="2"/>
    <n v="57"/>
    <n v="19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7"/>
    <x v="2"/>
    <x v="0"/>
    <x v="0"/>
    <n v="3.0558733425619602"/>
    <n v="2E+20"/>
    <n v="0"/>
    <n v="12"/>
    <n v="1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7"/>
    <x v="3"/>
    <x v="1"/>
    <x v="1"/>
    <n v="56.6741170741345"/>
    <n v="2E+20"/>
    <n v="20"/>
    <n v="78"/>
    <n v="45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7"/>
    <x v="4"/>
    <x v="0"/>
    <x v="0"/>
    <n v="3.7149456726586497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7"/>
    <x v="5"/>
    <x v="2"/>
    <x v="2"/>
    <n v="1"/>
    <n v="2E+20"/>
    <n v="0.66666666666666696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7"/>
    <x v="5"/>
    <x v="3"/>
    <x v="2"/>
    <n v="3"/>
    <n v="2E+20"/>
    <n v="2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7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7"/>
    <x v="6"/>
    <x v="2"/>
    <x v="2"/>
    <n v="0.93709186363897701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7"/>
    <x v="6"/>
    <x v="3"/>
    <x v="2"/>
    <n v="1.87418372727795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7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7"/>
    <x v="7"/>
    <x v="2"/>
    <x v="2"/>
    <n v="3.452453156967159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7"/>
    <x v="7"/>
    <x v="3"/>
    <x v="2"/>
    <n v="3.452453156967159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7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7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7"/>
    <x v="9"/>
    <x v="0"/>
    <x v="0"/>
    <n v="0.52820347780580901"/>
    <n v="2E+20"/>
    <n v="0"/>
    <n v="8"/>
    <n v="6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7"/>
    <x v="10"/>
    <x v="2"/>
    <x v="2"/>
    <n v="0.127116442906515"/>
    <n v="2E+20"/>
    <n v="0"/>
    <n v="1"/>
    <n v="1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7"/>
    <x v="10"/>
    <x v="3"/>
    <x v="2"/>
    <n v="0.254232885813029"/>
    <n v="2E+20"/>
    <n v="0"/>
    <n v="2"/>
    <n v="2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7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7"/>
    <x v="11"/>
    <x v="0"/>
    <x v="0"/>
    <n v="2.6502465520065301E-3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7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7"/>
    <x v="13"/>
    <x v="0"/>
    <x v="0"/>
    <n v="4.3144468989612603"/>
    <n v="2E+20"/>
    <n v="0"/>
    <n v="10"/>
    <n v="0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7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7"/>
    <x v="15"/>
    <x v="0"/>
    <x v="0"/>
    <n v="0.35263110134971298"/>
    <n v="2E+20"/>
    <n v="0"/>
    <n v="19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7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7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7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7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7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7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7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7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7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7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7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7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7"/>
    <x v="20"/>
    <x v="2"/>
    <x v="2"/>
    <n v="0.12090602223694499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7"/>
    <x v="20"/>
    <x v="3"/>
    <x v="2"/>
    <n v="3.1574186620746501"/>
    <n v="2E+20"/>
    <n v="0"/>
    <n v="24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7"/>
    <x v="20"/>
    <x v="4"/>
    <x v="2"/>
    <n v="40.85062050555119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7"/>
    <x v="21"/>
    <x v="2"/>
    <x v="2"/>
    <n v="3.1785772705832202E-2"/>
    <n v="3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7"/>
    <x v="21"/>
    <x v="3"/>
    <x v="2"/>
    <n v="1.06501584073154"/>
    <n v="3E+20"/>
    <n v="0"/>
    <n v="12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7"/>
    <x v="21"/>
    <x v="4"/>
    <x v="2"/>
    <n v="34.38654821608520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7"/>
    <x v="22"/>
    <x v="2"/>
    <x v="2"/>
    <n v="0.12457020448801701"/>
    <n v="6.0803863342530802E-2"/>
    <n v="0"/>
    <n v="1"/>
    <n v="2.77777777777778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7"/>
    <x v="22"/>
    <x v="3"/>
    <x v="2"/>
    <n v="2.8263162352891902"/>
    <n v="1.02681712606619"/>
    <n v="0"/>
    <n v="19"/>
    <n v="1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7"/>
    <x v="22"/>
    <x v="4"/>
    <x v="2"/>
    <n v="32.6775894863090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8"/>
    <x v="0"/>
    <x v="0"/>
    <x v="0"/>
    <n v="0.26332822949337698"/>
    <n v="2E+20"/>
    <n v="0"/>
    <n v="9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8"/>
    <x v="1"/>
    <x v="0"/>
    <x v="0"/>
    <n v="6.3155351380514499"/>
    <n v="3E+20"/>
    <n v="0"/>
    <n v="25"/>
    <n v="11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8"/>
    <x v="2"/>
    <x v="0"/>
    <x v="0"/>
    <n v="0.74173210087623698"/>
    <n v="2E+20"/>
    <n v="0"/>
    <n v="4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8"/>
    <x v="3"/>
    <x v="1"/>
    <x v="1"/>
    <n v="21.5366460756047"/>
    <n v="2E+20"/>
    <n v="5"/>
    <n v="49"/>
    <n v="29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8"/>
    <x v="4"/>
    <x v="0"/>
    <x v="0"/>
    <n v="0.10589760712633201"/>
    <n v="2E+20"/>
    <n v="0"/>
    <n v="2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8"/>
    <x v="5"/>
    <x v="2"/>
    <x v="2"/>
    <n v="0.77350555826638601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8"/>
    <x v="5"/>
    <x v="3"/>
    <x v="2"/>
    <n v="2.3205166747991601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8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8"/>
    <x v="6"/>
    <x v="2"/>
    <x v="2"/>
    <n v="0.75670530851484297"/>
    <n v="2E+20"/>
    <n v="0"/>
    <n v="1"/>
    <n v="0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8"/>
    <x v="6"/>
    <x v="3"/>
    <x v="2"/>
    <n v="1.5134106170296899"/>
    <n v="2E+20"/>
    <n v="0"/>
    <n v="2"/>
    <n v="0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8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8"/>
    <x v="7"/>
    <x v="2"/>
    <x v="2"/>
    <n v="2.8609806951925901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8"/>
    <x v="7"/>
    <x v="3"/>
    <x v="2"/>
    <n v="2.8609806951925901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8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8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8"/>
    <x v="9"/>
    <x v="0"/>
    <x v="0"/>
    <n v="0.42989772333250997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8"/>
    <x v="10"/>
    <x v="2"/>
    <x v="2"/>
    <n v="0.109347004668141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8"/>
    <x v="10"/>
    <x v="3"/>
    <x v="2"/>
    <n v="0.218694009336283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8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8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8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8"/>
    <x v="13"/>
    <x v="0"/>
    <x v="0"/>
    <n v="3.8887727664498102"/>
    <n v="2E+20"/>
    <n v="0"/>
    <n v="10"/>
    <n v="4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8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8"/>
    <x v="15"/>
    <x v="0"/>
    <x v="0"/>
    <n v="0.15599422839608601"/>
    <n v="2E+20"/>
    <n v="0"/>
    <n v="5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8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8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8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8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8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8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8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8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8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8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8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8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8"/>
    <x v="20"/>
    <x v="2"/>
    <x v="2"/>
    <n v="8.4550793418405504E-2"/>
    <n v="2E+20"/>
    <n v="0"/>
    <n v="1"/>
    <n v="4.1666666666666699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8"/>
    <x v="20"/>
    <x v="3"/>
    <x v="2"/>
    <n v="2.56654458116869"/>
    <n v="2E+20"/>
    <n v="0"/>
    <n v="18"/>
    <n v="2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8"/>
    <x v="20"/>
    <x v="4"/>
    <x v="2"/>
    <n v="42.227920387341001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8"/>
    <x v="21"/>
    <x v="2"/>
    <x v="2"/>
    <n v="2.2089895089523501E-2"/>
    <n v="2E+20"/>
    <n v="0"/>
    <n v="0.55555555555555602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8"/>
    <x v="21"/>
    <x v="3"/>
    <x v="2"/>
    <n v="0.79523622322284504"/>
    <n v="2E+20"/>
    <n v="0"/>
    <n v="20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8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8"/>
    <x v="22"/>
    <x v="2"/>
    <x v="2"/>
    <n v="9.6230006842211405E-2"/>
    <n v="2E+20"/>
    <n v="0"/>
    <n v="1"/>
    <n v="0.25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8"/>
    <x v="22"/>
    <x v="3"/>
    <x v="2"/>
    <n v="2.3078271874877201"/>
    <n v="2E+20"/>
    <n v="0"/>
    <n v="14"/>
    <n v="9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8"/>
    <x v="22"/>
    <x v="4"/>
    <x v="2"/>
    <n v="33.1906201681794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29"/>
    <x v="0"/>
    <x v="0"/>
    <x v="0"/>
    <n v="9.1489705778618299E-2"/>
    <n v="2E+20"/>
    <n v="0"/>
    <n v="4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29"/>
    <x v="1"/>
    <x v="0"/>
    <x v="0"/>
    <n v="15.570990530925201"/>
    <n v="3E+20"/>
    <n v="0"/>
    <n v="49"/>
    <n v="5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29"/>
    <x v="2"/>
    <x v="0"/>
    <x v="0"/>
    <n v="6.0310549770037198"/>
    <n v="2E+20"/>
    <n v="0"/>
    <n v="18"/>
    <n v="17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29"/>
    <x v="3"/>
    <x v="1"/>
    <x v="1"/>
    <n v="36.626634054257302"/>
    <n v="2E+20"/>
    <n v="4"/>
    <n v="77"/>
    <n v="48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29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29"/>
    <x v="5"/>
    <x v="2"/>
    <x v="2"/>
    <n v="0.91925497686986002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29"/>
    <x v="5"/>
    <x v="3"/>
    <x v="2"/>
    <n v="2.75776493060957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29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29"/>
    <x v="6"/>
    <x v="2"/>
    <x v="2"/>
    <n v="0.93888469622790605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29"/>
    <x v="6"/>
    <x v="3"/>
    <x v="2"/>
    <n v="1.8777693924558101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29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29"/>
    <x v="7"/>
    <x v="2"/>
    <x v="2"/>
    <n v="2.898172981047409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9"/>
    <x v="7"/>
    <x v="3"/>
    <x v="2"/>
    <n v="2.898172981047409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29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29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29"/>
    <x v="9"/>
    <x v="0"/>
    <x v="0"/>
    <n v="0.70500153706364299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29"/>
    <x v="10"/>
    <x v="2"/>
    <x v="2"/>
    <n v="0.171884927284045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29"/>
    <x v="10"/>
    <x v="3"/>
    <x v="2"/>
    <n v="0.34376985456809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29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29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29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29"/>
    <x v="13"/>
    <x v="0"/>
    <x v="0"/>
    <n v="3.0665287286053702"/>
    <n v="2E+20"/>
    <n v="0"/>
    <n v="10"/>
    <n v="3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29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29"/>
    <x v="15"/>
    <x v="0"/>
    <x v="0"/>
    <n v="3.4512728685845602E-2"/>
    <n v="2E+20"/>
    <n v="0"/>
    <n v="6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29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29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29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29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29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29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29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29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29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29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29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29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29"/>
    <x v="20"/>
    <x v="2"/>
    <x v="2"/>
    <n v="0.11518980422298999"/>
    <n v="2E+20"/>
    <n v="0"/>
    <n v="1"/>
    <n v="0.25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29"/>
    <x v="20"/>
    <x v="3"/>
    <x v="2"/>
    <n v="2.91448039809723"/>
    <n v="2E+20"/>
    <n v="0"/>
    <n v="34"/>
    <n v="12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29"/>
    <x v="20"/>
    <x v="4"/>
    <x v="2"/>
    <n v="40.880101555386702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29"/>
    <x v="21"/>
    <x v="2"/>
    <x v="2"/>
    <n v="2.5311405798918201E-2"/>
    <n v="2E+20"/>
    <n v="0"/>
    <n v="0.61111111111111105"/>
    <n v="0.13888888888888901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29"/>
    <x v="21"/>
    <x v="3"/>
    <x v="2"/>
    <n v="0.91121060876105298"/>
    <n v="2E+20"/>
    <n v="0"/>
    <n v="22"/>
    <n v="5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29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29"/>
    <x v="22"/>
    <x v="2"/>
    <x v="2"/>
    <n v="7.18490707894964E-2"/>
    <n v="2.8362891490279998E-2"/>
    <n v="0"/>
    <n v="1"/>
    <n v="0.194444444444444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29"/>
    <x v="22"/>
    <x v="3"/>
    <x v="2"/>
    <n v="2.3745209034910899"/>
    <n v="0.98895824272643895"/>
    <n v="0"/>
    <n v="19"/>
    <n v="7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29"/>
    <x v="22"/>
    <x v="4"/>
    <x v="2"/>
    <n v="34.238416079575501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0"/>
    <x v="0"/>
    <x v="0"/>
    <x v="0"/>
    <n v="8.0867894604923607E-2"/>
    <n v="2E+20"/>
    <n v="0"/>
    <n v="4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0"/>
    <x v="1"/>
    <x v="0"/>
    <x v="0"/>
    <n v="3.3093623728847299"/>
    <n v="2E+20"/>
    <n v="0"/>
    <n v="20"/>
    <n v="0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0"/>
    <x v="2"/>
    <x v="0"/>
    <x v="0"/>
    <n v="0.57157748290320598"/>
    <n v="2E+20"/>
    <n v="0"/>
    <n v="4"/>
    <n v="1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0"/>
    <x v="3"/>
    <x v="1"/>
    <x v="1"/>
    <n v="18.3698323593207"/>
    <n v="2E+20"/>
    <n v="1"/>
    <n v="37"/>
    <n v="13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0"/>
    <x v="4"/>
    <x v="0"/>
    <x v="0"/>
    <n v="0.13721527351049301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0"/>
    <x v="5"/>
    <x v="2"/>
    <x v="2"/>
    <n v="0.67692517725247903"/>
    <n v="2E+20"/>
    <n v="0"/>
    <n v="1"/>
    <n v="0.66666666666666696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0"/>
    <x v="5"/>
    <x v="3"/>
    <x v="2"/>
    <n v="2.0307755317574401"/>
    <n v="2E+20"/>
    <n v="0"/>
    <n v="3"/>
    <n v="2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0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0"/>
    <x v="6"/>
    <x v="2"/>
    <x v="2"/>
    <n v="0.701931407907463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0"/>
    <x v="6"/>
    <x v="3"/>
    <x v="2"/>
    <n v="1.40386281581493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0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0"/>
    <x v="7"/>
    <x v="2"/>
    <x v="2"/>
    <n v="2.0574454469003901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0"/>
    <x v="7"/>
    <x v="3"/>
    <x v="2"/>
    <n v="2.0574454469003901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0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0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0"/>
    <x v="9"/>
    <x v="0"/>
    <x v="0"/>
    <n v="0.33356313007112898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0"/>
    <x v="10"/>
    <x v="2"/>
    <x v="2"/>
    <n v="8.5607822129137798E-2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0"/>
    <x v="10"/>
    <x v="3"/>
    <x v="2"/>
    <n v="0.171215644258276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0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0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0"/>
    <x v="12"/>
    <x v="0"/>
    <x v="0"/>
    <n v="1.45101965985897E-2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0"/>
    <x v="13"/>
    <x v="0"/>
    <x v="0"/>
    <n v="5.6439865641560401"/>
    <n v="2E+20"/>
    <n v="0"/>
    <n v="10"/>
    <n v="6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0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0"/>
    <x v="15"/>
    <x v="0"/>
    <x v="0"/>
    <n v="3.8420670293536303E-2"/>
    <n v="2E+20"/>
    <n v="0"/>
    <n v="5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0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0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0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0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0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0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0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0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0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0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0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0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0"/>
    <x v="20"/>
    <x v="2"/>
    <x v="2"/>
    <n v="9.4423650487298103E-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0"/>
    <x v="20"/>
    <x v="3"/>
    <x v="2"/>
    <n v="2.2433856803766301"/>
    <n v="2E+20"/>
    <n v="0"/>
    <n v="16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0"/>
    <x v="20"/>
    <x v="4"/>
    <x v="2"/>
    <n v="41.35868789221959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0"/>
    <x v="21"/>
    <x v="2"/>
    <x v="2"/>
    <n v="3.0190247588146198E-2"/>
    <n v="2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0"/>
    <x v="21"/>
    <x v="3"/>
    <x v="2"/>
    <n v="0.67784839266171004"/>
    <n v="2E+20"/>
    <n v="0"/>
    <n v="12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0"/>
    <x v="21"/>
    <x v="4"/>
    <x v="2"/>
    <n v="34.03422943276900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0"/>
    <x v="22"/>
    <x v="2"/>
    <x v="2"/>
    <n v="5.5849500214018001E-2"/>
    <n v="2E+20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0"/>
    <x v="22"/>
    <x v="3"/>
    <x v="2"/>
    <n v="1.8076544825198"/>
    <n v="2E+20"/>
    <n v="0"/>
    <n v="14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0"/>
    <x v="22"/>
    <x v="4"/>
    <x v="2"/>
    <n v="34.239818796971299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1"/>
    <x v="0"/>
    <x v="0"/>
    <x v="0"/>
    <n v="0.37895594217301798"/>
    <n v="2E+20"/>
    <n v="0"/>
    <n v="7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1"/>
    <x v="1"/>
    <x v="0"/>
    <x v="0"/>
    <n v="14.2851856844101"/>
    <n v="3E+20"/>
    <n v="0"/>
    <n v="49"/>
    <n v="47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1"/>
    <x v="2"/>
    <x v="0"/>
    <x v="0"/>
    <n v="5.6020137970912298"/>
    <n v="2E+20"/>
    <n v="0"/>
    <n v="16"/>
    <n v="1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1"/>
    <x v="3"/>
    <x v="1"/>
    <x v="1"/>
    <n v="36.896796489211198"/>
    <n v="2E+20"/>
    <n v="5"/>
    <n v="74"/>
    <n v="69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1"/>
    <x v="4"/>
    <x v="0"/>
    <x v="0"/>
    <n v="0.24009150235287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1"/>
    <x v="5"/>
    <x v="2"/>
    <x v="2"/>
    <n v="0.85721973189920997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1"/>
    <x v="5"/>
    <x v="3"/>
    <x v="2"/>
    <n v="2.57165919569763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1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1"/>
    <x v="6"/>
    <x v="2"/>
    <x v="2"/>
    <n v="0.91635633936587102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1"/>
    <x v="6"/>
    <x v="3"/>
    <x v="2"/>
    <n v="1.83271267873174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1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1"/>
    <x v="7"/>
    <x v="2"/>
    <x v="2"/>
    <n v="2.5721520106052501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1"/>
    <x v="7"/>
    <x v="3"/>
    <x v="2"/>
    <n v="2.5721520106052501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1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1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1"/>
    <x v="9"/>
    <x v="0"/>
    <x v="0"/>
    <n v="0.55108156940981101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1"/>
    <x v="10"/>
    <x v="2"/>
    <x v="2"/>
    <n v="0.13388634213379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1"/>
    <x v="10"/>
    <x v="3"/>
    <x v="2"/>
    <n v="0.267772684267579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1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1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1"/>
    <x v="12"/>
    <x v="0"/>
    <x v="0"/>
    <n v="1.11548128294198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1"/>
    <x v="13"/>
    <x v="0"/>
    <x v="0"/>
    <n v="4.1953152983379702"/>
    <n v="2E+20"/>
    <n v="0"/>
    <n v="10"/>
    <n v="8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1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1"/>
    <x v="15"/>
    <x v="0"/>
    <x v="0"/>
    <n v="5.99633648160003E-2"/>
    <n v="2E+20"/>
    <n v="0"/>
    <n v="5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1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1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1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1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1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1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1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1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1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1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1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1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1"/>
    <x v="20"/>
    <x v="2"/>
    <x v="2"/>
    <n v="0.14021717729842501"/>
    <n v="2E+20"/>
    <n v="0"/>
    <n v="1"/>
    <n v="0.16666666666666699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1"/>
    <x v="20"/>
    <x v="3"/>
    <x v="2"/>
    <n v="3.3085121660158898"/>
    <n v="2E+20"/>
    <n v="0"/>
    <n v="20"/>
    <n v="8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1"/>
    <x v="20"/>
    <x v="4"/>
    <x v="2"/>
    <n v="39.907078742736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1"/>
    <x v="21"/>
    <x v="2"/>
    <x v="2"/>
    <n v="4.0007825401026403E-2"/>
    <n v="1.47956717782439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1"/>
    <x v="21"/>
    <x v="3"/>
    <x v="2"/>
    <n v="1.12524324399882"/>
    <n v="0.349179321974256"/>
    <n v="0"/>
    <n v="16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1"/>
    <x v="21"/>
    <x v="4"/>
    <x v="2"/>
    <n v="34.124341565847402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1"/>
    <x v="22"/>
    <x v="2"/>
    <x v="2"/>
    <n v="8.2141599255993097E-2"/>
    <n v="2.4735767012723699E-2"/>
    <n v="0"/>
    <n v="1"/>
    <n v="2.77777777777778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1"/>
    <x v="22"/>
    <x v="3"/>
    <x v="2"/>
    <n v="2.8336948382859299"/>
    <n v="0.92850450389103101"/>
    <n v="0"/>
    <n v="16"/>
    <n v="1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1"/>
    <x v="22"/>
    <x v="4"/>
    <x v="2"/>
    <n v="34.341156579026602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2"/>
    <x v="0"/>
    <x v="0"/>
    <x v="0"/>
    <n v="0.39810019353189602"/>
    <n v="2E+20"/>
    <n v="0"/>
    <n v="17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2"/>
    <x v="1"/>
    <x v="0"/>
    <x v="0"/>
    <n v="29.314389623951001"/>
    <n v="3E+20"/>
    <n v="0"/>
    <n v="66"/>
    <n v="46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2"/>
    <x v="2"/>
    <x v="0"/>
    <x v="0"/>
    <n v="19.253696848776201"/>
    <n v="3E+20"/>
    <n v="0"/>
    <n v="34"/>
    <n v="34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2"/>
    <x v="3"/>
    <x v="1"/>
    <x v="1"/>
    <n v="68.135346638049199"/>
    <n v="2E+20"/>
    <n v="2"/>
    <n v="117"/>
    <n v="92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2"/>
    <x v="4"/>
    <x v="0"/>
    <x v="0"/>
    <n v="0.17293963224897699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2"/>
    <x v="5"/>
    <x v="2"/>
    <x v="2"/>
    <n v="0.97005527090667498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2"/>
    <x v="5"/>
    <x v="3"/>
    <x v="2"/>
    <n v="2.9101658127200301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2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2"/>
    <x v="6"/>
    <x v="2"/>
    <x v="2"/>
    <n v="0.96566135420878396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2"/>
    <x v="6"/>
    <x v="3"/>
    <x v="2"/>
    <n v="1.9313227084175699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2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2"/>
    <x v="7"/>
    <x v="2"/>
    <x v="2"/>
    <n v="3.3577106490962801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2"/>
    <x v="7"/>
    <x v="3"/>
    <x v="2"/>
    <n v="3.3577106490962801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2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2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2"/>
    <x v="9"/>
    <x v="0"/>
    <x v="0"/>
    <n v="0.65485154855898997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2"/>
    <x v="10"/>
    <x v="2"/>
    <x v="2"/>
    <n v="0.17293274039706899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2"/>
    <x v="10"/>
    <x v="3"/>
    <x v="2"/>
    <n v="0.34586548079413798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2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2"/>
    <x v="11"/>
    <x v="0"/>
    <x v="0"/>
    <n v="2.7605687498139499E-2"/>
    <n v="2E+20"/>
    <n v="0"/>
    <n v="2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2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2"/>
    <x v="13"/>
    <x v="0"/>
    <x v="0"/>
    <n v="5.0943305326388497"/>
    <n v="2E+20"/>
    <n v="0"/>
    <n v="10"/>
    <n v="6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2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2"/>
    <x v="15"/>
    <x v="0"/>
    <x v="0"/>
    <n v="6.5864047291337297E-2"/>
    <n v="2E+20"/>
    <n v="0"/>
    <n v="8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2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2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2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2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2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2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2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2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2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2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2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2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2"/>
    <x v="20"/>
    <x v="2"/>
    <x v="2"/>
    <n v="0.12974300718274501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2"/>
    <x v="20"/>
    <x v="3"/>
    <x v="2"/>
    <n v="3.1218484780954099"/>
    <n v="2E+20"/>
    <n v="0"/>
    <n v="34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2"/>
    <x v="20"/>
    <x v="4"/>
    <x v="2"/>
    <n v="40.361055799773801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2"/>
    <x v="21"/>
    <x v="2"/>
    <x v="2"/>
    <n v="3.6488478864904597E-2"/>
    <n v="1.22591764623906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2"/>
    <x v="21"/>
    <x v="3"/>
    <x v="2"/>
    <n v="1.2389656820665"/>
    <n v="0.387376903897168"/>
    <n v="0"/>
    <n v="18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2"/>
    <x v="21"/>
    <x v="4"/>
    <x v="2"/>
    <n v="34.389717517182099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2"/>
    <x v="22"/>
    <x v="2"/>
    <x v="2"/>
    <n v="0.11155927153528"/>
    <n v="3.7236496588139101E-2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2"/>
    <x v="22"/>
    <x v="3"/>
    <x v="2"/>
    <n v="3.6034956974771299"/>
    <n v="1.12879953024173"/>
    <n v="0"/>
    <n v="26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2"/>
    <x v="22"/>
    <x v="4"/>
    <x v="2"/>
    <n v="34.0335346496360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3"/>
    <x v="0"/>
    <x v="0"/>
    <x v="0"/>
    <n v="0.21216193349784801"/>
    <n v="2E+20"/>
    <n v="0"/>
    <n v="7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3"/>
    <x v="1"/>
    <x v="0"/>
    <x v="0"/>
    <n v="11.5586129067719"/>
    <n v="3E+20"/>
    <n v="0"/>
    <n v="38"/>
    <n v="38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3"/>
    <x v="2"/>
    <x v="0"/>
    <x v="0"/>
    <n v="2.1387126013432298"/>
    <n v="2E+20"/>
    <n v="0"/>
    <n v="8"/>
    <n v="5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3"/>
    <x v="3"/>
    <x v="1"/>
    <x v="1"/>
    <n v="30.400242479046501"/>
    <n v="2E+20"/>
    <n v="5"/>
    <n v="61"/>
    <n v="55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3"/>
    <x v="4"/>
    <x v="0"/>
    <x v="0"/>
    <n v="0.33740401833613798"/>
    <n v="2E+20"/>
    <n v="0"/>
    <n v="3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3"/>
    <x v="5"/>
    <x v="2"/>
    <x v="2"/>
    <n v="0.87019542984329701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3"/>
    <x v="5"/>
    <x v="3"/>
    <x v="2"/>
    <n v="2.61058628952988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3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3"/>
    <x v="6"/>
    <x v="2"/>
    <x v="2"/>
    <n v="0.87213135965965605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3"/>
    <x v="6"/>
    <x v="3"/>
    <x v="2"/>
    <n v="1.7442627193193101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3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3"/>
    <x v="7"/>
    <x v="2"/>
    <x v="2"/>
    <n v="2.7499421088392598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3"/>
    <x v="7"/>
    <x v="3"/>
    <x v="2"/>
    <n v="2.7499421088392598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3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3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3"/>
    <x v="9"/>
    <x v="0"/>
    <x v="0"/>
    <n v="0.52635828108890803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3"/>
    <x v="10"/>
    <x v="2"/>
    <x v="2"/>
    <n v="0.131931892887936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3"/>
    <x v="10"/>
    <x v="3"/>
    <x v="2"/>
    <n v="0.26386378577587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3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3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3"/>
    <x v="12"/>
    <x v="0"/>
    <x v="0"/>
    <n v="3.5696222823564799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3"/>
    <x v="13"/>
    <x v="0"/>
    <x v="0"/>
    <n v="4.4038891286344599"/>
    <n v="2E+20"/>
    <n v="0"/>
    <n v="10"/>
    <n v="5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3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3"/>
    <x v="15"/>
    <x v="0"/>
    <x v="0"/>
    <n v="2.2981246556632501E-2"/>
    <n v="2E+20"/>
    <n v="0"/>
    <n v="6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3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3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3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3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3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3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3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3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3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3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3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3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3"/>
    <x v="20"/>
    <x v="2"/>
    <x v="2"/>
    <n v="0.113664282346435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3"/>
    <x v="20"/>
    <x v="3"/>
    <x v="2"/>
    <n v="3.1192312798134001"/>
    <n v="2E+20"/>
    <n v="0"/>
    <n v="24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3"/>
    <x v="20"/>
    <x v="4"/>
    <x v="2"/>
    <n v="41.156198420729403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3"/>
    <x v="21"/>
    <x v="2"/>
    <x v="2"/>
    <n v="3.5520462505359403E-2"/>
    <n v="1.80280789099325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3"/>
    <x v="21"/>
    <x v="3"/>
    <x v="2"/>
    <n v="1.03032144611927"/>
    <n v="0.311581543216645"/>
    <n v="0"/>
    <n v="30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3"/>
    <x v="21"/>
    <x v="4"/>
    <x v="2"/>
    <n v="34.208036585232598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3"/>
    <x v="22"/>
    <x v="2"/>
    <x v="2"/>
    <n v="8.6037147712482206E-2"/>
    <n v="3E+20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3"/>
    <x v="22"/>
    <x v="3"/>
    <x v="2"/>
    <n v="2.65810835529805"/>
    <n v="3E+20"/>
    <n v="0"/>
    <n v="17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3"/>
    <x v="22"/>
    <x v="4"/>
    <x v="2"/>
    <n v="33.999132111582199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4"/>
    <x v="0"/>
    <x v="0"/>
    <x v="0"/>
    <n v="0.174313728690425"/>
    <n v="2E+20"/>
    <n v="0"/>
    <n v="5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4"/>
    <x v="1"/>
    <x v="0"/>
    <x v="0"/>
    <n v="32.5667783908861"/>
    <n v="3E+20"/>
    <n v="7"/>
    <n v="62"/>
    <n v="40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4"/>
    <x v="2"/>
    <x v="0"/>
    <x v="0"/>
    <n v="10.767453087080501"/>
    <n v="3E+20"/>
    <n v="0"/>
    <n v="24"/>
    <n v="19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4"/>
    <x v="3"/>
    <x v="1"/>
    <x v="1"/>
    <n v="61.8686793270493"/>
    <n v="3E+20"/>
    <n v="30"/>
    <n v="95"/>
    <n v="77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4"/>
    <x v="4"/>
    <x v="0"/>
    <x v="0"/>
    <n v="2.12061239516355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4"/>
    <x v="5"/>
    <x v="2"/>
    <x v="2"/>
    <n v="1"/>
    <n v="2E+20"/>
    <n v="0.66666666666666696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4"/>
    <x v="5"/>
    <x v="3"/>
    <x v="2"/>
    <n v="3"/>
    <n v="2E+20"/>
    <n v="2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4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4"/>
    <x v="6"/>
    <x v="2"/>
    <x v="2"/>
    <n v="0.99324124232539002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4"/>
    <x v="6"/>
    <x v="3"/>
    <x v="2"/>
    <n v="1.98648248465078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4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4"/>
    <x v="7"/>
    <x v="2"/>
    <x v="2"/>
    <n v="2.8415720420582598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4"/>
    <x v="7"/>
    <x v="3"/>
    <x v="2"/>
    <n v="2.8415720420582598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4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4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4"/>
    <x v="9"/>
    <x v="0"/>
    <x v="0"/>
    <n v="0.41708231923262701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4"/>
    <x v="10"/>
    <x v="2"/>
    <x v="2"/>
    <n v="0.104205673781916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4"/>
    <x v="10"/>
    <x v="3"/>
    <x v="2"/>
    <n v="0.208411347563831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4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4"/>
    <x v="11"/>
    <x v="0"/>
    <x v="0"/>
    <n v="1.1485206365456101E-2"/>
    <n v="2E+20"/>
    <n v="0"/>
    <n v="2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4"/>
    <x v="12"/>
    <x v="0"/>
    <x v="0"/>
    <n v="2.0875765024089599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4"/>
    <x v="13"/>
    <x v="0"/>
    <x v="0"/>
    <n v="4.7144930132279503"/>
    <n v="2E+20"/>
    <n v="0"/>
    <n v="10"/>
    <n v="8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4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4"/>
    <x v="15"/>
    <x v="0"/>
    <x v="0"/>
    <n v="2.2160542372774299E-2"/>
    <n v="2E+20"/>
    <n v="0"/>
    <n v="5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4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4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4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4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4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4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4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4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4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4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4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4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4"/>
    <x v="20"/>
    <x v="2"/>
    <x v="2"/>
    <n v="0.12929089655411799"/>
    <n v="2E+20"/>
    <n v="0"/>
    <n v="1"/>
    <n v="8.3333333333333301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4"/>
    <x v="20"/>
    <x v="3"/>
    <x v="2"/>
    <n v="3.7757733614486102"/>
    <n v="2E+20"/>
    <n v="0"/>
    <n v="24"/>
    <n v="4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4"/>
    <x v="20"/>
    <x v="4"/>
    <x v="2"/>
    <n v="41.074177896861201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4"/>
    <x v="21"/>
    <x v="2"/>
    <x v="2"/>
    <n v="3.31868020072799E-2"/>
    <n v="9.3577927685213405E-3"/>
    <n v="0"/>
    <n v="0.66666666666666696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4"/>
    <x v="21"/>
    <x v="3"/>
    <x v="2"/>
    <n v="1.19472487226208"/>
    <n v="0.33688053966676801"/>
    <n v="0"/>
    <n v="24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4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4"/>
    <x v="22"/>
    <x v="2"/>
    <x v="2"/>
    <n v="0.109026086921701"/>
    <n v="3.7683562468192398E-2"/>
    <n v="0"/>
    <n v="1"/>
    <n v="5.55555555555556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4"/>
    <x v="22"/>
    <x v="3"/>
    <x v="2"/>
    <n v="3.2995746196128102"/>
    <n v="0.95882143167254497"/>
    <n v="0"/>
    <n v="21"/>
    <n v="2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4"/>
    <x v="22"/>
    <x v="4"/>
    <x v="2"/>
    <n v="33.808860238237202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5"/>
    <x v="0"/>
    <x v="0"/>
    <x v="0"/>
    <n v="6.2991292252232198E-2"/>
    <n v="2E+20"/>
    <n v="0"/>
    <n v="4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5"/>
    <x v="1"/>
    <x v="0"/>
    <x v="0"/>
    <n v="2.9719906705683501"/>
    <n v="2E+20"/>
    <n v="0"/>
    <n v="22"/>
    <n v="0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5"/>
    <x v="2"/>
    <x v="0"/>
    <x v="0"/>
    <n v="0.86921937620229195"/>
    <n v="2E+20"/>
    <n v="0"/>
    <n v="7"/>
    <n v="0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5"/>
    <x v="3"/>
    <x v="1"/>
    <x v="1"/>
    <n v="15.7068926335377"/>
    <n v="2E+20"/>
    <n v="3"/>
    <n v="41"/>
    <n v="7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5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5"/>
    <x v="5"/>
    <x v="2"/>
    <x v="2"/>
    <n v="0.54521504633106999"/>
    <n v="2E+20"/>
    <n v="0"/>
    <n v="1"/>
    <n v="0.33333333333333298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5"/>
    <x v="5"/>
    <x v="3"/>
    <x v="2"/>
    <n v="1.6356451389932101"/>
    <n v="2E+20"/>
    <n v="0"/>
    <n v="3"/>
    <n v="1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5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5"/>
    <x v="6"/>
    <x v="2"/>
    <x v="2"/>
    <n v="0.59530896132111899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5"/>
    <x v="6"/>
    <x v="3"/>
    <x v="2"/>
    <n v="1.19061792264224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5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5"/>
    <x v="7"/>
    <x v="2"/>
    <x v="2"/>
    <n v="1.4048189417398899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5"/>
    <x v="7"/>
    <x v="3"/>
    <x v="2"/>
    <n v="1.4048189417398899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5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5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5"/>
    <x v="9"/>
    <x v="0"/>
    <x v="0"/>
    <n v="0.204887090690615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5"/>
    <x v="10"/>
    <x v="2"/>
    <x v="2"/>
    <n v="5.37537032568541E-2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5"/>
    <x v="10"/>
    <x v="3"/>
    <x v="2"/>
    <n v="0.107507406513708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5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5"/>
    <x v="11"/>
    <x v="0"/>
    <x v="0"/>
    <n v="3.9129347275412202E-2"/>
    <n v="2E+20"/>
    <n v="0"/>
    <n v="3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5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5"/>
    <x v="13"/>
    <x v="0"/>
    <x v="0"/>
    <n v="5.0489889724930697"/>
    <n v="2E+20"/>
    <n v="0"/>
    <n v="10"/>
    <n v="4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5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5"/>
    <x v="15"/>
    <x v="0"/>
    <x v="0"/>
    <n v="0"/>
    <n v="2E+20"/>
    <n v="0"/>
    <n v="0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5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5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5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5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5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5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5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5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5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5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5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5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5"/>
    <x v="20"/>
    <x v="2"/>
    <x v="2"/>
    <n v="7.3362250515456598E-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5"/>
    <x v="20"/>
    <x v="3"/>
    <x v="2"/>
    <n v="1.7285055316325799"/>
    <n v="2E+20"/>
    <n v="0"/>
    <n v="16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5"/>
    <x v="20"/>
    <x v="4"/>
    <x v="2"/>
    <n v="41.954943712556997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5"/>
    <x v="21"/>
    <x v="2"/>
    <x v="2"/>
    <n v="2.0832804777086999E-2"/>
    <n v="2E+20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5"/>
    <x v="21"/>
    <x v="3"/>
    <x v="2"/>
    <n v="0.49501686695507002"/>
    <n v="2E+20"/>
    <n v="0"/>
    <n v="14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5"/>
    <x v="21"/>
    <x v="4"/>
    <x v="2"/>
    <n v="34.20583631264810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5"/>
    <x v="22"/>
    <x v="2"/>
    <x v="2"/>
    <n v="5.2407092959504499E-2"/>
    <n v="2E+20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5"/>
    <x v="22"/>
    <x v="3"/>
    <x v="2"/>
    <n v="1.4135292926674801"/>
    <n v="2E+20"/>
    <n v="0"/>
    <n v="15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5"/>
    <x v="22"/>
    <x v="4"/>
    <x v="2"/>
    <n v="33.980098833408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6"/>
    <x v="0"/>
    <x v="0"/>
    <x v="0"/>
    <n v="2.4368524533453801E-2"/>
    <n v="2E+20"/>
    <n v="0"/>
    <n v="5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6"/>
    <x v="1"/>
    <x v="0"/>
    <x v="0"/>
    <n v="6.63048640934836"/>
    <n v="3E+20"/>
    <n v="0"/>
    <n v="23"/>
    <n v="6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6"/>
    <x v="2"/>
    <x v="0"/>
    <x v="0"/>
    <n v="3.5184588337696399"/>
    <n v="2E+20"/>
    <n v="0"/>
    <n v="11"/>
    <n v="1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6"/>
    <x v="3"/>
    <x v="1"/>
    <x v="1"/>
    <n v="25.782971535798801"/>
    <n v="2E+20"/>
    <n v="4"/>
    <n v="50"/>
    <n v="26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6"/>
    <x v="4"/>
    <x v="0"/>
    <x v="0"/>
    <n v="0.20976652379916499"/>
    <n v="2E+20"/>
    <n v="0"/>
    <n v="2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6"/>
    <x v="5"/>
    <x v="2"/>
    <x v="2"/>
    <n v="0.81344257577776902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6"/>
    <x v="5"/>
    <x v="3"/>
    <x v="2"/>
    <n v="2.44032772733330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6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6"/>
    <x v="6"/>
    <x v="2"/>
    <x v="2"/>
    <n v="0.91168900473787395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6"/>
    <x v="6"/>
    <x v="3"/>
    <x v="2"/>
    <n v="1.8233780094757499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6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6"/>
    <x v="7"/>
    <x v="2"/>
    <x v="2"/>
    <n v="2.96826300591332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6"/>
    <x v="7"/>
    <x v="3"/>
    <x v="2"/>
    <n v="2.96826300591332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6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6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6"/>
    <x v="9"/>
    <x v="0"/>
    <x v="0"/>
    <n v="0.40188166557849297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6"/>
    <x v="10"/>
    <x v="2"/>
    <x v="2"/>
    <n v="0.10425551380956501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6"/>
    <x v="10"/>
    <x v="3"/>
    <x v="2"/>
    <n v="0.208511027619129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6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6"/>
    <x v="11"/>
    <x v="0"/>
    <x v="0"/>
    <n v="2.2206050053340601E-2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6"/>
    <x v="12"/>
    <x v="0"/>
    <x v="0"/>
    <n v="1.08061021961333E-2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6"/>
    <x v="13"/>
    <x v="0"/>
    <x v="0"/>
    <n v="4.29462121025034"/>
    <n v="2E+20"/>
    <n v="0"/>
    <n v="10"/>
    <n v="9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6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6"/>
    <x v="15"/>
    <x v="0"/>
    <x v="0"/>
    <n v="0.120684019106563"/>
    <n v="2E+20"/>
    <n v="0"/>
    <n v="10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6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6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6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6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6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6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6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6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6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6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6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6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6"/>
    <x v="20"/>
    <x v="2"/>
    <x v="2"/>
    <n v="8.9203409889500596E-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6"/>
    <x v="20"/>
    <x v="3"/>
    <x v="2"/>
    <n v="2.83450518909767"/>
    <n v="2E+20"/>
    <n v="0"/>
    <n v="20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6"/>
    <x v="20"/>
    <x v="4"/>
    <x v="2"/>
    <n v="42.17429862563739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6"/>
    <x v="21"/>
    <x v="2"/>
    <x v="2"/>
    <n v="4.2973416692281802E-2"/>
    <n v="2E+20"/>
    <n v="0"/>
    <n v="1"/>
    <n v="2.7777777777777801E-2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6"/>
    <x v="21"/>
    <x v="3"/>
    <x v="2"/>
    <n v="0.93881556309519998"/>
    <n v="2E+20"/>
    <n v="0"/>
    <n v="20"/>
    <n v="1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6"/>
    <x v="21"/>
    <x v="4"/>
    <x v="2"/>
    <n v="33.84002961437140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6"/>
    <x v="22"/>
    <x v="2"/>
    <x v="2"/>
    <n v="9.7541552623522002E-2"/>
    <n v="2E+20"/>
    <n v="0"/>
    <n v="1"/>
    <n v="5.55555555555556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6"/>
    <x v="22"/>
    <x v="3"/>
    <x v="2"/>
    <n v="2.43172712976421"/>
    <n v="2E+20"/>
    <n v="0"/>
    <n v="14"/>
    <n v="2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6"/>
    <x v="22"/>
    <x v="4"/>
    <x v="2"/>
    <n v="33.3378675308341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7"/>
    <x v="0"/>
    <x v="0"/>
    <x v="0"/>
    <n v="0.17090566948755001"/>
    <n v="2E+20"/>
    <n v="0"/>
    <n v="6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7"/>
    <x v="1"/>
    <x v="0"/>
    <x v="0"/>
    <n v="36.169581702742299"/>
    <n v="3E+20"/>
    <n v="2"/>
    <n v="57"/>
    <n v="44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7"/>
    <x v="2"/>
    <x v="0"/>
    <x v="0"/>
    <n v="3.1043905499467899"/>
    <n v="2E+20"/>
    <n v="0"/>
    <n v="9"/>
    <n v="5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7"/>
    <x v="3"/>
    <x v="1"/>
    <x v="1"/>
    <n v="56.689716649171999"/>
    <n v="3E+20"/>
    <n v="22"/>
    <n v="83"/>
    <n v="59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7"/>
    <x v="4"/>
    <x v="0"/>
    <x v="0"/>
    <n v="0.10306337476989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7"/>
    <x v="5"/>
    <x v="2"/>
    <x v="2"/>
    <n v="1"/>
    <n v="2E+20"/>
    <n v="0.66666666666666696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7"/>
    <x v="5"/>
    <x v="3"/>
    <x v="2"/>
    <n v="3"/>
    <n v="2E+20"/>
    <n v="2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7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7"/>
    <x v="6"/>
    <x v="2"/>
    <x v="2"/>
    <n v="0.97473681516066701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7"/>
    <x v="6"/>
    <x v="3"/>
    <x v="2"/>
    <n v="1.94947363032133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7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7"/>
    <x v="7"/>
    <x v="2"/>
    <x v="2"/>
    <n v="3.53257450971034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7"/>
    <x v="7"/>
    <x v="3"/>
    <x v="2"/>
    <n v="3.53257450971034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7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7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7"/>
    <x v="9"/>
    <x v="0"/>
    <x v="0"/>
    <n v="0.526080970945636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7"/>
    <x v="10"/>
    <x v="2"/>
    <x v="2"/>
    <n v="0.13504747254025001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7"/>
    <x v="10"/>
    <x v="3"/>
    <x v="2"/>
    <n v="0.27009494508049903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7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7"/>
    <x v="11"/>
    <x v="0"/>
    <x v="0"/>
    <n v="1.4603766814682499E-2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7"/>
    <x v="12"/>
    <x v="0"/>
    <x v="0"/>
    <n v="3.8325795344469699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7"/>
    <x v="13"/>
    <x v="0"/>
    <x v="0"/>
    <n v="3.5482889760314702"/>
    <n v="2E+20"/>
    <n v="0"/>
    <n v="10"/>
    <n v="3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7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7"/>
    <x v="15"/>
    <x v="0"/>
    <x v="0"/>
    <n v="7.3533251402141397E-2"/>
    <n v="2E+20"/>
    <n v="0"/>
    <n v="9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7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7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7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7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7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7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7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7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7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7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7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7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7"/>
    <x v="20"/>
    <x v="2"/>
    <x v="2"/>
    <n v="0.10279176992683201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7"/>
    <x v="20"/>
    <x v="3"/>
    <x v="2"/>
    <n v="4.11417377200058"/>
    <n v="2E+20"/>
    <n v="0"/>
    <n v="22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7"/>
    <x v="20"/>
    <x v="4"/>
    <x v="2"/>
    <n v="42.956282112628898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7"/>
    <x v="21"/>
    <x v="2"/>
    <x v="2"/>
    <n v="3.0749733012880601E-2"/>
    <n v="9.5269544927499908E-3"/>
    <n v="0"/>
    <n v="0.5277777777777780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7"/>
    <x v="21"/>
    <x v="3"/>
    <x v="2"/>
    <n v="1.1069903884637"/>
    <n v="0.34297036173899997"/>
    <n v="0"/>
    <n v="19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7"/>
    <x v="21"/>
    <x v="4"/>
    <x v="2"/>
    <n v="34.46808510638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7"/>
    <x v="22"/>
    <x v="2"/>
    <x v="2"/>
    <n v="0.118465417427353"/>
    <n v="5.1091740773429803E-2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7"/>
    <x v="22"/>
    <x v="3"/>
    <x v="2"/>
    <n v="3.0673293522752698"/>
    <n v="3E+20"/>
    <n v="0"/>
    <n v="20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7"/>
    <x v="22"/>
    <x v="4"/>
    <x v="2"/>
    <n v="33.186894942526401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8"/>
    <x v="0"/>
    <x v="0"/>
    <x v="0"/>
    <n v="0.139225391232141"/>
    <n v="2E+20"/>
    <n v="0"/>
    <n v="5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8"/>
    <x v="1"/>
    <x v="0"/>
    <x v="0"/>
    <n v="28.410067372809898"/>
    <n v="3E+20"/>
    <n v="0"/>
    <n v="68"/>
    <n v="54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8"/>
    <x v="2"/>
    <x v="0"/>
    <x v="0"/>
    <n v="1.45137680199831"/>
    <n v="2E+20"/>
    <n v="0"/>
    <n v="7"/>
    <n v="5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8"/>
    <x v="3"/>
    <x v="1"/>
    <x v="1"/>
    <n v="48.753120538343197"/>
    <n v="2E+20"/>
    <n v="5"/>
    <n v="98"/>
    <n v="74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8"/>
    <x v="4"/>
    <x v="0"/>
    <x v="0"/>
    <n v="0"/>
    <n v="2E+20"/>
    <n v="0"/>
    <n v="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8"/>
    <x v="5"/>
    <x v="2"/>
    <x v="2"/>
    <n v="0.96547910371232404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8"/>
    <x v="5"/>
    <x v="3"/>
    <x v="2"/>
    <n v="2.8964373111369701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8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8"/>
    <x v="6"/>
    <x v="2"/>
    <x v="2"/>
    <n v="0.90306429620378403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8"/>
    <x v="6"/>
    <x v="3"/>
    <x v="2"/>
    <n v="1.8061285924075701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8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8"/>
    <x v="7"/>
    <x v="2"/>
    <x v="2"/>
    <n v="3.1942298590453701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8"/>
    <x v="7"/>
    <x v="3"/>
    <x v="2"/>
    <n v="3.1942298590453701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8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8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8"/>
    <x v="9"/>
    <x v="0"/>
    <x v="0"/>
    <n v="0.65970951924882504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8"/>
    <x v="10"/>
    <x v="2"/>
    <x v="2"/>
    <n v="0.16639057439472599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8"/>
    <x v="10"/>
    <x v="3"/>
    <x v="2"/>
    <n v="0.33278114878945197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8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8"/>
    <x v="11"/>
    <x v="0"/>
    <x v="0"/>
    <n v="1.46631453860828E-2"/>
    <n v="2E+20"/>
    <n v="0"/>
    <n v="1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8"/>
    <x v="12"/>
    <x v="0"/>
    <x v="0"/>
    <n v="2.9196115260909299E-2"/>
    <n v="2E+20"/>
    <n v="0"/>
    <n v="1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8"/>
    <x v="13"/>
    <x v="0"/>
    <x v="0"/>
    <n v="5.2785999260742198"/>
    <n v="2E+20"/>
    <n v="0"/>
    <n v="10"/>
    <n v="9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8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8"/>
    <x v="15"/>
    <x v="0"/>
    <x v="0"/>
    <n v="0.15367389033981399"/>
    <n v="2E+20"/>
    <n v="0"/>
    <n v="5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8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8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8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8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8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8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8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8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8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8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8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8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8"/>
    <x v="20"/>
    <x v="2"/>
    <x v="2"/>
    <n v="0.11436378768741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8"/>
    <x v="20"/>
    <x v="3"/>
    <x v="2"/>
    <n v="3.7130507514609601"/>
    <n v="2E+20"/>
    <n v="0"/>
    <n v="32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8"/>
    <x v="20"/>
    <x v="4"/>
    <x v="2"/>
    <n v="41.87802316815449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8"/>
    <x v="21"/>
    <x v="2"/>
    <x v="2"/>
    <n v="4.8625620211652898E-2"/>
    <n v="2.90389627297113E-2"/>
    <n v="0"/>
    <n v="1"/>
    <n v="0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8"/>
    <x v="21"/>
    <x v="3"/>
    <x v="2"/>
    <n v="1.1850258406860501"/>
    <n v="0.38045739877935097"/>
    <n v="0"/>
    <n v="17"/>
    <n v="0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8"/>
    <x v="21"/>
    <x v="4"/>
    <x v="2"/>
    <n v="33.867371462233699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8"/>
    <x v="22"/>
    <x v="2"/>
    <x v="2"/>
    <n v="0.12371283710844699"/>
    <n v="4.7522936602850001E-2"/>
    <n v="0"/>
    <n v="1"/>
    <n v="0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8"/>
    <x v="22"/>
    <x v="3"/>
    <x v="2"/>
    <n v="3.11779429007444"/>
    <n v="0.87952240972228901"/>
    <n v="0"/>
    <n v="19"/>
    <n v="0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8"/>
    <x v="22"/>
    <x v="4"/>
    <x v="2"/>
    <n v="33.094049607815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39"/>
    <x v="0"/>
    <x v="0"/>
    <x v="0"/>
    <n v="6.8409941735881899E-2"/>
    <n v="2E+20"/>
    <n v="0"/>
    <n v="5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39"/>
    <x v="1"/>
    <x v="0"/>
    <x v="0"/>
    <n v="21.4919477777593"/>
    <n v="3E+20"/>
    <n v="0"/>
    <n v="51"/>
    <n v="36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39"/>
    <x v="2"/>
    <x v="0"/>
    <x v="0"/>
    <n v="1.90327635095123"/>
    <n v="2E+20"/>
    <n v="0"/>
    <n v="9"/>
    <n v="7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39"/>
    <x v="3"/>
    <x v="1"/>
    <x v="1"/>
    <n v="41.051126879208802"/>
    <n v="2E+20"/>
    <n v="4"/>
    <n v="74"/>
    <n v="60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39"/>
    <x v="4"/>
    <x v="0"/>
    <x v="0"/>
    <n v="6.1867894482462202E-2"/>
    <n v="2E+20"/>
    <n v="0"/>
    <n v="1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39"/>
    <x v="5"/>
    <x v="2"/>
    <x v="2"/>
    <n v="0.92314897786737904"/>
    <n v="2E+20"/>
    <n v="0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39"/>
    <x v="5"/>
    <x v="3"/>
    <x v="2"/>
    <n v="2.7694469336021399"/>
    <n v="2E+20"/>
    <n v="0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39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39"/>
    <x v="6"/>
    <x v="2"/>
    <x v="2"/>
    <n v="0.86118525523459799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39"/>
    <x v="6"/>
    <x v="3"/>
    <x v="2"/>
    <n v="1.7223705104692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39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39"/>
    <x v="7"/>
    <x v="2"/>
    <x v="2"/>
    <n v="2.76964221162854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9"/>
    <x v="7"/>
    <x v="3"/>
    <x v="2"/>
    <n v="2.76964221162854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39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39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39"/>
    <x v="9"/>
    <x v="0"/>
    <x v="0"/>
    <n v="0.42771213623597398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39"/>
    <x v="10"/>
    <x v="2"/>
    <x v="2"/>
    <n v="0.106633223538123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39"/>
    <x v="10"/>
    <x v="3"/>
    <x v="2"/>
    <n v="0.21326644707624501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39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39"/>
    <x v="11"/>
    <x v="0"/>
    <x v="0"/>
    <n v="0"/>
    <n v="2E+20"/>
    <n v="0"/>
    <n v="0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39"/>
    <x v="12"/>
    <x v="0"/>
    <x v="0"/>
    <n v="0"/>
    <n v="2E+20"/>
    <n v="0"/>
    <n v="0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39"/>
    <x v="13"/>
    <x v="0"/>
    <x v="0"/>
    <n v="5.4047748176388097"/>
    <n v="2E+20"/>
    <n v="0"/>
    <n v="10"/>
    <n v="8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39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39"/>
    <x v="15"/>
    <x v="0"/>
    <x v="0"/>
    <n v="1.0360100962574901E-2"/>
    <n v="2E+20"/>
    <n v="0"/>
    <n v="4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39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39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39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39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39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39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39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39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39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39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39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39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39"/>
    <x v="20"/>
    <x v="2"/>
    <x v="2"/>
    <n v="8.5667354116367E-2"/>
    <n v="2E+20"/>
    <n v="0"/>
    <n v="1"/>
    <n v="0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39"/>
    <x v="20"/>
    <x v="3"/>
    <x v="2"/>
    <n v="3.5973510567699898"/>
    <n v="2E+20"/>
    <n v="0"/>
    <n v="20"/>
    <n v="0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39"/>
    <x v="20"/>
    <x v="4"/>
    <x v="2"/>
    <n v="43.207570224648101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39"/>
    <x v="21"/>
    <x v="2"/>
    <x v="2"/>
    <n v="3.1363902969785099E-2"/>
    <n v="8.0032019983224296E-3"/>
    <n v="0"/>
    <n v="1"/>
    <n v="2.7777777777777801E-2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39"/>
    <x v="21"/>
    <x v="3"/>
    <x v="2"/>
    <n v="1.05346727354352"/>
    <n v="0.28642258801666098"/>
    <n v="0"/>
    <n v="17"/>
    <n v="1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39"/>
    <x v="21"/>
    <x v="4"/>
    <x v="2"/>
    <n v="34.39029092348940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39"/>
    <x v="22"/>
    <x v="2"/>
    <x v="2"/>
    <n v="0.113855444941206"/>
    <n v="4.7630081929830002E-2"/>
    <n v="0"/>
    <n v="1"/>
    <n v="5.5555555555555601E-2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39"/>
    <x v="22"/>
    <x v="3"/>
    <x v="2"/>
    <n v="2.7914788012868601"/>
    <n v="0.80019542579521596"/>
    <n v="0"/>
    <n v="17"/>
    <n v="2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39"/>
    <x v="22"/>
    <x v="4"/>
    <x v="2"/>
    <n v="33.063280084636403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  <r>
    <x v="0"/>
    <s v="2025-05-09 07:48:13"/>
    <n v="40"/>
    <x v="0"/>
    <x v="0"/>
    <x v="0"/>
    <n v="0.23140023652858799"/>
    <n v="2E+20"/>
    <n v="0"/>
    <n v="10"/>
    <n v="0"/>
    <n v="0"/>
    <s v="Drone ProjectAdvancedServicing.QueueNumber WaitingQueue"/>
    <n v="40"/>
    <n v="0.15659962136004688"/>
    <n v="0.10997532634671731"/>
    <n v="0.95"/>
    <n v="3.517181568707349E-2"/>
    <n v="0"/>
    <n v="0.39810019353189602"/>
    <n v="3.517181568707349E-2"/>
  </r>
  <r>
    <x v="0"/>
    <s v="2025-05-09 07:48:13"/>
    <n v="40"/>
    <x v="1"/>
    <x v="0"/>
    <x v="0"/>
    <n v="24.970788973510501"/>
    <n v="3E+20"/>
    <n v="1"/>
    <n v="50"/>
    <n v="36"/>
    <n v="0"/>
    <s v="Drone ProjectBaseCoating.QueueNumber WaitingQueue"/>
    <n v="40"/>
    <n v="15.681501645732983"/>
    <n v="10.703998597794419"/>
    <n v="0.95"/>
    <n v="3.4233048293887243"/>
    <n v="1.97697145350313"/>
    <n v="41.178919364966802"/>
    <n v="3.4233048293887243"/>
  </r>
  <r>
    <x v="0"/>
    <s v="2025-05-09 07:48:13"/>
    <n v="40"/>
    <x v="2"/>
    <x v="0"/>
    <x v="0"/>
    <n v="5.4174692644665399"/>
    <n v="2E+20"/>
    <n v="0"/>
    <n v="12"/>
    <n v="6"/>
    <n v="0"/>
    <s v="Drone ProjectColorCoating.QueueNumber WaitingQueue"/>
    <n v="40"/>
    <n v="3.9644590936334287"/>
    <n v="3.6464889457194554"/>
    <n v="0.95"/>
    <n v="1.1662037419143689"/>
    <n v="0.454771552839979"/>
    <n v="19.253696848776201"/>
    <n v="1.1662037419143689"/>
  </r>
  <r>
    <x v="0"/>
    <s v="2025-05-09 07:48:13"/>
    <n v="40"/>
    <x v="3"/>
    <x v="1"/>
    <x v="1"/>
    <n v="49.697694863210501"/>
    <n v="3E+20"/>
    <n v="20"/>
    <n v="78"/>
    <n v="65"/>
    <n v="0"/>
    <s v="Drone ProjectDroneWIPEntity"/>
    <n v="40"/>
    <n v="35.765695218945581"/>
    <n v="14.672974351138404"/>
    <n v="0.95"/>
    <n v="4.6926448559231861"/>
    <n v="13.1688445993387"/>
    <n v="68.135346638049199"/>
    <n v="4.6926448559231861"/>
  </r>
  <r>
    <x v="0"/>
    <s v="2025-05-09 07:48:13"/>
    <n v="40"/>
    <x v="4"/>
    <x v="0"/>
    <x v="0"/>
    <n v="0.27094308073572698"/>
    <n v="2E+20"/>
    <n v="0"/>
    <n v="20"/>
    <n v="0"/>
    <n v="0"/>
    <s v="Drone ProjectInitialDiagnostics.QueueNumber WaitingQueue"/>
    <n v="40"/>
    <n v="6.9782737822032342E-2"/>
    <n v="8.5567578881836956E-2"/>
    <n v="0.95"/>
    <n v="2.7365839349572658E-2"/>
    <n v="0"/>
    <n v="0.33740401833613798"/>
    <n v="2.7365839349572658E-2"/>
  </r>
  <r>
    <x v="0"/>
    <s v="2025-05-09 07:48:13"/>
    <n v="40"/>
    <x v="5"/>
    <x v="2"/>
    <x v="2"/>
    <n v="1"/>
    <n v="2E+20"/>
    <n v="0.66666666666666696"/>
    <n v="1"/>
    <n v="1"/>
    <n v="0"/>
    <s v="Drone ProjectPaintBooth_BaseInstantaneous UtilizationResource"/>
    <n v="40"/>
    <n v="0.83772529254372086"/>
    <n v="0.13090241215221513"/>
    <n v="0.95"/>
    <n v="4.1864622421722578E-2"/>
    <n v="0.460239554527484"/>
    <n v="1"/>
    <n v="4.1864622421722578E-2"/>
  </r>
  <r>
    <x v="0"/>
    <s v="2025-05-09 07:48:13"/>
    <n v="40"/>
    <x v="5"/>
    <x v="3"/>
    <x v="2"/>
    <n v="3"/>
    <n v="2E+20"/>
    <n v="2"/>
    <n v="3"/>
    <n v="3"/>
    <n v="0"/>
    <s v="Drone ProjectPaintBooth_BaseNumber BusyResource"/>
    <n v="40"/>
    <n v="2.5131758776311632"/>
    <n v="0.39270723645664557"/>
    <n v="0.95"/>
    <n v="0.1255938672651678"/>
    <n v="1.38071866358245"/>
    <n v="3"/>
    <n v="0.1255938672651678"/>
  </r>
  <r>
    <x v="0"/>
    <s v="2025-05-09 07:48:13"/>
    <n v="40"/>
    <x v="5"/>
    <x v="4"/>
    <x v="2"/>
    <n v="3"/>
    <n v="2E+20"/>
    <n v="3"/>
    <n v="3"/>
    <n v="3"/>
    <n v="0"/>
    <s v="Drone ProjectPaintBooth_BaseNumber ScheduledResource"/>
    <n v="40"/>
    <n v="3"/>
    <n v="0"/>
    <n v="0.95"/>
    <n v="0"/>
    <n v="3"/>
    <n v="3"/>
    <n v="0"/>
  </r>
  <r>
    <x v="0"/>
    <s v="2025-05-09 07:48:13"/>
    <n v="40"/>
    <x v="6"/>
    <x v="2"/>
    <x v="2"/>
    <n v="0.98350801555999301"/>
    <n v="2E+20"/>
    <n v="0"/>
    <n v="1"/>
    <n v="1"/>
    <n v="0"/>
    <s v="Drone ProjectPaintBooth_ColorInstantaneous UtilizationResource"/>
    <n v="40"/>
    <n v="0.85638733125801425"/>
    <n v="0.11893184571914565"/>
    <n v="0.95"/>
    <n v="3.8036249547188657E-2"/>
    <n v="0.51093143286290499"/>
    <n v="0.99324124232539002"/>
    <n v="3.8036249547188657E-2"/>
  </r>
  <r>
    <x v="0"/>
    <s v="2025-05-09 07:48:13"/>
    <n v="40"/>
    <x v="6"/>
    <x v="3"/>
    <x v="2"/>
    <n v="1.96701603111999"/>
    <n v="2E+20"/>
    <n v="0"/>
    <n v="2"/>
    <n v="2"/>
    <n v="0"/>
    <s v="Drone ProjectPaintBooth_ColorNumber BusyResource"/>
    <n v="40"/>
    <n v="1.7127746625160287"/>
    <n v="0.23786369143828595"/>
    <n v="0.95"/>
    <n v="7.6072499094375606E-2"/>
    <n v="1.02186286572581"/>
    <n v="1.98648248465078"/>
    <n v="7.6072499094375606E-2"/>
  </r>
  <r>
    <x v="0"/>
    <s v="2025-05-09 07:48:13"/>
    <n v="40"/>
    <x v="6"/>
    <x v="4"/>
    <x v="2"/>
    <n v="2"/>
    <n v="2E+20"/>
    <n v="2"/>
    <n v="2"/>
    <n v="2"/>
    <n v="0"/>
    <s v="Drone ProjectPaintBooth_ColorNumber ScheduledResource"/>
    <n v="40"/>
    <n v="2"/>
    <n v="0"/>
    <n v="0.95"/>
    <n v="0"/>
    <n v="2"/>
    <n v="2"/>
    <n v="0"/>
  </r>
  <r>
    <x v="0"/>
    <s v="2025-05-09 07:48:13"/>
    <n v="40"/>
    <x v="7"/>
    <x v="2"/>
    <x v="2"/>
    <n v="2.6424372033875002E-2"/>
    <n v="2E+20"/>
    <n v="0"/>
    <n v="1"/>
    <n v="0"/>
    <n v="0"/>
    <s v="Drone ProjectPorterInstantaneous Utilization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40"/>
    <x v="7"/>
    <x v="3"/>
    <x v="2"/>
    <n v="2.6424372033875002E-2"/>
    <n v="2E+20"/>
    <n v="0"/>
    <n v="1"/>
    <n v="0"/>
    <n v="0"/>
    <s v="Drone ProjectPorterNumber BusyResource"/>
    <n v="40"/>
    <n v="2.9190391824590895E-2"/>
    <n v="6.7784511723503766E-3"/>
    <n v="0.95"/>
    <n v="2.1678538559285762E-3"/>
    <n v="1.4048189417398899E-2"/>
    <n v="4.5875370133509598E-2"/>
    <n v="2.1678538559285762E-3"/>
  </r>
  <r>
    <x v="0"/>
    <s v="2025-05-09 07:48:13"/>
    <n v="40"/>
    <x v="7"/>
    <x v="4"/>
    <x v="2"/>
    <n v="1"/>
    <n v="2E+20"/>
    <n v="1"/>
    <n v="1"/>
    <n v="1"/>
    <n v="0"/>
    <s v="Drone ProjectPorterNumber ScheduledResource"/>
    <n v="40"/>
    <n v="1"/>
    <n v="0"/>
    <n v="0.95"/>
    <n v="0"/>
    <n v="1"/>
    <n v="1"/>
    <n v="0"/>
  </r>
  <r>
    <x v="0"/>
    <s v="2025-05-09 07:48:13"/>
    <n v="40"/>
    <x v="8"/>
    <x v="0"/>
    <x v="0"/>
    <n v="0"/>
    <n v="2E+20"/>
    <n v="0"/>
    <n v="0"/>
    <n v="0"/>
    <n v="0"/>
    <s v="Drone ProjectPorterReturnTrip.QueueNumber WaitingQueue"/>
    <n v="40"/>
    <n v="0"/>
    <n v="0"/>
    <n v="0.95"/>
    <n v="0"/>
    <n v="0"/>
    <n v="0"/>
    <n v="0"/>
  </r>
  <r>
    <x v="0"/>
    <s v="2025-05-09 07:48:13"/>
    <n v="40"/>
    <x v="9"/>
    <x v="0"/>
    <x v="0"/>
    <n v="0.47851929509542201"/>
    <n v="2E+20"/>
    <n v="0"/>
    <n v="8"/>
    <n v="0"/>
    <n v="0"/>
    <s v="Drone ProjectRecycle.QueueNumber WaitingQueue"/>
    <n v="40"/>
    <n v="0.50765487685731858"/>
    <n v="0.15366402277834534"/>
    <n v="0.95"/>
    <n v="4.9144138657566706E-2"/>
    <n v="0.204887090690615"/>
    <n v="0.964264608806778"/>
    <n v="4.9144138657566706E-2"/>
  </r>
  <r>
    <x v="0"/>
    <s v="2025-05-09 07:48:13"/>
    <n v="40"/>
    <x v="10"/>
    <x v="2"/>
    <x v="2"/>
    <n v="0.12895941473123601"/>
    <n v="2E+20"/>
    <n v="0"/>
    <n v="1"/>
    <n v="0"/>
    <n v="0"/>
    <s v="Drone ProjectRecycling_StaffInstantaneous UtilizationResource"/>
    <n v="40"/>
    <n v="0.12883579602073331"/>
    <n v="3.923026202957465E-2"/>
    <n v="0.95"/>
    <n v="1.2546446473909312E-2"/>
    <n v="5.37537032568541E-2"/>
    <n v="0.25294900578934798"/>
    <n v="1.2546446473909312E-2"/>
  </r>
  <r>
    <x v="0"/>
    <s v="2025-05-09 07:48:13"/>
    <n v="40"/>
    <x v="10"/>
    <x v="3"/>
    <x v="2"/>
    <n v="0.25791882946247202"/>
    <n v="2E+20"/>
    <n v="0"/>
    <n v="2"/>
    <n v="0"/>
    <n v="0"/>
    <s v="Drone ProjectRecycling_StaffNumber BusyResource"/>
    <n v="40"/>
    <n v="0.25767159204146667"/>
    <n v="7.8460524059149009E-2"/>
    <n v="0.95"/>
    <n v="2.5092892947818527E-2"/>
    <n v="0.10750740651370801"/>
    <n v="0.50589801157869696"/>
    <n v="2.5092892947818527E-2"/>
  </r>
  <r>
    <x v="0"/>
    <s v="2025-05-09 07:48:13"/>
    <n v="40"/>
    <x v="10"/>
    <x v="4"/>
    <x v="2"/>
    <n v="2"/>
    <n v="2E+20"/>
    <n v="2"/>
    <n v="2"/>
    <n v="2"/>
    <n v="0"/>
    <s v="Drone ProjectRecycling_StaffNumber ScheduledResource"/>
    <n v="40"/>
    <n v="2"/>
    <n v="0"/>
    <n v="0.95"/>
    <n v="0"/>
    <n v="2"/>
    <n v="2"/>
    <n v="0"/>
  </r>
  <r>
    <x v="0"/>
    <s v="2025-05-09 07:48:13"/>
    <n v="40"/>
    <x v="11"/>
    <x v="0"/>
    <x v="0"/>
    <n v="3.1755151192852499E-3"/>
    <n v="2E+20"/>
    <n v="0"/>
    <n v="2"/>
    <n v="0"/>
    <n v="0"/>
    <s v="Drone ProjectReevaluation.QueueNumber WaitingQueue"/>
    <n v="40"/>
    <n v="5.8073733737858315E-3"/>
    <n v="9.2607468314239664E-3"/>
    <n v="0.95"/>
    <n v="2.9617305217409431E-3"/>
    <n v="0"/>
    <n v="3.9129347275412202E-2"/>
    <n v="2.9617305217409431E-3"/>
  </r>
  <r>
    <x v="0"/>
    <s v="2025-05-09 07:48:13"/>
    <n v="40"/>
    <x v="12"/>
    <x v="0"/>
    <x v="0"/>
    <n v="2.6191464866143498E-2"/>
    <n v="2E+20"/>
    <n v="0"/>
    <n v="2"/>
    <n v="0"/>
    <n v="0"/>
    <s v="Drone ProjectReworkService.QueueNumber WaitingQueue"/>
    <n v="40"/>
    <n v="1.1309475627574356E-2"/>
    <n v="1.3340219894026426E-2"/>
    <n v="0.95"/>
    <n v="4.266409302196481E-3"/>
    <n v="0"/>
    <n v="5.1297285883804403E-2"/>
    <n v="4.266409302196481E-3"/>
  </r>
  <r>
    <x v="0"/>
    <s v="2025-05-09 07:48:13"/>
    <n v="40"/>
    <x v="13"/>
    <x v="0"/>
    <x v="0"/>
    <n v="5.0962698433192202"/>
    <n v="2E+20"/>
    <n v="0"/>
    <n v="10"/>
    <n v="7"/>
    <n v="0"/>
    <s v="Drone ProjectScrapBatch.QueueNumber WaitingQueue"/>
    <n v="40"/>
    <n v="4.4493358998261687"/>
    <n v="0.70333647514413289"/>
    <n v="0.95"/>
    <n v="0.22493791736316851"/>
    <n v="3.0665287286053702"/>
    <n v="5.6439865641560401"/>
    <n v="0.22493791736316851"/>
  </r>
  <r>
    <x v="0"/>
    <s v="2025-05-09 07:48:13"/>
    <n v="40"/>
    <x v="14"/>
    <x v="0"/>
    <x v="0"/>
    <n v="0"/>
    <n v="2E+20"/>
    <n v="0"/>
    <n v="0"/>
    <n v="0"/>
    <n v="0"/>
    <s v="Drone ProjectScrapTransport.QueueNumber WaitingQueue"/>
    <n v="40"/>
    <n v="0"/>
    <n v="0"/>
    <n v="0.95"/>
    <n v="0"/>
    <n v="0"/>
    <n v="0"/>
    <n v="0"/>
  </r>
  <r>
    <x v="0"/>
    <s v="2025-05-09 07:48:13"/>
    <n v="40"/>
    <x v="15"/>
    <x v="0"/>
    <x v="0"/>
    <n v="0.33583500187808002"/>
    <n v="2E+20"/>
    <n v="0"/>
    <n v="13"/>
    <n v="0"/>
    <n v="0"/>
    <s v="Drone ProjectStandard Servicing.QueueNumber WaitingQueue"/>
    <n v="40"/>
    <n v="0.12613229576125853"/>
    <n v="0.12605340609875365"/>
    <n v="0.95"/>
    <n v="4.0313835051106688E-2"/>
    <n v="0"/>
    <n v="0.44531135910512998"/>
    <n v="4.0313835051106688E-2"/>
  </r>
  <r>
    <x v="0"/>
    <s v="2025-05-09 07:48:13"/>
    <n v="40"/>
    <x v="16"/>
    <x v="2"/>
    <x v="2"/>
    <n v="0"/>
    <n v="2E+20"/>
    <n v="0"/>
    <n v="0"/>
    <n v="0"/>
    <n v="0"/>
    <s v="Drone ProjectTech1Instantaneous UtilizationResource"/>
    <n v="40"/>
    <n v="0"/>
    <n v="0"/>
    <n v="0.95"/>
    <n v="0"/>
    <n v="0"/>
    <n v="0"/>
    <n v="0"/>
  </r>
  <r>
    <x v="0"/>
    <s v="2025-05-09 07:48:13"/>
    <n v="40"/>
    <x v="16"/>
    <x v="3"/>
    <x v="2"/>
    <n v="0"/>
    <n v="2E+20"/>
    <n v="0"/>
    <n v="0"/>
    <n v="0"/>
    <n v="0"/>
    <s v="Drone ProjectTech1Number BusyResource"/>
    <n v="40"/>
    <n v="0"/>
    <n v="0"/>
    <n v="0.95"/>
    <n v="0"/>
    <n v="0"/>
    <n v="0"/>
    <n v="0"/>
  </r>
  <r>
    <x v="0"/>
    <s v="2025-05-09 07:48:13"/>
    <n v="40"/>
    <x v="16"/>
    <x v="4"/>
    <x v="2"/>
    <n v="1"/>
    <n v="2E+20"/>
    <n v="1"/>
    <n v="1"/>
    <n v="1"/>
    <n v="0"/>
    <s v="Drone ProjectTech1Number ScheduledResource"/>
    <n v="40"/>
    <n v="1"/>
    <n v="0"/>
    <n v="0.95"/>
    <n v="0"/>
    <n v="1"/>
    <n v="1"/>
    <n v="0"/>
  </r>
  <r>
    <x v="0"/>
    <s v="2025-05-09 07:48:13"/>
    <n v="40"/>
    <x v="17"/>
    <x v="2"/>
    <x v="2"/>
    <n v="0"/>
    <n v="2E+20"/>
    <n v="0"/>
    <n v="0"/>
    <n v="0"/>
    <n v="0"/>
    <s v="Drone ProjectTech2Instantaneous UtilizationResource"/>
    <n v="40"/>
    <n v="0"/>
    <n v="0"/>
    <n v="0.95"/>
    <n v="0"/>
    <n v="0"/>
    <n v="0"/>
    <n v="0"/>
  </r>
  <r>
    <x v="0"/>
    <s v="2025-05-09 07:48:13"/>
    <n v="40"/>
    <x v="17"/>
    <x v="3"/>
    <x v="2"/>
    <n v="0"/>
    <n v="2E+20"/>
    <n v="0"/>
    <n v="0"/>
    <n v="0"/>
    <n v="0"/>
    <s v="Drone ProjectTech2Number BusyResource"/>
    <n v="40"/>
    <n v="0"/>
    <n v="0"/>
    <n v="0.95"/>
    <n v="0"/>
    <n v="0"/>
    <n v="0"/>
    <n v="0"/>
  </r>
  <r>
    <x v="0"/>
    <s v="2025-05-09 07:48:13"/>
    <n v="40"/>
    <x v="17"/>
    <x v="4"/>
    <x v="2"/>
    <n v="1"/>
    <n v="2E+20"/>
    <n v="1"/>
    <n v="1"/>
    <n v="1"/>
    <n v="0"/>
    <s v="Drone ProjectTech2Number ScheduledResource"/>
    <n v="40"/>
    <n v="1"/>
    <n v="0"/>
    <n v="0.95"/>
    <n v="0"/>
    <n v="1"/>
    <n v="1"/>
    <n v="0"/>
  </r>
  <r>
    <x v="0"/>
    <s v="2025-05-09 07:48:13"/>
    <n v="40"/>
    <x v="18"/>
    <x v="2"/>
    <x v="2"/>
    <n v="0"/>
    <n v="2E+20"/>
    <n v="0"/>
    <n v="0"/>
    <n v="0"/>
    <n v="0"/>
    <s v="Drone ProjectTech3Instantaneous UtilizationResource"/>
    <n v="40"/>
    <n v="0"/>
    <n v="0"/>
    <n v="0.95"/>
    <n v="0"/>
    <n v="0"/>
    <n v="0"/>
    <n v="0"/>
  </r>
  <r>
    <x v="0"/>
    <s v="2025-05-09 07:48:13"/>
    <n v="40"/>
    <x v="18"/>
    <x v="3"/>
    <x v="2"/>
    <n v="0"/>
    <n v="2E+20"/>
    <n v="0"/>
    <n v="0"/>
    <n v="0"/>
    <n v="0"/>
    <s v="Drone ProjectTech3Number BusyResource"/>
    <n v="40"/>
    <n v="0"/>
    <n v="0"/>
    <n v="0.95"/>
    <n v="0"/>
    <n v="0"/>
    <n v="0"/>
    <n v="0"/>
  </r>
  <r>
    <x v="0"/>
    <s v="2025-05-09 07:48:13"/>
    <n v="40"/>
    <x v="18"/>
    <x v="4"/>
    <x v="2"/>
    <n v="1"/>
    <n v="2E+20"/>
    <n v="1"/>
    <n v="1"/>
    <n v="1"/>
    <n v="0"/>
    <s v="Drone ProjectTech3Number ScheduledResource"/>
    <n v="40"/>
    <n v="1"/>
    <n v="0"/>
    <n v="0.95"/>
    <n v="0"/>
    <n v="1"/>
    <n v="1"/>
    <n v="0"/>
  </r>
  <r>
    <x v="0"/>
    <s v="2025-05-09 07:48:13"/>
    <n v="40"/>
    <x v="19"/>
    <x v="2"/>
    <x v="2"/>
    <n v="0"/>
    <n v="2E+20"/>
    <n v="0"/>
    <n v="0"/>
    <n v="0"/>
    <n v="0"/>
    <s v="Drone ProjectTechnicianDiagnosticsInstantaneous UtilizationResource"/>
    <n v="40"/>
    <n v="0"/>
    <n v="0"/>
    <n v="0.95"/>
    <n v="0"/>
    <n v="0"/>
    <n v="0"/>
    <n v="0"/>
  </r>
  <r>
    <x v="0"/>
    <s v="2025-05-09 07:48:13"/>
    <n v="40"/>
    <x v="19"/>
    <x v="3"/>
    <x v="2"/>
    <n v="0"/>
    <n v="2E+20"/>
    <n v="0"/>
    <n v="0"/>
    <n v="0"/>
    <n v="0"/>
    <s v="Drone ProjectTechnicianDiagnosticsNumber BusyResource"/>
    <n v="40"/>
    <n v="0"/>
    <n v="0"/>
    <n v="0.95"/>
    <n v="0"/>
    <n v="0"/>
    <n v="0"/>
    <n v="0"/>
  </r>
  <r>
    <x v="0"/>
    <s v="2025-05-09 07:48:13"/>
    <n v="40"/>
    <x v="19"/>
    <x v="4"/>
    <x v="2"/>
    <n v="3"/>
    <n v="2E+20"/>
    <n v="3"/>
    <n v="3"/>
    <n v="3"/>
    <n v="0"/>
    <s v="Drone ProjectTechnicianDiagnosticsNumber ScheduledResource"/>
    <n v="40"/>
    <n v="3"/>
    <n v="0"/>
    <n v="0.95"/>
    <n v="0"/>
    <n v="3"/>
    <n v="3"/>
    <n v="0"/>
  </r>
  <r>
    <x v="0"/>
    <s v="2025-05-09 07:48:13"/>
    <n v="40"/>
    <x v="20"/>
    <x v="2"/>
    <x v="2"/>
    <n v="0.13535653333584499"/>
    <n v="2E+20"/>
    <n v="0"/>
    <n v="1"/>
    <n v="4.1666666666666699E-2"/>
    <n v="0"/>
    <s v="Drone ProjectTechnician_AdvancedInstantaneous UtilizationResource"/>
    <n v="40"/>
    <n v="0.10348851970725233"/>
    <n v="3.0237821301827165E-2"/>
    <n v="0.95"/>
    <n v="9.6705244070255485E-3"/>
    <n v="2.6917362930432401E-2"/>
    <n v="0.16976135707510301"/>
    <n v="9.6705244070255485E-3"/>
  </r>
  <r>
    <x v="0"/>
    <s v="2025-05-09 07:48:13"/>
    <n v="40"/>
    <x v="20"/>
    <x v="3"/>
    <x v="2"/>
    <n v="3.4945258533150998"/>
    <n v="2E+20"/>
    <n v="0"/>
    <n v="24"/>
    <n v="2"/>
    <n v="0"/>
    <s v="Drone ProjectTechnician_AdvancedNumber BusyResource"/>
    <n v="40"/>
    <n v="2.9609373167239834"/>
    <n v="0.7471167499100746"/>
    <n v="0.95"/>
    <n v="0.23893952850585826"/>
    <n v="1.2588231451035701"/>
    <n v="4.9134925203039197"/>
    <n v="0.23893952850585826"/>
  </r>
  <r>
    <x v="0"/>
    <s v="2025-05-09 07:48:13"/>
    <n v="40"/>
    <x v="20"/>
    <x v="4"/>
    <x v="2"/>
    <n v="40.572429378157899"/>
    <n v="2E+20"/>
    <n v="0"/>
    <n v="48"/>
    <n v="48"/>
    <n v="0"/>
    <s v="Drone ProjectTechnician_AdvancedNumber ScheduledResource"/>
    <n v="40"/>
    <n v="41.580946382069101"/>
    <n v="1.1687245829938879"/>
    <n v="0.95"/>
    <n v="0.37377625497939559"/>
    <n v="39.319148936170201"/>
    <n v="43.914893617021299"/>
    <n v="0.37377625497939559"/>
  </r>
  <r>
    <x v="0"/>
    <s v="2025-05-09 07:48:13"/>
    <n v="40"/>
    <x v="21"/>
    <x v="2"/>
    <x v="2"/>
    <n v="4.3033923827946602E-2"/>
    <n v="1.94484854971947E-2"/>
    <n v="0"/>
    <n v="1"/>
    <n v="0.11111111111111099"/>
    <n v="0"/>
    <s v="Drone ProjectTechnician_DiagnosticsInstantaneous UtilizationResource"/>
    <n v="40"/>
    <n v="3.1093371200788856E-2"/>
    <n v="7.2698690734303278E-3"/>
    <n v="0.95"/>
    <n v="2.3250169252848917E-3"/>
    <n v="1.9285676078063401E-2"/>
    <n v="4.8625620211652898E-2"/>
    <n v="2.3250169252848917E-3"/>
  </r>
  <r>
    <x v="0"/>
    <s v="2025-05-09 07:48:13"/>
    <n v="40"/>
    <x v="21"/>
    <x v="3"/>
    <x v="2"/>
    <n v="1.18783344551929"/>
    <n v="0.38025376758956297"/>
    <n v="0"/>
    <n v="22"/>
    <n v="4"/>
    <n v="0"/>
    <s v="Drone ProjectTechnician_DiagnosticsNumber BusyResource"/>
    <n v="40"/>
    <n v="0.95654888396435034"/>
    <n v="0.19918690727812557"/>
    <n v="0.95"/>
    <n v="6.3703063430586918E-2"/>
    <n v="0.49501686695507002"/>
    <n v="1.34083283444468"/>
    <n v="6.3703063430586918E-2"/>
  </r>
  <r>
    <x v="0"/>
    <s v="2025-05-09 07:48:13"/>
    <n v="40"/>
    <x v="21"/>
    <x v="4"/>
    <x v="2"/>
    <n v="34.077795129691303"/>
    <n v="2E+20"/>
    <n v="0"/>
    <n v="36"/>
    <n v="36"/>
    <n v="0"/>
    <s v="Drone ProjectTechnician_DiagnosticsNumber ScheduledResource"/>
    <n v="40"/>
    <n v="34.294809558355077"/>
    <n v="0.17841534257108352"/>
    <n v="0.95"/>
    <n v="5.7059994756210479E-2"/>
    <n v="33.840029614371403"/>
    <n v="34.468085106383"/>
    <n v="5.7059994756210479E-2"/>
  </r>
  <r>
    <x v="0"/>
    <s v="2025-05-09 07:48:13"/>
    <n v="40"/>
    <x v="22"/>
    <x v="2"/>
    <x v="2"/>
    <n v="0.123753638430986"/>
    <n v="4.5679397732784302E-2"/>
    <n v="0"/>
    <n v="1"/>
    <n v="0.11111111111111099"/>
    <n v="0"/>
    <s v="Drone ProjectTechnician_StandardInstantaneous UtilizationResource"/>
    <n v="40"/>
    <n v="9.3567866753463277E-2"/>
    <n v="2.262689420223727E-2"/>
    <n v="0.95"/>
    <n v="7.2364318332914495E-3"/>
    <n v="5.2407092959504499E-2"/>
    <n v="0.13103116230963199"/>
    <n v="7.2364318332914495E-3"/>
  </r>
  <r>
    <x v="0"/>
    <s v="2025-05-09 07:48:13"/>
    <n v="40"/>
    <x v="22"/>
    <x v="3"/>
    <x v="2"/>
    <n v="3.1869467190193999"/>
    <n v="1.1361316735047899"/>
    <n v="0"/>
    <n v="20"/>
    <n v="4"/>
    <n v="0"/>
    <s v="Drone ProjectTechnician_StandardNumber BusyResource"/>
    <n v="40"/>
    <n v="2.5792289160764841"/>
    <n v="0.534312915097226"/>
    <n v="0.95"/>
    <n v="0.17088156037632463"/>
    <n v="1.4135292926674801"/>
    <n v="3.63156438765147"/>
    <n v="0.17088156037632463"/>
  </r>
  <r>
    <x v="0"/>
    <s v="2025-05-09 07:48:13"/>
    <n v="40"/>
    <x v="22"/>
    <x v="4"/>
    <x v="2"/>
    <n v="33.101422211767499"/>
    <n v="2E+20"/>
    <n v="0"/>
    <n v="36"/>
    <n v="36"/>
    <n v="0"/>
    <s v="Drone ProjectTechnician_StandardNumber ScheduledResource"/>
    <n v="40"/>
    <n v="33.609658125683914"/>
    <n v="0.49753381369550581"/>
    <n v="0.95"/>
    <n v="0.15911903310216846"/>
    <n v="32.66897321215"/>
    <n v="34.468085106383"/>
    <n v="0.1591190331021684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4">
  <r>
    <x v="0"/>
    <s v="2025-05-09 07:48:13"/>
    <n v="1"/>
    <x v="0"/>
    <x v="0"/>
    <x v="0"/>
    <n v="6.9841237427729999"/>
    <n v="2E+20"/>
    <n v="0"/>
    <n v="77.005927073742001"/>
    <n v="102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"/>
    <x v="0"/>
    <x v="0"/>
    <x v="0"/>
    <n v="0.78184039822204099"/>
    <n v="2E+20"/>
    <n v="0"/>
    <n v="17.147866999895101"/>
    <n v="64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"/>
    <x v="0"/>
    <x v="0"/>
    <x v="0"/>
    <n v="0.86691446274927997"/>
    <n v="2E+20"/>
    <n v="0"/>
    <n v="28.340919734672301"/>
    <n v="73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4"/>
    <x v="0"/>
    <x v="0"/>
    <x v="0"/>
    <n v="5.8167895871168503E-2"/>
    <n v="2E+20"/>
    <n v="0"/>
    <n v="4.3625921903376401"/>
    <n v="75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5"/>
    <x v="0"/>
    <x v="0"/>
    <x v="0"/>
    <n v="6.2319572696570997"/>
    <n v="2E+20"/>
    <n v="0"/>
    <n v="60.755056732881002"/>
    <n v="99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6"/>
    <x v="0"/>
    <x v="0"/>
    <x v="0"/>
    <n v="4.3097567343752701"/>
    <n v="2E+20"/>
    <n v="0"/>
    <n v="53.337632676299997"/>
    <n v="105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7"/>
    <x v="0"/>
    <x v="0"/>
    <x v="0"/>
    <n v="3.03144210375567"/>
    <n v="2E+20"/>
    <n v="0"/>
    <n v="66.991858475330503"/>
    <n v="79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8"/>
    <x v="0"/>
    <x v="0"/>
    <x v="0"/>
    <n v="9.4156400742098594"/>
    <n v="2E+20"/>
    <n v="0"/>
    <n v="71.885410828175495"/>
    <n v="85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9"/>
    <x v="0"/>
    <x v="0"/>
    <x v="0"/>
    <n v="1.91747249355613"/>
    <n v="2E+20"/>
    <n v="0"/>
    <n v="36.805473112026398"/>
    <n v="92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0"/>
    <x v="0"/>
    <x v="0"/>
    <x v="0"/>
    <n v="4.71406426055752"/>
    <n v="2E+20"/>
    <n v="0"/>
    <n v="69.51310832435"/>
    <n v="97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1"/>
    <x v="0"/>
    <x v="0"/>
    <x v="0"/>
    <n v="12.600725206268899"/>
    <n v="2E+20"/>
    <n v="0"/>
    <n v="79.641656589516302"/>
    <n v="66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2"/>
    <x v="0"/>
    <x v="0"/>
    <x v="0"/>
    <n v="6.9231222386687499"/>
    <n v="2E+20"/>
    <n v="0"/>
    <n v="81.012000808170299"/>
    <n v="105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3"/>
    <x v="0"/>
    <x v="0"/>
    <x v="0"/>
    <n v="6.8796559829158603"/>
    <n v="2E+20"/>
    <n v="0"/>
    <n v="65.678575070138294"/>
    <n v="142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4"/>
    <x v="0"/>
    <x v="0"/>
    <x v="0"/>
    <n v="7.2239170636789698"/>
    <n v="2E+20"/>
    <n v="0"/>
    <n v="86.872938005401707"/>
    <n v="63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5"/>
    <x v="0"/>
    <x v="0"/>
    <x v="0"/>
    <n v="2.8572798028529198"/>
    <n v="2E+20"/>
    <n v="0"/>
    <n v="24.150612656062801"/>
    <n v="38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6"/>
    <x v="0"/>
    <x v="0"/>
    <x v="0"/>
    <n v="7.0885903130928103"/>
    <n v="2E+20"/>
    <n v="0"/>
    <n v="63.681656405016497"/>
    <n v="75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7"/>
    <x v="0"/>
    <x v="0"/>
    <x v="0"/>
    <n v="6.02514234379366"/>
    <n v="2E+20"/>
    <n v="0"/>
    <n v="71.923276825317899"/>
    <n v="88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8"/>
    <x v="0"/>
    <x v="0"/>
    <x v="0"/>
    <n v="2.7548025706783399"/>
    <n v="2E+20"/>
    <n v="0"/>
    <n v="42.264833127279601"/>
    <n v="66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9"/>
    <x v="0"/>
    <x v="0"/>
    <x v="0"/>
    <n v="7.83246158054971"/>
    <n v="2E+20"/>
    <n v="0"/>
    <n v="81.818855311246097"/>
    <n v="86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0"/>
    <x v="0"/>
    <x v="0"/>
    <x v="0"/>
    <n v="0"/>
    <n v="2E+20"/>
    <n v="0"/>
    <n v="0"/>
    <n v="29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1"/>
    <x v="0"/>
    <x v="0"/>
    <x v="0"/>
    <n v="11.672695843816101"/>
    <n v="2E+20"/>
    <n v="0"/>
    <n v="80.105662401303604"/>
    <n v="78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2"/>
    <x v="0"/>
    <x v="0"/>
    <x v="0"/>
    <n v="3.07462646826639"/>
    <n v="2E+20"/>
    <n v="0"/>
    <n v="71.766951290758698"/>
    <n v="66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3"/>
    <x v="0"/>
    <x v="0"/>
    <x v="0"/>
    <n v="6.7189015117834403"/>
    <n v="2E+20"/>
    <n v="0"/>
    <n v="71.060859828574806"/>
    <n v="69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4"/>
    <x v="0"/>
    <x v="0"/>
    <x v="0"/>
    <n v="1.05909699539006"/>
    <n v="2E+20"/>
    <n v="0"/>
    <n v="14.0021469744448"/>
    <n v="77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5"/>
    <x v="0"/>
    <x v="0"/>
    <x v="0"/>
    <n v="4.2496905022653397"/>
    <n v="2E+20"/>
    <n v="0"/>
    <n v="50.496732373371998"/>
    <n v="115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6"/>
    <x v="0"/>
    <x v="0"/>
    <x v="0"/>
    <n v="0.33885131777377597"/>
    <n v="2E+20"/>
    <n v="0"/>
    <n v="10.818588830642099"/>
    <n v="75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7"/>
    <x v="0"/>
    <x v="0"/>
    <x v="0"/>
    <n v="4.7876551825658797"/>
    <n v="2E+20"/>
    <n v="0"/>
    <n v="36.378548014739501"/>
    <n v="89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8"/>
    <x v="0"/>
    <x v="0"/>
    <x v="0"/>
    <n v="10.3136889884906"/>
    <n v="2E+20"/>
    <n v="0"/>
    <n v="59.981006449987902"/>
    <n v="72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29"/>
    <x v="0"/>
    <x v="0"/>
    <x v="0"/>
    <n v="2.9655283942034898"/>
    <n v="2E+20"/>
    <n v="0"/>
    <n v="79.118659268068299"/>
    <n v="87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0"/>
    <x v="0"/>
    <x v="0"/>
    <x v="0"/>
    <n v="3.6198009966013398"/>
    <n v="2E+20"/>
    <n v="0"/>
    <n v="72.0604879300286"/>
    <n v="63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1"/>
    <x v="0"/>
    <x v="0"/>
    <x v="0"/>
    <n v="11.2490079676622"/>
    <n v="2E+20"/>
    <n v="0"/>
    <n v="78.956408173448594"/>
    <n v="95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2"/>
    <x v="0"/>
    <x v="0"/>
    <x v="0"/>
    <n v="12.757301656363"/>
    <n v="2E+20"/>
    <n v="0"/>
    <n v="75.049680744185494"/>
    <n v="88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3"/>
    <x v="0"/>
    <x v="0"/>
    <x v="0"/>
    <n v="7.0387841466344696"/>
    <n v="2E+20"/>
    <n v="0"/>
    <n v="72.180947982802806"/>
    <n v="85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4"/>
    <x v="0"/>
    <x v="0"/>
    <x v="0"/>
    <n v="4.7265837971826903"/>
    <n v="2E+20"/>
    <n v="0"/>
    <n v="67.668807824354204"/>
    <n v="104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5"/>
    <x v="0"/>
    <x v="0"/>
    <x v="0"/>
    <n v="3.7007384198186402"/>
    <n v="2E+20"/>
    <n v="0"/>
    <n v="78.655100700124393"/>
    <n v="48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6"/>
    <x v="0"/>
    <x v="0"/>
    <x v="0"/>
    <n v="0.85899048980424497"/>
    <n v="2E+20"/>
    <n v="0"/>
    <n v="19.7105271324147"/>
    <n v="80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7"/>
    <x v="0"/>
    <x v="0"/>
    <x v="0"/>
    <n v="4.2276665610078101"/>
    <n v="2E+20"/>
    <n v="0"/>
    <n v="40.102233829768203"/>
    <n v="114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8"/>
    <x v="0"/>
    <x v="0"/>
    <x v="0"/>
    <n v="3.81180197354018"/>
    <n v="2E+20"/>
    <n v="0"/>
    <n v="75.116776436800805"/>
    <n v="103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39"/>
    <x v="0"/>
    <x v="0"/>
    <x v="0"/>
    <n v="1.91005975935829"/>
    <n v="2E+20"/>
    <n v="0"/>
    <n v="27.347123136948099"/>
    <n v="101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40"/>
    <x v="0"/>
    <x v="0"/>
    <x v="0"/>
    <n v="6.6586598674552802"/>
    <n v="2E+20"/>
    <n v="0"/>
    <n v="79.094122234443105"/>
    <n v="98"/>
    <s v="Drone ProjectAdvancedServicing.QueueWaiting TimeQueue"/>
    <n v="40"/>
    <n v="5.1059301844552554"/>
    <n v="3.4924230511920999"/>
    <n v="0.95"/>
    <n v="1.1169310784362305"/>
    <n v="0"/>
    <n v="12.757301656363"/>
    <n v="0"/>
    <n v="86.872938005401707"/>
    <n v="83.4"/>
    <n v="1.1169310784362305"/>
    <n v="40"/>
    <n v="1"/>
  </r>
  <r>
    <x v="0"/>
    <s v="2025-05-09 07:48:13"/>
    <n v="1"/>
    <x v="1"/>
    <x v="1"/>
    <x v="1"/>
    <n v="218.532304740717"/>
    <n v="2E+20"/>
    <n v="69.014478453885701"/>
    <n v="414.95624641671702"/>
    <n v="120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"/>
    <x v="1"/>
    <x v="1"/>
    <x v="1"/>
    <n v="168.837307951654"/>
    <n v="2E+20"/>
    <n v="58.967510142941101"/>
    <n v="381.74091831373499"/>
    <n v="76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"/>
    <x v="1"/>
    <x v="1"/>
    <x v="1"/>
    <n v="245.07775065707301"/>
    <n v="2E+20"/>
    <n v="55.211932637531497"/>
    <n v="488.89362146115701"/>
    <n v="68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4"/>
    <x v="1"/>
    <x v="1"/>
    <x v="1"/>
    <n v="184.141282574858"/>
    <n v="2E+20"/>
    <n v="82.6130998398462"/>
    <n v="359.13766891965099"/>
    <n v="85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5"/>
    <x v="1"/>
    <x v="1"/>
    <x v="1"/>
    <n v="270.67682800614301"/>
    <n v="2E+20"/>
    <n v="79.966100216590704"/>
    <n v="548.86215713456704"/>
    <n v="95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6"/>
    <x v="1"/>
    <x v="1"/>
    <x v="1"/>
    <n v="546.98574832930501"/>
    <n v="2E+20"/>
    <n v="72.893235566910207"/>
    <n v="865.27758189666497"/>
    <n v="90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7"/>
    <x v="1"/>
    <x v="1"/>
    <x v="1"/>
    <n v="284.55531146231101"/>
    <n v="2E+20"/>
    <n v="52.9709909169719"/>
    <n v="505.77591257147998"/>
    <n v="61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8"/>
    <x v="1"/>
    <x v="1"/>
    <x v="1"/>
    <n v="321.65559288931701"/>
    <n v="2E+20"/>
    <n v="183.61282616306701"/>
    <n v="643.06332440131098"/>
    <n v="48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9"/>
    <x v="1"/>
    <x v="1"/>
    <x v="1"/>
    <n v="263.14104382699702"/>
    <n v="2E+20"/>
    <n v="48.037371389804797"/>
    <n v="525.47376389706403"/>
    <n v="49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0"/>
    <x v="1"/>
    <x v="1"/>
    <x v="1"/>
    <n v="308.08477007336302"/>
    <n v="2E+20"/>
    <n v="62.612949487122798"/>
    <n v="716.17251240164796"/>
    <n v="75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1"/>
    <x v="1"/>
    <x v="1"/>
    <x v="1"/>
    <n v="257.13246188810598"/>
    <n v="2E+20"/>
    <n v="65.846541520246106"/>
    <n v="464.80374449552397"/>
    <n v="61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2"/>
    <x v="1"/>
    <x v="1"/>
    <x v="1"/>
    <n v="261.86718143715899"/>
    <n v="2E+20"/>
    <n v="73.329764349966993"/>
    <n v="582.64264014072899"/>
    <n v="59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3"/>
    <x v="1"/>
    <x v="1"/>
    <x v="1"/>
    <n v="442.45993022431003"/>
    <n v="2E+20"/>
    <n v="76.067759962604697"/>
    <n v="855.13978228406495"/>
    <n v="73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4"/>
    <x v="1"/>
    <x v="1"/>
    <x v="1"/>
    <n v="250.094864557063"/>
    <n v="2E+20"/>
    <n v="53.602211172678103"/>
    <n v="477.10429976342903"/>
    <n v="74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5"/>
    <x v="1"/>
    <x v="1"/>
    <x v="1"/>
    <n v="129.973060458281"/>
    <n v="2E+20"/>
    <n v="75.297442040144901"/>
    <n v="240.062866081089"/>
    <n v="45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6"/>
    <x v="1"/>
    <x v="1"/>
    <x v="1"/>
    <n v="185.80083926964701"/>
    <n v="2E+20"/>
    <n v="80.711114431045601"/>
    <n v="532.47883111065698"/>
    <n v="39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7"/>
    <x v="1"/>
    <x v="1"/>
    <x v="1"/>
    <n v="239.66419610934"/>
    <n v="2E+20"/>
    <n v="80.229630974025099"/>
    <n v="590.49078654510504"/>
    <n v="63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8"/>
    <x v="1"/>
    <x v="1"/>
    <x v="1"/>
    <n v="180.32403610756799"/>
    <n v="2E+20"/>
    <n v="78.696984291120799"/>
    <n v="389.28757964807397"/>
    <n v="58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9"/>
    <x v="1"/>
    <x v="1"/>
    <x v="1"/>
    <n v="241.432300311608"/>
    <n v="2E+20"/>
    <n v="60.755330455061497"/>
    <n v="542.29258811127897"/>
    <n v="108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0"/>
    <x v="1"/>
    <x v="1"/>
    <x v="1"/>
    <n v="143.51465768677099"/>
    <n v="2E+20"/>
    <n v="75.579106725641495"/>
    <n v="208.31083204817199"/>
    <n v="12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1"/>
    <x v="1"/>
    <x v="1"/>
    <x v="1"/>
    <n v="169.582253195802"/>
    <n v="2E+20"/>
    <n v="76.8279053811561"/>
    <n v="339.96026742092499"/>
    <n v="26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2"/>
    <x v="1"/>
    <x v="1"/>
    <x v="1"/>
    <n v="331.99349437324599"/>
    <n v="2E+20"/>
    <n v="69.352901187168797"/>
    <n v="695.54252235302704"/>
    <n v="62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3"/>
    <x v="1"/>
    <x v="1"/>
    <x v="1"/>
    <n v="327.402351431537"/>
    <n v="2E+20"/>
    <n v="76.116708926173303"/>
    <n v="667.10894457540303"/>
    <n v="123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4"/>
    <x v="1"/>
    <x v="1"/>
    <x v="1"/>
    <n v="205.484102798203"/>
    <n v="2E+20"/>
    <n v="75.278290428865404"/>
    <n v="460.78901577582297"/>
    <n v="63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5"/>
    <x v="1"/>
    <x v="1"/>
    <x v="1"/>
    <n v="240.539441939326"/>
    <n v="2E+20"/>
    <n v="67.064196585531107"/>
    <n v="505.480013783723"/>
    <n v="118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6"/>
    <x v="1"/>
    <x v="1"/>
    <x v="1"/>
    <n v="202.19666931565499"/>
    <n v="2E+20"/>
    <n v="70.399604884025507"/>
    <n v="586.25469849708099"/>
    <n v="16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7"/>
    <x v="1"/>
    <x v="1"/>
    <x v="1"/>
    <n v="542.61440374579399"/>
    <n v="2E+20"/>
    <n v="86.607244099613894"/>
    <n v="795.52933312446498"/>
    <n v="115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8"/>
    <x v="1"/>
    <x v="1"/>
    <x v="1"/>
    <n v="187.891647655035"/>
    <n v="2E+20"/>
    <n v="89.482883371523698"/>
    <n v="392.10246348355599"/>
    <n v="82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29"/>
    <x v="1"/>
    <x v="1"/>
    <x v="1"/>
    <n v="248.109411394527"/>
    <n v="2E+20"/>
    <n v="78.492329112930094"/>
    <n v="563.54480362694403"/>
    <n v="100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0"/>
    <x v="1"/>
    <x v="1"/>
    <x v="1"/>
    <n v="142.80221110787301"/>
    <n v="2E+20"/>
    <n v="72.007015143754003"/>
    <n v="221.15497794098499"/>
    <n v="47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1"/>
    <x v="1"/>
    <x v="1"/>
    <x v="1"/>
    <n v="257.52420669840501"/>
    <n v="2E+20"/>
    <n v="54.172513392208103"/>
    <n v="587.55457841220698"/>
    <n v="75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2"/>
    <x v="1"/>
    <x v="1"/>
    <x v="1"/>
    <n v="416.92648629870001"/>
    <n v="2E+20"/>
    <n v="152.002183198094"/>
    <n v="825.26985686232501"/>
    <n v="55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3"/>
    <x v="1"/>
    <x v="1"/>
    <x v="1"/>
    <n v="283.87917851115799"/>
    <n v="2E+20"/>
    <n v="76.193343613362899"/>
    <n v="513.85565335260901"/>
    <n v="95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4"/>
    <x v="1"/>
    <x v="1"/>
    <x v="1"/>
    <n v="384.93136359355799"/>
    <n v="2E+20"/>
    <n v="80.768582233001197"/>
    <n v="680.04377655577298"/>
    <n v="60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5"/>
    <x v="1"/>
    <x v="1"/>
    <x v="1"/>
    <n v="164.647651046644"/>
    <n v="2E+20"/>
    <n v="69.220305133441101"/>
    <n v="340.27755758980499"/>
    <n v="52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6"/>
    <x v="1"/>
    <x v="1"/>
    <x v="1"/>
    <n v="223.11211604872801"/>
    <n v="2E+20"/>
    <n v="78.267962142065898"/>
    <n v="398.69169785966699"/>
    <n v="98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7"/>
    <x v="1"/>
    <x v="1"/>
    <x v="1"/>
    <n v="432.62198961442101"/>
    <n v="2E+20"/>
    <n v="123.407416376039"/>
    <n v="754.66616047382399"/>
    <n v="111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8"/>
    <x v="1"/>
    <x v="1"/>
    <x v="1"/>
    <n v="368.57308028033401"/>
    <n v="2E+20"/>
    <n v="51.402529055323598"/>
    <n v="674.70305944289805"/>
    <n v="150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39"/>
    <x v="1"/>
    <x v="1"/>
    <x v="1"/>
    <n v="309.58421030544798"/>
    <n v="2E+20"/>
    <n v="62.822964334898302"/>
    <n v="673.61769785867398"/>
    <n v="116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40"/>
    <x v="1"/>
    <x v="1"/>
    <x v="1"/>
    <n v="371.093253786052"/>
    <n v="2E+20"/>
    <n v="130.941615003283"/>
    <n v="618.92057959851195"/>
    <n v="81"/>
    <s v="Drone ProjectAdvancedTimeInSystemIntervalUser Specified"/>
    <n v="40"/>
    <n v="273.88652479255086"/>
    <n v="101.92693360368156"/>
    <n v="0.95"/>
    <n v="32.597814813070329"/>
    <n v="129.973060458281"/>
    <n v="546.98574832930501"/>
    <n v="48.037371389804797"/>
    <n v="865.27758189666497"/>
    <n v="75.099999999999994"/>
    <n v="32.597814813070329"/>
    <n v="40"/>
    <n v="1"/>
  </r>
  <r>
    <x v="0"/>
    <s v="2025-05-09 07:48:13"/>
    <n v="1"/>
    <x v="2"/>
    <x v="0"/>
    <x v="0"/>
    <n v="82.380519233097601"/>
    <n v="2E+20"/>
    <n v="0"/>
    <n v="255.79850389992799"/>
    <n v="227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"/>
    <x v="2"/>
    <x v="0"/>
    <x v="0"/>
    <n v="68.218658447440305"/>
    <n v="2E+20"/>
    <n v="0"/>
    <n v="182.322659552397"/>
    <n v="191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"/>
    <x v="2"/>
    <x v="0"/>
    <x v="0"/>
    <n v="157.892999697703"/>
    <n v="2E+20"/>
    <n v="0"/>
    <n v="380.14821858250298"/>
    <n v="200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4"/>
    <x v="2"/>
    <x v="0"/>
    <x v="0"/>
    <n v="78.290124853228704"/>
    <n v="2E+20"/>
    <n v="0"/>
    <n v="243.26758088702499"/>
    <n v="217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5"/>
    <x v="2"/>
    <x v="0"/>
    <x v="0"/>
    <n v="191.530220803665"/>
    <n v="2E+20"/>
    <n v="0"/>
    <n v="511.07906113625501"/>
    <n v="223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6"/>
    <x v="2"/>
    <x v="0"/>
    <x v="0"/>
    <n v="377.18569322217098"/>
    <n v="2E+20"/>
    <n v="0"/>
    <n v="758.25837834002198"/>
    <n v="240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7"/>
    <x v="2"/>
    <x v="0"/>
    <x v="0"/>
    <n v="161.38912954531099"/>
    <n v="2E+20"/>
    <n v="0"/>
    <n v="349.63391866547499"/>
    <n v="200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8"/>
    <x v="2"/>
    <x v="0"/>
    <x v="0"/>
    <n v="290.42708336973101"/>
    <n v="2E+20"/>
    <n v="0"/>
    <n v="588.53251019316997"/>
    <n v="246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9"/>
    <x v="2"/>
    <x v="0"/>
    <x v="0"/>
    <n v="194.46890903100399"/>
    <n v="2E+20"/>
    <n v="0"/>
    <n v="454.73477229918399"/>
    <n v="219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0"/>
    <x v="2"/>
    <x v="0"/>
    <x v="0"/>
    <n v="198.02234910809801"/>
    <n v="2E+20"/>
    <n v="0"/>
    <n v="570.89836325052397"/>
    <n v="249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1"/>
    <x v="2"/>
    <x v="0"/>
    <x v="0"/>
    <n v="116.83983228851601"/>
    <n v="2E+20"/>
    <n v="0"/>
    <n v="302.66418342252899"/>
    <n v="204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2"/>
    <x v="2"/>
    <x v="0"/>
    <x v="0"/>
    <n v="115.114009480601"/>
    <n v="2E+20"/>
    <n v="0"/>
    <n v="466.88524629030599"/>
    <n v="207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3"/>
    <x v="2"/>
    <x v="0"/>
    <x v="0"/>
    <n v="322.70403097939402"/>
    <n v="2E+20"/>
    <n v="0"/>
    <n v="852.93170568526898"/>
    <n v="236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4"/>
    <x v="2"/>
    <x v="0"/>
    <x v="0"/>
    <n v="168.11879901304499"/>
    <n v="2E+20"/>
    <n v="0"/>
    <n v="367.259343709635"/>
    <n v="230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5"/>
    <x v="2"/>
    <x v="0"/>
    <x v="0"/>
    <n v="40.764634530384299"/>
    <n v="2E+20"/>
    <n v="0"/>
    <n v="122.791316719542"/>
    <n v="137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6"/>
    <x v="2"/>
    <x v="0"/>
    <x v="0"/>
    <n v="133.02878449676001"/>
    <n v="2E+20"/>
    <n v="0"/>
    <n v="385.20166423345898"/>
    <n v="186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7"/>
    <x v="2"/>
    <x v="0"/>
    <x v="0"/>
    <n v="147.20295544235401"/>
    <n v="2E+20"/>
    <n v="0"/>
    <n v="479.78692405487902"/>
    <n v="182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8"/>
    <x v="2"/>
    <x v="0"/>
    <x v="0"/>
    <n v="99.386561871740795"/>
    <n v="2E+20"/>
    <n v="0"/>
    <n v="308.15146326696703"/>
    <n v="176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9"/>
    <x v="2"/>
    <x v="0"/>
    <x v="0"/>
    <n v="136.44586186058899"/>
    <n v="2E+20"/>
    <n v="0"/>
    <n v="475.34504493623001"/>
    <n v="200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0"/>
    <x v="2"/>
    <x v="0"/>
    <x v="0"/>
    <n v="47.741021006165198"/>
    <n v="2E+20"/>
    <n v="0"/>
    <n v="179.105548295093"/>
    <n v="123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1"/>
    <x v="2"/>
    <x v="0"/>
    <x v="0"/>
    <n v="83.8173779960416"/>
    <n v="2E+20"/>
    <n v="0"/>
    <n v="317.85382261305801"/>
    <n v="192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2"/>
    <x v="2"/>
    <x v="0"/>
    <x v="0"/>
    <n v="153.40135444008399"/>
    <n v="2E+20"/>
    <n v="0"/>
    <n v="522.46742617268103"/>
    <n v="188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3"/>
    <x v="2"/>
    <x v="0"/>
    <x v="0"/>
    <n v="220.21010938586301"/>
    <n v="2E+20"/>
    <n v="0"/>
    <n v="598.082289420091"/>
    <n v="236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4"/>
    <x v="2"/>
    <x v="0"/>
    <x v="0"/>
    <n v="134.356309122884"/>
    <n v="2E+20"/>
    <n v="0"/>
    <n v="322.05517925059002"/>
    <n v="217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5"/>
    <x v="2"/>
    <x v="0"/>
    <x v="0"/>
    <n v="152.41781808561899"/>
    <n v="2E+20"/>
    <n v="0"/>
    <n v="346.55488940749899"/>
    <n v="235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6"/>
    <x v="2"/>
    <x v="0"/>
    <x v="0"/>
    <n v="120.11110393071399"/>
    <n v="2E+20"/>
    <n v="0"/>
    <n v="469.38593981730497"/>
    <n v="178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7"/>
    <x v="2"/>
    <x v="0"/>
    <x v="0"/>
    <n v="423.39123518020801"/>
    <n v="2E+20"/>
    <n v="9.5926458270407107"/>
    <n v="656.85594766690701"/>
    <n v="236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8"/>
    <x v="2"/>
    <x v="0"/>
    <x v="0"/>
    <n v="85.7818672688757"/>
    <n v="2E+20"/>
    <n v="0"/>
    <n v="263.61567795068999"/>
    <n v="192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29"/>
    <x v="2"/>
    <x v="0"/>
    <x v="0"/>
    <n v="187.59088372043499"/>
    <n v="2E+20"/>
    <n v="0"/>
    <n v="598.37194840466498"/>
    <n v="230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0"/>
    <x v="2"/>
    <x v="0"/>
    <x v="0"/>
    <n v="55.076069729095998"/>
    <n v="2E+20"/>
    <n v="0"/>
    <n v="220.97961926309699"/>
    <n v="170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1"/>
    <x v="2"/>
    <x v="0"/>
    <x v="0"/>
    <n v="155.925054297043"/>
    <n v="2E+20"/>
    <n v="0"/>
    <n v="408.93130062076801"/>
    <n v="216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2"/>
    <x v="2"/>
    <x v="0"/>
    <x v="0"/>
    <n v="299.93204469864702"/>
    <n v="2E+20"/>
    <n v="0"/>
    <n v="731.23062927652597"/>
    <n v="253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3"/>
    <x v="2"/>
    <x v="0"/>
    <x v="0"/>
    <n v="127.50698226045699"/>
    <n v="2E+20"/>
    <n v="0"/>
    <n v="361.49001587893099"/>
    <n v="213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4"/>
    <x v="2"/>
    <x v="0"/>
    <x v="0"/>
    <n v="327.22093010542898"/>
    <n v="2E+20"/>
    <n v="17.005458224317302"/>
    <n v="649.08872530250596"/>
    <n v="264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5"/>
    <x v="2"/>
    <x v="0"/>
    <x v="0"/>
    <n v="63.147318829809201"/>
    <n v="2E+20"/>
    <n v="0"/>
    <n v="224.252860370896"/>
    <n v="133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6"/>
    <x v="2"/>
    <x v="0"/>
    <x v="0"/>
    <n v="89.736695716318906"/>
    <n v="2E+20"/>
    <n v="0"/>
    <n v="232.885458807487"/>
    <n v="207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7"/>
    <x v="2"/>
    <x v="0"/>
    <x v="0"/>
    <n v="366.27578968407499"/>
    <n v="2E+20"/>
    <n v="18.7568236621293"/>
    <n v="719.95232407293997"/>
    <n v="238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8"/>
    <x v="2"/>
    <x v="0"/>
    <x v="0"/>
    <n v="274.56042918534399"/>
    <n v="2E+20"/>
    <n v="0"/>
    <n v="511.76372642580998"/>
    <n v="233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39"/>
    <x v="2"/>
    <x v="0"/>
    <x v="0"/>
    <n v="239.589252648517"/>
    <n v="2E+20"/>
    <n v="0"/>
    <n v="542.99216554058398"/>
    <n v="219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40"/>
    <x v="2"/>
    <x v="0"/>
    <x v="0"/>
    <n v="246.88048868080901"/>
    <n v="2E+20"/>
    <n v="6.8960492260087003"/>
    <n v="534.50497031289899"/>
    <n v="255"/>
    <s v="Drone ProjectBaseCoating.QueueWaiting TimeQueue"/>
    <n v="40"/>
    <n v="173.35203233118173"/>
    <n v="98.069421444068723"/>
    <n v="0.95"/>
    <n v="31.364122573223682"/>
    <n v="40.764634530384299"/>
    <n v="423.39123518020801"/>
    <n v="0"/>
    <n v="852.93170568526898"/>
    <n v="209.95"/>
    <n v="31.364122573223682"/>
    <n v="40"/>
    <n v="1"/>
  </r>
  <r>
    <x v="0"/>
    <s v="2025-05-09 07:48:13"/>
    <n v="1"/>
    <x v="3"/>
    <x v="0"/>
    <x v="0"/>
    <n v="57.2048755766141"/>
    <n v="2E+20"/>
    <n v="0"/>
    <n v="151.210482327378"/>
    <n v="150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"/>
    <x v="3"/>
    <x v="0"/>
    <x v="0"/>
    <n v="49.7536985589702"/>
    <n v="2E+20"/>
    <n v="0"/>
    <n v="144.57063895275999"/>
    <n v="134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"/>
    <x v="3"/>
    <x v="0"/>
    <x v="0"/>
    <n v="59.353111639882997"/>
    <n v="2E+20"/>
    <n v="0"/>
    <n v="165.022938181363"/>
    <n v="142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4"/>
    <x v="3"/>
    <x v="0"/>
    <x v="0"/>
    <n v="60.656226656026497"/>
    <n v="2E+20"/>
    <n v="0"/>
    <n v="153.814773724323"/>
    <n v="148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5"/>
    <x v="3"/>
    <x v="0"/>
    <x v="0"/>
    <n v="78.106789967117905"/>
    <n v="2E+20"/>
    <n v="0"/>
    <n v="190.62066859796599"/>
    <n v="150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6"/>
    <x v="3"/>
    <x v="0"/>
    <x v="0"/>
    <n v="90.674651700151699"/>
    <n v="2E+20"/>
    <n v="0"/>
    <n v="193.586194591908"/>
    <n v="161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7"/>
    <x v="3"/>
    <x v="0"/>
    <x v="0"/>
    <n v="29.293944604033001"/>
    <n v="2E+20"/>
    <n v="0"/>
    <n v="113.250529937503"/>
    <n v="128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8"/>
    <x v="3"/>
    <x v="0"/>
    <x v="0"/>
    <n v="139.831569478029"/>
    <n v="2E+20"/>
    <n v="0"/>
    <n v="432.07925765010299"/>
    <n v="157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9"/>
    <x v="3"/>
    <x v="0"/>
    <x v="0"/>
    <n v="121.293247963764"/>
    <n v="2E+20"/>
    <n v="0"/>
    <n v="284.63447185834201"/>
    <n v="144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0"/>
    <x v="3"/>
    <x v="0"/>
    <x v="0"/>
    <n v="134.86435294664599"/>
    <n v="2E+20"/>
    <n v="0"/>
    <n v="260.19909343092303"/>
    <n v="160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1"/>
    <x v="3"/>
    <x v="0"/>
    <x v="0"/>
    <n v="54.002479130039603"/>
    <n v="2E+20"/>
    <n v="0"/>
    <n v="156.178059411997"/>
    <n v="147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2"/>
    <x v="3"/>
    <x v="0"/>
    <x v="0"/>
    <n v="92.837275873548194"/>
    <n v="2E+20"/>
    <n v="0"/>
    <n v="186.148217866376"/>
    <n v="146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3"/>
    <x v="3"/>
    <x v="0"/>
    <x v="0"/>
    <n v="47.914594157020403"/>
    <n v="2E+20"/>
    <n v="0"/>
    <n v="131.76981518715999"/>
    <n v="151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4"/>
    <x v="3"/>
    <x v="0"/>
    <x v="0"/>
    <n v="173.439795739678"/>
    <n v="2E+20"/>
    <n v="0"/>
    <n v="347.116968944029"/>
    <n v="157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5"/>
    <x v="3"/>
    <x v="0"/>
    <x v="0"/>
    <n v="13.4995345158815"/>
    <n v="2E+20"/>
    <n v="0"/>
    <n v="46.080016897109502"/>
    <n v="95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6"/>
    <x v="3"/>
    <x v="0"/>
    <x v="0"/>
    <n v="52.962868817344898"/>
    <n v="2E+20"/>
    <n v="0"/>
    <n v="180.20171158258299"/>
    <n v="130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7"/>
    <x v="3"/>
    <x v="0"/>
    <x v="0"/>
    <n v="51.039669140093103"/>
    <n v="2E+20"/>
    <n v="0"/>
    <n v="150.263360460488"/>
    <n v="126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8"/>
    <x v="3"/>
    <x v="0"/>
    <x v="0"/>
    <n v="57.1120212969427"/>
    <n v="2E+20"/>
    <n v="0"/>
    <n v="184.232373288151"/>
    <n v="123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9"/>
    <x v="3"/>
    <x v="0"/>
    <x v="0"/>
    <n v="13.460155527663201"/>
    <n v="2E+20"/>
    <n v="0"/>
    <n v="79.134495004164293"/>
    <n v="122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0"/>
    <x v="3"/>
    <x v="0"/>
    <x v="0"/>
    <n v="27.975616147807301"/>
    <n v="2E+20"/>
    <n v="0"/>
    <n v="91.151916981724199"/>
    <n v="83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1"/>
    <x v="3"/>
    <x v="0"/>
    <x v="0"/>
    <n v="76.537053086803695"/>
    <n v="2E+20"/>
    <n v="0"/>
    <n v="227.186843000327"/>
    <n v="131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2"/>
    <x v="3"/>
    <x v="0"/>
    <x v="0"/>
    <n v="21.457627126859499"/>
    <n v="2E+20"/>
    <n v="0"/>
    <n v="89.573340642491104"/>
    <n v="113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3"/>
    <x v="3"/>
    <x v="0"/>
    <x v="0"/>
    <n v="46.170120620702001"/>
    <n v="2E+20"/>
    <n v="0"/>
    <n v="178.25676553875201"/>
    <n v="145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4"/>
    <x v="3"/>
    <x v="0"/>
    <x v="0"/>
    <n v="50.275251742927999"/>
    <n v="2E+20"/>
    <n v="0"/>
    <n v="131.386041766727"/>
    <n v="136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5"/>
    <x v="3"/>
    <x v="0"/>
    <x v="0"/>
    <n v="99.630805690547902"/>
    <n v="2E+20"/>
    <n v="0"/>
    <n v="219.21899850437899"/>
    <n v="158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6"/>
    <x v="3"/>
    <x v="0"/>
    <x v="0"/>
    <n v="19.130666086820099"/>
    <n v="2E+20"/>
    <n v="0"/>
    <n v="103.03094234636799"/>
    <n v="119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7"/>
    <x v="3"/>
    <x v="0"/>
    <x v="0"/>
    <n v="50.6667298750274"/>
    <n v="2E+20"/>
    <n v="0"/>
    <n v="161.79636436915399"/>
    <n v="152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8"/>
    <x v="3"/>
    <x v="0"/>
    <x v="0"/>
    <n v="17.1449551186147"/>
    <n v="2E+20"/>
    <n v="0"/>
    <n v="64.6570659484792"/>
    <n v="122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29"/>
    <x v="3"/>
    <x v="0"/>
    <x v="0"/>
    <n v="98.583157972577894"/>
    <n v="2E+20"/>
    <n v="0"/>
    <n v="213.515742859211"/>
    <n v="153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0"/>
    <x v="3"/>
    <x v="0"/>
    <x v="0"/>
    <n v="13.940345572839799"/>
    <n v="2E+20"/>
    <n v="0"/>
    <n v="67.134427599618206"/>
    <n v="115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1"/>
    <x v="3"/>
    <x v="0"/>
    <x v="0"/>
    <n v="105.809277076534"/>
    <n v="2E+20"/>
    <n v="0"/>
    <n v="259.177817230041"/>
    <n v="149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2"/>
    <x v="3"/>
    <x v="0"/>
    <x v="0"/>
    <n v="288.05819536585102"/>
    <n v="2E+20"/>
    <n v="0"/>
    <n v="543.25399258777304"/>
    <n v="157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3"/>
    <x v="3"/>
    <x v="0"/>
    <x v="0"/>
    <n v="40.311384436006399"/>
    <n v="2E+20"/>
    <n v="0"/>
    <n v="121.443859537522"/>
    <n v="143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4"/>
    <x v="3"/>
    <x v="0"/>
    <x v="0"/>
    <n v="166.303711885724"/>
    <n v="2E+20"/>
    <n v="0"/>
    <n v="315.78739554406201"/>
    <n v="161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5"/>
    <x v="3"/>
    <x v="0"/>
    <x v="0"/>
    <n v="25.270089081344999"/>
    <n v="2E+20"/>
    <n v="0"/>
    <n v="111.00244770016199"/>
    <n v="97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6"/>
    <x v="3"/>
    <x v="0"/>
    <x v="0"/>
    <n v="68.363811966801293"/>
    <n v="2E+20"/>
    <n v="0"/>
    <n v="205.285425159749"/>
    <n v="145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7"/>
    <x v="3"/>
    <x v="0"/>
    <x v="0"/>
    <n v="55.095305853176001"/>
    <n v="2E+20"/>
    <n v="0"/>
    <n v="144.66876993195001"/>
    <n v="156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8"/>
    <x v="3"/>
    <x v="0"/>
    <x v="0"/>
    <n v="26.9210077230886"/>
    <n v="2E+20"/>
    <n v="0"/>
    <n v="99.064631064995595"/>
    <n v="148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39"/>
    <x v="3"/>
    <x v="0"/>
    <x v="0"/>
    <n v="35.693707771150301"/>
    <n v="2E+20"/>
    <n v="0"/>
    <n v="126.23235831410101"/>
    <n v="141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40"/>
    <x v="3"/>
    <x v="0"/>
    <x v="0"/>
    <n v="93.329978787423698"/>
    <n v="2E+20"/>
    <n v="0"/>
    <n v="189.48042738540499"/>
    <n v="158"/>
    <s v="Drone ProjectColorCoating.QueueWaiting TimeQueue"/>
    <n v="40"/>
    <n v="70.09924155695191"/>
    <n v="54.1398387162047"/>
    <n v="0.95"/>
    <n v="17.314760427724579"/>
    <n v="13.460155527663201"/>
    <n v="288.05819536585102"/>
    <n v="0"/>
    <n v="543.25399258777304"/>
    <n v="138.82499999999999"/>
    <n v="17.314760427724579"/>
    <n v="40"/>
    <n v="1"/>
  </r>
  <r>
    <x v="0"/>
    <s v="2025-05-09 07:48:13"/>
    <n v="1"/>
    <x v="4"/>
    <x v="2"/>
    <x v="2"/>
    <n v="0"/>
    <n v="2E+20"/>
    <n v="0"/>
    <n v="0"/>
    <n v="275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"/>
    <x v="4"/>
    <x v="3"/>
    <x v="2"/>
    <n v="0"/>
    <n v="2E+20"/>
    <n v="0"/>
    <n v="0"/>
    <n v="275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"/>
    <x v="4"/>
    <x v="4"/>
    <x v="2"/>
    <n v="256.31720476145898"/>
    <n v="2E+20"/>
    <n v="8.7612651926708605"/>
    <n v="896.72409275613995"/>
    <n v="275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"/>
    <x v="4"/>
    <x v="5"/>
    <x v="2"/>
    <n v="0"/>
    <n v="2E+20"/>
    <n v="0"/>
    <n v="0"/>
    <n v="275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"/>
    <x v="4"/>
    <x v="6"/>
    <x v="2"/>
    <n v="100.303372451969"/>
    <n v="2E+20"/>
    <n v="8.7612651926708605"/>
    <n v="227.82869467803101"/>
    <n v="275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"/>
    <x v="4"/>
    <x v="7"/>
    <x v="2"/>
    <n v="156.01383230949"/>
    <n v="2E+20"/>
    <n v="0"/>
    <n v="823.41352652300202"/>
    <n v="275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"/>
    <x v="4"/>
    <x v="2"/>
    <x v="2"/>
    <n v="0"/>
    <n v="2E+20"/>
    <n v="0"/>
    <n v="0"/>
    <n v="238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"/>
    <x v="4"/>
    <x v="3"/>
    <x v="2"/>
    <n v="0"/>
    <n v="2E+20"/>
    <n v="0"/>
    <n v="0"/>
    <n v="238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"/>
    <x v="4"/>
    <x v="4"/>
    <x v="2"/>
    <n v="247.71777861293401"/>
    <n v="2E+20"/>
    <n v="6.6850282553460803"/>
    <n v="1139.6977974398401"/>
    <n v="238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"/>
    <x v="4"/>
    <x v="5"/>
    <x v="2"/>
    <n v="0"/>
    <n v="2E+20"/>
    <n v="0"/>
    <n v="0"/>
    <n v="238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"/>
    <x v="4"/>
    <x v="6"/>
    <x v="2"/>
    <n v="103.96246523979001"/>
    <n v="2E+20"/>
    <n v="6.6850282553460803"/>
    <n v="223.970178780596"/>
    <n v="238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"/>
    <x v="4"/>
    <x v="7"/>
    <x v="2"/>
    <n v="143.755313373143"/>
    <n v="2E+20"/>
    <n v="0"/>
    <n v="1058.9249299288399"/>
    <n v="238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"/>
    <x v="4"/>
    <x v="2"/>
    <x v="2"/>
    <n v="0"/>
    <n v="2E+20"/>
    <n v="0"/>
    <n v="0"/>
    <n v="241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"/>
    <x v="4"/>
    <x v="3"/>
    <x v="2"/>
    <n v="0"/>
    <n v="2E+20"/>
    <n v="0"/>
    <n v="0"/>
    <n v="241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"/>
    <x v="4"/>
    <x v="4"/>
    <x v="2"/>
    <n v="311.78962431099501"/>
    <n v="2E+20"/>
    <n v="9.3399373441238804"/>
    <n v="686.97893296546602"/>
    <n v="241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"/>
    <x v="4"/>
    <x v="5"/>
    <x v="2"/>
    <n v="0"/>
    <n v="2E+20"/>
    <n v="0"/>
    <n v="0"/>
    <n v="241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"/>
    <x v="4"/>
    <x v="6"/>
    <x v="2"/>
    <n v="103.747052885882"/>
    <n v="2E+20"/>
    <n v="9.3399373441238804"/>
    <n v="224.49351195922"/>
    <n v="241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"/>
    <x v="4"/>
    <x v="7"/>
    <x v="2"/>
    <n v="208.04257142511301"/>
    <n v="2E+20"/>
    <n v="0"/>
    <n v="623.74764087969095"/>
    <n v="241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4"/>
    <x v="4"/>
    <x v="2"/>
    <x v="2"/>
    <n v="0"/>
    <n v="2E+20"/>
    <n v="0"/>
    <n v="0"/>
    <n v="260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4"/>
    <x v="4"/>
    <x v="3"/>
    <x v="2"/>
    <n v="0"/>
    <n v="2E+20"/>
    <n v="0"/>
    <n v="0"/>
    <n v="260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4"/>
    <x v="4"/>
    <x v="4"/>
    <x v="2"/>
    <n v="270.35833307372502"/>
    <n v="2E+20"/>
    <n v="7.4432138140052801"/>
    <n v="744.81195749205904"/>
    <n v="260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4"/>
    <x v="4"/>
    <x v="5"/>
    <x v="2"/>
    <n v="0"/>
    <n v="2E+20"/>
    <n v="0"/>
    <n v="0"/>
    <n v="260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4"/>
    <x v="4"/>
    <x v="6"/>
    <x v="2"/>
    <n v="101.83839359891"/>
    <n v="2E+20"/>
    <n v="7.4432138140052801"/>
    <n v="225.72827571664001"/>
    <n v="260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4"/>
    <x v="4"/>
    <x v="7"/>
    <x v="2"/>
    <n v="168.51993947481401"/>
    <n v="2E+20"/>
    <n v="0"/>
    <n v="660.29089040686301"/>
    <n v="260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5"/>
    <x v="4"/>
    <x v="2"/>
    <x v="2"/>
    <n v="0"/>
    <n v="2E+20"/>
    <n v="0"/>
    <n v="0"/>
    <n v="286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5"/>
    <x v="4"/>
    <x v="3"/>
    <x v="2"/>
    <n v="0"/>
    <n v="2E+20"/>
    <n v="0"/>
    <n v="0"/>
    <n v="286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5"/>
    <x v="4"/>
    <x v="4"/>
    <x v="2"/>
    <n v="345.95492135422501"/>
    <n v="2E+20"/>
    <n v="7.3739313965246502"/>
    <n v="885.34715177352098"/>
    <n v="286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5"/>
    <x v="4"/>
    <x v="5"/>
    <x v="2"/>
    <n v="0"/>
    <n v="2E+20"/>
    <n v="0"/>
    <n v="0"/>
    <n v="286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5"/>
    <x v="4"/>
    <x v="6"/>
    <x v="2"/>
    <n v="96.156444378926295"/>
    <n v="2E+20"/>
    <n v="7.3739313965246502"/>
    <n v="223.13796581238799"/>
    <n v="286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5"/>
    <x v="4"/>
    <x v="7"/>
    <x v="2"/>
    <n v="249.798476975298"/>
    <n v="2E+20"/>
    <n v="0"/>
    <n v="800.57754548972503"/>
    <n v="286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6"/>
    <x v="4"/>
    <x v="2"/>
    <x v="2"/>
    <n v="0"/>
    <n v="2E+20"/>
    <n v="0"/>
    <n v="0"/>
    <n v="272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6"/>
    <x v="4"/>
    <x v="3"/>
    <x v="2"/>
    <n v="0"/>
    <n v="2E+20"/>
    <n v="0"/>
    <n v="0"/>
    <n v="272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6"/>
    <x v="4"/>
    <x v="4"/>
    <x v="2"/>
    <n v="512.632490025979"/>
    <n v="2E+20"/>
    <n v="6.3567609502765698"/>
    <n v="1068.7898342359699"/>
    <n v="272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6"/>
    <x v="4"/>
    <x v="5"/>
    <x v="2"/>
    <n v="0"/>
    <n v="2E+20"/>
    <n v="0"/>
    <n v="0"/>
    <n v="272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6"/>
    <x v="4"/>
    <x v="6"/>
    <x v="2"/>
    <n v="101.612902417188"/>
    <n v="2E+20"/>
    <n v="6.3567609502765698"/>
    <n v="236.556718543117"/>
    <n v="272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6"/>
    <x v="4"/>
    <x v="7"/>
    <x v="2"/>
    <n v="411.01958760879199"/>
    <n v="2E+20"/>
    <n v="0"/>
    <n v="961.09992992773095"/>
    <n v="272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7"/>
    <x v="4"/>
    <x v="2"/>
    <x v="2"/>
    <n v="0"/>
    <n v="2E+20"/>
    <n v="0"/>
    <n v="0"/>
    <n v="240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7"/>
    <x v="4"/>
    <x v="3"/>
    <x v="2"/>
    <n v="0"/>
    <n v="2E+20"/>
    <n v="0"/>
    <n v="0"/>
    <n v="240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7"/>
    <x v="4"/>
    <x v="4"/>
    <x v="2"/>
    <n v="300.55487820367398"/>
    <n v="2E+20"/>
    <n v="9.3031847023805803"/>
    <n v="830.18011906344202"/>
    <n v="240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7"/>
    <x v="4"/>
    <x v="5"/>
    <x v="2"/>
    <n v="0"/>
    <n v="2E+20"/>
    <n v="0"/>
    <n v="0"/>
    <n v="240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7"/>
    <x v="4"/>
    <x v="6"/>
    <x v="2"/>
    <n v="102.205780133438"/>
    <n v="2E+20"/>
    <n v="9.3031847023805803"/>
    <n v="235.523629692317"/>
    <n v="240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7"/>
    <x v="4"/>
    <x v="7"/>
    <x v="2"/>
    <n v="198.34909807023701"/>
    <n v="2E+20"/>
    <n v="0"/>
    <n v="747.60145673529303"/>
    <n v="240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8"/>
    <x v="4"/>
    <x v="2"/>
    <x v="2"/>
    <n v="0"/>
    <n v="2E+20"/>
    <n v="0"/>
    <n v="0"/>
    <n v="262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8"/>
    <x v="4"/>
    <x v="3"/>
    <x v="2"/>
    <n v="0"/>
    <n v="2E+20"/>
    <n v="0"/>
    <n v="0"/>
    <n v="262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8"/>
    <x v="4"/>
    <x v="4"/>
    <x v="2"/>
    <n v="463.51272631763999"/>
    <n v="2E+20"/>
    <n v="7.9743562602486699"/>
    <n v="1060.1523375008701"/>
    <n v="262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8"/>
    <x v="4"/>
    <x v="5"/>
    <x v="2"/>
    <n v="0"/>
    <n v="2E+20"/>
    <n v="0"/>
    <n v="0"/>
    <n v="262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8"/>
    <x v="4"/>
    <x v="6"/>
    <x v="2"/>
    <n v="103.804786529117"/>
    <n v="2E+20"/>
    <n v="7.9743562602486699"/>
    <n v="221.38754768015801"/>
    <n v="262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8"/>
    <x v="4"/>
    <x v="7"/>
    <x v="2"/>
    <n v="359.70793978852203"/>
    <n v="2E+20"/>
    <n v="0"/>
    <n v="946.49032221452296"/>
    <n v="262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9"/>
    <x v="4"/>
    <x v="2"/>
    <x v="2"/>
    <n v="0"/>
    <n v="2E+20"/>
    <n v="0"/>
    <n v="0"/>
    <n v="245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9"/>
    <x v="4"/>
    <x v="3"/>
    <x v="2"/>
    <n v="0"/>
    <n v="2E+20"/>
    <n v="0"/>
    <n v="0"/>
    <n v="245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9"/>
    <x v="4"/>
    <x v="4"/>
    <x v="2"/>
    <n v="371.15134630527399"/>
    <n v="2E+20"/>
    <n v="7.7726036507624503"/>
    <n v="790.13116976624303"/>
    <n v="245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9"/>
    <x v="4"/>
    <x v="5"/>
    <x v="2"/>
    <n v="0"/>
    <n v="2E+20"/>
    <n v="0"/>
    <n v="0"/>
    <n v="245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9"/>
    <x v="4"/>
    <x v="6"/>
    <x v="2"/>
    <n v="102.148136091989"/>
    <n v="2E+20"/>
    <n v="7.7726036507624503"/>
    <n v="234.49600655216"/>
    <n v="245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9"/>
    <x v="4"/>
    <x v="7"/>
    <x v="2"/>
    <n v="269.003210213285"/>
    <n v="2E+20"/>
    <n v="0"/>
    <n v="720.69693358083498"/>
    <n v="245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0"/>
    <x v="4"/>
    <x v="2"/>
    <x v="2"/>
    <n v="0"/>
    <n v="2E+20"/>
    <n v="0"/>
    <n v="0"/>
    <n v="289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0"/>
    <x v="4"/>
    <x v="3"/>
    <x v="2"/>
    <n v="0"/>
    <n v="2E+20"/>
    <n v="0"/>
    <n v="0"/>
    <n v="289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0"/>
    <x v="4"/>
    <x v="4"/>
    <x v="2"/>
    <n v="372.36719457029801"/>
    <n v="2E+20"/>
    <n v="8.4463266777854091"/>
    <n v="825.61417295520801"/>
    <n v="289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0"/>
    <x v="4"/>
    <x v="5"/>
    <x v="2"/>
    <n v="0"/>
    <n v="2E+20"/>
    <n v="0"/>
    <n v="0"/>
    <n v="289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0"/>
    <x v="4"/>
    <x v="6"/>
    <x v="2"/>
    <n v="98.102276439237301"/>
    <n v="2E+20"/>
    <n v="8.4463266777854091"/>
    <n v="219.282103582498"/>
    <n v="289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0"/>
    <x v="4"/>
    <x v="7"/>
    <x v="2"/>
    <n v="274.26491813106202"/>
    <n v="2E+20"/>
    <n v="0"/>
    <n v="643.10397797181099"/>
    <n v="289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1"/>
    <x v="4"/>
    <x v="2"/>
    <x v="2"/>
    <n v="0"/>
    <n v="2E+20"/>
    <n v="0"/>
    <n v="0"/>
    <n v="234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1"/>
    <x v="4"/>
    <x v="3"/>
    <x v="2"/>
    <n v="0"/>
    <n v="2E+20"/>
    <n v="0"/>
    <n v="0"/>
    <n v="234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1"/>
    <x v="4"/>
    <x v="4"/>
    <x v="2"/>
    <n v="313.35955846406199"/>
    <n v="2E+20"/>
    <n v="10.7587461082439"/>
    <n v="1358.9556827027"/>
    <n v="234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1"/>
    <x v="4"/>
    <x v="5"/>
    <x v="2"/>
    <n v="0"/>
    <n v="2E+20"/>
    <n v="0"/>
    <n v="0"/>
    <n v="234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1"/>
    <x v="4"/>
    <x v="6"/>
    <x v="2"/>
    <n v="102.947642047682"/>
    <n v="2E+20"/>
    <n v="10.7587461082439"/>
    <n v="222.14744707414599"/>
    <n v="234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1"/>
    <x v="4"/>
    <x v="7"/>
    <x v="2"/>
    <n v="210.41191641638099"/>
    <n v="2E+20"/>
    <n v="0"/>
    <n v="1328.91513139927"/>
    <n v="234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2"/>
    <x v="4"/>
    <x v="2"/>
    <x v="2"/>
    <n v="0"/>
    <n v="2E+20"/>
    <n v="0"/>
    <n v="0"/>
    <n v="248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2"/>
    <x v="4"/>
    <x v="3"/>
    <x v="2"/>
    <n v="0"/>
    <n v="2E+20"/>
    <n v="0"/>
    <n v="0"/>
    <n v="248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2"/>
    <x v="4"/>
    <x v="4"/>
    <x v="2"/>
    <n v="291.17496545323701"/>
    <n v="2E+20"/>
    <n v="8.7238730155117992"/>
    <n v="1080.1894097407901"/>
    <n v="248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2"/>
    <x v="4"/>
    <x v="5"/>
    <x v="2"/>
    <n v="0"/>
    <n v="2E+20"/>
    <n v="0"/>
    <n v="0"/>
    <n v="248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2"/>
    <x v="4"/>
    <x v="6"/>
    <x v="2"/>
    <n v="100.11447732882201"/>
    <n v="2E+20"/>
    <n v="8.7238730155117992"/>
    <n v="216.84636906042701"/>
    <n v="248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2"/>
    <x v="4"/>
    <x v="7"/>
    <x v="2"/>
    <n v="191.060488124415"/>
    <n v="2E+20"/>
    <n v="0"/>
    <n v="1051.51598510812"/>
    <n v="248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3"/>
    <x v="4"/>
    <x v="2"/>
    <x v="2"/>
    <n v="0"/>
    <n v="2E+20"/>
    <n v="0"/>
    <n v="0"/>
    <n v="287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3"/>
    <x v="4"/>
    <x v="3"/>
    <x v="2"/>
    <n v="0"/>
    <n v="2E+20"/>
    <n v="0"/>
    <n v="0"/>
    <n v="287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3"/>
    <x v="4"/>
    <x v="4"/>
    <x v="2"/>
    <n v="423.354412844644"/>
    <n v="2E+20"/>
    <n v="7.6408840325916598"/>
    <n v="948.68964438129296"/>
    <n v="287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3"/>
    <x v="4"/>
    <x v="5"/>
    <x v="2"/>
    <n v="0"/>
    <n v="2E+20"/>
    <n v="0"/>
    <n v="0"/>
    <n v="287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3"/>
    <x v="4"/>
    <x v="6"/>
    <x v="2"/>
    <n v="98.650735319418999"/>
    <n v="2E+20"/>
    <n v="7.6408840325916598"/>
    <n v="214.47027788559399"/>
    <n v="287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3"/>
    <x v="4"/>
    <x v="7"/>
    <x v="2"/>
    <n v="324.70367752522498"/>
    <n v="2E+20"/>
    <n v="0"/>
    <n v="829.22170646318"/>
    <n v="287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4"/>
    <x v="4"/>
    <x v="2"/>
    <x v="2"/>
    <n v="0"/>
    <n v="2E+20"/>
    <n v="0"/>
    <n v="0"/>
    <n v="262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4"/>
    <x v="4"/>
    <x v="3"/>
    <x v="2"/>
    <n v="0"/>
    <n v="2E+20"/>
    <n v="0"/>
    <n v="0"/>
    <n v="262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4"/>
    <x v="4"/>
    <x v="4"/>
    <x v="2"/>
    <n v="422.07293215170699"/>
    <n v="2E+20"/>
    <n v="7.2529372708322599"/>
    <n v="873.32119020623998"/>
    <n v="262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4"/>
    <x v="4"/>
    <x v="5"/>
    <x v="2"/>
    <n v="0"/>
    <n v="2E+20"/>
    <n v="0"/>
    <n v="0"/>
    <n v="262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4"/>
    <x v="4"/>
    <x v="6"/>
    <x v="2"/>
    <n v="104.055573130871"/>
    <n v="2E+20"/>
    <n v="7.2529372708322599"/>
    <n v="246.043751832455"/>
    <n v="262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4"/>
    <x v="4"/>
    <x v="7"/>
    <x v="2"/>
    <n v="318.01735902083601"/>
    <n v="2E+20"/>
    <n v="0"/>
    <n v="836.93176180921603"/>
    <n v="262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5"/>
    <x v="4"/>
    <x v="2"/>
    <x v="2"/>
    <n v="0"/>
    <n v="2E+20"/>
    <n v="0"/>
    <n v="0"/>
    <n v="172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5"/>
    <x v="4"/>
    <x v="3"/>
    <x v="2"/>
    <n v="0"/>
    <n v="2E+20"/>
    <n v="0"/>
    <n v="0"/>
    <n v="172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5"/>
    <x v="4"/>
    <x v="4"/>
    <x v="2"/>
    <n v="254.50967001051399"/>
    <n v="2E+20"/>
    <n v="10.6156586487105"/>
    <n v="1261.3878482843299"/>
    <n v="172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5"/>
    <x v="4"/>
    <x v="5"/>
    <x v="2"/>
    <n v="0"/>
    <n v="2E+20"/>
    <n v="0"/>
    <n v="0"/>
    <n v="172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5"/>
    <x v="4"/>
    <x v="6"/>
    <x v="2"/>
    <n v="102.25144221671501"/>
    <n v="2E+20"/>
    <n v="10.6156586487105"/>
    <n v="217.53531504900701"/>
    <n v="172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5"/>
    <x v="4"/>
    <x v="7"/>
    <x v="2"/>
    <n v="152.25822779379899"/>
    <n v="2E+20"/>
    <n v="0"/>
    <n v="1216.9241771501499"/>
    <n v="172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6"/>
    <x v="4"/>
    <x v="2"/>
    <x v="2"/>
    <n v="0"/>
    <n v="2E+20"/>
    <n v="0"/>
    <n v="0"/>
    <n v="220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6"/>
    <x v="4"/>
    <x v="3"/>
    <x v="2"/>
    <n v="0"/>
    <n v="2E+20"/>
    <n v="0"/>
    <n v="0"/>
    <n v="220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6"/>
    <x v="4"/>
    <x v="4"/>
    <x v="2"/>
    <n v="315.21308358447601"/>
    <n v="2E+20"/>
    <n v="7.3349218470676796"/>
    <n v="1265.6895962854801"/>
    <n v="220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6"/>
    <x v="4"/>
    <x v="5"/>
    <x v="2"/>
    <n v="0"/>
    <n v="2E+20"/>
    <n v="0"/>
    <n v="0"/>
    <n v="220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6"/>
    <x v="4"/>
    <x v="6"/>
    <x v="2"/>
    <n v="105.658646504147"/>
    <n v="2E+20"/>
    <n v="7.3349218470676796"/>
    <n v="231.714176651846"/>
    <n v="220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6"/>
    <x v="4"/>
    <x v="7"/>
    <x v="2"/>
    <n v="209.554437080329"/>
    <n v="2E+20"/>
    <n v="0"/>
    <n v="1227.32860154793"/>
    <n v="220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7"/>
    <x v="4"/>
    <x v="2"/>
    <x v="2"/>
    <n v="0"/>
    <n v="2E+20"/>
    <n v="0"/>
    <n v="0"/>
    <n v="222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7"/>
    <x v="4"/>
    <x v="3"/>
    <x v="2"/>
    <n v="0"/>
    <n v="2E+20"/>
    <n v="0"/>
    <n v="0"/>
    <n v="222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7"/>
    <x v="4"/>
    <x v="4"/>
    <x v="2"/>
    <n v="289.14277951481898"/>
    <n v="2E+20"/>
    <n v="7.5448976555271701"/>
    <n v="813.96131575945003"/>
    <n v="222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7"/>
    <x v="4"/>
    <x v="5"/>
    <x v="2"/>
    <n v="0"/>
    <n v="2E+20"/>
    <n v="0"/>
    <n v="0"/>
    <n v="222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7"/>
    <x v="4"/>
    <x v="6"/>
    <x v="2"/>
    <n v="102.259256388561"/>
    <n v="2E+20"/>
    <n v="7.5448976555271701"/>
    <n v="232.21697355975601"/>
    <n v="222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7"/>
    <x v="4"/>
    <x v="7"/>
    <x v="2"/>
    <n v="186.88352312625901"/>
    <n v="2E+20"/>
    <n v="0"/>
    <n v="768.98543265683202"/>
    <n v="222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8"/>
    <x v="4"/>
    <x v="2"/>
    <x v="2"/>
    <n v="0"/>
    <n v="2E+20"/>
    <n v="0"/>
    <n v="0"/>
    <n v="207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8"/>
    <x v="4"/>
    <x v="3"/>
    <x v="2"/>
    <n v="0"/>
    <n v="2E+20"/>
    <n v="0"/>
    <n v="0"/>
    <n v="207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8"/>
    <x v="4"/>
    <x v="4"/>
    <x v="2"/>
    <n v="288.72386570010502"/>
    <n v="2E+20"/>
    <n v="5.99465330385783"/>
    <n v="963.53870042904498"/>
    <n v="207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8"/>
    <x v="4"/>
    <x v="5"/>
    <x v="2"/>
    <n v="0"/>
    <n v="2E+20"/>
    <n v="0"/>
    <n v="0"/>
    <n v="207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8"/>
    <x v="4"/>
    <x v="6"/>
    <x v="2"/>
    <n v="104.687867286485"/>
    <n v="2E+20"/>
    <n v="5.99465330385783"/>
    <n v="208.999805533955"/>
    <n v="207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8"/>
    <x v="4"/>
    <x v="7"/>
    <x v="2"/>
    <n v="184.035998413621"/>
    <n v="2E+20"/>
    <n v="0"/>
    <n v="869.42364354246399"/>
    <n v="207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9"/>
    <x v="4"/>
    <x v="2"/>
    <x v="2"/>
    <n v="0"/>
    <n v="2E+20"/>
    <n v="0"/>
    <n v="0"/>
    <n v="240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9"/>
    <x v="4"/>
    <x v="3"/>
    <x v="2"/>
    <n v="0"/>
    <n v="2E+20"/>
    <n v="0"/>
    <n v="0"/>
    <n v="240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9"/>
    <x v="4"/>
    <x v="4"/>
    <x v="2"/>
    <n v="289.10435840988299"/>
    <n v="2E+20"/>
    <n v="7.03786344003447"/>
    <n v="944.23556285502502"/>
    <n v="240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19"/>
    <x v="4"/>
    <x v="5"/>
    <x v="2"/>
    <n v="0"/>
    <n v="2E+20"/>
    <n v="0"/>
    <n v="0"/>
    <n v="240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19"/>
    <x v="4"/>
    <x v="6"/>
    <x v="2"/>
    <n v="103.672047257044"/>
    <n v="2E+20"/>
    <n v="7.03786344003447"/>
    <n v="235.75668288628401"/>
    <n v="240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19"/>
    <x v="4"/>
    <x v="7"/>
    <x v="2"/>
    <n v="185.43231115283899"/>
    <n v="2E+20"/>
    <n v="0"/>
    <n v="909.10318338826698"/>
    <n v="240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0"/>
    <x v="4"/>
    <x v="2"/>
    <x v="2"/>
    <n v="0"/>
    <n v="2E+20"/>
    <n v="0"/>
    <n v="0"/>
    <n v="148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0"/>
    <x v="4"/>
    <x v="3"/>
    <x v="2"/>
    <n v="0"/>
    <n v="2E+20"/>
    <n v="0"/>
    <n v="0"/>
    <n v="148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0"/>
    <x v="4"/>
    <x v="4"/>
    <x v="2"/>
    <n v="224.70193845091299"/>
    <n v="2E+20"/>
    <n v="7.9251594952483497"/>
    <n v="1446.41500829662"/>
    <n v="148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0"/>
    <x v="4"/>
    <x v="5"/>
    <x v="2"/>
    <n v="0"/>
    <n v="2E+20"/>
    <n v="0"/>
    <n v="0"/>
    <n v="148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0"/>
    <x v="4"/>
    <x v="6"/>
    <x v="2"/>
    <n v="107.14005251503001"/>
    <n v="2E+20"/>
    <n v="7.9251594952483497"/>
    <n v="231.70778814833801"/>
    <n v="148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0"/>
    <x v="4"/>
    <x v="7"/>
    <x v="2"/>
    <n v="117.561885935883"/>
    <n v="2E+20"/>
    <n v="0"/>
    <n v="1358.84356448017"/>
    <n v="148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1"/>
    <x v="4"/>
    <x v="2"/>
    <x v="2"/>
    <n v="0"/>
    <n v="2E+20"/>
    <n v="0"/>
    <n v="0"/>
    <n v="219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1"/>
    <x v="4"/>
    <x v="3"/>
    <x v="2"/>
    <n v="0"/>
    <n v="2E+20"/>
    <n v="0"/>
    <n v="0"/>
    <n v="219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1"/>
    <x v="4"/>
    <x v="4"/>
    <x v="2"/>
    <n v="306.04726077535798"/>
    <n v="2E+20"/>
    <n v="6.9498385850606601"/>
    <n v="1081.6188771004399"/>
    <n v="219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1"/>
    <x v="4"/>
    <x v="5"/>
    <x v="2"/>
    <n v="0"/>
    <n v="2E+20"/>
    <n v="0"/>
    <n v="0"/>
    <n v="219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1"/>
    <x v="4"/>
    <x v="6"/>
    <x v="2"/>
    <n v="101.393632613707"/>
    <n v="2E+20"/>
    <n v="6.9498385850606601"/>
    <n v="236.594756225015"/>
    <n v="219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1"/>
    <x v="4"/>
    <x v="7"/>
    <x v="2"/>
    <n v="204.653628161651"/>
    <n v="2E+20"/>
    <n v="0"/>
    <n v="1006.37435216617"/>
    <n v="219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2"/>
    <x v="4"/>
    <x v="2"/>
    <x v="2"/>
    <n v="0"/>
    <n v="2E+20"/>
    <n v="0"/>
    <n v="0"/>
    <n v="218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2"/>
    <x v="4"/>
    <x v="3"/>
    <x v="2"/>
    <n v="0"/>
    <n v="2E+20"/>
    <n v="0"/>
    <n v="0"/>
    <n v="218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2"/>
    <x v="4"/>
    <x v="4"/>
    <x v="2"/>
    <n v="310.17610193925998"/>
    <n v="2E+20"/>
    <n v="9.1185149828231697"/>
    <n v="1128.7400479289699"/>
    <n v="218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2"/>
    <x v="4"/>
    <x v="5"/>
    <x v="2"/>
    <n v="0"/>
    <n v="2E+20"/>
    <n v="0"/>
    <n v="0"/>
    <n v="218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2"/>
    <x v="4"/>
    <x v="6"/>
    <x v="2"/>
    <n v="100.672176071311"/>
    <n v="2E+20"/>
    <n v="9.1185149828231697"/>
    <n v="212.20359056701099"/>
    <n v="218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2"/>
    <x v="4"/>
    <x v="7"/>
    <x v="2"/>
    <n v="209.50392586794899"/>
    <n v="2E+20"/>
    <n v="0"/>
    <n v="1040.8581492343201"/>
    <n v="218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3"/>
    <x v="4"/>
    <x v="2"/>
    <x v="2"/>
    <n v="0"/>
    <n v="2E+20"/>
    <n v="0"/>
    <n v="0"/>
    <n v="263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3"/>
    <x v="4"/>
    <x v="3"/>
    <x v="2"/>
    <n v="0"/>
    <n v="2E+20"/>
    <n v="0"/>
    <n v="0"/>
    <n v="263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3"/>
    <x v="4"/>
    <x v="4"/>
    <x v="2"/>
    <n v="376.23227585527297"/>
    <n v="2E+20"/>
    <n v="7.9766259942189199"/>
    <n v="1016.89989071454"/>
    <n v="263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3"/>
    <x v="4"/>
    <x v="5"/>
    <x v="2"/>
    <n v="0"/>
    <n v="2E+20"/>
    <n v="0"/>
    <n v="0"/>
    <n v="263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3"/>
    <x v="4"/>
    <x v="6"/>
    <x v="2"/>
    <n v="100.375618150243"/>
    <n v="2E+20"/>
    <n v="7.9766259942189199"/>
    <n v="221.32618796397301"/>
    <n v="263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3"/>
    <x v="4"/>
    <x v="7"/>
    <x v="2"/>
    <n v="275.85665770502999"/>
    <n v="2E+20"/>
    <n v="0"/>
    <n v="910.14749338693298"/>
    <n v="263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4"/>
    <x v="4"/>
    <x v="2"/>
    <x v="2"/>
    <n v="0"/>
    <n v="2E+20"/>
    <n v="0"/>
    <n v="0"/>
    <n v="251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4"/>
    <x v="4"/>
    <x v="3"/>
    <x v="2"/>
    <n v="0"/>
    <n v="2E+20"/>
    <n v="0"/>
    <n v="0"/>
    <n v="251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4"/>
    <x v="4"/>
    <x v="4"/>
    <x v="2"/>
    <n v="295.238730984744"/>
    <n v="2E+20"/>
    <n v="10.187879368624699"/>
    <n v="857.14969424703895"/>
    <n v="251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4"/>
    <x v="4"/>
    <x v="5"/>
    <x v="2"/>
    <n v="0"/>
    <n v="2E+20"/>
    <n v="0"/>
    <n v="0"/>
    <n v="251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4"/>
    <x v="4"/>
    <x v="6"/>
    <x v="2"/>
    <n v="101.00562752255099"/>
    <n v="2E+20"/>
    <n v="10.187879368624699"/>
    <n v="224.71484365034399"/>
    <n v="251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4"/>
    <x v="4"/>
    <x v="7"/>
    <x v="2"/>
    <n v="194.23310346219401"/>
    <n v="2E+20"/>
    <n v="0"/>
    <n v="795.91107562787704"/>
    <n v="251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5"/>
    <x v="4"/>
    <x v="2"/>
    <x v="2"/>
    <n v="0"/>
    <n v="2E+20"/>
    <n v="0"/>
    <n v="0"/>
    <n v="289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5"/>
    <x v="4"/>
    <x v="3"/>
    <x v="2"/>
    <n v="0"/>
    <n v="2E+20"/>
    <n v="0"/>
    <n v="0"/>
    <n v="289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5"/>
    <x v="4"/>
    <x v="4"/>
    <x v="2"/>
    <n v="321.06452173451697"/>
    <n v="2E+20"/>
    <n v="6.7968745448542904"/>
    <n v="999.58867249538105"/>
    <n v="289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5"/>
    <x v="4"/>
    <x v="5"/>
    <x v="2"/>
    <n v="0"/>
    <n v="2E+20"/>
    <n v="0"/>
    <n v="0"/>
    <n v="289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5"/>
    <x v="4"/>
    <x v="6"/>
    <x v="2"/>
    <n v="100.216492390914"/>
    <n v="2E+20"/>
    <n v="6.7968745448542904"/>
    <n v="251.20270036070701"/>
    <n v="289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5"/>
    <x v="4"/>
    <x v="7"/>
    <x v="2"/>
    <n v="220.848029343603"/>
    <n v="2E+20"/>
    <n v="0"/>
    <n v="906.18903390301398"/>
    <n v="289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6"/>
    <x v="4"/>
    <x v="2"/>
    <x v="2"/>
    <n v="0"/>
    <n v="2E+20"/>
    <n v="0"/>
    <n v="0"/>
    <n v="220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6"/>
    <x v="4"/>
    <x v="3"/>
    <x v="2"/>
    <n v="0"/>
    <n v="2E+20"/>
    <n v="0"/>
    <n v="0"/>
    <n v="220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6"/>
    <x v="4"/>
    <x v="4"/>
    <x v="2"/>
    <n v="268.373831054562"/>
    <n v="2E+20"/>
    <n v="8.2320819515839503"/>
    <n v="777.59647278173998"/>
    <n v="220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6"/>
    <x v="4"/>
    <x v="5"/>
    <x v="2"/>
    <n v="0"/>
    <n v="2E+20"/>
    <n v="0"/>
    <n v="0"/>
    <n v="220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6"/>
    <x v="4"/>
    <x v="6"/>
    <x v="2"/>
    <n v="100.13261198839"/>
    <n v="2E+20"/>
    <n v="8.2320819515839503"/>
    <n v="218.43268019828199"/>
    <n v="220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6"/>
    <x v="4"/>
    <x v="7"/>
    <x v="2"/>
    <n v="168.241219066171"/>
    <n v="2E+20"/>
    <n v="0"/>
    <n v="703.46431399720802"/>
    <n v="220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7"/>
    <x v="4"/>
    <x v="2"/>
    <x v="2"/>
    <n v="0"/>
    <n v="2E+20"/>
    <n v="0"/>
    <n v="0"/>
    <n v="270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7"/>
    <x v="4"/>
    <x v="3"/>
    <x v="2"/>
    <n v="0"/>
    <n v="2E+20"/>
    <n v="0"/>
    <n v="0"/>
    <n v="270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7"/>
    <x v="4"/>
    <x v="4"/>
    <x v="2"/>
    <n v="532.66194670503205"/>
    <n v="2E+20"/>
    <n v="8.2525738440563092"/>
    <n v="1057.65360910652"/>
    <n v="270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7"/>
    <x v="4"/>
    <x v="5"/>
    <x v="2"/>
    <n v="0"/>
    <n v="2E+20"/>
    <n v="0"/>
    <n v="0"/>
    <n v="270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7"/>
    <x v="4"/>
    <x v="6"/>
    <x v="2"/>
    <n v="104.144157402435"/>
    <n v="2E+20"/>
    <n v="8.2525738440563092"/>
    <n v="245.48552536942699"/>
    <n v="270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7"/>
    <x v="4"/>
    <x v="7"/>
    <x v="2"/>
    <n v="428.51778930259798"/>
    <n v="2E+20"/>
    <n v="0"/>
    <n v="1029.9150728422801"/>
    <n v="270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8"/>
    <x v="4"/>
    <x v="2"/>
    <x v="2"/>
    <n v="0"/>
    <n v="2E+20"/>
    <n v="0"/>
    <n v="0"/>
    <n v="235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8"/>
    <x v="4"/>
    <x v="3"/>
    <x v="2"/>
    <n v="0"/>
    <n v="2E+20"/>
    <n v="0"/>
    <n v="0"/>
    <n v="235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8"/>
    <x v="4"/>
    <x v="4"/>
    <x v="2"/>
    <n v="239.21263361948201"/>
    <n v="2E+20"/>
    <n v="6.1130755174734803"/>
    <n v="700.79280606225996"/>
    <n v="235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8"/>
    <x v="4"/>
    <x v="5"/>
    <x v="2"/>
    <n v="0"/>
    <n v="2E+20"/>
    <n v="0"/>
    <n v="0"/>
    <n v="235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8"/>
    <x v="4"/>
    <x v="6"/>
    <x v="2"/>
    <n v="98.354210812937197"/>
    <n v="2E+20"/>
    <n v="6.1130755174734803"/>
    <n v="214.81006056558201"/>
    <n v="235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8"/>
    <x v="4"/>
    <x v="7"/>
    <x v="2"/>
    <n v="140.85842280654501"/>
    <n v="2E+20"/>
    <n v="0"/>
    <n v="666.30621587685198"/>
    <n v="235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29"/>
    <x v="4"/>
    <x v="2"/>
    <x v="2"/>
    <n v="0"/>
    <n v="2E+20"/>
    <n v="0"/>
    <n v="0"/>
    <n v="256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9"/>
    <x v="4"/>
    <x v="3"/>
    <x v="2"/>
    <n v="0"/>
    <n v="2E+20"/>
    <n v="0"/>
    <n v="0"/>
    <n v="256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9"/>
    <x v="4"/>
    <x v="4"/>
    <x v="2"/>
    <n v="372.75300389407101"/>
    <n v="2E+20"/>
    <n v="6.8263339093887803"/>
    <n v="916.24512504262998"/>
    <n v="256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29"/>
    <x v="4"/>
    <x v="5"/>
    <x v="2"/>
    <n v="0"/>
    <n v="2E+20"/>
    <n v="0"/>
    <n v="0"/>
    <n v="256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29"/>
    <x v="4"/>
    <x v="6"/>
    <x v="2"/>
    <n v="102.881208705547"/>
    <n v="2E+20"/>
    <n v="6.8263339093887803"/>
    <n v="195.39265587768"/>
    <n v="256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29"/>
    <x v="4"/>
    <x v="7"/>
    <x v="2"/>
    <n v="269.87179518852298"/>
    <n v="2E+20"/>
    <n v="0"/>
    <n v="740.78132610136299"/>
    <n v="256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0"/>
    <x v="4"/>
    <x v="2"/>
    <x v="2"/>
    <n v="0"/>
    <n v="2E+20"/>
    <n v="0"/>
    <n v="0"/>
    <n v="200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0"/>
    <x v="4"/>
    <x v="3"/>
    <x v="2"/>
    <n v="0"/>
    <n v="2E+20"/>
    <n v="0"/>
    <n v="0"/>
    <n v="200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0"/>
    <x v="4"/>
    <x v="4"/>
    <x v="2"/>
    <n v="241.01704450306499"/>
    <n v="2E+20"/>
    <n v="7.8669806588143301"/>
    <n v="1203.8290075008099"/>
    <n v="200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0"/>
    <x v="4"/>
    <x v="5"/>
    <x v="2"/>
    <n v="0"/>
    <n v="2E+20"/>
    <n v="0"/>
    <n v="0"/>
    <n v="200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0"/>
    <x v="4"/>
    <x v="6"/>
    <x v="2"/>
    <n v="101.393841805929"/>
    <n v="2E+20"/>
    <n v="7.8669806588143301"/>
    <n v="229.93473706738899"/>
    <n v="200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0"/>
    <x v="4"/>
    <x v="7"/>
    <x v="2"/>
    <n v="139.623202697137"/>
    <n v="2E+20"/>
    <n v="0"/>
    <n v="1122.5416321232599"/>
    <n v="200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1"/>
    <x v="4"/>
    <x v="2"/>
    <x v="2"/>
    <n v="0"/>
    <n v="2E+20"/>
    <n v="0"/>
    <n v="0"/>
    <n v="255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1"/>
    <x v="4"/>
    <x v="3"/>
    <x v="2"/>
    <n v="0"/>
    <n v="2E+20"/>
    <n v="0"/>
    <n v="0"/>
    <n v="255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1"/>
    <x v="4"/>
    <x v="4"/>
    <x v="2"/>
    <n v="346.81558573805597"/>
    <n v="2E+20"/>
    <n v="8.4162759757746208"/>
    <n v="849.37228822649899"/>
    <n v="255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1"/>
    <x v="4"/>
    <x v="5"/>
    <x v="2"/>
    <n v="0"/>
    <n v="2E+20"/>
    <n v="0"/>
    <n v="0"/>
    <n v="255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1"/>
    <x v="4"/>
    <x v="6"/>
    <x v="2"/>
    <n v="102.000562139682"/>
    <n v="2E+20"/>
    <n v="8.4162759757746208"/>
    <n v="241.22727237644699"/>
    <n v="255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1"/>
    <x v="4"/>
    <x v="7"/>
    <x v="2"/>
    <n v="244.81502359837401"/>
    <n v="2E+20"/>
    <n v="0"/>
    <n v="805.79615381373105"/>
    <n v="255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2"/>
    <x v="4"/>
    <x v="2"/>
    <x v="2"/>
    <n v="0"/>
    <n v="2E+20"/>
    <n v="0"/>
    <n v="0"/>
    <n v="273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2"/>
    <x v="4"/>
    <x v="3"/>
    <x v="2"/>
    <n v="0"/>
    <n v="2E+20"/>
    <n v="0"/>
    <n v="0"/>
    <n v="273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2"/>
    <x v="4"/>
    <x v="4"/>
    <x v="2"/>
    <n v="535.07335806964898"/>
    <n v="2E+20"/>
    <n v="7.0905239128869697"/>
    <n v="1394.12610101829"/>
    <n v="273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2"/>
    <x v="4"/>
    <x v="5"/>
    <x v="2"/>
    <n v="0"/>
    <n v="2E+20"/>
    <n v="0"/>
    <n v="0"/>
    <n v="273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2"/>
    <x v="4"/>
    <x v="6"/>
    <x v="2"/>
    <n v="99.4684056142858"/>
    <n v="2E+20"/>
    <n v="7.0905239128869697"/>
    <n v="251.16962627083799"/>
    <n v="273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2"/>
    <x v="4"/>
    <x v="7"/>
    <x v="2"/>
    <n v="435.60495245536299"/>
    <n v="2E+20"/>
    <n v="0"/>
    <n v="1200.0444766694"/>
    <n v="273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3"/>
    <x v="4"/>
    <x v="2"/>
    <x v="2"/>
    <n v="0"/>
    <n v="2E+20"/>
    <n v="0"/>
    <n v="0"/>
    <n v="249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3"/>
    <x v="4"/>
    <x v="3"/>
    <x v="2"/>
    <n v="0"/>
    <n v="2E+20"/>
    <n v="0"/>
    <n v="0"/>
    <n v="249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3"/>
    <x v="4"/>
    <x v="4"/>
    <x v="2"/>
    <n v="291.75675542513397"/>
    <n v="2E+20"/>
    <n v="8.0541218965670396"/>
    <n v="1187.68765768463"/>
    <n v="249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3"/>
    <x v="4"/>
    <x v="5"/>
    <x v="2"/>
    <n v="0"/>
    <n v="2E+20"/>
    <n v="0"/>
    <n v="0"/>
    <n v="249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3"/>
    <x v="4"/>
    <x v="6"/>
    <x v="2"/>
    <n v="102.301293372096"/>
    <n v="2E+20"/>
    <n v="8.0541218965670396"/>
    <n v="206.525531872127"/>
    <n v="249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3"/>
    <x v="4"/>
    <x v="7"/>
    <x v="2"/>
    <n v="189.45546205303799"/>
    <n v="2E+20"/>
    <n v="0"/>
    <n v="1089.33215081752"/>
    <n v="249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4"/>
    <x v="4"/>
    <x v="2"/>
    <x v="2"/>
    <n v="0"/>
    <n v="2E+20"/>
    <n v="0"/>
    <n v="0"/>
    <n v="287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4"/>
    <x v="4"/>
    <x v="3"/>
    <x v="2"/>
    <n v="0"/>
    <n v="2E+20"/>
    <n v="0"/>
    <n v="0"/>
    <n v="287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4"/>
    <x v="4"/>
    <x v="4"/>
    <x v="2"/>
    <n v="536.11534632668702"/>
    <n v="2E+20"/>
    <n v="7.5102753236232598"/>
    <n v="1098.9763338021901"/>
    <n v="287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4"/>
    <x v="4"/>
    <x v="5"/>
    <x v="2"/>
    <n v="0"/>
    <n v="2E+20"/>
    <n v="0"/>
    <n v="0"/>
    <n v="287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4"/>
    <x v="4"/>
    <x v="6"/>
    <x v="2"/>
    <n v="101.733765807688"/>
    <n v="2E+20"/>
    <n v="7.5102753236232598"/>
    <n v="244.66391383547099"/>
    <n v="287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4"/>
    <x v="4"/>
    <x v="7"/>
    <x v="2"/>
    <n v="434.38158051900001"/>
    <n v="2E+20"/>
    <n v="0"/>
    <n v="1020.72612424818"/>
    <n v="287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5"/>
    <x v="4"/>
    <x v="2"/>
    <x v="2"/>
    <n v="0"/>
    <n v="2E+20"/>
    <n v="0"/>
    <n v="0"/>
    <n v="155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5"/>
    <x v="4"/>
    <x v="3"/>
    <x v="2"/>
    <n v="0"/>
    <n v="2E+20"/>
    <n v="0"/>
    <n v="0"/>
    <n v="155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5"/>
    <x v="4"/>
    <x v="4"/>
    <x v="2"/>
    <n v="273.34411819620402"/>
    <n v="2E+20"/>
    <n v="7.3385067093013303"/>
    <n v="1361.73926990431"/>
    <n v="155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5"/>
    <x v="4"/>
    <x v="5"/>
    <x v="2"/>
    <n v="0"/>
    <n v="2E+20"/>
    <n v="0"/>
    <n v="0"/>
    <n v="155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5"/>
    <x v="4"/>
    <x v="6"/>
    <x v="2"/>
    <n v="105.797500715482"/>
    <n v="2E+20"/>
    <n v="7.3385067093013303"/>
    <n v="210.06029880063301"/>
    <n v="155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5"/>
    <x v="4"/>
    <x v="7"/>
    <x v="2"/>
    <n v="167.54661748072201"/>
    <n v="2E+20"/>
    <n v="0"/>
    <n v="1285.6018285655"/>
    <n v="155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6"/>
    <x v="4"/>
    <x v="2"/>
    <x v="2"/>
    <n v="0"/>
    <n v="2E+20"/>
    <n v="0"/>
    <n v="0"/>
    <n v="248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6"/>
    <x v="4"/>
    <x v="3"/>
    <x v="2"/>
    <n v="0"/>
    <n v="2E+20"/>
    <n v="0"/>
    <n v="0"/>
    <n v="248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6"/>
    <x v="4"/>
    <x v="4"/>
    <x v="2"/>
    <n v="277.72177095661198"/>
    <n v="2E+20"/>
    <n v="5.8307026511145104"/>
    <n v="756.35961950270996"/>
    <n v="248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6"/>
    <x v="4"/>
    <x v="5"/>
    <x v="2"/>
    <n v="0"/>
    <n v="2E+20"/>
    <n v="0"/>
    <n v="0"/>
    <n v="248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6"/>
    <x v="4"/>
    <x v="6"/>
    <x v="2"/>
    <n v="105.249699953324"/>
    <n v="2E+20"/>
    <n v="5.8307026511145104"/>
    <n v="213.57158619469399"/>
    <n v="248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6"/>
    <x v="4"/>
    <x v="7"/>
    <x v="2"/>
    <n v="172.47207100328799"/>
    <n v="2E+20"/>
    <n v="0"/>
    <n v="711.70406698197496"/>
    <n v="248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7"/>
    <x v="4"/>
    <x v="2"/>
    <x v="2"/>
    <n v="0"/>
    <n v="2E+20"/>
    <n v="0"/>
    <n v="0"/>
    <n v="286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7"/>
    <x v="4"/>
    <x v="3"/>
    <x v="2"/>
    <n v="0"/>
    <n v="2E+20"/>
    <n v="0"/>
    <n v="0"/>
    <n v="286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7"/>
    <x v="4"/>
    <x v="4"/>
    <x v="2"/>
    <n v="463.35179954522198"/>
    <n v="2E+20"/>
    <n v="7.9611241175421101"/>
    <n v="910.80713370121305"/>
    <n v="286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7"/>
    <x v="4"/>
    <x v="5"/>
    <x v="2"/>
    <n v="0"/>
    <n v="2E+20"/>
    <n v="0"/>
    <n v="0"/>
    <n v="286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7"/>
    <x v="4"/>
    <x v="6"/>
    <x v="2"/>
    <n v="104.417891292658"/>
    <n v="2E+20"/>
    <n v="7.9611241175421101"/>
    <n v="242.12501777981899"/>
    <n v="286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7"/>
    <x v="4"/>
    <x v="7"/>
    <x v="2"/>
    <n v="358.93390825256398"/>
    <n v="2E+20"/>
    <n v="0"/>
    <n v="756.14587178434101"/>
    <n v="286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8"/>
    <x v="4"/>
    <x v="2"/>
    <x v="2"/>
    <n v="0"/>
    <n v="2E+20"/>
    <n v="0"/>
    <n v="0"/>
    <n v="281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8"/>
    <x v="4"/>
    <x v="3"/>
    <x v="2"/>
    <n v="0"/>
    <n v="2E+20"/>
    <n v="0"/>
    <n v="0"/>
    <n v="281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8"/>
    <x v="4"/>
    <x v="4"/>
    <x v="2"/>
    <n v="389.32884360127201"/>
    <n v="2E+20"/>
    <n v="6.7028567477227599"/>
    <n v="781.02892601655606"/>
    <n v="281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8"/>
    <x v="4"/>
    <x v="5"/>
    <x v="2"/>
    <n v="0"/>
    <n v="2E+20"/>
    <n v="0"/>
    <n v="0"/>
    <n v="281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8"/>
    <x v="4"/>
    <x v="6"/>
    <x v="2"/>
    <n v="102.460884901689"/>
    <n v="2E+20"/>
    <n v="6.7028567477227599"/>
    <n v="228.125706889951"/>
    <n v="281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8"/>
    <x v="4"/>
    <x v="7"/>
    <x v="2"/>
    <n v="286.86795869958303"/>
    <n v="2E+20"/>
    <n v="0"/>
    <n v="756.95500012933098"/>
    <n v="281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39"/>
    <x v="4"/>
    <x v="2"/>
    <x v="2"/>
    <n v="0"/>
    <n v="2E+20"/>
    <n v="0"/>
    <n v="0"/>
    <n v="254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9"/>
    <x v="4"/>
    <x v="3"/>
    <x v="2"/>
    <n v="0"/>
    <n v="2E+20"/>
    <n v="0"/>
    <n v="0"/>
    <n v="254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9"/>
    <x v="4"/>
    <x v="4"/>
    <x v="2"/>
    <n v="381.11518600248598"/>
    <n v="2E+20"/>
    <n v="6.9992179494893199"/>
    <n v="880.15900266168296"/>
    <n v="254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39"/>
    <x v="4"/>
    <x v="5"/>
    <x v="2"/>
    <n v="0"/>
    <n v="2E+20"/>
    <n v="0"/>
    <n v="0"/>
    <n v="254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39"/>
    <x v="4"/>
    <x v="6"/>
    <x v="2"/>
    <n v="104.185242735888"/>
    <n v="2E+20"/>
    <n v="6.9992179494893199"/>
    <n v="221.860197406965"/>
    <n v="254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39"/>
    <x v="4"/>
    <x v="7"/>
    <x v="2"/>
    <n v="276.92994326659903"/>
    <n v="2E+20"/>
    <n v="0"/>
    <n v="828.97198309052499"/>
    <n v="254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40"/>
    <x v="4"/>
    <x v="2"/>
    <x v="2"/>
    <n v="0"/>
    <n v="2E+20"/>
    <n v="0"/>
    <n v="0"/>
    <n v="289"/>
    <s v="Drone ProjectDroneNVA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40"/>
    <x v="4"/>
    <x v="3"/>
    <x v="2"/>
    <n v="0"/>
    <n v="2E+20"/>
    <n v="0"/>
    <n v="0"/>
    <n v="289"/>
    <s v="Drone ProjectDroneOth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40"/>
    <x v="4"/>
    <x v="4"/>
    <x v="2"/>
    <n v="420.354864830753"/>
    <n v="2E+20"/>
    <n v="7.2121011143722198"/>
    <n v="844.28243047168996"/>
    <n v="289"/>
    <s v="Drone ProjectDroneTotal TimeEntity"/>
    <n v="40"/>
    <n v="343.53672604695009"/>
    <n v="87.285634596446968"/>
    <n v="0.95"/>
    <n v="27.915300223586154"/>
    <n v="224.70193845091299"/>
    <n v="536.11534632668702"/>
    <n v="5.8307026511145104"/>
    <n v="1446.41500829662"/>
    <n v="246.15"/>
    <n v="27.915300223586154"/>
    <n v="40"/>
    <n v="1"/>
  </r>
  <r>
    <x v="0"/>
    <s v="2025-05-09 07:48:13"/>
    <n v="40"/>
    <x v="4"/>
    <x v="5"/>
    <x v="2"/>
    <n v="0"/>
    <n v="2E+20"/>
    <n v="0"/>
    <n v="0"/>
    <n v="289"/>
    <s v="Drone ProjectDroneTransfer TimeEntity"/>
    <n v="40"/>
    <n v="0"/>
    <n v="0"/>
    <n v="0.95"/>
    <n v="0"/>
    <n v="0"/>
    <n v="0"/>
    <n v="0"/>
    <n v="0"/>
    <n v="246.15"/>
    <n v="0"/>
    <n v="40"/>
    <n v="1"/>
  </r>
  <r>
    <x v="0"/>
    <s v="2025-05-09 07:48:13"/>
    <n v="40"/>
    <x v="4"/>
    <x v="6"/>
    <x v="2"/>
    <n v="102.44621144582599"/>
    <n v="2E+20"/>
    <n v="7.2121011143722198"/>
    <n v="217.61668989580599"/>
    <n v="289"/>
    <s v="Drone ProjectDroneVA TimeEntity"/>
    <n v="40"/>
    <n v="102.14875964009516"/>
    <n v="2.2962126910013021"/>
    <n v="0.95"/>
    <n v="0.73436444545388257"/>
    <n v="96.156444378926295"/>
    <n v="107.14005251503001"/>
    <n v="5.8307026511145104"/>
    <n v="251.20270036070701"/>
    <n v="246.15"/>
    <n v="0.73436444545388257"/>
    <n v="40"/>
    <n v="1"/>
  </r>
  <r>
    <x v="0"/>
    <s v="2025-05-09 07:48:13"/>
    <n v="40"/>
    <x v="4"/>
    <x v="7"/>
    <x v="2"/>
    <n v="317.90865338492802"/>
    <n v="2E+20"/>
    <n v="0"/>
    <n v="683.51532476039097"/>
    <n v="289"/>
    <s v="Drone ProjectDroneWait TimeEntity"/>
    <n v="40"/>
    <n v="241.38796640685504"/>
    <n v="87.485340086404449"/>
    <n v="0.95"/>
    <n v="27.979169137803662"/>
    <n v="117.561885935883"/>
    <n v="435.60495245536299"/>
    <n v="0"/>
    <n v="1358.84356448017"/>
    <n v="246.15"/>
    <n v="27.979169137803662"/>
    <n v="40"/>
    <n v="1"/>
  </r>
  <r>
    <x v="0"/>
    <s v="2025-05-09 07:48:13"/>
    <n v="1"/>
    <x v="5"/>
    <x v="0"/>
    <x v="0"/>
    <n v="0.156647353922404"/>
    <n v="2E+20"/>
    <n v="0"/>
    <n v="4.5427732637497202"/>
    <n v="29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"/>
    <x v="5"/>
    <x v="0"/>
    <x v="0"/>
    <n v="0"/>
    <n v="2E+20"/>
    <n v="0"/>
    <n v="0"/>
    <n v="22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"/>
    <x v="5"/>
    <x v="0"/>
    <x v="0"/>
    <n v="0"/>
    <n v="2E+20"/>
    <n v="0"/>
    <n v="0"/>
    <n v="21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4"/>
    <x v="5"/>
    <x v="0"/>
    <x v="0"/>
    <n v="0.87047666233049503"/>
    <n v="2E+20"/>
    <n v="0"/>
    <n v="25.243823207584299"/>
    <n v="29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5"/>
    <x v="5"/>
    <x v="0"/>
    <x v="0"/>
    <n v="1.48199398918806"/>
    <n v="3E+20"/>
    <n v="0"/>
    <n v="27.217981744217902"/>
    <n v="33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6"/>
    <x v="5"/>
    <x v="0"/>
    <x v="0"/>
    <n v="0.26587889927526498"/>
    <n v="0.39141748923509101"/>
    <n v="0"/>
    <n v="8.5081247768084705"/>
    <n v="32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7"/>
    <x v="5"/>
    <x v="0"/>
    <x v="0"/>
    <n v="0"/>
    <n v="2E+20"/>
    <n v="0"/>
    <n v="0"/>
    <n v="26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8"/>
    <x v="5"/>
    <x v="0"/>
    <x v="0"/>
    <n v="0.66870802323488798"/>
    <n v="2E+20"/>
    <n v="0"/>
    <n v="17.728983800946299"/>
    <n v="31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9"/>
    <x v="5"/>
    <x v="0"/>
    <x v="0"/>
    <n v="0"/>
    <n v="2E+20"/>
    <n v="0"/>
    <n v="0"/>
    <n v="28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0"/>
    <x v="5"/>
    <x v="0"/>
    <x v="0"/>
    <n v="0.38093264001820298"/>
    <n v="0.57832038755374104"/>
    <n v="0"/>
    <n v="12.570777120600701"/>
    <n v="33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1"/>
    <x v="5"/>
    <x v="0"/>
    <x v="0"/>
    <n v="0.35599439768463997"/>
    <n v="2E+20"/>
    <n v="0"/>
    <n v="7.4758823513774404"/>
    <n v="21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2"/>
    <x v="5"/>
    <x v="0"/>
    <x v="0"/>
    <n v="0.26169181042723699"/>
    <n v="0.446033863452796"/>
    <n v="0"/>
    <n v="8.3741379336715909"/>
    <n v="32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3"/>
    <x v="5"/>
    <x v="0"/>
    <x v="0"/>
    <n v="0.52618218464592703"/>
    <n v="0.83659894046910199"/>
    <n v="0"/>
    <n v="15.015175188076901"/>
    <n v="41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4"/>
    <x v="5"/>
    <x v="0"/>
    <x v="0"/>
    <n v="2.1583392973865498"/>
    <n v="2E+20"/>
    <n v="0"/>
    <n v="45.846548082896099"/>
    <n v="24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5"/>
    <x v="5"/>
    <x v="0"/>
    <x v="0"/>
    <n v="0"/>
    <n v="2E+20"/>
    <n v="0"/>
    <n v="0"/>
    <n v="17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6"/>
    <x v="5"/>
    <x v="0"/>
    <x v="0"/>
    <n v="0.93823792430994701"/>
    <n v="2E+20"/>
    <n v="0"/>
    <n v="20.641234334818801"/>
    <n v="22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7"/>
    <x v="5"/>
    <x v="0"/>
    <x v="0"/>
    <n v="1.0699726631150499"/>
    <n v="2E+20"/>
    <n v="0"/>
    <n v="17.0574284696979"/>
    <n v="30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8"/>
    <x v="5"/>
    <x v="0"/>
    <x v="0"/>
    <n v="0.68552945309330104"/>
    <n v="2E+20"/>
    <n v="0"/>
    <n v="8.9422665504853303"/>
    <n v="21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9"/>
    <x v="5"/>
    <x v="0"/>
    <x v="0"/>
    <n v="0"/>
    <n v="2E+20"/>
    <n v="0"/>
    <n v="0"/>
    <n v="26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0"/>
    <x v="5"/>
    <x v="0"/>
    <x v="0"/>
    <n v="0"/>
    <n v="2E+20"/>
    <n v="0"/>
    <n v="0"/>
    <n v="12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1"/>
    <x v="5"/>
    <x v="0"/>
    <x v="0"/>
    <n v="0"/>
    <n v="2E+20"/>
    <n v="0"/>
    <n v="0"/>
    <n v="27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2"/>
    <x v="5"/>
    <x v="0"/>
    <x v="0"/>
    <n v="0"/>
    <n v="2E+20"/>
    <n v="0"/>
    <n v="0"/>
    <n v="23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3"/>
    <x v="5"/>
    <x v="0"/>
    <x v="0"/>
    <n v="0.74223538318007598"/>
    <n v="2E+20"/>
    <n v="0"/>
    <n v="10.360130264928801"/>
    <n v="27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4"/>
    <x v="5"/>
    <x v="0"/>
    <x v="0"/>
    <n v="0.37635936712402801"/>
    <n v="2E+20"/>
    <n v="0"/>
    <n v="10.5380622794728"/>
    <n v="28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5"/>
    <x v="5"/>
    <x v="0"/>
    <x v="0"/>
    <n v="0"/>
    <n v="0"/>
    <n v="0"/>
    <n v="0"/>
    <n v="33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6"/>
    <x v="5"/>
    <x v="0"/>
    <x v="0"/>
    <n v="4.1746037981748002E-2"/>
    <n v="2E+20"/>
    <n v="0"/>
    <n v="1.0019049115619501"/>
    <n v="24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7"/>
    <x v="5"/>
    <x v="0"/>
    <x v="0"/>
    <n v="0.36124644127232503"/>
    <n v="2E+20"/>
    <n v="0"/>
    <n v="10.4761467968974"/>
    <n v="29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8"/>
    <x v="5"/>
    <x v="0"/>
    <x v="0"/>
    <n v="1.1945250083850301"/>
    <n v="2E+20"/>
    <n v="0"/>
    <n v="25.2012470961477"/>
    <n v="25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29"/>
    <x v="5"/>
    <x v="0"/>
    <x v="0"/>
    <n v="0"/>
    <n v="2E+20"/>
    <n v="0"/>
    <n v="0"/>
    <n v="28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0"/>
    <x v="5"/>
    <x v="0"/>
    <x v="0"/>
    <n v="1.9347353564979599"/>
    <n v="2E+20"/>
    <n v="0"/>
    <n v="38.694707129959198"/>
    <n v="20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1"/>
    <x v="5"/>
    <x v="0"/>
    <x v="0"/>
    <n v="2.1840581826938501"/>
    <n v="2E+20"/>
    <n v="0"/>
    <n v="36.691693409615503"/>
    <n v="31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2"/>
    <x v="5"/>
    <x v="0"/>
    <x v="0"/>
    <n v="1.39339932269176"/>
    <n v="1.5778669137905701"/>
    <n v="0"/>
    <n v="25.928842251425699"/>
    <n v="35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3"/>
    <x v="5"/>
    <x v="0"/>
    <x v="0"/>
    <n v="3.3981404703853899"/>
    <n v="2E+20"/>
    <n v="0"/>
    <n v="29.8574986847227"/>
    <n v="28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4"/>
    <x v="5"/>
    <x v="0"/>
    <x v="0"/>
    <n v="0.18121596831397599"/>
    <n v="0.39113767860868698"/>
    <n v="0"/>
    <n v="5.9801269543612001"/>
    <n v="33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5"/>
    <x v="5"/>
    <x v="0"/>
    <x v="0"/>
    <n v="0"/>
    <n v="2E+20"/>
    <n v="0"/>
    <n v="0"/>
    <n v="14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6"/>
    <x v="5"/>
    <x v="0"/>
    <x v="0"/>
    <n v="2.3661663884545798"/>
    <n v="2E+20"/>
    <n v="0"/>
    <n v="31.6564703657473"/>
    <n v="25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7"/>
    <x v="5"/>
    <x v="0"/>
    <x v="0"/>
    <n v="0.93754424790675694"/>
    <n v="2E+20"/>
    <n v="0"/>
    <n v="29.0638716851095"/>
    <n v="31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8"/>
    <x v="5"/>
    <x v="0"/>
    <x v="0"/>
    <n v="0"/>
    <n v="0"/>
    <n v="0"/>
    <n v="0"/>
    <n v="32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39"/>
    <x v="5"/>
    <x v="0"/>
    <x v="0"/>
    <n v="0.58155820813514403"/>
    <n v="2E+20"/>
    <n v="0"/>
    <n v="17.4467462440543"/>
    <n v="30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40"/>
    <x v="5"/>
    <x v="0"/>
    <x v="0"/>
    <n v="2.3153317808325702"/>
    <n v="4.0045185236644096"/>
    <n v="0"/>
    <n v="38.600042237971103"/>
    <n v="330"/>
    <s v="Drone ProjectInitialDiagnostics.QueueWaiting TimeQueue"/>
    <n v="40"/>
    <n v="0.69572118656217896"/>
    <n v="0.85289080559520036"/>
    <n v="0.95"/>
    <n v="0.2727677126505697"/>
    <n v="0"/>
    <n v="3.3981404703853899"/>
    <n v="0"/>
    <n v="45.846548082896099"/>
    <n v="271.5"/>
    <n v="0.2727677126505697"/>
    <n v="40"/>
    <n v="1"/>
  </r>
  <r>
    <x v="0"/>
    <s v="2025-05-09 07:48:13"/>
    <n v="1"/>
    <x v="6"/>
    <x v="0"/>
    <x v="0"/>
    <n v="0"/>
    <n v="2E+20"/>
    <n v="0"/>
    <n v="0"/>
    <n v="5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4"/>
    <x v="6"/>
    <x v="0"/>
    <x v="0"/>
    <n v="0"/>
    <n v="2E+20"/>
    <n v="0"/>
    <n v="0"/>
    <n v="5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5"/>
    <x v="6"/>
    <x v="0"/>
    <x v="0"/>
    <n v="0"/>
    <n v="2E+20"/>
    <n v="0"/>
    <n v="0"/>
    <n v="6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6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7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8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9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0"/>
    <x v="6"/>
    <x v="0"/>
    <x v="0"/>
    <n v="0"/>
    <n v="2E+20"/>
    <n v="0"/>
    <n v="0"/>
    <n v="5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1"/>
    <x v="6"/>
    <x v="0"/>
    <x v="0"/>
    <n v="0"/>
    <n v="2E+20"/>
    <n v="0"/>
    <n v="0"/>
    <n v="3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2"/>
    <x v="6"/>
    <x v="0"/>
    <x v="0"/>
    <n v="0"/>
    <n v="2E+20"/>
    <n v="0"/>
    <n v="0"/>
    <n v="5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3"/>
    <x v="6"/>
    <x v="0"/>
    <x v="0"/>
    <n v="0"/>
    <n v="2E+20"/>
    <n v="0"/>
    <n v="0"/>
    <n v="6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4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5"/>
    <x v="6"/>
    <x v="0"/>
    <x v="0"/>
    <n v="0"/>
    <n v="2E+20"/>
    <n v="0"/>
    <n v="0"/>
    <n v="3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6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7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8"/>
    <x v="6"/>
    <x v="0"/>
    <x v="0"/>
    <n v="0"/>
    <n v="2E+20"/>
    <n v="0"/>
    <n v="0"/>
    <n v="3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9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0"/>
    <x v="6"/>
    <x v="0"/>
    <x v="0"/>
    <n v="0"/>
    <n v="2E+20"/>
    <n v="0"/>
    <n v="0"/>
    <n v="2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1"/>
    <x v="6"/>
    <x v="0"/>
    <x v="0"/>
    <n v="0"/>
    <n v="2E+20"/>
    <n v="0"/>
    <n v="0"/>
    <n v="3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2"/>
    <x v="6"/>
    <x v="0"/>
    <x v="0"/>
    <n v="0"/>
    <n v="2E+20"/>
    <n v="0"/>
    <n v="0"/>
    <n v="3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3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4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5"/>
    <x v="6"/>
    <x v="0"/>
    <x v="0"/>
    <n v="0"/>
    <n v="2E+20"/>
    <n v="0"/>
    <n v="0"/>
    <n v="6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6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7"/>
    <x v="6"/>
    <x v="0"/>
    <x v="0"/>
    <n v="0"/>
    <n v="2E+20"/>
    <n v="0"/>
    <n v="0"/>
    <n v="5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8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9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0"/>
    <x v="6"/>
    <x v="0"/>
    <x v="0"/>
    <n v="0"/>
    <n v="2E+20"/>
    <n v="0"/>
    <n v="0"/>
    <n v="3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1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2"/>
    <x v="6"/>
    <x v="0"/>
    <x v="0"/>
    <n v="0"/>
    <n v="2E+20"/>
    <n v="0"/>
    <n v="0"/>
    <n v="5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3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4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5"/>
    <x v="6"/>
    <x v="0"/>
    <x v="0"/>
    <n v="0"/>
    <n v="2E+20"/>
    <n v="0"/>
    <n v="0"/>
    <n v="2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6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7"/>
    <x v="6"/>
    <x v="0"/>
    <x v="0"/>
    <n v="0"/>
    <n v="2E+20"/>
    <n v="0"/>
    <n v="0"/>
    <n v="5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8"/>
    <x v="6"/>
    <x v="0"/>
    <x v="0"/>
    <n v="0"/>
    <n v="2E+20"/>
    <n v="0"/>
    <n v="0"/>
    <n v="5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9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40"/>
    <x v="6"/>
    <x v="0"/>
    <x v="0"/>
    <n v="0"/>
    <n v="2E+20"/>
    <n v="0"/>
    <n v="0"/>
    <n v="4"/>
    <s v="Drone ProjectPorterReturnTrip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"/>
    <x v="7"/>
    <x v="0"/>
    <x v="0"/>
    <n v="27.512705361693001"/>
    <n v="2E+20"/>
    <n v="0"/>
    <n v="62.013626105815099"/>
    <n v="5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"/>
    <x v="7"/>
    <x v="0"/>
    <x v="0"/>
    <n v="29.826450786431899"/>
    <n v="2E+20"/>
    <n v="0"/>
    <n v="67.034428094093499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"/>
    <x v="7"/>
    <x v="0"/>
    <x v="0"/>
    <n v="36.952152124549997"/>
    <n v="2E+20"/>
    <n v="0"/>
    <n v="108.62617945720299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4"/>
    <x v="7"/>
    <x v="0"/>
    <x v="0"/>
    <n v="42.862240317694003"/>
    <n v="2E+20"/>
    <n v="0"/>
    <n v="138.70339118088401"/>
    <n v="5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5"/>
    <x v="7"/>
    <x v="0"/>
    <x v="0"/>
    <n v="34.824854560627799"/>
    <n v="2E+20"/>
    <n v="0"/>
    <n v="113.39949440845"/>
    <n v="6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6"/>
    <x v="7"/>
    <x v="0"/>
    <x v="0"/>
    <n v="35.181368235415199"/>
    <n v="2E+20"/>
    <n v="0"/>
    <n v="124.638910890847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7"/>
    <x v="7"/>
    <x v="0"/>
    <x v="0"/>
    <n v="53.488815640182303"/>
    <n v="2E+20"/>
    <n v="0"/>
    <n v="159.71094018899899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8"/>
    <x v="7"/>
    <x v="0"/>
    <x v="0"/>
    <n v="36.9568283943428"/>
    <n v="2E+20"/>
    <n v="0"/>
    <n v="125.239834507118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9"/>
    <x v="7"/>
    <x v="0"/>
    <x v="0"/>
    <n v="36.068122397896403"/>
    <n v="2E+20"/>
    <n v="0"/>
    <n v="122.462216094463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0"/>
    <x v="7"/>
    <x v="0"/>
    <x v="0"/>
    <n v="31.522998876659699"/>
    <n v="2E+20"/>
    <n v="0"/>
    <n v="83.600472844712399"/>
    <n v="5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1"/>
    <x v="7"/>
    <x v="0"/>
    <x v="0"/>
    <n v="29.551142821210099"/>
    <n v="2E+20"/>
    <n v="0"/>
    <n v="70.910935131922997"/>
    <n v="3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2"/>
    <x v="7"/>
    <x v="0"/>
    <x v="0"/>
    <n v="28.584580491198601"/>
    <n v="2E+20"/>
    <n v="0"/>
    <n v="66.875607303111295"/>
    <n v="5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3"/>
    <x v="7"/>
    <x v="0"/>
    <x v="0"/>
    <n v="45.192309034800402"/>
    <n v="2E+20"/>
    <n v="0"/>
    <n v="166.467015449315"/>
    <n v="57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4"/>
    <x v="7"/>
    <x v="0"/>
    <x v="0"/>
    <n v="33.141534817874302"/>
    <n v="2E+20"/>
    <n v="0"/>
    <n v="100.183924758212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5"/>
    <x v="7"/>
    <x v="0"/>
    <x v="0"/>
    <n v="38.590665076078999"/>
    <n v="2E+20"/>
    <n v="0"/>
    <n v="111.56021496071401"/>
    <n v="3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6"/>
    <x v="7"/>
    <x v="0"/>
    <x v="0"/>
    <n v="34.829277275805197"/>
    <n v="2E+20"/>
    <n v="0"/>
    <n v="127.401575804418"/>
    <n v="34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7"/>
    <x v="7"/>
    <x v="0"/>
    <x v="0"/>
    <n v="35.419480301842398"/>
    <n v="2E+20"/>
    <n v="0"/>
    <n v="91.340293098529898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8"/>
    <x v="7"/>
    <x v="0"/>
    <x v="0"/>
    <n v="36.729090659024997"/>
    <n v="2E+20"/>
    <n v="0"/>
    <n v="129.118806876208"/>
    <n v="3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9"/>
    <x v="7"/>
    <x v="0"/>
    <x v="0"/>
    <n v="40.647698896741502"/>
    <n v="2E+20"/>
    <n v="0"/>
    <n v="154.523714062587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0"/>
    <x v="7"/>
    <x v="0"/>
    <x v="0"/>
    <n v="49.277158702101602"/>
    <n v="2E+20"/>
    <n v="0"/>
    <n v="149.431524849223"/>
    <n v="2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1"/>
    <x v="7"/>
    <x v="0"/>
    <x v="0"/>
    <n v="27.7047065008937"/>
    <n v="2E+20"/>
    <n v="0"/>
    <n v="59.423417479147901"/>
    <n v="3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2"/>
    <x v="7"/>
    <x v="0"/>
    <x v="0"/>
    <n v="29.083682370951799"/>
    <n v="2E+20"/>
    <n v="0"/>
    <n v="65.294040983183095"/>
    <n v="3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3"/>
    <x v="7"/>
    <x v="0"/>
    <x v="0"/>
    <n v="31.540066576475301"/>
    <n v="2E+20"/>
    <n v="0"/>
    <n v="73.119168675482797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4"/>
    <x v="7"/>
    <x v="0"/>
    <x v="0"/>
    <n v="31.862144893602999"/>
    <n v="2E+20"/>
    <n v="0"/>
    <n v="71.841873348446398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5"/>
    <x v="7"/>
    <x v="0"/>
    <x v="0"/>
    <n v="37.626882347092497"/>
    <n v="2E+20"/>
    <n v="0"/>
    <n v="148.39198548049299"/>
    <n v="6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6"/>
    <x v="7"/>
    <x v="0"/>
    <x v="0"/>
    <n v="29.1704036745626"/>
    <n v="2E+20"/>
    <n v="0"/>
    <n v="70.847927673537598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7"/>
    <x v="7"/>
    <x v="0"/>
    <x v="0"/>
    <n v="31.071427558757101"/>
    <n v="2E+20"/>
    <n v="0"/>
    <n v="93.650526488741207"/>
    <n v="44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8"/>
    <x v="7"/>
    <x v="0"/>
    <x v="0"/>
    <n v="30.3077894949419"/>
    <n v="2E+20"/>
    <n v="0"/>
    <n v="69.983435221141903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29"/>
    <x v="7"/>
    <x v="0"/>
    <x v="0"/>
    <n v="49.702608362986801"/>
    <n v="2E+20"/>
    <n v="0"/>
    <n v="145.42050707368099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0"/>
    <x v="7"/>
    <x v="0"/>
    <x v="0"/>
    <n v="31.354934226686101"/>
    <n v="2E+20"/>
    <n v="0"/>
    <n v="68.250420322720402"/>
    <n v="3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1"/>
    <x v="7"/>
    <x v="0"/>
    <x v="0"/>
    <n v="38.851250643391701"/>
    <n v="2E+20"/>
    <n v="0"/>
    <n v="124.19157632571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2"/>
    <x v="7"/>
    <x v="0"/>
    <x v="0"/>
    <n v="36.933627338727"/>
    <n v="2E+20"/>
    <n v="0"/>
    <n v="144.14994390836799"/>
    <n v="5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3"/>
    <x v="7"/>
    <x v="0"/>
    <x v="0"/>
    <n v="37.108258816768"/>
    <n v="2E+20"/>
    <n v="0"/>
    <n v="110.134123562819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4"/>
    <x v="7"/>
    <x v="0"/>
    <x v="0"/>
    <n v="29.404303505900199"/>
    <n v="2E+20"/>
    <n v="0"/>
    <n v="65.858205697584296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5"/>
    <x v="7"/>
    <x v="0"/>
    <x v="0"/>
    <n v="28.889079787376701"/>
    <n v="2E+20"/>
    <n v="0"/>
    <n v="65.166958081511396"/>
    <n v="2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6"/>
    <x v="7"/>
    <x v="0"/>
    <x v="0"/>
    <n v="28.332657423283798"/>
    <n v="2E+20"/>
    <n v="0"/>
    <n v="65.482035683408895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7"/>
    <x v="7"/>
    <x v="0"/>
    <x v="0"/>
    <n v="29.670966761333901"/>
    <n v="2E+20"/>
    <n v="0"/>
    <n v="70.5657774834539"/>
    <n v="5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8"/>
    <x v="7"/>
    <x v="0"/>
    <x v="0"/>
    <n v="37.207616885633698"/>
    <n v="2E+20"/>
    <n v="0"/>
    <n v="148.82471268586099"/>
    <n v="5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39"/>
    <x v="7"/>
    <x v="0"/>
    <x v="0"/>
    <n v="30.153705604636201"/>
    <n v="2E+20"/>
    <n v="0"/>
    <n v="71.436478658631401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40"/>
    <x v="7"/>
    <x v="0"/>
    <x v="0"/>
    <n v="33.735610304227301"/>
    <n v="2E+20"/>
    <n v="0"/>
    <n v="132.85032017332199"/>
    <n v="40"/>
    <s v="Drone ProjectRecycle.QueueWaiting TimeQueue"/>
    <n v="40"/>
    <n v="34.921779946260017"/>
    <n v="6.3032013098109374"/>
    <n v="0.95"/>
    <n v="2.0158615761526035"/>
    <n v="27.512705361693001"/>
    <n v="53.488815640182303"/>
    <n v="0"/>
    <n v="166.467015449315"/>
    <n v="40.625"/>
    <n v="2.0158615761526035"/>
    <n v="40"/>
    <n v="1"/>
  </r>
  <r>
    <x v="0"/>
    <s v="2025-05-09 07:48:13"/>
    <n v="1"/>
    <x v="8"/>
    <x v="0"/>
    <x v="0"/>
    <n v="0"/>
    <n v="2E+20"/>
    <n v="0"/>
    <n v="0"/>
    <n v="16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"/>
    <x v="8"/>
    <x v="0"/>
    <x v="0"/>
    <n v="0"/>
    <n v="2E+20"/>
    <n v="0"/>
    <n v="0"/>
    <n v="20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"/>
    <x v="8"/>
    <x v="0"/>
    <x v="0"/>
    <n v="0"/>
    <n v="2E+20"/>
    <n v="0"/>
    <n v="0"/>
    <n v="17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4"/>
    <x v="8"/>
    <x v="0"/>
    <x v="0"/>
    <n v="0"/>
    <n v="2E+20"/>
    <n v="0"/>
    <n v="0"/>
    <n v="16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5"/>
    <x v="8"/>
    <x v="0"/>
    <x v="0"/>
    <n v="0"/>
    <n v="2E+20"/>
    <n v="0"/>
    <n v="0"/>
    <n v="9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6"/>
    <x v="8"/>
    <x v="0"/>
    <x v="0"/>
    <n v="2.6853259014374"/>
    <n v="2E+20"/>
    <n v="0"/>
    <n v="46.909200693125499"/>
    <n v="19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7"/>
    <x v="8"/>
    <x v="0"/>
    <x v="0"/>
    <n v="0"/>
    <n v="2E+20"/>
    <n v="0"/>
    <n v="0"/>
    <n v="12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8"/>
    <x v="8"/>
    <x v="0"/>
    <x v="0"/>
    <n v="2.2172957910107001"/>
    <n v="2E+20"/>
    <n v="0"/>
    <n v="19.551134313456"/>
    <n v="21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9"/>
    <x v="8"/>
    <x v="0"/>
    <x v="0"/>
    <n v="3.54797682992512"/>
    <n v="2E+20"/>
    <n v="0"/>
    <n v="24.948718459832399"/>
    <n v="13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0"/>
    <x v="8"/>
    <x v="0"/>
    <x v="0"/>
    <n v="1.8625885324504501"/>
    <n v="2E+20"/>
    <n v="0"/>
    <n v="22.2381869613383"/>
    <n v="17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1"/>
    <x v="8"/>
    <x v="0"/>
    <x v="0"/>
    <n v="0"/>
    <n v="2E+20"/>
    <n v="0"/>
    <n v="0"/>
    <n v="8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2"/>
    <x v="8"/>
    <x v="0"/>
    <x v="0"/>
    <n v="0.45147463556443301"/>
    <n v="2E+20"/>
    <n v="0"/>
    <n v="8.5780180757242306"/>
    <n v="19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3"/>
    <x v="8"/>
    <x v="0"/>
    <x v="0"/>
    <n v="0.41425864629618198"/>
    <n v="2E+20"/>
    <n v="0"/>
    <n v="9.1136902185160107"/>
    <n v="22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4"/>
    <x v="8"/>
    <x v="0"/>
    <x v="0"/>
    <n v="2.0265965413630198"/>
    <n v="2E+20"/>
    <n v="0"/>
    <n v="25.3129561095711"/>
    <n v="18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5"/>
    <x v="8"/>
    <x v="0"/>
    <x v="0"/>
    <n v="0"/>
    <n v="2E+20"/>
    <n v="0"/>
    <n v="0"/>
    <n v="12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6"/>
    <x v="8"/>
    <x v="0"/>
    <x v="0"/>
    <n v="0.107254921923099"/>
    <n v="2E+20"/>
    <n v="0"/>
    <n v="1.3943139850002799"/>
    <n v="13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7"/>
    <x v="8"/>
    <x v="0"/>
    <x v="0"/>
    <n v="0"/>
    <n v="2E+20"/>
    <n v="0"/>
    <n v="0"/>
    <n v="25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8"/>
    <x v="8"/>
    <x v="0"/>
    <x v="0"/>
    <n v="0"/>
    <n v="2E+20"/>
    <n v="0"/>
    <n v="0"/>
    <n v="8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9"/>
    <x v="8"/>
    <x v="0"/>
    <x v="0"/>
    <n v="1.6681403977587499"/>
    <n v="2E+20"/>
    <n v="0"/>
    <n v="16.973675727845102"/>
    <n v="20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0"/>
    <x v="8"/>
    <x v="0"/>
    <x v="0"/>
    <n v="0"/>
    <n v="2E+20"/>
    <n v="0"/>
    <n v="0"/>
    <n v="16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1"/>
    <x v="8"/>
    <x v="0"/>
    <x v="0"/>
    <n v="0"/>
    <n v="2E+20"/>
    <n v="0"/>
    <n v="0"/>
    <n v="14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2"/>
    <x v="8"/>
    <x v="0"/>
    <x v="0"/>
    <n v="0"/>
    <n v="2E+20"/>
    <n v="0"/>
    <n v="0"/>
    <n v="11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3"/>
    <x v="8"/>
    <x v="0"/>
    <x v="0"/>
    <n v="0"/>
    <n v="2E+20"/>
    <n v="0"/>
    <n v="0"/>
    <n v="11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4"/>
    <x v="8"/>
    <x v="0"/>
    <x v="0"/>
    <n v="0"/>
    <n v="2E+20"/>
    <n v="0"/>
    <n v="0"/>
    <n v="15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5"/>
    <x v="8"/>
    <x v="0"/>
    <x v="0"/>
    <n v="0.35868998013537601"/>
    <n v="2E+20"/>
    <n v="0"/>
    <n v="8.6085595232490295"/>
    <n v="24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6"/>
    <x v="8"/>
    <x v="0"/>
    <x v="0"/>
    <n v="0"/>
    <n v="2E+20"/>
    <n v="0"/>
    <n v="0"/>
    <n v="14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7"/>
    <x v="8"/>
    <x v="0"/>
    <x v="0"/>
    <n v="0.35589025126944901"/>
    <n v="2E+20"/>
    <n v="0"/>
    <n v="7.4736952766584199"/>
    <n v="21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8"/>
    <x v="8"/>
    <x v="0"/>
    <x v="0"/>
    <n v="0"/>
    <n v="2E+20"/>
    <n v="0"/>
    <n v="0"/>
    <n v="9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29"/>
    <x v="8"/>
    <x v="0"/>
    <x v="0"/>
    <n v="0"/>
    <n v="2E+20"/>
    <n v="0"/>
    <n v="0"/>
    <n v="13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0"/>
    <x v="8"/>
    <x v="0"/>
    <x v="0"/>
    <n v="0"/>
    <n v="2E+20"/>
    <n v="0"/>
    <n v="0"/>
    <n v="10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1"/>
    <x v="8"/>
    <x v="0"/>
    <x v="0"/>
    <n v="0"/>
    <n v="2E+20"/>
    <n v="0"/>
    <n v="0"/>
    <n v="15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2"/>
    <x v="8"/>
    <x v="0"/>
    <x v="0"/>
    <n v="3.5385472156706101"/>
    <n v="2E+20"/>
    <n v="0"/>
    <n v="31.219186118264599"/>
    <n v="22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3"/>
    <x v="8"/>
    <x v="0"/>
    <x v="0"/>
    <n v="0"/>
    <n v="2E+20"/>
    <n v="0"/>
    <n v="0"/>
    <n v="17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4"/>
    <x v="8"/>
    <x v="0"/>
    <x v="0"/>
    <n v="1.2457031519456201"/>
    <n v="2E+20"/>
    <n v="0"/>
    <n v="29.630605837793599"/>
    <n v="26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5"/>
    <x v="8"/>
    <x v="0"/>
    <x v="0"/>
    <n v="13.793094914582801"/>
    <n v="2E+20"/>
    <n v="0"/>
    <n v="44.220664359804502"/>
    <n v="8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6"/>
    <x v="8"/>
    <x v="0"/>
    <x v="0"/>
    <n v="2.7226548326269802"/>
    <n v="2E+20"/>
    <n v="0"/>
    <n v="62.621061150420502"/>
    <n v="23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7"/>
    <x v="8"/>
    <x v="0"/>
    <x v="0"/>
    <n v="2.2879234676335898"/>
    <n v="2E+20"/>
    <n v="0"/>
    <n v="25.448415148952801"/>
    <n v="18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8"/>
    <x v="8"/>
    <x v="0"/>
    <x v="0"/>
    <n v="1.79782912994581"/>
    <n v="2E+20"/>
    <n v="0"/>
    <n v="41.350069988753603"/>
    <n v="23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39"/>
    <x v="8"/>
    <x v="0"/>
    <x v="0"/>
    <n v="0"/>
    <n v="2E+20"/>
    <n v="0"/>
    <n v="0"/>
    <n v="21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40"/>
    <x v="8"/>
    <x v="0"/>
    <x v="0"/>
    <n v="0.44774763181922"/>
    <n v="2E+20"/>
    <n v="0"/>
    <n v="5.7761671975265498"/>
    <n v="20"/>
    <s v="Drone ProjectReevaluation.QueueWaiting TimeQueue"/>
    <n v="40"/>
    <n v="1.0382248193339652"/>
    <n v="2.3370101249346282"/>
    <n v="0.95"/>
    <n v="0.74741209781805629"/>
    <n v="0"/>
    <n v="13.793094914582801"/>
    <n v="0"/>
    <n v="62.621061150420502"/>
    <n v="16.399999999999999"/>
    <n v="0.74741209781805629"/>
    <n v="40"/>
    <n v="1"/>
  </r>
  <r>
    <x v="0"/>
    <s v="2025-05-09 07:48:13"/>
    <n v="1"/>
    <x v="9"/>
    <x v="0"/>
    <x v="0"/>
    <n v="0"/>
    <n v="2E+20"/>
    <n v="0"/>
    <n v="0"/>
    <n v="16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"/>
    <x v="9"/>
    <x v="0"/>
    <x v="0"/>
    <n v="0"/>
    <n v="2E+20"/>
    <n v="0"/>
    <n v="0"/>
    <n v="20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"/>
    <x v="9"/>
    <x v="0"/>
    <x v="0"/>
    <n v="0"/>
    <n v="2E+20"/>
    <n v="0"/>
    <n v="0"/>
    <n v="18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4"/>
    <x v="9"/>
    <x v="0"/>
    <x v="0"/>
    <n v="0"/>
    <n v="2E+20"/>
    <n v="0"/>
    <n v="0"/>
    <n v="17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5"/>
    <x v="9"/>
    <x v="0"/>
    <x v="0"/>
    <n v="0"/>
    <n v="2E+20"/>
    <n v="0"/>
    <n v="0"/>
    <n v="9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6"/>
    <x v="9"/>
    <x v="0"/>
    <x v="0"/>
    <n v="5.1177277424098504"/>
    <n v="2E+20"/>
    <n v="0"/>
    <n v="44.870086061459702"/>
    <n v="19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7"/>
    <x v="9"/>
    <x v="0"/>
    <x v="0"/>
    <n v="0"/>
    <n v="2E+20"/>
    <n v="0"/>
    <n v="0"/>
    <n v="13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8"/>
    <x v="9"/>
    <x v="0"/>
    <x v="0"/>
    <n v="6.8884926758251597"/>
    <n v="2E+20"/>
    <n v="0"/>
    <n v="37.9212178806929"/>
    <n v="21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9"/>
    <x v="9"/>
    <x v="0"/>
    <x v="0"/>
    <n v="5.1344402869942103"/>
    <n v="2E+20"/>
    <n v="0"/>
    <n v="66.747723730924704"/>
    <n v="13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0"/>
    <x v="9"/>
    <x v="0"/>
    <x v="0"/>
    <n v="2.4520945347256702"/>
    <n v="2E+20"/>
    <n v="0"/>
    <n v="24.180286092174999"/>
    <n v="18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1"/>
    <x v="9"/>
    <x v="0"/>
    <x v="0"/>
    <n v="0"/>
    <n v="2E+20"/>
    <n v="0"/>
    <n v="0"/>
    <n v="9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2"/>
    <x v="9"/>
    <x v="0"/>
    <x v="0"/>
    <n v="1.32443079140079"/>
    <n v="2E+20"/>
    <n v="0"/>
    <n v="25.164185036614999"/>
    <n v="19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3"/>
    <x v="9"/>
    <x v="0"/>
    <x v="0"/>
    <n v="1.3826478126876001"/>
    <n v="2E+20"/>
    <n v="0"/>
    <n v="30.418251879127201"/>
    <n v="22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4"/>
    <x v="9"/>
    <x v="0"/>
    <x v="0"/>
    <n v="0.37622989832116999"/>
    <n v="2E+20"/>
    <n v="0"/>
    <n v="7.1483680681022301"/>
    <n v="19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5"/>
    <x v="9"/>
    <x v="0"/>
    <x v="0"/>
    <n v="0"/>
    <n v="2E+20"/>
    <n v="0"/>
    <n v="0"/>
    <n v="13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6"/>
    <x v="9"/>
    <x v="0"/>
    <x v="0"/>
    <n v="0.82136936491175305"/>
    <n v="2E+20"/>
    <n v="0"/>
    <n v="10.6778017438528"/>
    <n v="13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7"/>
    <x v="9"/>
    <x v="0"/>
    <x v="0"/>
    <n v="1.78389700970408"/>
    <n v="2E+20"/>
    <n v="0"/>
    <n v="44.597425242601901"/>
    <n v="25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8"/>
    <x v="9"/>
    <x v="0"/>
    <x v="0"/>
    <n v="2.3458001516750699"/>
    <n v="2E+20"/>
    <n v="0"/>
    <n v="21.112201365075599"/>
    <n v="9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9"/>
    <x v="9"/>
    <x v="0"/>
    <x v="0"/>
    <n v="1.19119252042447"/>
    <n v="2E+20"/>
    <n v="0"/>
    <n v="14.587046388308901"/>
    <n v="20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0"/>
    <x v="9"/>
    <x v="0"/>
    <x v="0"/>
    <n v="2.14886170793527E-2"/>
    <n v="2E+20"/>
    <n v="0"/>
    <n v="0.34381787326964303"/>
    <n v="16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1"/>
    <x v="9"/>
    <x v="0"/>
    <x v="0"/>
    <n v="3.6472499882843201"/>
    <n v="2E+20"/>
    <n v="0"/>
    <n v="25.9831286445974"/>
    <n v="13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2"/>
    <x v="9"/>
    <x v="0"/>
    <x v="0"/>
    <n v="0"/>
    <n v="2E+20"/>
    <n v="0"/>
    <n v="0"/>
    <n v="12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3"/>
    <x v="9"/>
    <x v="0"/>
    <x v="0"/>
    <n v="4.1655059551824998"/>
    <n v="2E+20"/>
    <n v="0"/>
    <n v="31.2770937844193"/>
    <n v="12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4"/>
    <x v="9"/>
    <x v="0"/>
    <x v="0"/>
    <n v="1.8193080891042701"/>
    <n v="2E+20"/>
    <n v="0"/>
    <n v="27.2896213365641"/>
    <n v="15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5"/>
    <x v="9"/>
    <x v="0"/>
    <x v="0"/>
    <n v="3.4011287542948998"/>
    <n v="2E+20"/>
    <n v="0"/>
    <n v="61.776578001929202"/>
    <n v="25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6"/>
    <x v="9"/>
    <x v="0"/>
    <x v="0"/>
    <n v="1.66220926251192"/>
    <n v="2E+20"/>
    <n v="0"/>
    <n v="11.2698963241432"/>
    <n v="14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7"/>
    <x v="9"/>
    <x v="0"/>
    <x v="0"/>
    <n v="0"/>
    <n v="2E+20"/>
    <n v="0"/>
    <n v="0"/>
    <n v="23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8"/>
    <x v="9"/>
    <x v="0"/>
    <x v="0"/>
    <n v="0"/>
    <n v="2E+20"/>
    <n v="0"/>
    <n v="0"/>
    <n v="9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29"/>
    <x v="9"/>
    <x v="0"/>
    <x v="0"/>
    <n v="0"/>
    <n v="2E+20"/>
    <n v="0"/>
    <n v="0"/>
    <n v="14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0"/>
    <x v="9"/>
    <x v="0"/>
    <x v="0"/>
    <n v="4.0918754408023101"/>
    <n v="2E+20"/>
    <n v="0"/>
    <n v="27.023254603867201"/>
    <n v="10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1"/>
    <x v="9"/>
    <x v="0"/>
    <x v="0"/>
    <n v="1.9660357611852399"/>
    <n v="2E+20"/>
    <n v="0"/>
    <n v="18.440414877996801"/>
    <n v="16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2"/>
    <x v="9"/>
    <x v="0"/>
    <x v="0"/>
    <n v="0"/>
    <n v="2E+20"/>
    <n v="0"/>
    <n v="0"/>
    <n v="23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3"/>
    <x v="9"/>
    <x v="0"/>
    <x v="0"/>
    <n v="5.5924082423584904"/>
    <n v="2E+20"/>
    <n v="0"/>
    <n v="54.299164593167902"/>
    <n v="18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4"/>
    <x v="9"/>
    <x v="0"/>
    <x v="0"/>
    <n v="2.1803576802937998"/>
    <n v="2E+20"/>
    <n v="0"/>
    <n v="24.128312035549701"/>
    <n v="27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5"/>
    <x v="9"/>
    <x v="0"/>
    <x v="0"/>
    <n v="0"/>
    <n v="2E+20"/>
    <n v="0"/>
    <n v="0"/>
    <n v="8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6"/>
    <x v="9"/>
    <x v="0"/>
    <x v="0"/>
    <n v="1.3851458269589001"/>
    <n v="2E+20"/>
    <n v="0"/>
    <n v="30.4732081930958"/>
    <n v="22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7"/>
    <x v="9"/>
    <x v="0"/>
    <x v="0"/>
    <n v="6.0043746039669204"/>
    <n v="2E+20"/>
    <n v="0"/>
    <n v="72.145692804970196"/>
    <n v="18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8"/>
    <x v="9"/>
    <x v="0"/>
    <x v="0"/>
    <n v="3.4305435431568401"/>
    <n v="2E+20"/>
    <n v="0"/>
    <n v="82.333045035764101"/>
    <n v="24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39"/>
    <x v="9"/>
    <x v="0"/>
    <x v="0"/>
    <n v="0"/>
    <n v="2E+20"/>
    <n v="0"/>
    <n v="0"/>
    <n v="20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40"/>
    <x v="9"/>
    <x v="0"/>
    <x v="0"/>
    <n v="3.5171395677392598"/>
    <n v="2E+20"/>
    <n v="0"/>
    <n v="23.516446354431299"/>
    <n v="21"/>
    <s v="Drone ProjectReworkService.QueueWaiting TimeQueue"/>
    <n v="40"/>
    <n v="1.7925773530499716"/>
    <n v="2.0198566331266576"/>
    <n v="0.95"/>
    <n v="0.64598149034512209"/>
    <n v="0"/>
    <n v="6.8884926758251597"/>
    <n v="0"/>
    <n v="82.333045035764101"/>
    <n v="16.824999999999999"/>
    <n v="0.64598149034512209"/>
    <n v="40"/>
    <n v="1"/>
  </r>
  <r>
    <x v="0"/>
    <s v="2025-05-09 07:48:13"/>
    <n v="1"/>
    <x v="10"/>
    <x v="0"/>
    <x v="0"/>
    <n v="243.46760406322599"/>
    <n v="2E+20"/>
    <n v="0"/>
    <n v="823.41352652300202"/>
    <n v="5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"/>
    <x v="10"/>
    <x v="0"/>
    <x v="0"/>
    <n v="260.00996268280898"/>
    <n v="2E+20"/>
    <n v="0"/>
    <n v="1058.9249299288399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"/>
    <x v="10"/>
    <x v="0"/>
    <x v="0"/>
    <n v="147.19824980646999"/>
    <n v="2E+20"/>
    <n v="0"/>
    <n v="623.74764087969095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4"/>
    <x v="10"/>
    <x v="0"/>
    <x v="0"/>
    <n v="274.96955268970697"/>
    <n v="2E+20"/>
    <n v="0"/>
    <n v="660.29089040686301"/>
    <n v="5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5"/>
    <x v="10"/>
    <x v="0"/>
    <x v="0"/>
    <n v="232.295153024857"/>
    <n v="2E+20"/>
    <n v="0"/>
    <n v="800.57754548972503"/>
    <n v="6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6"/>
    <x v="10"/>
    <x v="0"/>
    <x v="0"/>
    <n v="307.66421434572197"/>
    <n v="2E+20"/>
    <n v="0"/>
    <n v="831.37762793241905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7"/>
    <x v="10"/>
    <x v="0"/>
    <x v="0"/>
    <n v="197.132381255745"/>
    <n v="2E+20"/>
    <n v="0"/>
    <n v="747.60145673529303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8"/>
    <x v="10"/>
    <x v="0"/>
    <x v="0"/>
    <n v="280.14559524037401"/>
    <n v="2E+20"/>
    <n v="0"/>
    <n v="643.19242107251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9"/>
    <x v="10"/>
    <x v="0"/>
    <x v="0"/>
    <n v="218.984267073784"/>
    <n v="2E+20"/>
    <n v="0"/>
    <n v="720.69693358083498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0"/>
    <x v="10"/>
    <x v="0"/>
    <x v="0"/>
    <n v="248.92101223837199"/>
    <n v="2E+20"/>
    <n v="0"/>
    <n v="568.13694440561403"/>
    <n v="5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1"/>
    <x v="10"/>
    <x v="0"/>
    <x v="0"/>
    <n v="422.00530069961701"/>
    <n v="2E+20"/>
    <n v="0"/>
    <n v="1328.91513139927"/>
    <n v="3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2"/>
    <x v="10"/>
    <x v="0"/>
    <x v="0"/>
    <n v="257.37827970431601"/>
    <n v="2E+20"/>
    <n v="0"/>
    <n v="1051.51598510812"/>
    <n v="5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3"/>
    <x v="10"/>
    <x v="0"/>
    <x v="0"/>
    <n v="219.152467461745"/>
    <n v="2E+20"/>
    <n v="0"/>
    <n v="803.32285025758097"/>
    <n v="6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4"/>
    <x v="10"/>
    <x v="0"/>
    <x v="0"/>
    <n v="307.362465229821"/>
    <n v="2E+20"/>
    <n v="0"/>
    <n v="836.93176180921603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5"/>
    <x v="10"/>
    <x v="0"/>
    <x v="0"/>
    <n v="519.99816180733399"/>
    <n v="2E+20"/>
    <n v="0"/>
    <n v="1214.9009248044399"/>
    <n v="3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6"/>
    <x v="10"/>
    <x v="0"/>
    <x v="0"/>
    <n v="294.01652874644998"/>
    <n v="2E+20"/>
    <n v="0"/>
    <n v="1227.32860154793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7"/>
    <x v="10"/>
    <x v="0"/>
    <x v="0"/>
    <n v="165.813239194304"/>
    <n v="2E+20"/>
    <n v="0"/>
    <n v="768.98543265683202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8"/>
    <x v="10"/>
    <x v="0"/>
    <x v="0"/>
    <n v="324.65709834709799"/>
    <n v="2E+20"/>
    <n v="0"/>
    <n v="869.42364354246399"/>
    <n v="3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9"/>
    <x v="10"/>
    <x v="0"/>
    <x v="0"/>
    <n v="323.74491971947401"/>
    <n v="2E+20"/>
    <n v="0"/>
    <n v="909.10318338826698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0"/>
    <x v="10"/>
    <x v="0"/>
    <x v="0"/>
    <n v="266.88841307492203"/>
    <n v="2E+20"/>
    <n v="0"/>
    <n v="1358.84356448017"/>
    <n v="2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1"/>
    <x v="10"/>
    <x v="0"/>
    <x v="0"/>
    <n v="516.39723658508206"/>
    <n v="2E+20"/>
    <n v="0"/>
    <n v="1006.37435216617"/>
    <n v="3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2"/>
    <x v="10"/>
    <x v="0"/>
    <x v="0"/>
    <n v="356.65224823929799"/>
    <n v="2E+20"/>
    <n v="0"/>
    <n v="1040.8581492343201"/>
    <n v="3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3"/>
    <x v="10"/>
    <x v="0"/>
    <x v="0"/>
    <n v="321.02377700314202"/>
    <n v="2E+20"/>
    <n v="0"/>
    <n v="910.14749338693298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4"/>
    <x v="10"/>
    <x v="0"/>
    <x v="0"/>
    <n v="283.60111714565397"/>
    <n v="2E+20"/>
    <n v="0"/>
    <n v="795.91107562787704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5"/>
    <x v="10"/>
    <x v="0"/>
    <x v="0"/>
    <n v="195.99864488105499"/>
    <n v="2E+20"/>
    <n v="0"/>
    <n v="906.18903390301398"/>
    <n v="6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6"/>
    <x v="10"/>
    <x v="0"/>
    <x v="0"/>
    <n v="219.16944878161399"/>
    <n v="2E+20"/>
    <n v="0"/>
    <n v="703.46431399720802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7"/>
    <x v="10"/>
    <x v="0"/>
    <x v="0"/>
    <n v="244.02622586301001"/>
    <n v="2E+20"/>
    <n v="0"/>
    <n v="1029.9150728422801"/>
    <n v="5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8"/>
    <x v="10"/>
    <x v="0"/>
    <x v="0"/>
    <n v="250.636605575006"/>
    <n v="2E+20"/>
    <n v="0"/>
    <n v="666.30621587685198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29"/>
    <x v="10"/>
    <x v="0"/>
    <x v="0"/>
    <n v="212.51684229312801"/>
    <n v="2E+20"/>
    <n v="0"/>
    <n v="583.81013219539102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0"/>
    <x v="10"/>
    <x v="0"/>
    <x v="0"/>
    <n v="472.16936573709597"/>
    <n v="2E+20"/>
    <n v="0"/>
    <n v="1122.5416321232599"/>
    <n v="3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1"/>
    <x v="10"/>
    <x v="0"/>
    <x v="0"/>
    <n v="239.73845006923801"/>
    <n v="2E+20"/>
    <n v="0"/>
    <n v="805.79615381373105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2"/>
    <x v="10"/>
    <x v="0"/>
    <x v="0"/>
    <n v="270.16379819150399"/>
    <n v="2E+20"/>
    <n v="0"/>
    <n v="724.00351567874304"/>
    <n v="5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3"/>
    <x v="10"/>
    <x v="0"/>
    <x v="0"/>
    <n v="293.54180353604301"/>
    <n v="2E+20"/>
    <n v="0"/>
    <n v="1075.73092181527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4"/>
    <x v="10"/>
    <x v="0"/>
    <x v="0"/>
    <n v="286.52860056352699"/>
    <n v="2E+20"/>
    <n v="0"/>
    <n v="1020.72612424818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5"/>
    <x v="10"/>
    <x v="0"/>
    <x v="0"/>
    <n v="619.23367507392004"/>
    <n v="2E+20"/>
    <n v="0"/>
    <n v="1285.6018285655"/>
    <n v="2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6"/>
    <x v="10"/>
    <x v="0"/>
    <x v="0"/>
    <n v="227.498341315326"/>
    <n v="2E+20"/>
    <n v="0"/>
    <n v="709.29030344982198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7"/>
    <x v="10"/>
    <x v="0"/>
    <x v="0"/>
    <n v="187.35573998775001"/>
    <n v="2E+20"/>
    <n v="0"/>
    <n v="548.00155402200301"/>
    <n v="5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8"/>
    <x v="10"/>
    <x v="0"/>
    <x v="0"/>
    <n v="240.42768353875101"/>
    <n v="2E+20"/>
    <n v="0"/>
    <n v="756.95500012933098"/>
    <n v="5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39"/>
    <x v="10"/>
    <x v="0"/>
    <x v="0"/>
    <n v="354.789551040341"/>
    <n v="2E+20"/>
    <n v="0"/>
    <n v="828.97198309052499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40"/>
    <x v="10"/>
    <x v="0"/>
    <x v="0"/>
    <n v="329.922830660915"/>
    <n v="2E+20"/>
    <n v="0"/>
    <n v="665.77088042831099"/>
    <n v="40"/>
    <s v="Drone ProjectScrapBatch.QueueWaiting TimeQueue"/>
    <n v="40"/>
    <n v="290.82992131218873"/>
    <n v="99.383881850461961"/>
    <n v="0.95"/>
    <n v="31.784507405689318"/>
    <n v="147.19824980646999"/>
    <n v="619.23367507392004"/>
    <n v="0"/>
    <n v="1358.84356448017"/>
    <n v="41"/>
    <n v="31.784507405689318"/>
    <n v="40"/>
    <n v="1"/>
  </r>
  <r>
    <x v="0"/>
    <s v="2025-05-09 07:48:13"/>
    <n v="1"/>
    <x v="11"/>
    <x v="1"/>
    <x v="1"/>
    <n v="280.204225244317"/>
    <n v="2E+20"/>
    <n v="16.063104779371798"/>
    <n v="881.46547426559096"/>
    <n v="5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"/>
    <x v="11"/>
    <x v="1"/>
    <x v="1"/>
    <n v="299.134713486517"/>
    <n v="2E+20"/>
    <n v="15.935374939264401"/>
    <n v="1123.7650480115401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"/>
    <x v="11"/>
    <x v="1"/>
    <x v="1"/>
    <n v="157.91950151204301"/>
    <n v="2E+20"/>
    <n v="11.570328796077"/>
    <n v="627.22620707817396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4"/>
    <x v="11"/>
    <x v="1"/>
    <x v="1"/>
    <n v="320.856766993424"/>
    <n v="2E+20"/>
    <n v="12.1528219517484"/>
    <n v="700.48288239143903"/>
    <n v="2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5"/>
    <x v="11"/>
    <x v="1"/>
    <x v="1"/>
    <n v="278.841405662103"/>
    <n v="2E+20"/>
    <n v="10.262264478233201"/>
    <n v="869.03269121523397"/>
    <n v="5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6"/>
    <x v="11"/>
    <x v="1"/>
    <x v="1"/>
    <n v="345.73227397587499"/>
    <n v="2E+20"/>
    <n v="15.3236128332096"/>
    <n v="843.21486875848404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7"/>
    <x v="11"/>
    <x v="1"/>
    <x v="1"/>
    <n v="283.01087634838001"/>
    <n v="2E+20"/>
    <n v="51.530547566422001"/>
    <n v="796.37248029258899"/>
    <n v="2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8"/>
    <x v="11"/>
    <x v="1"/>
    <x v="1"/>
    <n v="341.22366753786201"/>
    <n v="2E+20"/>
    <n v="20.905909581216498"/>
    <n v="718.30432440584195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9"/>
    <x v="11"/>
    <x v="1"/>
    <x v="1"/>
    <n v="260.05846956738998"/>
    <n v="2E+20"/>
    <n v="15.374342700658801"/>
    <n v="733.91559367053901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0"/>
    <x v="11"/>
    <x v="1"/>
    <x v="1"/>
    <n v="282.22407786006499"/>
    <n v="2E+20"/>
    <n v="17.432974186549899"/>
    <n v="589.40159236177897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1"/>
    <x v="11"/>
    <x v="1"/>
    <x v="1"/>
    <n v="455.01869200466399"/>
    <n v="2E+20"/>
    <n v="14.9053181676791"/>
    <n v="1346.5302205399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2"/>
    <x v="11"/>
    <x v="1"/>
    <x v="1"/>
    <n v="297.85329714548101"/>
    <n v="2E+20"/>
    <n v="9.6186712771662997"/>
    <n v="1068.6445602610099"/>
    <n v="5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3"/>
    <x v="11"/>
    <x v="1"/>
    <x v="1"/>
    <n v="244.041867891452"/>
    <n v="2E+20"/>
    <n v="17.305086536679902"/>
    <n v="889.03608641112203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4"/>
    <x v="11"/>
    <x v="1"/>
    <x v="1"/>
    <n v="387.885843751442"/>
    <n v="2E+20"/>
    <n v="10.170378299171499"/>
    <n v="857.61294172531302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5"/>
    <x v="11"/>
    <x v="1"/>
    <x v="1"/>
    <n v="530.008492765406"/>
    <n v="2E+20"/>
    <n v="14.2546293182263"/>
    <n v="1231.4845378238699"/>
    <n v="2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6"/>
    <x v="11"/>
    <x v="1"/>
    <x v="1"/>
    <n v="383.79560056081999"/>
    <n v="2E+20"/>
    <n v="16.147652554729099"/>
    <n v="1246.2686588323199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7"/>
    <x v="11"/>
    <x v="1"/>
    <x v="1"/>
    <n v="217.84626878122"/>
    <n v="2E+20"/>
    <n v="12.985945466137499"/>
    <n v="779.564935445581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8"/>
    <x v="11"/>
    <x v="1"/>
    <x v="1"/>
    <n v="393.37282157050203"/>
    <n v="2E+20"/>
    <n v="20.066497307289399"/>
    <n v="736.18437801672303"/>
    <n v="2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19"/>
    <x v="11"/>
    <x v="1"/>
    <x v="1"/>
    <n v="397.45050761476699"/>
    <n v="2E+20"/>
    <n v="19.3233938630515"/>
    <n v="927.13262994959302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0"/>
    <x v="11"/>
    <x v="1"/>
    <x v="1"/>
    <n v="457.014221940227"/>
    <n v="2E+20"/>
    <n v="16.027596916449699"/>
    <n v="1427.3999424891999"/>
    <n v="1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1"/>
    <x v="11"/>
    <x v="1"/>
    <x v="1"/>
    <n v="548.44100890634002"/>
    <n v="2E+20"/>
    <n v="14.6527296251538"/>
    <n v="1071.40623098895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2"/>
    <x v="11"/>
    <x v="1"/>
    <x v="1"/>
    <n v="386.93018756231697"/>
    <n v="2E+20"/>
    <n v="7.8144916353459202"/>
    <n v="1113.5982422427601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3"/>
    <x v="11"/>
    <x v="1"/>
    <x v="1"/>
    <n v="361.38410628127502"/>
    <n v="2E+20"/>
    <n v="13.7001954048533"/>
    <n v="929.39171193586003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4"/>
    <x v="11"/>
    <x v="1"/>
    <x v="1"/>
    <n v="316.83848533340699"/>
    <n v="2E+20"/>
    <n v="17.251939196147301"/>
    <n v="824.75773726764999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5"/>
    <x v="11"/>
    <x v="1"/>
    <x v="1"/>
    <n v="195.01703793159899"/>
    <n v="2E+20"/>
    <n v="15.795769258807701"/>
    <n v="650.10151158640394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6"/>
    <x v="11"/>
    <x v="1"/>
    <x v="1"/>
    <n v="256.36958641584999"/>
    <n v="2E+20"/>
    <n v="19.852714984147699"/>
    <n v="766.60588938638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7"/>
    <x v="11"/>
    <x v="1"/>
    <x v="1"/>
    <n v="328.86699143913802"/>
    <n v="2E+20"/>
    <n v="14.3539465737811"/>
    <n v="1039.12412859644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8"/>
    <x v="11"/>
    <x v="1"/>
    <x v="1"/>
    <n v="287.05429098290801"/>
    <n v="2E+20"/>
    <n v="15.994044022977199"/>
    <n v="687.856938858955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29"/>
    <x v="11"/>
    <x v="1"/>
    <x v="1"/>
    <n v="249.54022024253501"/>
    <n v="2E+20"/>
    <n v="18.08896807835"/>
    <n v="674.184201296016"/>
    <n v="2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0"/>
    <x v="11"/>
    <x v="1"/>
    <x v="1"/>
    <n v="512.86349096361698"/>
    <n v="2E+20"/>
    <n v="13.493196105096199"/>
    <n v="1190.4657156600599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1"/>
    <x v="11"/>
    <x v="1"/>
    <x v="1"/>
    <n v="286.91532278496902"/>
    <n v="2E+20"/>
    <n v="16.420113338310301"/>
    <n v="824.57350906649503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2"/>
    <x v="11"/>
    <x v="1"/>
    <x v="1"/>
    <n v="362.697343533577"/>
    <n v="2E+20"/>
    <n v="13.563430249043799"/>
    <n v="772.20994859087295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3"/>
    <x v="11"/>
    <x v="1"/>
    <x v="1"/>
    <n v="249.67332554753199"/>
    <n v="2E+20"/>
    <n v="45.782457352086901"/>
    <n v="664.33710101643305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4"/>
    <x v="11"/>
    <x v="1"/>
    <x v="1"/>
    <n v="330.20533211381598"/>
    <n v="2E+20"/>
    <n v="14.1547063101648"/>
    <n v="1079.16814868303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5"/>
    <x v="11"/>
    <x v="1"/>
    <x v="1"/>
    <n v="658.17442609977695"/>
    <n v="2E+20"/>
    <n v="11.6004073962989"/>
    <n v="1332.9489895470299"/>
    <n v="2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6"/>
    <x v="11"/>
    <x v="1"/>
    <x v="1"/>
    <n v="264.63852753033899"/>
    <n v="2E+20"/>
    <n v="12.449755054888101"/>
    <n v="734.69432098583695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7"/>
    <x v="11"/>
    <x v="1"/>
    <x v="1"/>
    <n v="229.794474310975"/>
    <n v="2E+20"/>
    <n v="14.9728783131985"/>
    <n v="617.83845802628798"/>
    <n v="5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8"/>
    <x v="11"/>
    <x v="1"/>
    <x v="1"/>
    <n v="306.67092720660298"/>
    <n v="2E+20"/>
    <n v="9.6134032248310195"/>
    <n v="769.83269679851401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9"/>
    <x v="11"/>
    <x v="1"/>
    <x v="1"/>
    <n v="392.27148741484098"/>
    <n v="2E+20"/>
    <n v="13.949903465602301"/>
    <n v="848.837354827132"/>
    <n v="4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40"/>
    <x v="11"/>
    <x v="1"/>
    <x v="1"/>
    <n v="312.34779270889101"/>
    <n v="2E+20"/>
    <n v="14.570478463038199"/>
    <n v="515.79792618211604"/>
    <n v="30"/>
    <s v="Drone ProjectScrapTimeAdvancedIntervalUser Specified"/>
    <n v="40"/>
    <n v="336.25469893810657"/>
    <n v="101.92400956808373"/>
    <n v="0.95"/>
    <n v="32.596879661118287"/>
    <n v="157.91950151204301"/>
    <n v="658.17442609977695"/>
    <n v="7.8144916353459202"/>
    <n v="1427.3999424891999"/>
    <n v="33"/>
    <n v="32.596879661118287"/>
    <n v="40"/>
    <n v="1"/>
  </r>
  <r>
    <x v="0"/>
    <s v="2025-05-09 07:48:13"/>
    <n v="3"/>
    <x v="12"/>
    <x v="1"/>
    <x v="1"/>
    <n v="233.831366475262"/>
    <n v="2E+20"/>
    <n v="31.705617814696598"/>
    <n v="651.24209452589901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4"/>
    <x v="12"/>
    <x v="1"/>
    <x v="1"/>
    <n v="302.89572236323602"/>
    <n v="2E+20"/>
    <n v="53.492995326667099"/>
    <n v="710.45759149754599"/>
    <n v="3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5"/>
    <x v="12"/>
    <x v="1"/>
    <x v="1"/>
    <n v="195.45361093987901"/>
    <n v="2E+20"/>
    <n v="63.766837334658902"/>
    <n v="396.71569163087298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6"/>
    <x v="12"/>
    <x v="1"/>
    <x v="1"/>
    <n v="318.385308465045"/>
    <n v="2E+20"/>
    <n v="22.641656368242501"/>
    <n v="650.50816740003995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7"/>
    <x v="12"/>
    <x v="1"/>
    <x v="1"/>
    <n v="183.45649641499"/>
    <n v="2E+20"/>
    <n v="13.2666146713802"/>
    <n v="619.14163666407796"/>
    <n v="2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8"/>
    <x v="12"/>
    <x v="1"/>
    <x v="1"/>
    <n v="264.15221960813801"/>
    <n v="2E+20"/>
    <n v="22.299575978328399"/>
    <n v="407.23562490383398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9"/>
    <x v="12"/>
    <x v="1"/>
    <x v="1"/>
    <n v="250.305712136838"/>
    <n v="2E+20"/>
    <n v="128.11363751073699"/>
    <n v="446.42341769114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10"/>
    <x v="12"/>
    <x v="1"/>
    <x v="1"/>
    <n v="281.48286694061198"/>
    <n v="2E+20"/>
    <n v="7.7046381355735303"/>
    <n v="521.27344248696704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13"/>
    <x v="12"/>
    <x v="1"/>
    <x v="1"/>
    <n v="273.39503457039399"/>
    <n v="2E+20"/>
    <n v="22.3245276779815"/>
    <n v="570.54772948877599"/>
    <n v="3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14"/>
    <x v="12"/>
    <x v="1"/>
    <x v="1"/>
    <n v="224.63357364173501"/>
    <n v="2E+20"/>
    <n v="50.147652020241402"/>
    <n v="494.50866742727101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15"/>
    <x v="12"/>
    <x v="1"/>
    <x v="1"/>
    <n v="605.31946201320295"/>
    <n v="2E+20"/>
    <n v="17.707661419536201"/>
    <n v="1084.8971677683601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16"/>
    <x v="12"/>
    <x v="1"/>
    <x v="1"/>
    <n v="185.54856483867101"/>
    <n v="2E+20"/>
    <n v="51.270042039962398"/>
    <n v="676.89662602873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17"/>
    <x v="12"/>
    <x v="1"/>
    <x v="1"/>
    <n v="159.89399591372799"/>
    <n v="2E+20"/>
    <n v="58.675393030211602"/>
    <n v="297.15739575688798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18"/>
    <x v="12"/>
    <x v="1"/>
    <x v="1"/>
    <n v="299.51356792574501"/>
    <n v="2E+20"/>
    <n v="67.077680464742599"/>
    <n v="923.22491189474795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19"/>
    <x v="12"/>
    <x v="1"/>
    <x v="1"/>
    <n v="280.35515052629898"/>
    <n v="2E+20"/>
    <n v="69.596760859679307"/>
    <n v="446.786408393003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20"/>
    <x v="12"/>
    <x v="1"/>
    <x v="1"/>
    <n v="136.84892439354601"/>
    <n v="2E+20"/>
    <n v="60.076593406950899"/>
    <n v="289.80382666211699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25"/>
    <x v="12"/>
    <x v="1"/>
    <x v="1"/>
    <n v="317.54325443018098"/>
    <n v="2E+20"/>
    <n v="28.7231316719656"/>
    <n v="977.57598977418695"/>
    <n v="2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27"/>
    <x v="12"/>
    <x v="1"/>
    <x v="1"/>
    <n v="81.003480732177294"/>
    <n v="2E+20"/>
    <n v="23.080723422904601"/>
    <n v="141.63350250733501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29"/>
    <x v="12"/>
    <x v="1"/>
    <x v="1"/>
    <n v="239.13350871225799"/>
    <n v="2E+20"/>
    <n v="26.342440943388301"/>
    <n v="585.57484349540505"/>
    <n v="2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31"/>
    <x v="12"/>
    <x v="1"/>
    <x v="1"/>
    <n v="259.619905187423"/>
    <n v="2E+20"/>
    <n v="63.628810715936801"/>
    <n v="450.242550209824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32"/>
    <x v="12"/>
    <x v="1"/>
    <x v="1"/>
    <n v="241.314992972775"/>
    <n v="2E+20"/>
    <n v="32.6950645247152"/>
    <n v="543.738520757233"/>
    <n v="2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33"/>
    <x v="12"/>
    <x v="1"/>
    <x v="1"/>
    <n v="595.01936777594301"/>
    <n v="2E+20"/>
    <n v="41.425629279020797"/>
    <n v="1152.9330615180399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38"/>
    <x v="12"/>
    <x v="1"/>
    <x v="1"/>
    <n v="176.25507586271399"/>
    <n v="2E+20"/>
    <n v="63.534872922549503"/>
    <n v="325.60751901807203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40"/>
    <x v="12"/>
    <x v="1"/>
    <x v="1"/>
    <n v="542.95670601354402"/>
    <n v="2E+20"/>
    <n v="73.721565480288703"/>
    <n v="748.25845713061801"/>
    <n v="10"/>
    <s v="Drone ProjectScrapTimeStandardIntervalUser Specified"/>
    <n v="40"/>
    <n v="277.01324453559732"/>
    <n v="131.61503708489261"/>
    <n v="0.95"/>
    <n v="55.576155996042594"/>
    <n v="81.003480732177294"/>
    <n v="605.31946201320295"/>
    <n v="7.7046381355735303"/>
    <n v="1152.9330615180399"/>
    <n v="13.333333333333334"/>
    <n v="55.576155996042594"/>
    <n v="24"/>
    <n v="0"/>
  </r>
  <r>
    <x v="0"/>
    <s v="2025-05-09 07:48:13"/>
    <n v="1"/>
    <x v="13"/>
    <x v="0"/>
    <x v="0"/>
    <n v="0"/>
    <n v="2E+20"/>
    <n v="0"/>
    <n v="0"/>
    <n v="5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4"/>
    <x v="13"/>
    <x v="0"/>
    <x v="0"/>
    <n v="0"/>
    <n v="2E+20"/>
    <n v="0"/>
    <n v="0"/>
    <n v="5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5"/>
    <x v="13"/>
    <x v="0"/>
    <x v="0"/>
    <n v="0"/>
    <n v="2E+20"/>
    <n v="0"/>
    <n v="0"/>
    <n v="6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6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7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8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9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0"/>
    <x v="13"/>
    <x v="0"/>
    <x v="0"/>
    <n v="0"/>
    <n v="2E+20"/>
    <n v="0"/>
    <n v="0"/>
    <n v="5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1"/>
    <x v="13"/>
    <x v="0"/>
    <x v="0"/>
    <n v="0"/>
    <n v="2E+20"/>
    <n v="0"/>
    <n v="0"/>
    <n v="3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2"/>
    <x v="13"/>
    <x v="0"/>
    <x v="0"/>
    <n v="0"/>
    <n v="2E+20"/>
    <n v="0"/>
    <n v="0"/>
    <n v="5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3"/>
    <x v="13"/>
    <x v="0"/>
    <x v="0"/>
    <n v="0"/>
    <n v="2E+20"/>
    <n v="0"/>
    <n v="0"/>
    <n v="6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4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5"/>
    <x v="13"/>
    <x v="0"/>
    <x v="0"/>
    <n v="0"/>
    <n v="2E+20"/>
    <n v="0"/>
    <n v="0"/>
    <n v="3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6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7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8"/>
    <x v="13"/>
    <x v="0"/>
    <x v="0"/>
    <n v="0"/>
    <n v="2E+20"/>
    <n v="0"/>
    <n v="0"/>
    <n v="3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9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0"/>
    <x v="13"/>
    <x v="0"/>
    <x v="0"/>
    <n v="0"/>
    <n v="2E+20"/>
    <n v="0"/>
    <n v="0"/>
    <n v="2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1"/>
    <x v="13"/>
    <x v="0"/>
    <x v="0"/>
    <n v="0"/>
    <n v="2E+20"/>
    <n v="0"/>
    <n v="0"/>
    <n v="3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2"/>
    <x v="13"/>
    <x v="0"/>
    <x v="0"/>
    <n v="0"/>
    <n v="2E+20"/>
    <n v="0"/>
    <n v="0"/>
    <n v="3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3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4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5"/>
    <x v="13"/>
    <x v="0"/>
    <x v="0"/>
    <n v="0"/>
    <n v="2E+20"/>
    <n v="0"/>
    <n v="0"/>
    <n v="6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6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7"/>
    <x v="13"/>
    <x v="0"/>
    <x v="0"/>
    <n v="0"/>
    <n v="2E+20"/>
    <n v="0"/>
    <n v="0"/>
    <n v="5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8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29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0"/>
    <x v="13"/>
    <x v="0"/>
    <x v="0"/>
    <n v="0"/>
    <n v="2E+20"/>
    <n v="0"/>
    <n v="0"/>
    <n v="3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1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2"/>
    <x v="13"/>
    <x v="0"/>
    <x v="0"/>
    <n v="0"/>
    <n v="2E+20"/>
    <n v="0"/>
    <n v="0"/>
    <n v="5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3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4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5"/>
    <x v="13"/>
    <x v="0"/>
    <x v="0"/>
    <n v="0"/>
    <n v="2E+20"/>
    <n v="0"/>
    <n v="0"/>
    <n v="2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6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7"/>
    <x v="13"/>
    <x v="0"/>
    <x v="0"/>
    <n v="0"/>
    <n v="2E+20"/>
    <n v="0"/>
    <n v="0"/>
    <n v="5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8"/>
    <x v="13"/>
    <x v="0"/>
    <x v="0"/>
    <n v="0"/>
    <n v="2E+20"/>
    <n v="0"/>
    <n v="0"/>
    <n v="5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39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40"/>
    <x v="13"/>
    <x v="0"/>
    <x v="0"/>
    <n v="0"/>
    <n v="2E+20"/>
    <n v="0"/>
    <n v="0"/>
    <n v="4"/>
    <s v="Drone ProjectScrapTransport.QueueWaiting TimeQueue"/>
    <n v="40"/>
    <n v="0"/>
    <n v="0"/>
    <n v="0.95"/>
    <n v="0"/>
    <n v="0"/>
    <n v="0"/>
    <n v="0"/>
    <n v="0"/>
    <n v="4.0999999999999996"/>
    <n v="0"/>
    <n v="40"/>
    <n v="1"/>
  </r>
  <r>
    <x v="0"/>
    <s v="2025-05-09 07:48:13"/>
    <n v="1"/>
    <x v="14"/>
    <x v="0"/>
    <x v="0"/>
    <n v="1.3898927460723101"/>
    <n v="2E+20"/>
    <n v="0"/>
    <n v="29.651977407255501"/>
    <n v="156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"/>
    <x v="14"/>
    <x v="0"/>
    <x v="0"/>
    <n v="2.07466054252879E-2"/>
    <n v="2E+20"/>
    <n v="0"/>
    <n v="1.61209113533641"/>
    <n v="131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"/>
    <x v="14"/>
    <x v="0"/>
    <x v="0"/>
    <n v="0"/>
    <n v="2E+20"/>
    <n v="0"/>
    <n v="0"/>
    <n v="116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4"/>
    <x v="14"/>
    <x v="0"/>
    <x v="0"/>
    <n v="6.2003153334261102E-3"/>
    <n v="2E+20"/>
    <n v="0"/>
    <n v="1.1532586520172601"/>
    <n v="186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5"/>
    <x v="14"/>
    <x v="0"/>
    <x v="0"/>
    <n v="0"/>
    <n v="2E+20"/>
    <n v="0"/>
    <n v="0"/>
    <n v="176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6"/>
    <x v="14"/>
    <x v="0"/>
    <x v="0"/>
    <n v="6.7153905490720103"/>
    <n v="2E+20"/>
    <n v="0"/>
    <n v="98.053801275383904"/>
    <n v="187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7"/>
    <x v="14"/>
    <x v="0"/>
    <x v="0"/>
    <n v="4.1650739167661603"/>
    <n v="2E+20"/>
    <n v="0"/>
    <n v="65.370020290717903"/>
    <n v="154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8"/>
    <x v="14"/>
    <x v="0"/>
    <x v="0"/>
    <n v="2.5039609061732402"/>
    <n v="2E+20"/>
    <n v="0"/>
    <n v="47.260192014096702"/>
    <n v="202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9"/>
    <x v="14"/>
    <x v="0"/>
    <x v="0"/>
    <n v="4.5262319054874203"/>
    <n v="2E+20"/>
    <n v="0"/>
    <n v="87.419897657361403"/>
    <n v="166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0"/>
    <x v="14"/>
    <x v="0"/>
    <x v="0"/>
    <n v="3.2863567018112998"/>
    <n v="2E+20"/>
    <n v="0"/>
    <n v="80.164302508696906"/>
    <n v="205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1"/>
    <x v="14"/>
    <x v="0"/>
    <x v="0"/>
    <n v="1.3562825428624199"/>
    <n v="2E+20"/>
    <n v="0"/>
    <n v="20.438760645566202"/>
    <n v="125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2"/>
    <x v="14"/>
    <x v="0"/>
    <x v="0"/>
    <n v="2.32084491411945"/>
    <n v="2E+20"/>
    <n v="0"/>
    <n v="80.767797441194503"/>
    <n v="183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3"/>
    <x v="14"/>
    <x v="0"/>
    <x v="0"/>
    <n v="4.0055435202045704"/>
    <n v="2E+20"/>
    <n v="0"/>
    <n v="59.649432093581503"/>
    <n v="227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4"/>
    <x v="14"/>
    <x v="0"/>
    <x v="0"/>
    <n v="1.4755118475023401"/>
    <n v="2E+20"/>
    <n v="0"/>
    <n v="22.171460241977901"/>
    <n v="160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5"/>
    <x v="14"/>
    <x v="0"/>
    <x v="0"/>
    <n v="3.8082856803327201"/>
    <n v="2E+20"/>
    <n v="0"/>
    <n v="73.169061356583896"/>
    <n v="110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6"/>
    <x v="14"/>
    <x v="0"/>
    <x v="0"/>
    <n v="3.60100665027803"/>
    <n v="2E+20"/>
    <n v="0"/>
    <n v="70.653185690937704"/>
    <n v="132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7"/>
    <x v="14"/>
    <x v="0"/>
    <x v="0"/>
    <n v="0.89564001363568801"/>
    <n v="2E+20"/>
    <n v="0"/>
    <n v="22.012171555634499"/>
    <n v="181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8"/>
    <x v="14"/>
    <x v="0"/>
    <x v="0"/>
    <n v="0"/>
    <n v="2E+20"/>
    <n v="0"/>
    <n v="0"/>
    <n v="120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9"/>
    <x v="14"/>
    <x v="0"/>
    <x v="0"/>
    <n v="1.8853596776125101"/>
    <n v="2E+20"/>
    <n v="0"/>
    <n v="73.239531296657802"/>
    <n v="149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0"/>
    <x v="14"/>
    <x v="0"/>
    <x v="0"/>
    <n v="11.6633193067135"/>
    <n v="2E+20"/>
    <n v="0"/>
    <n v="78.534317503586394"/>
    <n v="85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1"/>
    <x v="14"/>
    <x v="0"/>
    <x v="0"/>
    <n v="0.90292430732426299"/>
    <n v="2E+20"/>
    <n v="0"/>
    <n v="87.619989621584594"/>
    <n v="166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2"/>
    <x v="14"/>
    <x v="0"/>
    <x v="0"/>
    <n v="0.50530072379045599"/>
    <n v="2E+20"/>
    <n v="0"/>
    <n v="10.182900164288901"/>
    <n v="141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3"/>
    <x v="14"/>
    <x v="0"/>
    <x v="0"/>
    <n v="5.4569979278995602"/>
    <n v="2E+20"/>
    <n v="0"/>
    <n v="84.575769472314306"/>
    <n v="174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4"/>
    <x v="14"/>
    <x v="0"/>
    <x v="0"/>
    <n v="0.29980930445901499"/>
    <n v="2E+20"/>
    <n v="0"/>
    <n v="8.8767898624328208"/>
    <n v="176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5"/>
    <x v="14"/>
    <x v="0"/>
    <x v="0"/>
    <n v="1.9413564983079602E-2"/>
    <n v="2E+20"/>
    <n v="0"/>
    <n v="1.8677090934309"/>
    <n v="184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6"/>
    <x v="14"/>
    <x v="0"/>
    <x v="0"/>
    <n v="6.0930633699163401"/>
    <n v="2E+20"/>
    <n v="0"/>
    <n v="106.864305583514"/>
    <n v="132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7"/>
    <x v="14"/>
    <x v="0"/>
    <x v="0"/>
    <n v="5.8495276812128898"/>
    <n v="2E+20"/>
    <n v="0"/>
    <n v="69.233637012423898"/>
    <n v="170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8"/>
    <x v="14"/>
    <x v="0"/>
    <x v="0"/>
    <n v="2.8941034478747398"/>
    <n v="2E+20"/>
    <n v="0"/>
    <n v="92.297457241283198"/>
    <n v="152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29"/>
    <x v="14"/>
    <x v="0"/>
    <x v="0"/>
    <n v="0.60828684308802805"/>
    <n v="2E+20"/>
    <n v="0"/>
    <n v="16.747566512046401"/>
    <n v="160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0"/>
    <x v="14"/>
    <x v="0"/>
    <x v="0"/>
    <n v="0.92603666861343803"/>
    <n v="2E+20"/>
    <n v="0"/>
    <n v="28.5562792199771"/>
    <n v="117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1"/>
    <x v="14"/>
    <x v="0"/>
    <x v="0"/>
    <n v="0.894691475032384"/>
    <n v="2E+20"/>
    <n v="0"/>
    <n v="37.475284843619903"/>
    <n v="189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2"/>
    <x v="14"/>
    <x v="0"/>
    <x v="0"/>
    <n v="0.79715284704537004"/>
    <n v="2E+20"/>
    <n v="0"/>
    <n v="17.624600914563601"/>
    <n v="233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3"/>
    <x v="14"/>
    <x v="0"/>
    <x v="0"/>
    <n v="0.38121832523355098"/>
    <n v="2E+20"/>
    <n v="0"/>
    <n v="15.5351617626393"/>
    <n v="170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4"/>
    <x v="14"/>
    <x v="0"/>
    <x v="0"/>
    <n v="0.30936994797635498"/>
    <n v="2E+20"/>
    <n v="0"/>
    <n v="10.869305379043601"/>
    <n v="202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5"/>
    <x v="14"/>
    <x v="0"/>
    <x v="0"/>
    <n v="0"/>
    <n v="2E+20"/>
    <n v="0"/>
    <n v="0"/>
    <n v="88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6"/>
    <x v="14"/>
    <x v="0"/>
    <x v="0"/>
    <n v="2.4136803821312598"/>
    <n v="2E+20"/>
    <n v="0"/>
    <n v="69.336029877082595"/>
    <n v="141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7"/>
    <x v="14"/>
    <x v="0"/>
    <x v="0"/>
    <n v="1.1269770051849901"/>
    <n v="2E+20"/>
    <n v="0"/>
    <n v="39.671247214268497"/>
    <n v="184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8"/>
    <x v="14"/>
    <x v="0"/>
    <x v="0"/>
    <n v="2.3051083550972198"/>
    <n v="2E+20"/>
    <n v="0"/>
    <n v="90.577623681152701"/>
    <n v="188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39"/>
    <x v="14"/>
    <x v="0"/>
    <x v="0"/>
    <n v="0.16985746927012399"/>
    <n v="2E+20"/>
    <n v="0"/>
    <n v="10.0789755134097"/>
    <n v="172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40"/>
    <x v="14"/>
    <x v="0"/>
    <x v="0"/>
    <n v="4.7352735264809196"/>
    <n v="2E+20"/>
    <n v="0"/>
    <n v="52.561220064072103"/>
    <n v="200"/>
    <s v="Drone ProjectStandard Servicing.QueueWaiting TimeQueue"/>
    <n v="40"/>
    <n v="2.2578610243004089"/>
    <n v="2.4793858740516388"/>
    <n v="0.95"/>
    <n v="0.79294607141559836"/>
    <n v="0"/>
    <n v="11.6633193067135"/>
    <n v="0"/>
    <n v="106.864305583514"/>
    <n v="162.25"/>
    <n v="0.79294607141559836"/>
    <n v="40"/>
    <n v="1"/>
  </r>
  <r>
    <x v="0"/>
    <s v="2025-05-09 07:48:13"/>
    <n v="1"/>
    <x v="15"/>
    <x v="1"/>
    <x v="1"/>
    <n v="150.66972411824401"/>
    <n v="2E+20"/>
    <n v="60.4593877010252"/>
    <n v="294.99116691548898"/>
    <n v="105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"/>
    <x v="15"/>
    <x v="1"/>
    <x v="1"/>
    <n v="178.08228795463"/>
    <n v="2E+20"/>
    <n v="67.424970048661393"/>
    <n v="339.416888880361"/>
    <n v="119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"/>
    <x v="15"/>
    <x v="1"/>
    <x v="1"/>
    <n v="273.99656944091498"/>
    <n v="2E+20"/>
    <n v="61.967547840573602"/>
    <n v="537.97544487607195"/>
    <n v="132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4"/>
    <x v="15"/>
    <x v="1"/>
    <x v="1"/>
    <n v="181.63371465304999"/>
    <n v="2E+20"/>
    <n v="58.466770247972399"/>
    <n v="371.14496465885202"/>
    <n v="132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5"/>
    <x v="15"/>
    <x v="1"/>
    <x v="1"/>
    <n v="302.06185187253999"/>
    <n v="2E+20"/>
    <n v="60.368560650722799"/>
    <n v="557.10722626880897"/>
    <n v="127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6"/>
    <x v="15"/>
    <x v="1"/>
    <x v="1"/>
    <n v="433.51155828112701"/>
    <n v="2E+20"/>
    <n v="63.320659695337604"/>
    <n v="1012.24210453618"/>
    <n v="151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7"/>
    <x v="15"/>
    <x v="1"/>
    <x v="1"/>
    <n v="256.89973459886698"/>
    <n v="2E+20"/>
    <n v="54.9538591891801"/>
    <n v="483.19056712855598"/>
    <n v="138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8"/>
    <x v="15"/>
    <x v="1"/>
    <x v="1"/>
    <n v="408.22291178308399"/>
    <n v="2E+20"/>
    <n v="67.005474973820299"/>
    <n v="731.90176213557004"/>
    <n v="201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9"/>
    <x v="15"/>
    <x v="1"/>
    <x v="1"/>
    <n v="308.13096206310502"/>
    <n v="2E+20"/>
    <n v="59.884365556221397"/>
    <n v="563.51440879232302"/>
    <n v="170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0"/>
    <x v="15"/>
    <x v="1"/>
    <x v="1"/>
    <n v="288.793478156633"/>
    <n v="2E+20"/>
    <n v="69.786253659628301"/>
    <n v="638.05714206743096"/>
    <n v="173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1"/>
    <x v="15"/>
    <x v="1"/>
    <x v="1"/>
    <n v="208.093777745468"/>
    <n v="2E+20"/>
    <n v="70.107266607571503"/>
    <n v="388.25191520059502"/>
    <n v="146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2"/>
    <x v="15"/>
    <x v="1"/>
    <x v="1"/>
    <n v="189.37130985535401"/>
    <n v="2E+20"/>
    <n v="62.868281040134399"/>
    <n v="458.22876820028603"/>
    <n v="145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3"/>
    <x v="15"/>
    <x v="1"/>
    <x v="1"/>
    <n v="405.36772238123802"/>
    <n v="2E+20"/>
    <n v="80.473341568988005"/>
    <n v="914.71415819094898"/>
    <n v="162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4"/>
    <x v="15"/>
    <x v="1"/>
    <x v="1"/>
    <n v="288.95389510686601"/>
    <n v="2E+20"/>
    <n v="64.319448561716897"/>
    <n v="513.35005563727304"/>
    <n v="156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5"/>
    <x v="15"/>
    <x v="1"/>
    <x v="1"/>
    <n v="159.48916525062299"/>
    <n v="2E+20"/>
    <n v="78.101461299542294"/>
    <n v="316.91964956340598"/>
    <n v="95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6"/>
    <x v="15"/>
    <x v="1"/>
    <x v="1"/>
    <n v="260.02213425392301"/>
    <n v="2E+20"/>
    <n v="67.676459157606402"/>
    <n v="565.94994311707103"/>
    <n v="147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7"/>
    <x v="15"/>
    <x v="1"/>
    <x v="1"/>
    <n v="253.96132768265599"/>
    <n v="2E+20"/>
    <n v="69.702165360652501"/>
    <n v="594.68566093331401"/>
    <n v="119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8"/>
    <x v="15"/>
    <x v="1"/>
    <x v="1"/>
    <n v="218.52323646612601"/>
    <n v="2E+20"/>
    <n v="65.386693148619202"/>
    <n v="416.27061335633499"/>
    <n v="117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19"/>
    <x v="15"/>
    <x v="1"/>
    <x v="1"/>
    <n v="232.234503851357"/>
    <n v="2E+20"/>
    <n v="66.726127562193795"/>
    <n v="417.16326968678698"/>
    <n v="90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0"/>
    <x v="15"/>
    <x v="1"/>
    <x v="1"/>
    <n v="165.67737277241801"/>
    <n v="2E+20"/>
    <n v="61.3446942589553"/>
    <n v="319.08637627000502"/>
    <n v="114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1"/>
    <x v="15"/>
    <x v="1"/>
    <x v="1"/>
    <n v="190.07646392531299"/>
    <n v="2E+20"/>
    <n v="51.328051067075002"/>
    <n v="452.55222100617601"/>
    <n v="165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2"/>
    <x v="15"/>
    <x v="1"/>
    <x v="1"/>
    <n v="223.94193980082099"/>
    <n v="2E+20"/>
    <n v="80.911341751478403"/>
    <n v="675.12062751408098"/>
    <n v="125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3"/>
    <x v="15"/>
    <x v="1"/>
    <x v="1"/>
    <n v="329.92778347548"/>
    <n v="2E+20"/>
    <n v="67.944843198824302"/>
    <n v="825.25051845129497"/>
    <n v="110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4"/>
    <x v="15"/>
    <x v="1"/>
    <x v="1"/>
    <n v="249.846535756169"/>
    <n v="2E+20"/>
    <n v="81.002147977380702"/>
    <n v="437.23191456723401"/>
    <n v="153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5"/>
    <x v="15"/>
    <x v="1"/>
    <x v="1"/>
    <n v="267.336461162435"/>
    <n v="2E+20"/>
    <n v="61.1697168130314"/>
    <n v="525.64678122670102"/>
    <n v="119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6"/>
    <x v="15"/>
    <x v="1"/>
    <x v="1"/>
    <n v="233.01915554024001"/>
    <n v="2E+20"/>
    <n v="50.062651513777801"/>
    <n v="608.01277046332996"/>
    <n v="160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7"/>
    <x v="15"/>
    <x v="1"/>
    <x v="1"/>
    <n v="520.94180409235503"/>
    <n v="2E+20"/>
    <n v="70.525045126139204"/>
    <n v="836.67868835881097"/>
    <n v="120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8"/>
    <x v="15"/>
    <x v="1"/>
    <x v="1"/>
    <n v="193.56694141909099"/>
    <n v="2E+20"/>
    <n v="58.339936426264103"/>
    <n v="391.55612731347799"/>
    <n v="109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29"/>
    <x v="15"/>
    <x v="1"/>
    <x v="1"/>
    <n v="321.71330298807402"/>
    <n v="2E+20"/>
    <n v="55.512973682185397"/>
    <n v="800.10583039291805"/>
    <n v="130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0"/>
    <x v="15"/>
    <x v="1"/>
    <x v="1"/>
    <n v="162.847528132207"/>
    <n v="2E+20"/>
    <n v="55.352767144331402"/>
    <n v="315.93294121891103"/>
    <n v="123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1"/>
    <x v="15"/>
    <x v="1"/>
    <x v="1"/>
    <n v="260.11234115785902"/>
    <n v="2E+20"/>
    <n v="56.215624825792503"/>
    <n v="498.716149007936"/>
    <n v="139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2"/>
    <x v="15"/>
    <x v="1"/>
    <x v="1"/>
    <n v="395.598501059358"/>
    <n v="2E+20"/>
    <n v="63.989302644158798"/>
    <n v="936.86171423242502"/>
    <n v="199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3"/>
    <x v="15"/>
    <x v="1"/>
    <x v="1"/>
    <n v="187.853939301125"/>
    <n v="2E+20"/>
    <n v="62.308052556061099"/>
    <n v="469.80344038379798"/>
    <n v="117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4"/>
    <x v="15"/>
    <x v="1"/>
    <x v="1"/>
    <n v="441.37385334547201"/>
    <n v="2E+20"/>
    <n v="71.307378011126303"/>
    <n v="776.10271055634098"/>
    <n v="204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5"/>
    <x v="15"/>
    <x v="1"/>
    <x v="1"/>
    <n v="172.35011272972301"/>
    <n v="2E+20"/>
    <n v="56.713760464791001"/>
    <n v="352.67857242116003"/>
    <n v="83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6"/>
    <x v="15"/>
    <x v="1"/>
    <x v="1"/>
    <n v="182.47544023645301"/>
    <n v="2E+20"/>
    <n v="56.183992631879498"/>
    <n v="399.93413429241798"/>
    <n v="109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7"/>
    <x v="15"/>
    <x v="1"/>
    <x v="1"/>
    <n v="494.20220523644599"/>
    <n v="2E+20"/>
    <n v="74.591261383743998"/>
    <n v="849.41303356017704"/>
    <n v="126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8"/>
    <x v="15"/>
    <x v="1"/>
    <x v="1"/>
    <n v="391.69914945490501"/>
    <n v="2E+20"/>
    <n v="95.603120321761807"/>
    <n v="653.92725594208196"/>
    <n v="83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39"/>
    <x v="15"/>
    <x v="1"/>
    <x v="1"/>
    <n v="375.65623052062898"/>
    <n v="2E+20"/>
    <n v="64.242786077537502"/>
    <n v="627.79705911810697"/>
    <n v="103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  <r>
    <x v="0"/>
    <s v="2025-05-09 07:48:13"/>
    <n v="40"/>
    <x v="15"/>
    <x v="1"/>
    <x v="1"/>
    <n v="342.73096188332198"/>
    <n v="2E+20"/>
    <n v="82.804758827362505"/>
    <n v="706.83775540213901"/>
    <n v="172"/>
    <s v="Drone ProjectStandardTimeInSystemIntervalUser Specified"/>
    <n v="40"/>
    <n v="277.52419723764257"/>
    <n v="98.8666373039908"/>
    <n v="0.95"/>
    <n v="31.619084574423766"/>
    <n v="150.66972411824401"/>
    <n v="520.94180409235503"/>
    <n v="50.062651513777801"/>
    <n v="1012.24210453618"/>
    <n v="134.69999999999999"/>
    <n v="31.619084574423766"/>
    <n v="4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7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50"/>
        <item m="1" x="26"/>
        <item m="1" x="51"/>
        <item m="1" x="27"/>
        <item m="1" x="52"/>
        <item m="1" x="28"/>
        <item m="1" x="53"/>
        <item m="1" x="29"/>
        <item m="1" x="85"/>
        <item m="1" x="40"/>
        <item x="10"/>
        <item m="1" x="84"/>
        <item m="1" x="71"/>
        <item m="1" x="88"/>
        <item m="1" x="73"/>
        <item m="1" x="89"/>
        <item m="1" x="96"/>
        <item m="1" x="65"/>
        <item m="1" x="33"/>
        <item m="1" x="82"/>
        <item m="1" x="72"/>
        <item m="1" x="70"/>
        <item m="1" x="36"/>
        <item m="1" x="80"/>
        <item m="1" x="45"/>
        <item m="1" x="81"/>
        <item m="1" x="46"/>
        <item m="1" x="79"/>
        <item m="1" x="99"/>
        <item m="1" x="39"/>
        <item m="1" x="102"/>
        <item m="1" x="67"/>
        <item m="1" x="34"/>
        <item m="1" x="97"/>
        <item m="1" x="92"/>
        <item m="1" x="68"/>
        <item m="1" x="35"/>
        <item m="1" x="98"/>
        <item m="1" x="93"/>
        <item m="1" x="30"/>
        <item m="1" x="64"/>
        <item m="1" x="48"/>
        <item m="1" x="38"/>
        <item m="1" x="90"/>
        <item m="1" x="60"/>
        <item m="1" x="91"/>
        <item m="1" x="61"/>
        <item m="1" x="47"/>
        <item m="1" x="42"/>
        <item m="1" x="69"/>
        <item m="1" x="44"/>
        <item m="1" x="101"/>
        <item m="1" x="94"/>
        <item m="1" x="43"/>
        <item m="1" x="41"/>
        <item m="1" x="86"/>
        <item m="1" x="95"/>
        <item m="1" x="31"/>
        <item m="1" x="49"/>
        <item m="1" x="62"/>
        <item m="1" x="83"/>
        <item m="1" x="100"/>
        <item m="1" x="32"/>
        <item m="1" x="59"/>
        <item m="1" x="63"/>
        <item m="1" x="87"/>
        <item m="1" x="66"/>
        <item m="1" x="37"/>
        <item m="1" x="54"/>
        <item m="1" x="74"/>
        <item m="1" x="55"/>
        <item m="1" x="75"/>
        <item m="1" x="56"/>
        <item m="1" x="76"/>
        <item m="1" x="57"/>
        <item m="1" x="77"/>
        <item m="1" x="58"/>
        <item m="1" x="78"/>
        <item m="1" x="2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5">
    <i>
      <x v="4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 v="3"/>
      <x v="1"/>
    </i>
    <i r="1">
      <x v="92"/>
      <x v="2"/>
      <x v="1"/>
    </i>
    <i r="1">
      <x v="93"/>
      <x v="3"/>
      <x v="1"/>
    </i>
    <i r="1">
      <x v="94"/>
      <x v="2"/>
      <x v="1"/>
    </i>
    <i r="1">
      <x v="95"/>
      <x v="3"/>
      <x v="1"/>
    </i>
    <i r="1">
      <x v="96"/>
      <x v="2"/>
      <x v="1"/>
    </i>
    <i r="1">
      <x v="97"/>
      <x v="3"/>
      <x v="1"/>
    </i>
    <i r="1">
      <x v="98"/>
      <x v="2"/>
      <x v="1"/>
    </i>
    <i r="1">
      <x v="99"/>
      <x v="3"/>
      <x v="1"/>
    </i>
    <i r="1">
      <x v="100"/>
      <x v="2"/>
      <x v="1"/>
    </i>
    <i r="1">
      <x v="101"/>
      <x v="3"/>
      <x v="1"/>
    </i>
    <i r="1">
      <x v="10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47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7">
        <item m="1" x="38"/>
        <item m="1" x="29"/>
        <item m="1" x="45"/>
        <item m="1" x="54"/>
        <item m="1" x="67"/>
        <item m="1" x="66"/>
        <item m="1" x="30"/>
        <item m="1" x="131"/>
        <item m="1" x="109"/>
        <item m="1" x="72"/>
        <item m="1" x="59"/>
        <item m="1" x="63"/>
        <item m="1" x="145"/>
        <item m="1" x="48"/>
        <item m="1" x="130"/>
        <item m="1" x="52"/>
        <item m="1" x="103"/>
        <item m="1" x="117"/>
        <item m="1" x="27"/>
        <item m="1" x="53"/>
        <item m="1" x="140"/>
        <item m="1" x="42"/>
        <item m="1" x="132"/>
        <item m="1" x="31"/>
        <item m="1" x="58"/>
        <item m="1" x="84"/>
        <item m="1" x="28"/>
        <item m="1" x="34"/>
        <item m="1" x="104"/>
        <item m="1" x="85"/>
        <item m="1" x="119"/>
        <item m="1" x="75"/>
        <item m="1" x="39"/>
        <item m="1" x="69"/>
        <item m="1" x="105"/>
        <item m="1" x="90"/>
        <item m="1" x="40"/>
        <item m="1" x="50"/>
        <item m="1" x="112"/>
        <item m="1" x="26"/>
        <item m="1" x="139"/>
        <item m="1" x="97"/>
        <item m="1" x="37"/>
        <item m="1" x="122"/>
        <item m="1" x="68"/>
        <item m="1" x="141"/>
        <item m="1" x="102"/>
        <item m="1" x="44"/>
        <item m="1" x="89"/>
        <item m="1" x="108"/>
        <item m="1" x="121"/>
        <item m="1" x="129"/>
        <item m="1" x="138"/>
        <item m="1" x="25"/>
        <item m="1" x="43"/>
        <item m="1" x="57"/>
        <item m="1" x="46"/>
        <item m="1" x="24"/>
        <item m="1" x="118"/>
        <item m="1" x="135"/>
        <item m="1" x="61"/>
        <item m="1" x="96"/>
        <item m="1" x="49"/>
        <item m="1" x="70"/>
        <item m="1" x="55"/>
        <item m="1" x="79"/>
        <item m="1" x="64"/>
        <item m="1" x="86"/>
        <item m="1" x="71"/>
        <item m="1" x="98"/>
        <item m="1" x="80"/>
        <item m="1" x="106"/>
        <item m="1" x="87"/>
        <item m="1" x="115"/>
        <item m="1" x="99"/>
        <item m="1" x="120"/>
        <item m="1" x="107"/>
        <item m="1" x="124"/>
        <item m="1" x="136"/>
        <item m="1" x="126"/>
        <item m="1" x="110"/>
        <item m="1" x="83"/>
        <item m="1" x="62"/>
        <item m="1" x="77"/>
        <item m="1" x="41"/>
        <item m="1" x="47"/>
        <item m="1" x="56"/>
        <item m="1" x="60"/>
        <item m="1" x="92"/>
        <item m="1" x="137"/>
        <item m="1" x="127"/>
        <item m="1" x="111"/>
        <item m="1" x="78"/>
        <item m="1" x="146"/>
        <item m="1" x="94"/>
        <item m="1" x="82"/>
        <item m="1" x="114"/>
        <item m="1" x="95"/>
        <item m="1" x="74"/>
        <item m="1" x="81"/>
        <item m="1" x="35"/>
        <item m="1" x="100"/>
        <item m="1" x="116"/>
        <item m="1" x="125"/>
        <item m="1" x="133"/>
        <item m="1" x="144"/>
        <item m="1" x="32"/>
        <item m="1" x="51"/>
        <item m="1" x="143"/>
        <item m="1" x="33"/>
        <item m="1" x="101"/>
        <item m="1" x="76"/>
        <item m="1" x="91"/>
        <item m="1" x="36"/>
        <item m="1" x="142"/>
        <item m="1" x="123"/>
        <item m="1" x="73"/>
        <item m="1" x="134"/>
        <item m="1" x="93"/>
        <item m="1" x="113"/>
        <item m="1" x="128"/>
        <item m="1" x="65"/>
        <item m="1" x="88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45">
    <i>
      <x v="4"/>
      <x v="124"/>
      <x v="3"/>
      <x v="1"/>
    </i>
    <i r="1">
      <x v="125"/>
      <x v="3"/>
      <x v="1"/>
    </i>
    <i r="1">
      <x v="126"/>
      <x v="3"/>
      <x v="1"/>
    </i>
    <i r="1">
      <x v="127"/>
      <x v="4"/>
      <x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/>
      <x v="2"/>
    </i>
    <i r="2">
      <x v="1"/>
      <x v="2"/>
    </i>
    <i r="2">
      <x v="2"/>
      <x v="2"/>
    </i>
    <i r="1">
      <x v="131"/>
      <x/>
      <x v="2"/>
    </i>
    <i r="2">
      <x v="1"/>
      <x v="2"/>
    </i>
    <i r="2">
      <x v="2"/>
      <x v="2"/>
    </i>
    <i r="1">
      <x v="132"/>
      <x v="3"/>
      <x v="1"/>
    </i>
    <i r="1">
      <x v="133"/>
      <x v="3"/>
      <x v="1"/>
    </i>
    <i r="1">
      <x v="134"/>
      <x/>
      <x v="2"/>
    </i>
    <i r="2">
      <x v="1"/>
      <x v="2"/>
    </i>
    <i r="2">
      <x v="2"/>
      <x v="2"/>
    </i>
    <i r="1">
      <x v="135"/>
      <x v="3"/>
      <x v="1"/>
    </i>
    <i r="1">
      <x v="136"/>
      <x v="3"/>
      <x v="1"/>
    </i>
    <i r="1">
      <x v="137"/>
      <x v="3"/>
      <x v="1"/>
    </i>
    <i r="1">
      <x v="138"/>
      <x v="3"/>
      <x v="1"/>
    </i>
    <i r="1">
      <x v="139"/>
      <x v="3"/>
      <x v="1"/>
    </i>
    <i r="1">
      <x v="140"/>
      <x/>
      <x v="2"/>
    </i>
    <i r="2">
      <x v="1"/>
      <x v="2"/>
    </i>
    <i r="2">
      <x v="2"/>
      <x v="2"/>
    </i>
    <i r="1">
      <x v="141"/>
      <x/>
      <x v="2"/>
    </i>
    <i r="2">
      <x v="1"/>
      <x v="2"/>
    </i>
    <i r="2">
      <x v="2"/>
      <x v="2"/>
    </i>
    <i r="1">
      <x v="142"/>
      <x/>
      <x v="2"/>
    </i>
    <i r="2">
      <x v="1"/>
      <x v="2"/>
    </i>
    <i r="2">
      <x v="2"/>
      <x v="2"/>
    </i>
    <i r="1">
      <x v="143"/>
      <x/>
      <x v="2"/>
    </i>
    <i r="2">
      <x v="1"/>
      <x v="2"/>
    </i>
    <i r="2">
      <x v="2"/>
      <x v="2"/>
    </i>
    <i r="1">
      <x v="144"/>
      <x/>
      <x v="2"/>
    </i>
    <i r="2">
      <x v="1"/>
      <x v="2"/>
    </i>
    <i r="2">
      <x v="2"/>
      <x v="2"/>
    </i>
    <i r="1">
      <x v="145"/>
      <x/>
      <x v="2"/>
    </i>
    <i r="2">
      <x v="1"/>
      <x v="2"/>
    </i>
    <i r="2">
      <x v="2"/>
      <x v="2"/>
    </i>
    <i r="1">
      <x v="14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3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5">
        <item m="1" x="26"/>
        <item m="1" x="49"/>
        <item m="1" x="21"/>
        <item m="1" x="101"/>
        <item m="1" x="84"/>
        <item m="1" x="54"/>
        <item m="1" x="110"/>
        <item m="1" x="42"/>
        <item m="1" x="46"/>
        <item m="1" x="113"/>
        <item m="1" x="79"/>
        <item m="1" x="91"/>
        <item m="1" x="96"/>
        <item m="1" x="20"/>
        <item m="1" x="48"/>
        <item m="1" x="38"/>
        <item m="1" x="114"/>
        <item m="1" x="108"/>
        <item m="1" x="36"/>
        <item m="1" x="30"/>
        <item m="1" x="102"/>
        <item m="1" x="22"/>
        <item m="1" x="55"/>
        <item m="1" x="41"/>
        <item m="1" x="66"/>
        <item m="1" x="93"/>
        <item m="1" x="57"/>
        <item m="1" x="27"/>
        <item m="1" x="51"/>
        <item m="1" x="80"/>
        <item m="1" x="70"/>
        <item m="1" x="28"/>
        <item m="1" x="87"/>
        <item m="1" x="19"/>
        <item m="1" x="107"/>
        <item m="1" x="75"/>
        <item m="1" x="95"/>
        <item m="1" x="50"/>
        <item m="1" x="109"/>
        <item m="1" x="78"/>
        <item m="1" x="32"/>
        <item m="1" x="69"/>
        <item m="1" x="83"/>
        <item m="1" x="94"/>
        <item m="1" x="100"/>
        <item m="1" x="18"/>
        <item m="1" x="31"/>
        <item m="1" x="40"/>
        <item m="1" x="33"/>
        <item m="1" x="17"/>
        <item m="1" x="92"/>
        <item m="1" x="104"/>
        <item m="1" x="44"/>
        <item m="1" x="74"/>
        <item m="1" x="35"/>
        <item m="1" x="52"/>
        <item m="1" x="39"/>
        <item m="1" x="60"/>
        <item m="1" x="47"/>
        <item m="1" x="67"/>
        <item m="1" x="53"/>
        <item m="1" x="76"/>
        <item m="1" x="61"/>
        <item m="1" x="81"/>
        <item m="1" x="68"/>
        <item m="1" x="89"/>
        <item m="1" x="82"/>
        <item m="1" x="97"/>
        <item m="1" x="105"/>
        <item m="1" x="85"/>
        <item m="1" x="64"/>
        <item m="1" x="45"/>
        <item m="1" x="58"/>
        <item m="1" x="29"/>
        <item m="1" x="34"/>
        <item m="1" x="43"/>
        <item m="1" x="71"/>
        <item m="1" x="106"/>
        <item m="1" x="99"/>
        <item m="1" x="86"/>
        <item m="1" x="59"/>
        <item m="1" x="72"/>
        <item m="1" x="63"/>
        <item m="1" x="88"/>
        <item m="1" x="73"/>
        <item m="1" x="56"/>
        <item m="1" x="62"/>
        <item m="1" x="25"/>
        <item m="1" x="65"/>
        <item m="1" x="77"/>
        <item m="1" x="90"/>
        <item m="1" x="98"/>
        <item m="1" x="103"/>
        <item m="1" x="112"/>
        <item m="1" x="23"/>
        <item m="1" x="37"/>
        <item m="1" x="111"/>
        <item m="1" x="24"/>
        <item m="1"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12">
        <item x="1"/>
        <item x="2"/>
        <item x="3"/>
        <item x="4"/>
        <item x="5"/>
        <item x="6"/>
        <item x="7"/>
        <item x="0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1">
    <i>
      <x v="4"/>
      <x v="99"/>
      <x v="7"/>
      <x v="1"/>
    </i>
    <i r="1">
      <x v="100"/>
      <x/>
      <x v="2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 v="7"/>
      <x v="1"/>
    </i>
    <i r="1">
      <x v="109"/>
      <x v="7"/>
      <x v="1"/>
    </i>
    <i r="1">
      <x v="110"/>
      <x/>
      <x v="2"/>
    </i>
    <i r="1">
      <x v="111"/>
      <x/>
      <x v="2"/>
    </i>
    <i r="1">
      <x v="112"/>
      <x v="7"/>
      <x v="1"/>
    </i>
    <i r="1">
      <x v="113"/>
      <x v="7"/>
      <x v="1"/>
    </i>
    <i r="1">
      <x v="114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25" tableType="queryTable" totalsRowShown="0">
  <autoFilter ref="A1:Y825" xr:uid="{C3D003CA-1AFF-426C-A03D-D3AF5760DF1A}"/>
  <sortState xmlns:xlrd2="http://schemas.microsoft.com/office/spreadsheetml/2017/richdata2" ref="A2:Y825">
    <sortCondition ref="D1:D82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01" tableType="queryTable" totalsRowShown="0">
  <autoFilter ref="A1:U180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001" tableType="queryTable" totalsRowShown="0">
  <autoFilter ref="A1:P100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5" x14ac:dyDescent="0.35"/>
  <cols>
    <col min="1" max="1" width="14" bestFit="1" customWidth="1"/>
    <col min="2" max="2" width="43.363281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68</v>
      </c>
      <c r="B2" t="s">
        <v>69</v>
      </c>
      <c r="C2" t="s">
        <v>70</v>
      </c>
      <c r="D2">
        <v>2</v>
      </c>
      <c r="E2">
        <v>40</v>
      </c>
      <c r="F2">
        <v>2820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47"/>
  <sheetViews>
    <sheetView tabSelected="1" workbookViewId="0"/>
  </sheetViews>
  <sheetFormatPr defaultRowHeight="14.5" x14ac:dyDescent="0.35"/>
  <cols>
    <col min="1" max="1" width="33.36328125" customWidth="1"/>
    <col min="2" max="2" width="28.6328125" bestFit="1" customWidth="1"/>
    <col min="3" max="4" width="12.5429687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36328125" bestFit="1" customWidth="1"/>
    <col min="56" max="56" width="31.90625" bestFit="1" customWidth="1"/>
    <col min="57" max="57" width="21.63281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68</v>
      </c>
      <c r="B3" t="s">
        <v>71</v>
      </c>
      <c r="C3" t="s">
        <v>72</v>
      </c>
      <c r="D3" t="s">
        <v>73</v>
      </c>
      <c r="E3" s="5">
        <v>5.1059301844552554</v>
      </c>
      <c r="F3" s="5">
        <v>1</v>
      </c>
      <c r="G3" s="5">
        <v>1.1169310784362305</v>
      </c>
      <c r="H3" s="5">
        <v>3.4924230511920999</v>
      </c>
      <c r="I3" s="5">
        <v>0</v>
      </c>
      <c r="J3" s="5">
        <v>12.757301656363</v>
      </c>
      <c r="K3" s="5">
        <v>0</v>
      </c>
      <c r="L3" s="5">
        <v>86.872938005401707</v>
      </c>
      <c r="M3" s="5">
        <v>83.4</v>
      </c>
      <c r="O3" t="s">
        <v>68</v>
      </c>
      <c r="P3" t="s">
        <v>71</v>
      </c>
      <c r="Q3" t="s">
        <v>98</v>
      </c>
      <c r="R3" t="s">
        <v>73</v>
      </c>
      <c r="S3" s="5">
        <v>0.15659962136004688</v>
      </c>
      <c r="T3" s="5">
        <v>3.517181568707349E-2</v>
      </c>
      <c r="U3" s="5">
        <v>0.10997532634671731</v>
      </c>
      <c r="V3" s="5">
        <v>0</v>
      </c>
      <c r="W3" s="5">
        <v>0.39810019353189602</v>
      </c>
      <c r="X3" s="5">
        <v>0</v>
      </c>
      <c r="Y3" s="5">
        <v>17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129</v>
      </c>
      <c r="AM3" t="s">
        <v>118</v>
      </c>
      <c r="AN3" t="s">
        <v>130</v>
      </c>
      <c r="AO3" s="5">
        <v>246.15</v>
      </c>
      <c r="AP3" s="5">
        <v>11.255472169753959</v>
      </c>
      <c r="AQ3" s="5">
        <v>35.193640159726442</v>
      </c>
      <c r="AR3" s="5">
        <v>148</v>
      </c>
      <c r="AS3" s="5">
        <v>289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5">
      <c r="B4" t="s">
        <v>74</v>
      </c>
      <c r="C4" t="s">
        <v>75</v>
      </c>
      <c r="D4" t="s">
        <v>76</v>
      </c>
      <c r="E4" s="5">
        <v>273.88652479255086</v>
      </c>
      <c r="F4" s="5">
        <v>1</v>
      </c>
      <c r="G4" s="5">
        <v>32.597814813070329</v>
      </c>
      <c r="H4" s="5">
        <v>101.92693360368156</v>
      </c>
      <c r="I4" s="5">
        <v>129.973060458281</v>
      </c>
      <c r="J4" s="5">
        <v>546.98574832930501</v>
      </c>
      <c r="K4" s="5">
        <v>48.037371389804797</v>
      </c>
      <c r="L4" s="5">
        <v>865.27758189666497</v>
      </c>
      <c r="M4" s="5">
        <v>75.099999999999994</v>
      </c>
      <c r="P4" t="s">
        <v>77</v>
      </c>
      <c r="Q4" t="s">
        <v>98</v>
      </c>
      <c r="R4" t="s">
        <v>73</v>
      </c>
      <c r="S4" s="5">
        <v>15.681501645732983</v>
      </c>
      <c r="T4" s="5">
        <v>3.4233048293887243</v>
      </c>
      <c r="U4" s="5">
        <v>10.703998597794419</v>
      </c>
      <c r="V4" s="5">
        <v>1.97697145350313</v>
      </c>
      <c r="W4" s="5">
        <v>41.178919364966802</v>
      </c>
      <c r="X4" s="5">
        <v>0</v>
      </c>
      <c r="Y4" s="5">
        <v>107</v>
      </c>
      <c r="AL4" t="s">
        <v>115</v>
      </c>
      <c r="AM4" t="s">
        <v>116</v>
      </c>
      <c r="AN4" t="s">
        <v>81</v>
      </c>
      <c r="AO4" s="5">
        <v>279.7</v>
      </c>
      <c r="AP4" s="5">
        <v>19.244912655637524</v>
      </c>
      <c r="AQ4" s="5">
        <v>60.175043809173047</v>
      </c>
      <c r="AR4" s="5">
        <v>124</v>
      </c>
      <c r="AS4" s="5">
        <v>422</v>
      </c>
    </row>
    <row r="5" spans="1:52" x14ac:dyDescent="0.35">
      <c r="B5" t="s">
        <v>77</v>
      </c>
      <c r="C5" t="s">
        <v>72</v>
      </c>
      <c r="D5" t="s">
        <v>73</v>
      </c>
      <c r="E5" s="5">
        <v>173.35203233118173</v>
      </c>
      <c r="F5" s="5">
        <v>1</v>
      </c>
      <c r="G5" s="5">
        <v>31.364122573223682</v>
      </c>
      <c r="H5" s="5">
        <v>98.069421444068723</v>
      </c>
      <c r="I5" s="5">
        <v>40.764634530384299</v>
      </c>
      <c r="J5" s="5">
        <v>423.39123518020801</v>
      </c>
      <c r="K5" s="5">
        <v>0</v>
      </c>
      <c r="L5" s="5">
        <v>852.93170568526898</v>
      </c>
      <c r="M5" s="5">
        <v>209.95</v>
      </c>
      <c r="P5" t="s">
        <v>78</v>
      </c>
      <c r="Q5" t="s">
        <v>98</v>
      </c>
      <c r="R5" t="s">
        <v>73</v>
      </c>
      <c r="S5" s="5">
        <v>3.9644590936334287</v>
      </c>
      <c r="T5" s="5">
        <v>1.1662037419143689</v>
      </c>
      <c r="U5" s="5">
        <v>3.6464889457194554</v>
      </c>
      <c r="V5" s="5">
        <v>0.454771552839979</v>
      </c>
      <c r="W5" s="5">
        <v>19.253696848776201</v>
      </c>
      <c r="X5" s="5">
        <v>0</v>
      </c>
      <c r="Y5" s="5">
        <v>34</v>
      </c>
      <c r="AL5" t="s">
        <v>117</v>
      </c>
      <c r="AM5" t="s">
        <v>118</v>
      </c>
      <c r="AN5" t="s">
        <v>81</v>
      </c>
      <c r="AO5" s="5">
        <v>250.25</v>
      </c>
      <c r="AP5" s="5">
        <v>11.504870294874406</v>
      </c>
      <c r="AQ5" s="5">
        <v>35.973458877202006</v>
      </c>
      <c r="AR5" s="5">
        <v>150</v>
      </c>
      <c r="AS5" s="5">
        <v>295</v>
      </c>
    </row>
    <row r="6" spans="1:52" x14ac:dyDescent="0.35">
      <c r="B6" t="s">
        <v>78</v>
      </c>
      <c r="C6" t="s">
        <v>72</v>
      </c>
      <c r="D6" t="s">
        <v>73</v>
      </c>
      <c r="E6" s="5">
        <v>70.09924155695191</v>
      </c>
      <c r="F6" s="5">
        <v>1</v>
      </c>
      <c r="G6" s="5">
        <v>17.314760427724579</v>
      </c>
      <c r="H6" s="5">
        <v>54.1398387162047</v>
      </c>
      <c r="I6" s="5">
        <v>13.460155527663201</v>
      </c>
      <c r="J6" s="5">
        <v>288.05819536585102</v>
      </c>
      <c r="K6" s="5">
        <v>0</v>
      </c>
      <c r="L6" s="5">
        <v>543.25399258777304</v>
      </c>
      <c r="M6" s="5">
        <v>138.82499999999999</v>
      </c>
      <c r="P6" t="s">
        <v>79</v>
      </c>
      <c r="Q6" t="s">
        <v>99</v>
      </c>
      <c r="R6" t="s">
        <v>81</v>
      </c>
      <c r="S6" s="5">
        <v>35.765695218945581</v>
      </c>
      <c r="T6" s="5">
        <v>4.6926448559231861</v>
      </c>
      <c r="U6" s="5">
        <v>14.672974351138404</v>
      </c>
      <c r="V6" s="5">
        <v>13.1688445993387</v>
      </c>
      <c r="W6" s="5">
        <v>68.135346638049199</v>
      </c>
      <c r="X6" s="5">
        <v>0</v>
      </c>
      <c r="Y6" s="5">
        <v>140</v>
      </c>
      <c r="AL6" t="s">
        <v>119</v>
      </c>
      <c r="AM6" t="s">
        <v>120</v>
      </c>
      <c r="AN6" t="s">
        <v>102</v>
      </c>
      <c r="AO6" s="5">
        <v>209.95</v>
      </c>
      <c r="AP6" s="5">
        <v>10.476457077669997</v>
      </c>
      <c r="AQ6" s="5">
        <v>32.757813708707069</v>
      </c>
      <c r="AR6" s="5">
        <v>123</v>
      </c>
      <c r="AS6" s="5">
        <v>264</v>
      </c>
    </row>
    <row r="7" spans="1:52" x14ac:dyDescent="0.35">
      <c r="B7" t="s">
        <v>79</v>
      </c>
      <c r="C7" t="s">
        <v>80</v>
      </c>
      <c r="D7" t="s">
        <v>81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246.15</v>
      </c>
      <c r="P7" t="s">
        <v>87</v>
      </c>
      <c r="Q7" t="s">
        <v>98</v>
      </c>
      <c r="R7" t="s">
        <v>73</v>
      </c>
      <c r="S7" s="5">
        <v>6.9782737822032342E-2</v>
      </c>
      <c r="T7" s="5">
        <v>2.7365839349572658E-2</v>
      </c>
      <c r="U7" s="5">
        <v>8.5567578881836956E-2</v>
      </c>
      <c r="V7" s="5">
        <v>0</v>
      </c>
      <c r="W7" s="5">
        <v>0.33740401833613798</v>
      </c>
      <c r="X7" s="5">
        <v>0</v>
      </c>
      <c r="Y7" s="5">
        <v>30</v>
      </c>
      <c r="AL7" t="s">
        <v>121</v>
      </c>
      <c r="AM7" t="s">
        <v>122</v>
      </c>
      <c r="AN7" t="s">
        <v>102</v>
      </c>
      <c r="AO7" s="5">
        <v>0.83772529254372086</v>
      </c>
      <c r="AP7" s="5">
        <v>4.1864622421722578E-2</v>
      </c>
      <c r="AQ7" s="5">
        <v>0.13090241215221513</v>
      </c>
      <c r="AR7" s="5">
        <v>0.460239554527484</v>
      </c>
      <c r="AS7" s="5">
        <v>1</v>
      </c>
    </row>
    <row r="8" spans="1:52" x14ac:dyDescent="0.35">
      <c r="C8" t="s">
        <v>82</v>
      </c>
      <c r="D8" t="s">
        <v>81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246.15</v>
      </c>
      <c r="P8" t="s">
        <v>100</v>
      </c>
      <c r="Q8" t="s">
        <v>101</v>
      </c>
      <c r="R8" t="s">
        <v>102</v>
      </c>
      <c r="S8" s="5">
        <v>0.83772529254372086</v>
      </c>
      <c r="T8" s="5">
        <v>4.1864622421722578E-2</v>
      </c>
      <c r="U8" s="5">
        <v>0.13090241215221513</v>
      </c>
      <c r="V8" s="5">
        <v>0.460239554527484</v>
      </c>
      <c r="W8" s="5">
        <v>1</v>
      </c>
      <c r="X8" s="5">
        <v>0</v>
      </c>
      <c r="Y8" s="5">
        <v>1</v>
      </c>
      <c r="AL8" t="s">
        <v>123</v>
      </c>
      <c r="AM8" t="s">
        <v>120</v>
      </c>
      <c r="AN8" t="s">
        <v>102</v>
      </c>
      <c r="AO8" s="5">
        <v>138.82499999999999</v>
      </c>
      <c r="AP8" s="5">
        <v>6.1525788927148</v>
      </c>
      <c r="AQ8" s="5">
        <v>19.237899960021505</v>
      </c>
      <c r="AR8" s="5">
        <v>83</v>
      </c>
      <c r="AS8" s="5">
        <v>161</v>
      </c>
    </row>
    <row r="9" spans="1:52" x14ac:dyDescent="0.35">
      <c r="C9" t="s">
        <v>83</v>
      </c>
      <c r="D9" t="s">
        <v>81</v>
      </c>
      <c r="E9" s="5">
        <v>343.53672604695009</v>
      </c>
      <c r="F9" s="5">
        <v>1</v>
      </c>
      <c r="G9" s="5">
        <v>27.915300223586154</v>
      </c>
      <c r="H9" s="5">
        <v>87.285634596446968</v>
      </c>
      <c r="I9" s="5">
        <v>224.70193845091299</v>
      </c>
      <c r="J9" s="5">
        <v>536.11534632668702</v>
      </c>
      <c r="K9" s="5">
        <v>5.8307026511145104</v>
      </c>
      <c r="L9" s="5">
        <v>1446.41500829662</v>
      </c>
      <c r="M9" s="5">
        <v>246.15</v>
      </c>
      <c r="Q9" t="s">
        <v>103</v>
      </c>
      <c r="R9" t="s">
        <v>102</v>
      </c>
      <c r="S9" s="5">
        <v>2.5131758776311632</v>
      </c>
      <c r="T9" s="5">
        <v>0.1255938672651678</v>
      </c>
      <c r="U9" s="5">
        <v>0.39270723645664557</v>
      </c>
      <c r="V9" s="5">
        <v>1.38071866358245</v>
      </c>
      <c r="W9" s="5">
        <v>3</v>
      </c>
      <c r="X9" s="5">
        <v>0</v>
      </c>
      <c r="Y9" s="5">
        <v>3</v>
      </c>
      <c r="AL9" t="s">
        <v>124</v>
      </c>
      <c r="AM9" t="s">
        <v>122</v>
      </c>
      <c r="AN9" t="s">
        <v>102</v>
      </c>
      <c r="AO9" s="5">
        <v>0.85638733125801425</v>
      </c>
      <c r="AP9" s="5">
        <v>3.8036249547188657E-2</v>
      </c>
      <c r="AQ9" s="5">
        <v>0.11893184571914565</v>
      </c>
      <c r="AR9" s="5">
        <v>0.51093143286290499</v>
      </c>
      <c r="AS9" s="5">
        <v>0.99324124232539002</v>
      </c>
    </row>
    <row r="10" spans="1:52" x14ac:dyDescent="0.35">
      <c r="C10" t="s">
        <v>84</v>
      </c>
      <c r="D10" t="s">
        <v>81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246.15</v>
      </c>
      <c r="Q10" t="s">
        <v>104</v>
      </c>
      <c r="R10" t="s">
        <v>102</v>
      </c>
      <c r="S10" s="5">
        <v>3</v>
      </c>
      <c r="T10" s="5">
        <v>0</v>
      </c>
      <c r="U10" s="5">
        <v>0</v>
      </c>
      <c r="V10" s="5">
        <v>3</v>
      </c>
      <c r="W10" s="5">
        <v>3</v>
      </c>
      <c r="X10" s="5">
        <v>3</v>
      </c>
      <c r="Y10" s="5">
        <v>3</v>
      </c>
      <c r="AL10" t="s">
        <v>125</v>
      </c>
      <c r="AM10" t="s">
        <v>120</v>
      </c>
      <c r="AN10" t="s">
        <v>102</v>
      </c>
      <c r="AO10" s="5">
        <v>8.1999999999999993</v>
      </c>
      <c r="AP10" s="5">
        <v>0.59369974183789975</v>
      </c>
      <c r="AQ10" s="5">
        <v>1.8563819235690291</v>
      </c>
      <c r="AR10" s="5">
        <v>4</v>
      </c>
      <c r="AS10" s="5">
        <v>12</v>
      </c>
    </row>
    <row r="11" spans="1:52" x14ac:dyDescent="0.35">
      <c r="C11" t="s">
        <v>85</v>
      </c>
      <c r="D11" t="s">
        <v>81</v>
      </c>
      <c r="E11" s="5">
        <v>102.14875964009516</v>
      </c>
      <c r="F11" s="5">
        <v>1</v>
      </c>
      <c r="G11" s="5">
        <v>0.73436444545388257</v>
      </c>
      <c r="H11" s="5">
        <v>2.2962126910013021</v>
      </c>
      <c r="I11" s="5">
        <v>96.156444378926295</v>
      </c>
      <c r="J11" s="5">
        <v>107.14005251503001</v>
      </c>
      <c r="K11" s="5">
        <v>5.8307026511145104</v>
      </c>
      <c r="L11" s="5">
        <v>251.20270036070701</v>
      </c>
      <c r="M11" s="5">
        <v>246.15</v>
      </c>
      <c r="P11" t="s">
        <v>105</v>
      </c>
      <c r="Q11" t="s">
        <v>101</v>
      </c>
      <c r="R11" t="s">
        <v>102</v>
      </c>
      <c r="S11" s="5">
        <v>0.85638733125801425</v>
      </c>
      <c r="T11" s="5">
        <v>3.8036249547188657E-2</v>
      </c>
      <c r="U11" s="5">
        <v>0.11893184571914565</v>
      </c>
      <c r="V11" s="5">
        <v>0.51093143286290499</v>
      </c>
      <c r="W11" s="5">
        <v>0.99324124232539002</v>
      </c>
      <c r="X11" s="5">
        <v>0</v>
      </c>
      <c r="Y11" s="5">
        <v>1</v>
      </c>
      <c r="AL11" t="s">
        <v>126</v>
      </c>
      <c r="AM11" t="s">
        <v>122</v>
      </c>
      <c r="AN11" t="s">
        <v>102</v>
      </c>
      <c r="AO11" s="5">
        <v>2.9190391824590895E-2</v>
      </c>
      <c r="AP11" s="5">
        <v>2.1678538559285762E-3</v>
      </c>
      <c r="AQ11" s="5">
        <v>6.7784511723503766E-3</v>
      </c>
      <c r="AR11" s="5">
        <v>1.4048189417398899E-2</v>
      </c>
      <c r="AS11" s="5">
        <v>4.5875370133509598E-2</v>
      </c>
    </row>
    <row r="12" spans="1:52" x14ac:dyDescent="0.35">
      <c r="C12" t="s">
        <v>86</v>
      </c>
      <c r="D12" t="s">
        <v>81</v>
      </c>
      <c r="E12" s="5">
        <v>241.38796640685504</v>
      </c>
      <c r="F12" s="5">
        <v>1</v>
      </c>
      <c r="G12" s="5">
        <v>27.979169137803662</v>
      </c>
      <c r="H12" s="5">
        <v>87.485340086404449</v>
      </c>
      <c r="I12" s="5">
        <v>117.561885935883</v>
      </c>
      <c r="J12" s="5">
        <v>435.60495245536299</v>
      </c>
      <c r="K12" s="5">
        <v>0</v>
      </c>
      <c r="L12" s="5">
        <v>1358.84356448017</v>
      </c>
      <c r="M12" s="5">
        <v>246.15</v>
      </c>
      <c r="Q12" t="s">
        <v>103</v>
      </c>
      <c r="R12" t="s">
        <v>102</v>
      </c>
      <c r="S12" s="5">
        <v>1.7127746625160287</v>
      </c>
      <c r="T12" s="5">
        <v>7.6072499094375606E-2</v>
      </c>
      <c r="U12" s="5">
        <v>0.23786369143828595</v>
      </c>
      <c r="V12" s="5">
        <v>1.02186286572581</v>
      </c>
      <c r="W12" s="5">
        <v>1.98648248465078</v>
      </c>
      <c r="X12" s="5">
        <v>0</v>
      </c>
      <c r="Y12" s="5">
        <v>2</v>
      </c>
      <c r="AL12" t="s">
        <v>127</v>
      </c>
      <c r="AM12" t="s">
        <v>120</v>
      </c>
      <c r="AN12" t="s">
        <v>102</v>
      </c>
      <c r="AO12" s="5">
        <v>40.625</v>
      </c>
      <c r="AP12" s="5">
        <v>2.9084214128540191</v>
      </c>
      <c r="AQ12" s="5">
        <v>9.0940597687129312</v>
      </c>
      <c r="AR12" s="5">
        <v>20</v>
      </c>
      <c r="AS12" s="5">
        <v>60</v>
      </c>
    </row>
    <row r="13" spans="1:52" x14ac:dyDescent="0.35">
      <c r="B13" t="s">
        <v>87</v>
      </c>
      <c r="C13" t="s">
        <v>72</v>
      </c>
      <c r="D13" t="s">
        <v>73</v>
      </c>
      <c r="E13" s="5">
        <v>0.69572118656217896</v>
      </c>
      <c r="F13" s="5">
        <v>1</v>
      </c>
      <c r="G13" s="5">
        <v>0.2727677126505697</v>
      </c>
      <c r="H13" s="5">
        <v>0.85289080559520036</v>
      </c>
      <c r="I13" s="5">
        <v>0</v>
      </c>
      <c r="J13" s="5">
        <v>3.3981404703853899</v>
      </c>
      <c r="K13" s="5">
        <v>0</v>
      </c>
      <c r="L13" s="5">
        <v>45.846548082896099</v>
      </c>
      <c r="M13" s="5">
        <v>271.5</v>
      </c>
      <c r="Q13" t="s">
        <v>104</v>
      </c>
      <c r="R13" t="s">
        <v>102</v>
      </c>
      <c r="S13" s="5">
        <v>2</v>
      </c>
      <c r="T13" s="5">
        <v>0</v>
      </c>
      <c r="U13" s="5">
        <v>0</v>
      </c>
      <c r="V13" s="5">
        <v>2</v>
      </c>
      <c r="W13" s="5">
        <v>2</v>
      </c>
      <c r="X13" s="5">
        <v>2</v>
      </c>
      <c r="Y13" s="5">
        <v>2</v>
      </c>
      <c r="AL13" t="s">
        <v>128</v>
      </c>
      <c r="AM13" t="s">
        <v>122</v>
      </c>
      <c r="AN13" t="s">
        <v>102</v>
      </c>
      <c r="AO13" s="5">
        <v>0.12883579602073331</v>
      </c>
      <c r="AP13" s="5">
        <v>1.2546446473909312E-2</v>
      </c>
      <c r="AQ13" s="5">
        <v>3.923026202957465E-2</v>
      </c>
      <c r="AR13" s="5">
        <v>5.37537032568541E-2</v>
      </c>
      <c r="AS13" s="5">
        <v>0.25294900578934798</v>
      </c>
    </row>
    <row r="14" spans="1:52" x14ac:dyDescent="0.35">
      <c r="B14" t="s">
        <v>88</v>
      </c>
      <c r="C14" t="s">
        <v>72</v>
      </c>
      <c r="D14" t="s">
        <v>73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4.0999999999999996</v>
      </c>
      <c r="P14" t="s">
        <v>106</v>
      </c>
      <c r="Q14" t="s">
        <v>101</v>
      </c>
      <c r="R14" t="s">
        <v>102</v>
      </c>
      <c r="S14" s="5">
        <v>2.9190391824590895E-2</v>
      </c>
      <c r="T14" s="5">
        <v>2.1678538559285762E-3</v>
      </c>
      <c r="U14" s="5">
        <v>6.7784511723503766E-3</v>
      </c>
      <c r="V14" s="5">
        <v>1.4048189417398899E-2</v>
      </c>
      <c r="W14" s="5">
        <v>4.5875370133509598E-2</v>
      </c>
      <c r="X14" s="5">
        <v>0</v>
      </c>
      <c r="Y14" s="5">
        <v>1</v>
      </c>
      <c r="AL14" t="s">
        <v>131</v>
      </c>
      <c r="AM14" t="s">
        <v>120</v>
      </c>
      <c r="AN14" t="s">
        <v>102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</row>
    <row r="15" spans="1:52" x14ac:dyDescent="0.35">
      <c r="B15" t="s">
        <v>89</v>
      </c>
      <c r="C15" t="s">
        <v>72</v>
      </c>
      <c r="D15" t="s">
        <v>73</v>
      </c>
      <c r="E15" s="5">
        <v>34.921779946260017</v>
      </c>
      <c r="F15" s="5">
        <v>1</v>
      </c>
      <c r="G15" s="5">
        <v>2.0158615761526035</v>
      </c>
      <c r="H15" s="5">
        <v>6.3032013098109374</v>
      </c>
      <c r="I15" s="5">
        <v>27.512705361693001</v>
      </c>
      <c r="J15" s="5">
        <v>53.488815640182303</v>
      </c>
      <c r="K15" s="5">
        <v>0</v>
      </c>
      <c r="L15" s="5">
        <v>166.467015449315</v>
      </c>
      <c r="M15" s="5">
        <v>40.625</v>
      </c>
      <c r="Q15" t="s">
        <v>103</v>
      </c>
      <c r="R15" t="s">
        <v>102</v>
      </c>
      <c r="S15" s="5">
        <v>2.9190391824590895E-2</v>
      </c>
      <c r="T15" s="5">
        <v>2.1678538559285762E-3</v>
      </c>
      <c r="U15" s="5">
        <v>6.7784511723503766E-3</v>
      </c>
      <c r="V15" s="5">
        <v>1.4048189417398899E-2</v>
      </c>
      <c r="W15" s="5">
        <v>4.5875370133509598E-2</v>
      </c>
      <c r="X15" s="5">
        <v>0</v>
      </c>
      <c r="Y15" s="5">
        <v>1</v>
      </c>
      <c r="AL15" t="s">
        <v>132</v>
      </c>
      <c r="AM15" t="s">
        <v>122</v>
      </c>
      <c r="AN15" t="s">
        <v>102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</row>
    <row r="16" spans="1:52" x14ac:dyDescent="0.35">
      <c r="B16" t="s">
        <v>90</v>
      </c>
      <c r="C16" t="s">
        <v>72</v>
      </c>
      <c r="D16" t="s">
        <v>73</v>
      </c>
      <c r="E16" s="5">
        <v>1.0382248193339652</v>
      </c>
      <c r="F16" s="5">
        <v>1</v>
      </c>
      <c r="G16" s="5">
        <v>0.74741209781805629</v>
      </c>
      <c r="H16" s="5">
        <v>2.3370101249346282</v>
      </c>
      <c r="I16" s="5">
        <v>0</v>
      </c>
      <c r="J16" s="5">
        <v>13.793094914582801</v>
      </c>
      <c r="K16" s="5">
        <v>0</v>
      </c>
      <c r="L16" s="5">
        <v>62.621061150420502</v>
      </c>
      <c r="M16" s="5">
        <v>16.399999999999999</v>
      </c>
      <c r="Q16" t="s">
        <v>104</v>
      </c>
      <c r="R16" t="s">
        <v>102</v>
      </c>
      <c r="S16" s="5">
        <v>1</v>
      </c>
      <c r="T16" s="5">
        <v>0</v>
      </c>
      <c r="U16" s="5">
        <v>0</v>
      </c>
      <c r="V16" s="5">
        <v>1</v>
      </c>
      <c r="W16" s="5">
        <v>1</v>
      </c>
      <c r="X16" s="5">
        <v>1</v>
      </c>
      <c r="Y16" s="5">
        <v>1</v>
      </c>
      <c r="AL16" t="s">
        <v>133</v>
      </c>
      <c r="AM16" t="s">
        <v>120</v>
      </c>
      <c r="AN16" t="s">
        <v>102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</row>
    <row r="17" spans="2:45" x14ac:dyDescent="0.35">
      <c r="B17" t="s">
        <v>91</v>
      </c>
      <c r="C17" t="s">
        <v>72</v>
      </c>
      <c r="D17" t="s">
        <v>73</v>
      </c>
      <c r="E17" s="5">
        <v>1.7925773530499716</v>
      </c>
      <c r="F17" s="5">
        <v>1</v>
      </c>
      <c r="G17" s="5">
        <v>0.64598149034512209</v>
      </c>
      <c r="H17" s="5">
        <v>2.0198566331266576</v>
      </c>
      <c r="I17" s="5">
        <v>0</v>
      </c>
      <c r="J17" s="5">
        <v>6.8884926758251597</v>
      </c>
      <c r="K17" s="5">
        <v>0</v>
      </c>
      <c r="L17" s="5">
        <v>82.333045035764101</v>
      </c>
      <c r="M17" s="5">
        <v>16.824999999999999</v>
      </c>
      <c r="P17" t="s">
        <v>88</v>
      </c>
      <c r="Q17" t="s">
        <v>98</v>
      </c>
      <c r="R17" t="s">
        <v>73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L17" t="s">
        <v>134</v>
      </c>
      <c r="AM17" t="s">
        <v>122</v>
      </c>
      <c r="AN17" t="s">
        <v>102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</row>
    <row r="18" spans="2:45" x14ac:dyDescent="0.35">
      <c r="B18" t="s">
        <v>92</v>
      </c>
      <c r="C18" t="s">
        <v>72</v>
      </c>
      <c r="D18" t="s">
        <v>73</v>
      </c>
      <c r="E18" s="5">
        <v>290.82992131218873</v>
      </c>
      <c r="F18" s="5">
        <v>1</v>
      </c>
      <c r="G18" s="5">
        <v>31.784507405689318</v>
      </c>
      <c r="H18" s="5">
        <v>99.383881850461961</v>
      </c>
      <c r="I18" s="5">
        <v>147.19824980646999</v>
      </c>
      <c r="J18" s="5">
        <v>619.23367507392004</v>
      </c>
      <c r="K18" s="5">
        <v>0</v>
      </c>
      <c r="L18" s="5">
        <v>1358.84356448017</v>
      </c>
      <c r="M18" s="5">
        <v>41</v>
      </c>
      <c r="P18" t="s">
        <v>89</v>
      </c>
      <c r="Q18" t="s">
        <v>98</v>
      </c>
      <c r="R18" t="s">
        <v>73</v>
      </c>
      <c r="S18" s="5">
        <v>0.50765487685731858</v>
      </c>
      <c r="T18" s="5">
        <v>4.9144138657566706E-2</v>
      </c>
      <c r="U18" s="5">
        <v>0.15366402277834534</v>
      </c>
      <c r="V18" s="5">
        <v>0.204887090690615</v>
      </c>
      <c r="W18" s="5">
        <v>0.964264608806778</v>
      </c>
      <c r="X18" s="5">
        <v>0</v>
      </c>
      <c r="Y18" s="5">
        <v>8</v>
      </c>
      <c r="AL18" t="s">
        <v>135</v>
      </c>
      <c r="AM18" t="s">
        <v>120</v>
      </c>
      <c r="AN18" t="s">
        <v>102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</row>
    <row r="19" spans="2:45" x14ac:dyDescent="0.35">
      <c r="B19" t="s">
        <v>93</v>
      </c>
      <c r="C19" t="s">
        <v>75</v>
      </c>
      <c r="D19" t="s">
        <v>76</v>
      </c>
      <c r="E19" s="5">
        <v>336.25469893810657</v>
      </c>
      <c r="F19" s="5">
        <v>1</v>
      </c>
      <c r="G19" s="5">
        <v>32.596879661118287</v>
      </c>
      <c r="H19" s="5">
        <v>101.92400956808373</v>
      </c>
      <c r="I19" s="5">
        <v>157.91950151204301</v>
      </c>
      <c r="J19" s="5">
        <v>658.17442609977695</v>
      </c>
      <c r="K19" s="5">
        <v>7.8144916353459202</v>
      </c>
      <c r="L19" s="5">
        <v>1427.3999424891999</v>
      </c>
      <c r="M19" s="5">
        <v>33</v>
      </c>
      <c r="P19" t="s">
        <v>107</v>
      </c>
      <c r="Q19" t="s">
        <v>101</v>
      </c>
      <c r="R19" t="s">
        <v>102</v>
      </c>
      <c r="S19" s="5">
        <v>0.12883579602073331</v>
      </c>
      <c r="T19" s="5">
        <v>1.2546446473909312E-2</v>
      </c>
      <c r="U19" s="5">
        <v>3.923026202957465E-2</v>
      </c>
      <c r="V19" s="5">
        <v>5.37537032568541E-2</v>
      </c>
      <c r="W19" s="5">
        <v>0.25294900578934798</v>
      </c>
      <c r="X19" s="5">
        <v>0</v>
      </c>
      <c r="Y19" s="5">
        <v>1</v>
      </c>
      <c r="AL19" t="s">
        <v>136</v>
      </c>
      <c r="AM19" t="s">
        <v>122</v>
      </c>
      <c r="AN19" t="s">
        <v>102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</row>
    <row r="20" spans="2:45" x14ac:dyDescent="0.35">
      <c r="B20" t="s">
        <v>97</v>
      </c>
      <c r="C20" t="s">
        <v>75</v>
      </c>
      <c r="D20" t="s">
        <v>76</v>
      </c>
      <c r="E20" s="5">
        <v>277.01324453559732</v>
      </c>
      <c r="F20" s="5">
        <v>0</v>
      </c>
      <c r="G20" s="5">
        <v>55.576155996042594</v>
      </c>
      <c r="H20" s="5">
        <v>131.61503708489261</v>
      </c>
      <c r="I20" s="5">
        <v>81.003480732177294</v>
      </c>
      <c r="J20" s="5">
        <v>605.31946201320295</v>
      </c>
      <c r="K20" s="5">
        <v>7.7046381355735303</v>
      </c>
      <c r="L20" s="5">
        <v>1152.9330615180399</v>
      </c>
      <c r="M20" s="5">
        <v>13.333333333333334</v>
      </c>
      <c r="Q20" t="s">
        <v>103</v>
      </c>
      <c r="R20" t="s">
        <v>102</v>
      </c>
      <c r="S20" s="5">
        <v>0.25767159204146667</v>
      </c>
      <c r="T20" s="5">
        <v>2.5092892947818527E-2</v>
      </c>
      <c r="U20" s="5">
        <v>7.8460524059149009E-2</v>
      </c>
      <c r="V20" s="5">
        <v>0.10750740651370801</v>
      </c>
      <c r="W20" s="5">
        <v>0.50589801157869696</v>
      </c>
      <c r="X20" s="5">
        <v>0</v>
      </c>
      <c r="Y20" s="5">
        <v>2</v>
      </c>
      <c r="AL20" t="s">
        <v>137</v>
      </c>
      <c r="AM20" t="s">
        <v>120</v>
      </c>
      <c r="AN20" t="s">
        <v>102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</row>
    <row r="21" spans="2:45" x14ac:dyDescent="0.35">
      <c r="B21" t="s">
        <v>94</v>
      </c>
      <c r="C21" t="s">
        <v>72</v>
      </c>
      <c r="D21" t="s">
        <v>73</v>
      </c>
      <c r="E21" s="5">
        <v>0</v>
      </c>
      <c r="F21" s="5">
        <v>1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4.0999999999999996</v>
      </c>
      <c r="Q21" t="s">
        <v>104</v>
      </c>
      <c r="R21" t="s">
        <v>102</v>
      </c>
      <c r="S21" s="5">
        <v>2</v>
      </c>
      <c r="T21" s="5">
        <v>0</v>
      </c>
      <c r="U21" s="5">
        <v>0</v>
      </c>
      <c r="V21" s="5">
        <v>2</v>
      </c>
      <c r="W21" s="5">
        <v>2</v>
      </c>
      <c r="X21" s="5">
        <v>2</v>
      </c>
      <c r="Y21" s="5">
        <v>2</v>
      </c>
      <c r="AL21" t="s">
        <v>138</v>
      </c>
      <c r="AM21" t="s">
        <v>122</v>
      </c>
      <c r="AN21" t="s">
        <v>102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</row>
    <row r="22" spans="2:45" x14ac:dyDescent="0.35">
      <c r="B22" t="s">
        <v>95</v>
      </c>
      <c r="C22" t="s">
        <v>72</v>
      </c>
      <c r="D22" t="s">
        <v>73</v>
      </c>
      <c r="E22" s="5">
        <v>2.2578610243004089</v>
      </c>
      <c r="F22" s="5">
        <v>1</v>
      </c>
      <c r="G22" s="5">
        <v>0.79294607141559836</v>
      </c>
      <c r="H22" s="5">
        <v>2.4793858740516388</v>
      </c>
      <c r="I22" s="5">
        <v>0</v>
      </c>
      <c r="J22" s="5">
        <v>11.6633193067135</v>
      </c>
      <c r="K22" s="5">
        <v>0</v>
      </c>
      <c r="L22" s="5">
        <v>106.864305583514</v>
      </c>
      <c r="M22" s="5">
        <v>162.25</v>
      </c>
      <c r="P22" t="s">
        <v>90</v>
      </c>
      <c r="Q22" t="s">
        <v>98</v>
      </c>
      <c r="R22" t="s">
        <v>73</v>
      </c>
      <c r="S22" s="5">
        <v>5.8073733737858315E-3</v>
      </c>
      <c r="T22" s="5">
        <v>2.9617305217409431E-3</v>
      </c>
      <c r="U22" s="5">
        <v>9.2607468314239664E-3</v>
      </c>
      <c r="V22" s="5">
        <v>0</v>
      </c>
      <c r="W22" s="5">
        <v>3.9129347275412202E-2</v>
      </c>
      <c r="X22" s="5">
        <v>0</v>
      </c>
      <c r="Y22" s="5">
        <v>3</v>
      </c>
      <c r="AL22" t="s">
        <v>139</v>
      </c>
      <c r="AM22" t="s">
        <v>120</v>
      </c>
      <c r="AN22" t="s">
        <v>102</v>
      </c>
      <c r="AO22" s="5">
        <v>166.8</v>
      </c>
      <c r="AP22" s="5">
        <v>13.689314909406772</v>
      </c>
      <c r="AQ22" s="5">
        <v>42.803786077449971</v>
      </c>
      <c r="AR22" s="5">
        <v>58</v>
      </c>
      <c r="AS22" s="5">
        <v>284</v>
      </c>
    </row>
    <row r="23" spans="2:45" x14ac:dyDescent="0.35">
      <c r="B23" t="s">
        <v>96</v>
      </c>
      <c r="C23" t="s">
        <v>75</v>
      </c>
      <c r="D23" t="s">
        <v>76</v>
      </c>
      <c r="E23" s="5">
        <v>277.52419723764257</v>
      </c>
      <c r="F23" s="5">
        <v>1</v>
      </c>
      <c r="G23" s="5">
        <v>31.619084574423766</v>
      </c>
      <c r="H23" s="5">
        <v>98.8666373039908</v>
      </c>
      <c r="I23" s="5">
        <v>150.66972411824401</v>
      </c>
      <c r="J23" s="5">
        <v>520.94180409235503</v>
      </c>
      <c r="K23" s="5">
        <v>50.062651513777801</v>
      </c>
      <c r="L23" s="5">
        <v>1012.24210453618</v>
      </c>
      <c r="M23" s="5">
        <v>134.69999999999999</v>
      </c>
      <c r="P23" t="s">
        <v>91</v>
      </c>
      <c r="Q23" t="s">
        <v>98</v>
      </c>
      <c r="R23" t="s">
        <v>73</v>
      </c>
      <c r="S23" s="5">
        <v>1.1309475627574356E-2</v>
      </c>
      <c r="T23" s="5">
        <v>4.266409302196481E-3</v>
      </c>
      <c r="U23" s="5">
        <v>1.3340219894026426E-2</v>
      </c>
      <c r="V23" s="5">
        <v>0</v>
      </c>
      <c r="W23" s="5">
        <v>5.1297285883804403E-2</v>
      </c>
      <c r="X23" s="5">
        <v>0</v>
      </c>
      <c r="Y23" s="5">
        <v>3</v>
      </c>
      <c r="AL23" t="s">
        <v>140</v>
      </c>
      <c r="AM23" t="s">
        <v>122</v>
      </c>
      <c r="AN23" t="s">
        <v>102</v>
      </c>
      <c r="AO23" s="5">
        <v>7.1466534765718931E-2</v>
      </c>
      <c r="AP23" s="5">
        <v>6.0049049169304154E-3</v>
      </c>
      <c r="AQ23" s="5">
        <v>1.877615258182818E-2</v>
      </c>
      <c r="AR23" s="5">
        <v>2.8772178353729399E-2</v>
      </c>
      <c r="AS23" s="5">
        <v>0.12414195729513899</v>
      </c>
    </row>
    <row r="24" spans="2:45" x14ac:dyDescent="0.35">
      <c r="P24" t="s">
        <v>92</v>
      </c>
      <c r="Q24" t="s">
        <v>98</v>
      </c>
      <c r="R24" t="s">
        <v>73</v>
      </c>
      <c r="S24" s="5">
        <v>4.4493358998261687</v>
      </c>
      <c r="T24" s="5">
        <v>0.22493791736316851</v>
      </c>
      <c r="U24" s="5">
        <v>0.70333647514413289</v>
      </c>
      <c r="V24" s="5">
        <v>3.0665287286053702</v>
      </c>
      <c r="W24" s="5">
        <v>5.6439865641560401</v>
      </c>
      <c r="X24" s="5">
        <v>0</v>
      </c>
      <c r="Y24" s="5">
        <v>10</v>
      </c>
      <c r="AL24" t="s">
        <v>141</v>
      </c>
      <c r="AM24" t="s">
        <v>120</v>
      </c>
      <c r="AN24" t="s">
        <v>102</v>
      </c>
      <c r="AO24" s="5">
        <v>287.89999999999998</v>
      </c>
      <c r="AP24" s="5">
        <v>19.711266778474748</v>
      </c>
      <c r="AQ24" s="5">
        <v>61.633241114324115</v>
      </c>
      <c r="AR24" s="5">
        <v>136</v>
      </c>
      <c r="AS24" s="5">
        <v>432</v>
      </c>
    </row>
    <row r="25" spans="2:45" x14ac:dyDescent="0.35">
      <c r="P25" t="s">
        <v>94</v>
      </c>
      <c r="Q25" t="s">
        <v>98</v>
      </c>
      <c r="R25" t="s">
        <v>73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L25" t="s">
        <v>142</v>
      </c>
      <c r="AM25" t="s">
        <v>122</v>
      </c>
      <c r="AN25" t="s">
        <v>102</v>
      </c>
      <c r="AO25" s="5">
        <v>2.7893041556859417E-2</v>
      </c>
      <c r="AP25" s="5">
        <v>1.8601666667211036E-3</v>
      </c>
      <c r="AQ25" s="5">
        <v>5.8163740550683058E-3</v>
      </c>
      <c r="AR25" s="5">
        <v>1.44717077644446E-2</v>
      </c>
      <c r="AS25" s="5">
        <v>3.8945432682821003E-2</v>
      </c>
    </row>
    <row r="26" spans="2:45" x14ac:dyDescent="0.35">
      <c r="P26" t="s">
        <v>95</v>
      </c>
      <c r="Q26" t="s">
        <v>98</v>
      </c>
      <c r="R26" t="s">
        <v>73</v>
      </c>
      <c r="S26" s="5">
        <v>0.12613229576125853</v>
      </c>
      <c r="T26" s="5">
        <v>4.0313835051106688E-2</v>
      </c>
      <c r="U26" s="5">
        <v>0.12605340609875365</v>
      </c>
      <c r="V26" s="5">
        <v>0</v>
      </c>
      <c r="W26" s="5">
        <v>0.44531135910512998</v>
      </c>
      <c r="X26" s="5">
        <v>0</v>
      </c>
      <c r="Y26" s="5">
        <v>20</v>
      </c>
      <c r="AL26" t="s">
        <v>143</v>
      </c>
      <c r="AM26" t="s">
        <v>120</v>
      </c>
      <c r="AN26" t="s">
        <v>102</v>
      </c>
      <c r="AO26" s="5">
        <v>179.07499999999999</v>
      </c>
      <c r="AP26" s="5">
        <v>12.049697683962521</v>
      </c>
      <c r="AQ26" s="5">
        <v>37.677026598888226</v>
      </c>
      <c r="AR26" s="5">
        <v>96</v>
      </c>
      <c r="AS26" s="5">
        <v>256</v>
      </c>
    </row>
    <row r="27" spans="2:45" x14ac:dyDescent="0.35">
      <c r="P27" t="s">
        <v>108</v>
      </c>
      <c r="Q27" t="s">
        <v>101</v>
      </c>
      <c r="R27" t="s">
        <v>102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L27" t="s">
        <v>144</v>
      </c>
      <c r="AM27" t="s">
        <v>122</v>
      </c>
      <c r="AN27" t="s">
        <v>102</v>
      </c>
      <c r="AO27" s="5">
        <v>7.6842915815432761E-2</v>
      </c>
      <c r="AP27" s="5">
        <v>5.2188350922038173E-3</v>
      </c>
      <c r="AQ27" s="5">
        <v>1.6318267374116645E-2</v>
      </c>
      <c r="AR27" s="5">
        <v>4.1598739885881399E-2</v>
      </c>
      <c r="AS27" s="5">
        <v>0.109326341521763</v>
      </c>
    </row>
    <row r="28" spans="2:45" x14ac:dyDescent="0.35">
      <c r="Q28" t="s">
        <v>103</v>
      </c>
      <c r="R28" t="s">
        <v>102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</row>
    <row r="29" spans="2:45" x14ac:dyDescent="0.35">
      <c r="Q29" t="s">
        <v>104</v>
      </c>
      <c r="R29" t="s">
        <v>102</v>
      </c>
      <c r="S29" s="5">
        <v>1</v>
      </c>
      <c r="T29" s="5">
        <v>0</v>
      </c>
      <c r="U29" s="5">
        <v>0</v>
      </c>
      <c r="V29" s="5">
        <v>1</v>
      </c>
      <c r="W29" s="5">
        <v>1</v>
      </c>
      <c r="X29" s="5">
        <v>1</v>
      </c>
      <c r="Y29" s="5">
        <v>1</v>
      </c>
    </row>
    <row r="30" spans="2:45" x14ac:dyDescent="0.35">
      <c r="P30" t="s">
        <v>109</v>
      </c>
      <c r="Q30" t="s">
        <v>101</v>
      </c>
      <c r="R30" t="s">
        <v>102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</row>
    <row r="31" spans="2:45" x14ac:dyDescent="0.35">
      <c r="Q31" t="s">
        <v>103</v>
      </c>
      <c r="R31" t="s">
        <v>102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</row>
    <row r="32" spans="2:45" x14ac:dyDescent="0.35">
      <c r="Q32" t="s">
        <v>104</v>
      </c>
      <c r="R32" t="s">
        <v>102</v>
      </c>
      <c r="S32" s="5">
        <v>1</v>
      </c>
      <c r="T32" s="5">
        <v>0</v>
      </c>
      <c r="U32" s="5">
        <v>0</v>
      </c>
      <c r="V32" s="5">
        <v>1</v>
      </c>
      <c r="W32" s="5">
        <v>1</v>
      </c>
      <c r="X32" s="5">
        <v>1</v>
      </c>
      <c r="Y32" s="5">
        <v>1</v>
      </c>
    </row>
    <row r="33" spans="16:25" x14ac:dyDescent="0.35">
      <c r="P33" t="s">
        <v>110</v>
      </c>
      <c r="Q33" t="s">
        <v>101</v>
      </c>
      <c r="R33" t="s">
        <v>102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</row>
    <row r="34" spans="16:25" x14ac:dyDescent="0.35">
      <c r="Q34" t="s">
        <v>103</v>
      </c>
      <c r="R34" t="s">
        <v>102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</row>
    <row r="35" spans="16:25" x14ac:dyDescent="0.35">
      <c r="Q35" t="s">
        <v>104</v>
      </c>
      <c r="R35" t="s">
        <v>102</v>
      </c>
      <c r="S35" s="5">
        <v>1</v>
      </c>
      <c r="T35" s="5">
        <v>0</v>
      </c>
      <c r="U35" s="5">
        <v>0</v>
      </c>
      <c r="V35" s="5">
        <v>1</v>
      </c>
      <c r="W35" s="5">
        <v>1</v>
      </c>
      <c r="X35" s="5">
        <v>1</v>
      </c>
      <c r="Y35" s="5">
        <v>1</v>
      </c>
    </row>
    <row r="36" spans="16:25" x14ac:dyDescent="0.35">
      <c r="P36" t="s">
        <v>111</v>
      </c>
      <c r="Q36" t="s">
        <v>101</v>
      </c>
      <c r="R36" t="s">
        <v>102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</row>
    <row r="37" spans="16:25" x14ac:dyDescent="0.35">
      <c r="Q37" t="s">
        <v>103</v>
      </c>
      <c r="R37" t="s">
        <v>102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</row>
    <row r="38" spans="16:25" x14ac:dyDescent="0.35">
      <c r="Q38" t="s">
        <v>104</v>
      </c>
      <c r="R38" t="s">
        <v>102</v>
      </c>
      <c r="S38" s="5">
        <v>3</v>
      </c>
      <c r="T38" s="5">
        <v>0</v>
      </c>
      <c r="U38" s="5">
        <v>0</v>
      </c>
      <c r="V38" s="5">
        <v>3</v>
      </c>
      <c r="W38" s="5">
        <v>3</v>
      </c>
      <c r="X38" s="5">
        <v>3</v>
      </c>
      <c r="Y38" s="5">
        <v>3</v>
      </c>
    </row>
    <row r="39" spans="16:25" x14ac:dyDescent="0.35">
      <c r="P39" t="s">
        <v>112</v>
      </c>
      <c r="Q39" t="s">
        <v>101</v>
      </c>
      <c r="R39" t="s">
        <v>102</v>
      </c>
      <c r="S39" s="5">
        <v>0.10348851970725233</v>
      </c>
      <c r="T39" s="5">
        <v>9.6705244070255485E-3</v>
      </c>
      <c r="U39" s="5">
        <v>3.0237821301827165E-2</v>
      </c>
      <c r="V39" s="5">
        <v>2.6917362930432401E-2</v>
      </c>
      <c r="W39" s="5">
        <v>0.16976135707510301</v>
      </c>
      <c r="X39" s="5">
        <v>0</v>
      </c>
      <c r="Y39" s="5">
        <v>1</v>
      </c>
    </row>
    <row r="40" spans="16:25" x14ac:dyDescent="0.35">
      <c r="Q40" t="s">
        <v>103</v>
      </c>
      <c r="R40" t="s">
        <v>102</v>
      </c>
      <c r="S40" s="5">
        <v>2.9609373167239834</v>
      </c>
      <c r="T40" s="5">
        <v>0.23893952850585826</v>
      </c>
      <c r="U40" s="5">
        <v>0.7471167499100746</v>
      </c>
      <c r="V40" s="5">
        <v>1.2588231451035701</v>
      </c>
      <c r="W40" s="5">
        <v>4.9134925203039197</v>
      </c>
      <c r="X40" s="5">
        <v>0</v>
      </c>
      <c r="Y40" s="5">
        <v>42</v>
      </c>
    </row>
    <row r="41" spans="16:25" x14ac:dyDescent="0.35">
      <c r="Q41" t="s">
        <v>104</v>
      </c>
      <c r="R41" t="s">
        <v>102</v>
      </c>
      <c r="S41" s="5">
        <v>41.580946382069101</v>
      </c>
      <c r="T41" s="5">
        <v>0.37377625497939559</v>
      </c>
      <c r="U41" s="5">
        <v>1.1687245829938879</v>
      </c>
      <c r="V41" s="5">
        <v>39.319148936170201</v>
      </c>
      <c r="W41" s="5">
        <v>43.914893617021299</v>
      </c>
      <c r="X41" s="5">
        <v>0</v>
      </c>
      <c r="Y41" s="5">
        <v>48</v>
      </c>
    </row>
    <row r="42" spans="16:25" x14ac:dyDescent="0.35">
      <c r="P42" t="s">
        <v>113</v>
      </c>
      <c r="Q42" t="s">
        <v>101</v>
      </c>
      <c r="R42" t="s">
        <v>102</v>
      </c>
      <c r="S42" s="5">
        <v>3.1093371200788856E-2</v>
      </c>
      <c r="T42" s="5">
        <v>2.3250169252848917E-3</v>
      </c>
      <c r="U42" s="5">
        <v>7.2698690734303278E-3</v>
      </c>
      <c r="V42" s="5">
        <v>1.9285676078063401E-2</v>
      </c>
      <c r="W42" s="5">
        <v>4.8625620211652898E-2</v>
      </c>
      <c r="X42" s="5">
        <v>0</v>
      </c>
      <c r="Y42" s="5">
        <v>1</v>
      </c>
    </row>
    <row r="43" spans="16:25" x14ac:dyDescent="0.35">
      <c r="Q43" t="s">
        <v>103</v>
      </c>
      <c r="R43" t="s">
        <v>102</v>
      </c>
      <c r="S43" s="5">
        <v>0.95654888396435034</v>
      </c>
      <c r="T43" s="5">
        <v>6.3703063430586918E-2</v>
      </c>
      <c r="U43" s="5">
        <v>0.19918690727812557</v>
      </c>
      <c r="V43" s="5">
        <v>0.49501686695507002</v>
      </c>
      <c r="W43" s="5">
        <v>1.34083283444468</v>
      </c>
      <c r="X43" s="5">
        <v>0</v>
      </c>
      <c r="Y43" s="5">
        <v>30</v>
      </c>
    </row>
    <row r="44" spans="16:25" x14ac:dyDescent="0.35">
      <c r="Q44" t="s">
        <v>104</v>
      </c>
      <c r="R44" t="s">
        <v>102</v>
      </c>
      <c r="S44" s="5">
        <v>34.294809558355077</v>
      </c>
      <c r="T44" s="5">
        <v>5.7059994756210479E-2</v>
      </c>
      <c r="U44" s="5">
        <v>0.17841534257108352</v>
      </c>
      <c r="V44" s="5">
        <v>33.840029614371403</v>
      </c>
      <c r="W44" s="5">
        <v>34.468085106383</v>
      </c>
      <c r="X44" s="5">
        <v>0</v>
      </c>
      <c r="Y44" s="5">
        <v>36</v>
      </c>
    </row>
    <row r="45" spans="16:25" x14ac:dyDescent="0.35">
      <c r="P45" t="s">
        <v>114</v>
      </c>
      <c r="Q45" t="s">
        <v>101</v>
      </c>
      <c r="R45" t="s">
        <v>102</v>
      </c>
      <c r="S45" s="5">
        <v>9.3567866753463277E-2</v>
      </c>
      <c r="T45" s="5">
        <v>7.2364318332914495E-3</v>
      </c>
      <c r="U45" s="5">
        <v>2.262689420223727E-2</v>
      </c>
      <c r="V45" s="5">
        <v>5.2407092959504499E-2</v>
      </c>
      <c r="W45" s="5">
        <v>0.13103116230963199</v>
      </c>
      <c r="X45" s="5">
        <v>0</v>
      </c>
      <c r="Y45" s="5">
        <v>1</v>
      </c>
    </row>
    <row r="46" spans="16:25" x14ac:dyDescent="0.35">
      <c r="Q46" t="s">
        <v>103</v>
      </c>
      <c r="R46" t="s">
        <v>102</v>
      </c>
      <c r="S46" s="5">
        <v>2.5792289160764841</v>
      </c>
      <c r="T46" s="5">
        <v>0.17088156037632463</v>
      </c>
      <c r="U46" s="5">
        <v>0.534312915097226</v>
      </c>
      <c r="V46" s="5">
        <v>1.4135292926674801</v>
      </c>
      <c r="W46" s="5">
        <v>3.63156438765147</v>
      </c>
      <c r="X46" s="5">
        <v>0</v>
      </c>
      <c r="Y46" s="5">
        <v>26</v>
      </c>
    </row>
    <row r="47" spans="16:25" x14ac:dyDescent="0.35">
      <c r="Q47" t="s">
        <v>104</v>
      </c>
      <c r="R47" t="s">
        <v>102</v>
      </c>
      <c r="S47" s="5">
        <v>33.609658125683914</v>
      </c>
      <c r="T47" s="5">
        <v>0.15911903310216846</v>
      </c>
      <c r="U47" s="5">
        <v>0.49753381369550581</v>
      </c>
      <c r="V47" s="5">
        <v>32.66897321215</v>
      </c>
      <c r="W47" s="5">
        <v>34.468085106383</v>
      </c>
      <c r="X47" s="5">
        <v>0</v>
      </c>
      <c r="Y47" s="5">
        <v>36</v>
      </c>
    </row>
  </sheetData>
  <dataConsolidate/>
  <conditionalFormatting pivot="1" sqref="G3:G23">
    <cfRule type="expression" dxfId="31" priority="14">
      <formula>G3=200000000000000000000</formula>
    </cfRule>
  </conditionalFormatting>
  <conditionalFormatting pivot="1" sqref="T3:T47">
    <cfRule type="expression" dxfId="30" priority="13">
      <formula>T3=200000000000000000000</formula>
    </cfRule>
  </conditionalFormatting>
  <conditionalFormatting pivot="1" sqref="T3:T47">
    <cfRule type="expression" dxfId="29" priority="12">
      <formula>T3=300000000000000000000</formula>
    </cfRule>
  </conditionalFormatting>
  <conditionalFormatting pivot="1" sqref="G3:G23">
    <cfRule type="expression" dxfId="28" priority="11">
      <formula>G3=300000000000000000000</formula>
    </cfRule>
  </conditionalFormatting>
  <conditionalFormatting pivot="1" sqref="F3:F23">
    <cfRule type="expression" dxfId="27" priority="10">
      <formula>F3=0</formula>
    </cfRule>
  </conditionalFormatting>
  <conditionalFormatting pivot="1" sqref="F3:F23">
    <cfRule type="expression" dxfId="26" priority="9">
      <formula>F3=1</formula>
    </cfRule>
  </conditionalFormatting>
  <conditionalFormatting pivot="1" sqref="T3:T47">
    <cfRule type="expression" dxfId="25" priority="8">
      <formula>T3=400000000000000000000</formula>
    </cfRule>
  </conditionalFormatting>
  <conditionalFormatting pivot="1" sqref="AP3:AP2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23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25"/>
  <sheetViews>
    <sheetView workbookViewId="0">
      <selection activeCell="A2" sqref="A2:K61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22.6328125" bestFit="1" customWidth="1"/>
    <col min="5" max="5" width="12.36328125" bestFit="1" customWidth="1"/>
    <col min="6" max="6" width="12.5429687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51.0898437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6.9841237427729999</v>
      </c>
      <c r="H2">
        <v>2E+20</v>
      </c>
      <c r="I2">
        <v>0</v>
      </c>
      <c r="J2">
        <v>77.005927073742001</v>
      </c>
      <c r="K2">
        <v>102</v>
      </c>
      <c r="L2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5.1059301844552554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3.4924230511920999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12.757301656363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86.872938005401707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83.4</v>
      </c>
      <c r="W2">
        <f>IF((DiscreteStatsTable[[#This Row],[RepsRequested]]&gt;1),DiscreteStatsTable[[#This Row],[HalfWidth]],DiscreteStatsTable[[#This Row],[BatchMeansHalfWidth]])</f>
        <v>1.1169310784362305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68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0.78184039822204099</v>
      </c>
      <c r="H3">
        <v>2E+20</v>
      </c>
      <c r="I3">
        <v>0</v>
      </c>
      <c r="J3">
        <v>17.147866999895101</v>
      </c>
      <c r="K3">
        <v>64</v>
      </c>
      <c r="L3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5.1059301844552554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3.4924230511920999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12.757301656363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86.872938005401707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83.4</v>
      </c>
      <c r="W3">
        <f>IF((DiscreteStatsTable[[#This Row],[RepsRequested]]&gt;1),DiscreteStatsTable[[#This Row],[HalfWidth]],DiscreteStatsTable[[#This Row],[BatchMeansHalfWidth]])</f>
        <v>1.1169310784362305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68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0.86691446274927997</v>
      </c>
      <c r="H4">
        <v>2E+20</v>
      </c>
      <c r="I4">
        <v>0</v>
      </c>
      <c r="J4">
        <v>28.340919734672301</v>
      </c>
      <c r="K4">
        <v>73</v>
      </c>
      <c r="L4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5.1059301844552554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3.4924230511920999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12.757301656363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86.872938005401707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83.4</v>
      </c>
      <c r="W4">
        <f>IF((DiscreteStatsTable[[#This Row],[RepsRequested]]&gt;1),DiscreteStatsTable[[#This Row],[HalfWidth]],DiscreteStatsTable[[#This Row],[BatchMeansHalfWidth]])</f>
        <v>1.1169310784362305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68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5.8167895871168503E-2</v>
      </c>
      <c r="H5">
        <v>2E+20</v>
      </c>
      <c r="I5">
        <v>0</v>
      </c>
      <c r="J5">
        <v>4.3625921903376401</v>
      </c>
      <c r="K5">
        <v>75</v>
      </c>
      <c r="L5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5.1059301844552554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3.4924230511920999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12.757301656363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86.872938005401707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83.4</v>
      </c>
      <c r="W5">
        <f>IF((DiscreteStatsTable[[#This Row],[RepsRequested]]&gt;1),DiscreteStatsTable[[#This Row],[HalfWidth]],DiscreteStatsTable[[#This Row],[BatchMeansHalfWidth]])</f>
        <v>1.1169310784362305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68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6.2319572696570997</v>
      </c>
      <c r="H6">
        <v>2E+20</v>
      </c>
      <c r="I6">
        <v>0</v>
      </c>
      <c r="J6">
        <v>60.755056732881002</v>
      </c>
      <c r="K6">
        <v>99</v>
      </c>
      <c r="L6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5.1059301844552554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3.4924230511920999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12.757301656363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86.872938005401707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83.4</v>
      </c>
      <c r="W6">
        <f>IF((DiscreteStatsTable[[#This Row],[RepsRequested]]&gt;1),DiscreteStatsTable[[#This Row],[HalfWidth]],DiscreteStatsTable[[#This Row],[BatchMeansHalfWidth]])</f>
        <v>1.1169310784362305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68</v>
      </c>
      <c r="B7" t="s">
        <v>70</v>
      </c>
      <c r="C7">
        <v>6</v>
      </c>
      <c r="D7" t="s">
        <v>71</v>
      </c>
      <c r="E7" t="s">
        <v>72</v>
      </c>
      <c r="F7" t="s">
        <v>73</v>
      </c>
      <c r="G7">
        <v>4.3097567343752701</v>
      </c>
      <c r="H7">
        <v>2E+20</v>
      </c>
      <c r="I7">
        <v>0</v>
      </c>
      <c r="J7">
        <v>53.337632676299997</v>
      </c>
      <c r="K7">
        <v>105</v>
      </c>
      <c r="L7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5.1059301844552554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3.4924230511920999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12.757301656363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86.872938005401707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83.4</v>
      </c>
      <c r="W7">
        <f>IF((DiscreteStatsTable[[#This Row],[RepsRequested]]&gt;1),DiscreteStatsTable[[#This Row],[HalfWidth]],DiscreteStatsTable[[#This Row],[BatchMeansHalfWidth]])</f>
        <v>1.1169310784362305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68</v>
      </c>
      <c r="B8" t="s">
        <v>70</v>
      </c>
      <c r="C8">
        <v>7</v>
      </c>
      <c r="D8" t="s">
        <v>71</v>
      </c>
      <c r="E8" t="s">
        <v>72</v>
      </c>
      <c r="F8" t="s">
        <v>73</v>
      </c>
      <c r="G8">
        <v>3.03144210375567</v>
      </c>
      <c r="H8">
        <v>2E+20</v>
      </c>
      <c r="I8">
        <v>0</v>
      </c>
      <c r="J8">
        <v>66.991858475330503</v>
      </c>
      <c r="K8">
        <v>79</v>
      </c>
      <c r="L8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5.1059301844552554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3.4924230511920999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12.757301656363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86.872938005401707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83.4</v>
      </c>
      <c r="W8">
        <f>IF((DiscreteStatsTable[[#This Row],[RepsRequested]]&gt;1),DiscreteStatsTable[[#This Row],[HalfWidth]],DiscreteStatsTable[[#This Row],[BatchMeansHalfWidth]])</f>
        <v>1.1169310784362305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68</v>
      </c>
      <c r="B9" t="s">
        <v>70</v>
      </c>
      <c r="C9">
        <v>8</v>
      </c>
      <c r="D9" t="s">
        <v>71</v>
      </c>
      <c r="E9" t="s">
        <v>72</v>
      </c>
      <c r="F9" t="s">
        <v>73</v>
      </c>
      <c r="G9">
        <v>9.4156400742098594</v>
      </c>
      <c r="H9">
        <v>2E+20</v>
      </c>
      <c r="I9">
        <v>0</v>
      </c>
      <c r="J9">
        <v>71.885410828175495</v>
      </c>
      <c r="K9">
        <v>85</v>
      </c>
      <c r="L9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5.1059301844552554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3.4924230511920999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12.757301656363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86.872938005401707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83.4</v>
      </c>
      <c r="W9">
        <f>IF((DiscreteStatsTable[[#This Row],[RepsRequested]]&gt;1),DiscreteStatsTable[[#This Row],[HalfWidth]],DiscreteStatsTable[[#This Row],[BatchMeansHalfWidth]])</f>
        <v>1.1169310784362305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68</v>
      </c>
      <c r="B10" t="s">
        <v>70</v>
      </c>
      <c r="C10">
        <v>9</v>
      </c>
      <c r="D10" t="s">
        <v>71</v>
      </c>
      <c r="E10" t="s">
        <v>72</v>
      </c>
      <c r="F10" t="s">
        <v>73</v>
      </c>
      <c r="G10">
        <v>1.91747249355613</v>
      </c>
      <c r="H10">
        <v>2E+20</v>
      </c>
      <c r="I10">
        <v>0</v>
      </c>
      <c r="J10">
        <v>36.805473112026398</v>
      </c>
      <c r="K10">
        <v>92</v>
      </c>
      <c r="L10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5.1059301844552554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3.4924230511920999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12.757301656363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86.872938005401707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83.4</v>
      </c>
      <c r="W10">
        <f>IF((DiscreteStatsTable[[#This Row],[RepsRequested]]&gt;1),DiscreteStatsTable[[#This Row],[HalfWidth]],DiscreteStatsTable[[#This Row],[BatchMeansHalfWidth]])</f>
        <v>1.1169310784362305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68</v>
      </c>
      <c r="B11" t="s">
        <v>70</v>
      </c>
      <c r="C11">
        <v>10</v>
      </c>
      <c r="D11" t="s">
        <v>71</v>
      </c>
      <c r="E11" t="s">
        <v>72</v>
      </c>
      <c r="F11" t="s">
        <v>73</v>
      </c>
      <c r="G11">
        <v>4.71406426055752</v>
      </c>
      <c r="H11">
        <v>2E+20</v>
      </c>
      <c r="I11">
        <v>0</v>
      </c>
      <c r="J11">
        <v>69.51310832435</v>
      </c>
      <c r="K11">
        <v>97</v>
      </c>
      <c r="L11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5.1059301844552554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3.4924230511920999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12.757301656363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86.872938005401707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83.4</v>
      </c>
      <c r="W11">
        <f>IF((DiscreteStatsTable[[#This Row],[RepsRequested]]&gt;1),DiscreteStatsTable[[#This Row],[HalfWidth]],DiscreteStatsTable[[#This Row],[BatchMeansHalfWidth]])</f>
        <v>1.1169310784362305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68</v>
      </c>
      <c r="B12" t="s">
        <v>70</v>
      </c>
      <c r="C12">
        <v>11</v>
      </c>
      <c r="D12" t="s">
        <v>71</v>
      </c>
      <c r="E12" t="s">
        <v>72</v>
      </c>
      <c r="F12" t="s">
        <v>73</v>
      </c>
      <c r="G12">
        <v>12.600725206268899</v>
      </c>
      <c r="H12">
        <v>2E+20</v>
      </c>
      <c r="I12">
        <v>0</v>
      </c>
      <c r="J12">
        <v>79.641656589516302</v>
      </c>
      <c r="K12">
        <v>66</v>
      </c>
      <c r="L12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5.1059301844552554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3.4924230511920999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12.757301656363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86.872938005401707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83.4</v>
      </c>
      <c r="W12">
        <f>IF((DiscreteStatsTable[[#This Row],[RepsRequested]]&gt;1),DiscreteStatsTable[[#This Row],[HalfWidth]],DiscreteStatsTable[[#This Row],[BatchMeansHalfWidth]])</f>
        <v>1.1169310784362305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68</v>
      </c>
      <c r="B13" t="s">
        <v>70</v>
      </c>
      <c r="C13">
        <v>12</v>
      </c>
      <c r="D13" t="s">
        <v>71</v>
      </c>
      <c r="E13" t="s">
        <v>72</v>
      </c>
      <c r="F13" t="s">
        <v>73</v>
      </c>
      <c r="G13">
        <v>6.9231222386687499</v>
      </c>
      <c r="H13">
        <v>2E+20</v>
      </c>
      <c r="I13">
        <v>0</v>
      </c>
      <c r="J13">
        <v>81.012000808170299</v>
      </c>
      <c r="K13">
        <v>105</v>
      </c>
      <c r="L13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5.1059301844552554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3.4924230511920999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12.757301656363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86.872938005401707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83.4</v>
      </c>
      <c r="W13">
        <f>IF((DiscreteStatsTable[[#This Row],[RepsRequested]]&gt;1),DiscreteStatsTable[[#This Row],[HalfWidth]],DiscreteStatsTable[[#This Row],[BatchMeansHalfWidth]])</f>
        <v>1.1169310784362305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68</v>
      </c>
      <c r="B14" t="s">
        <v>70</v>
      </c>
      <c r="C14">
        <v>13</v>
      </c>
      <c r="D14" t="s">
        <v>71</v>
      </c>
      <c r="E14" t="s">
        <v>72</v>
      </c>
      <c r="F14" t="s">
        <v>73</v>
      </c>
      <c r="G14">
        <v>6.8796559829158603</v>
      </c>
      <c r="H14">
        <v>2E+20</v>
      </c>
      <c r="I14">
        <v>0</v>
      </c>
      <c r="J14">
        <v>65.678575070138294</v>
      </c>
      <c r="K14">
        <v>142</v>
      </c>
      <c r="L14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5.1059301844552554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3.4924230511920999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12.757301656363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86.872938005401707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83.4</v>
      </c>
      <c r="W14">
        <f>IF((DiscreteStatsTable[[#This Row],[RepsRequested]]&gt;1),DiscreteStatsTable[[#This Row],[HalfWidth]],DiscreteStatsTable[[#This Row],[BatchMeansHalfWidth]])</f>
        <v>1.1169310784362305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68</v>
      </c>
      <c r="B15" t="s">
        <v>70</v>
      </c>
      <c r="C15">
        <v>14</v>
      </c>
      <c r="D15" t="s">
        <v>71</v>
      </c>
      <c r="E15" t="s">
        <v>72</v>
      </c>
      <c r="F15" t="s">
        <v>73</v>
      </c>
      <c r="G15">
        <v>7.2239170636789698</v>
      </c>
      <c r="H15">
        <v>2E+20</v>
      </c>
      <c r="I15">
        <v>0</v>
      </c>
      <c r="J15">
        <v>86.872938005401707</v>
      </c>
      <c r="K15">
        <v>63</v>
      </c>
      <c r="L15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5.1059301844552554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3.4924230511920999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12.757301656363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86.872938005401707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83.4</v>
      </c>
      <c r="W15">
        <f>IF((DiscreteStatsTable[[#This Row],[RepsRequested]]&gt;1),DiscreteStatsTable[[#This Row],[HalfWidth]],DiscreteStatsTable[[#This Row],[BatchMeansHalfWidth]])</f>
        <v>1.1169310784362305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68</v>
      </c>
      <c r="B16" t="s">
        <v>70</v>
      </c>
      <c r="C16">
        <v>15</v>
      </c>
      <c r="D16" t="s">
        <v>71</v>
      </c>
      <c r="E16" t="s">
        <v>72</v>
      </c>
      <c r="F16" t="s">
        <v>73</v>
      </c>
      <c r="G16">
        <v>2.8572798028529198</v>
      </c>
      <c r="H16">
        <v>2E+20</v>
      </c>
      <c r="I16">
        <v>0</v>
      </c>
      <c r="J16">
        <v>24.150612656062801</v>
      </c>
      <c r="K16">
        <v>38</v>
      </c>
      <c r="L16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5.1059301844552554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3.4924230511920999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12.757301656363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86.872938005401707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83.4</v>
      </c>
      <c r="W16">
        <f>IF((DiscreteStatsTable[[#This Row],[RepsRequested]]&gt;1),DiscreteStatsTable[[#This Row],[HalfWidth]],DiscreteStatsTable[[#This Row],[BatchMeansHalfWidth]])</f>
        <v>1.1169310784362305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68</v>
      </c>
      <c r="B17" t="s">
        <v>70</v>
      </c>
      <c r="C17">
        <v>16</v>
      </c>
      <c r="D17" t="s">
        <v>71</v>
      </c>
      <c r="E17" t="s">
        <v>72</v>
      </c>
      <c r="F17" t="s">
        <v>73</v>
      </c>
      <c r="G17">
        <v>7.0885903130928103</v>
      </c>
      <c r="H17">
        <v>2E+20</v>
      </c>
      <c r="I17">
        <v>0</v>
      </c>
      <c r="J17">
        <v>63.681656405016497</v>
      </c>
      <c r="K17">
        <v>75</v>
      </c>
      <c r="L17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5.1059301844552554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3.4924230511920999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12.757301656363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86.872938005401707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83.4</v>
      </c>
      <c r="W17">
        <f>IF((DiscreteStatsTable[[#This Row],[RepsRequested]]&gt;1),DiscreteStatsTable[[#This Row],[HalfWidth]],DiscreteStatsTable[[#This Row],[BatchMeansHalfWidth]])</f>
        <v>1.1169310784362305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68</v>
      </c>
      <c r="B18" t="s">
        <v>70</v>
      </c>
      <c r="C18">
        <v>17</v>
      </c>
      <c r="D18" t="s">
        <v>71</v>
      </c>
      <c r="E18" t="s">
        <v>72</v>
      </c>
      <c r="F18" t="s">
        <v>73</v>
      </c>
      <c r="G18">
        <v>6.02514234379366</v>
      </c>
      <c r="H18">
        <v>2E+20</v>
      </c>
      <c r="I18">
        <v>0</v>
      </c>
      <c r="J18">
        <v>71.923276825317899</v>
      </c>
      <c r="K18">
        <v>88</v>
      </c>
      <c r="L18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5.1059301844552554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3.4924230511920999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12.757301656363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86.872938005401707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83.4</v>
      </c>
      <c r="W18">
        <f>IF((DiscreteStatsTable[[#This Row],[RepsRequested]]&gt;1),DiscreteStatsTable[[#This Row],[HalfWidth]],DiscreteStatsTable[[#This Row],[BatchMeansHalfWidth]])</f>
        <v>1.1169310784362305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68</v>
      </c>
      <c r="B19" t="s">
        <v>70</v>
      </c>
      <c r="C19">
        <v>18</v>
      </c>
      <c r="D19" t="s">
        <v>71</v>
      </c>
      <c r="E19" t="s">
        <v>72</v>
      </c>
      <c r="F19" t="s">
        <v>73</v>
      </c>
      <c r="G19">
        <v>2.7548025706783399</v>
      </c>
      <c r="H19">
        <v>2E+20</v>
      </c>
      <c r="I19">
        <v>0</v>
      </c>
      <c r="J19">
        <v>42.264833127279601</v>
      </c>
      <c r="K19">
        <v>66</v>
      </c>
      <c r="L19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5.1059301844552554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3.4924230511920999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12.757301656363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86.872938005401707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83.4</v>
      </c>
      <c r="W19">
        <f>IF((DiscreteStatsTable[[#This Row],[RepsRequested]]&gt;1),DiscreteStatsTable[[#This Row],[HalfWidth]],DiscreteStatsTable[[#This Row],[BatchMeansHalfWidth]])</f>
        <v>1.1169310784362305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68</v>
      </c>
      <c r="B20" t="s">
        <v>70</v>
      </c>
      <c r="C20">
        <v>19</v>
      </c>
      <c r="D20" t="s">
        <v>71</v>
      </c>
      <c r="E20" t="s">
        <v>72</v>
      </c>
      <c r="F20" t="s">
        <v>73</v>
      </c>
      <c r="G20">
        <v>7.83246158054971</v>
      </c>
      <c r="H20">
        <v>2E+20</v>
      </c>
      <c r="I20">
        <v>0</v>
      </c>
      <c r="J20">
        <v>81.818855311246097</v>
      </c>
      <c r="K20">
        <v>86</v>
      </c>
      <c r="L20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5.1059301844552554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3.4924230511920999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12.757301656363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86.872938005401707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83.4</v>
      </c>
      <c r="W20">
        <f>IF((DiscreteStatsTable[[#This Row],[RepsRequested]]&gt;1),DiscreteStatsTable[[#This Row],[HalfWidth]],DiscreteStatsTable[[#This Row],[BatchMeansHalfWidth]])</f>
        <v>1.1169310784362305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68</v>
      </c>
      <c r="B21" t="s">
        <v>70</v>
      </c>
      <c r="C21">
        <v>20</v>
      </c>
      <c r="D21" t="s">
        <v>71</v>
      </c>
      <c r="E21" t="s">
        <v>72</v>
      </c>
      <c r="F21" t="s">
        <v>73</v>
      </c>
      <c r="G21">
        <v>0</v>
      </c>
      <c r="H21">
        <v>2E+20</v>
      </c>
      <c r="I21">
        <v>0</v>
      </c>
      <c r="J21">
        <v>0</v>
      </c>
      <c r="K21">
        <v>29</v>
      </c>
      <c r="L21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5.1059301844552554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3.4924230511920999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12.757301656363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86.872938005401707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83.4</v>
      </c>
      <c r="W21">
        <f>IF((DiscreteStatsTable[[#This Row],[RepsRequested]]&gt;1),DiscreteStatsTable[[#This Row],[HalfWidth]],DiscreteStatsTable[[#This Row],[BatchMeansHalfWidth]])</f>
        <v>1.1169310784362305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68</v>
      </c>
      <c r="B22" t="s">
        <v>70</v>
      </c>
      <c r="C22">
        <v>21</v>
      </c>
      <c r="D22" t="s">
        <v>71</v>
      </c>
      <c r="E22" t="s">
        <v>72</v>
      </c>
      <c r="F22" t="s">
        <v>73</v>
      </c>
      <c r="G22">
        <v>11.672695843816101</v>
      </c>
      <c r="H22">
        <v>2E+20</v>
      </c>
      <c r="I22">
        <v>0</v>
      </c>
      <c r="J22">
        <v>80.105662401303604</v>
      </c>
      <c r="K22">
        <v>78</v>
      </c>
      <c r="L22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5.1059301844552554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3.4924230511920999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12.757301656363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86.872938005401707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83.4</v>
      </c>
      <c r="W22">
        <f>IF((DiscreteStatsTable[[#This Row],[RepsRequested]]&gt;1),DiscreteStatsTable[[#This Row],[HalfWidth]],DiscreteStatsTable[[#This Row],[BatchMeansHalfWidth]])</f>
        <v>1.1169310784362305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68</v>
      </c>
      <c r="B23" t="s">
        <v>70</v>
      </c>
      <c r="C23">
        <v>22</v>
      </c>
      <c r="D23" t="s">
        <v>71</v>
      </c>
      <c r="E23" t="s">
        <v>72</v>
      </c>
      <c r="F23" t="s">
        <v>73</v>
      </c>
      <c r="G23">
        <v>3.07462646826639</v>
      </c>
      <c r="H23">
        <v>2E+20</v>
      </c>
      <c r="I23">
        <v>0</v>
      </c>
      <c r="J23">
        <v>71.766951290758698</v>
      </c>
      <c r="K23">
        <v>66</v>
      </c>
      <c r="L23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5.1059301844552554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3.4924230511920999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12.757301656363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86.872938005401707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83.4</v>
      </c>
      <c r="W23">
        <f>IF((DiscreteStatsTable[[#This Row],[RepsRequested]]&gt;1),DiscreteStatsTable[[#This Row],[HalfWidth]],DiscreteStatsTable[[#This Row],[BatchMeansHalfWidth]])</f>
        <v>1.1169310784362305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68</v>
      </c>
      <c r="B24" t="s">
        <v>70</v>
      </c>
      <c r="C24">
        <v>23</v>
      </c>
      <c r="D24" t="s">
        <v>71</v>
      </c>
      <c r="E24" t="s">
        <v>72</v>
      </c>
      <c r="F24" t="s">
        <v>73</v>
      </c>
      <c r="G24">
        <v>6.7189015117834403</v>
      </c>
      <c r="H24">
        <v>2E+20</v>
      </c>
      <c r="I24">
        <v>0</v>
      </c>
      <c r="J24">
        <v>71.060859828574806</v>
      </c>
      <c r="K24">
        <v>69</v>
      </c>
      <c r="L24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5.1059301844552554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3.4924230511920999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12.757301656363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86.872938005401707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83.4</v>
      </c>
      <c r="W24">
        <f>IF((DiscreteStatsTable[[#This Row],[RepsRequested]]&gt;1),DiscreteStatsTable[[#This Row],[HalfWidth]],DiscreteStatsTable[[#This Row],[BatchMeansHalfWidth]])</f>
        <v>1.1169310784362305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68</v>
      </c>
      <c r="B25" t="s">
        <v>70</v>
      </c>
      <c r="C25">
        <v>24</v>
      </c>
      <c r="D25" t="s">
        <v>71</v>
      </c>
      <c r="E25" t="s">
        <v>72</v>
      </c>
      <c r="F25" t="s">
        <v>73</v>
      </c>
      <c r="G25">
        <v>1.05909699539006</v>
      </c>
      <c r="H25">
        <v>2E+20</v>
      </c>
      <c r="I25">
        <v>0</v>
      </c>
      <c r="J25">
        <v>14.0021469744448</v>
      </c>
      <c r="K25">
        <v>77</v>
      </c>
      <c r="L25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5.1059301844552554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3.4924230511920999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12.757301656363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86.872938005401707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83.4</v>
      </c>
      <c r="W25">
        <f>IF((DiscreteStatsTable[[#This Row],[RepsRequested]]&gt;1),DiscreteStatsTable[[#This Row],[HalfWidth]],DiscreteStatsTable[[#This Row],[BatchMeansHalfWidth]])</f>
        <v>1.1169310784362305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68</v>
      </c>
      <c r="B26" t="s">
        <v>70</v>
      </c>
      <c r="C26">
        <v>25</v>
      </c>
      <c r="D26" t="s">
        <v>71</v>
      </c>
      <c r="E26" t="s">
        <v>72</v>
      </c>
      <c r="F26" t="s">
        <v>73</v>
      </c>
      <c r="G26">
        <v>4.2496905022653397</v>
      </c>
      <c r="H26">
        <v>2E+20</v>
      </c>
      <c r="I26">
        <v>0</v>
      </c>
      <c r="J26">
        <v>50.496732373371998</v>
      </c>
      <c r="K26">
        <v>115</v>
      </c>
      <c r="L26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5.1059301844552554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3.4924230511920999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12.757301656363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86.872938005401707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83.4</v>
      </c>
      <c r="W26">
        <f>IF((DiscreteStatsTable[[#This Row],[RepsRequested]]&gt;1),DiscreteStatsTable[[#This Row],[HalfWidth]],DiscreteStatsTable[[#This Row],[BatchMeansHalfWidth]])</f>
        <v>1.1169310784362305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68</v>
      </c>
      <c r="B27" t="s">
        <v>70</v>
      </c>
      <c r="C27">
        <v>26</v>
      </c>
      <c r="D27" t="s">
        <v>71</v>
      </c>
      <c r="E27" t="s">
        <v>72</v>
      </c>
      <c r="F27" t="s">
        <v>73</v>
      </c>
      <c r="G27">
        <v>0.33885131777377597</v>
      </c>
      <c r="H27">
        <v>2E+20</v>
      </c>
      <c r="I27">
        <v>0</v>
      </c>
      <c r="J27">
        <v>10.818588830642099</v>
      </c>
      <c r="K27">
        <v>75</v>
      </c>
      <c r="L27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5.1059301844552554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3.4924230511920999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12.757301656363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86.872938005401707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83.4</v>
      </c>
      <c r="W27">
        <f>IF((DiscreteStatsTable[[#This Row],[RepsRequested]]&gt;1),DiscreteStatsTable[[#This Row],[HalfWidth]],DiscreteStatsTable[[#This Row],[BatchMeansHalfWidth]])</f>
        <v>1.1169310784362305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68</v>
      </c>
      <c r="B28" t="s">
        <v>70</v>
      </c>
      <c r="C28">
        <v>27</v>
      </c>
      <c r="D28" t="s">
        <v>71</v>
      </c>
      <c r="E28" t="s">
        <v>72</v>
      </c>
      <c r="F28" t="s">
        <v>73</v>
      </c>
      <c r="G28">
        <v>4.7876551825658797</v>
      </c>
      <c r="H28">
        <v>2E+20</v>
      </c>
      <c r="I28">
        <v>0</v>
      </c>
      <c r="J28">
        <v>36.378548014739501</v>
      </c>
      <c r="K28">
        <v>89</v>
      </c>
      <c r="L28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5.1059301844552554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3.4924230511920999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12.757301656363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86.872938005401707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83.4</v>
      </c>
      <c r="W28">
        <f>IF((DiscreteStatsTable[[#This Row],[RepsRequested]]&gt;1),DiscreteStatsTable[[#This Row],[HalfWidth]],DiscreteStatsTable[[#This Row],[BatchMeansHalfWidth]])</f>
        <v>1.1169310784362305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68</v>
      </c>
      <c r="B29" t="s">
        <v>70</v>
      </c>
      <c r="C29">
        <v>28</v>
      </c>
      <c r="D29" t="s">
        <v>71</v>
      </c>
      <c r="E29" t="s">
        <v>72</v>
      </c>
      <c r="F29" t="s">
        <v>73</v>
      </c>
      <c r="G29">
        <v>10.3136889884906</v>
      </c>
      <c r="H29">
        <v>2E+20</v>
      </c>
      <c r="I29">
        <v>0</v>
      </c>
      <c r="J29">
        <v>59.981006449987902</v>
      </c>
      <c r="K29">
        <v>72</v>
      </c>
      <c r="L29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5.1059301844552554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3.4924230511920999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12.757301656363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86.872938005401707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83.4</v>
      </c>
      <c r="W29">
        <f>IF((DiscreteStatsTable[[#This Row],[RepsRequested]]&gt;1),DiscreteStatsTable[[#This Row],[HalfWidth]],DiscreteStatsTable[[#This Row],[BatchMeansHalfWidth]])</f>
        <v>1.1169310784362305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68</v>
      </c>
      <c r="B30" t="s">
        <v>70</v>
      </c>
      <c r="C30">
        <v>29</v>
      </c>
      <c r="D30" t="s">
        <v>71</v>
      </c>
      <c r="E30" t="s">
        <v>72</v>
      </c>
      <c r="F30" t="s">
        <v>73</v>
      </c>
      <c r="G30">
        <v>2.9655283942034898</v>
      </c>
      <c r="H30">
        <v>2E+20</v>
      </c>
      <c r="I30">
        <v>0</v>
      </c>
      <c r="J30">
        <v>79.118659268068299</v>
      </c>
      <c r="K30">
        <v>87</v>
      </c>
      <c r="L30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5.1059301844552554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3.4924230511920999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12.757301656363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86.872938005401707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83.4</v>
      </c>
      <c r="W30">
        <f>IF((DiscreteStatsTable[[#This Row],[RepsRequested]]&gt;1),DiscreteStatsTable[[#This Row],[HalfWidth]],DiscreteStatsTable[[#This Row],[BatchMeansHalfWidth]])</f>
        <v>1.1169310784362305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68</v>
      </c>
      <c r="B31" t="s">
        <v>70</v>
      </c>
      <c r="C31">
        <v>30</v>
      </c>
      <c r="D31" t="s">
        <v>71</v>
      </c>
      <c r="E31" t="s">
        <v>72</v>
      </c>
      <c r="F31" t="s">
        <v>73</v>
      </c>
      <c r="G31">
        <v>3.6198009966013398</v>
      </c>
      <c r="H31">
        <v>2E+20</v>
      </c>
      <c r="I31">
        <v>0</v>
      </c>
      <c r="J31">
        <v>72.0604879300286</v>
      </c>
      <c r="K31">
        <v>63</v>
      </c>
      <c r="L31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5.1059301844552554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3.4924230511920999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12.757301656363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86.872938005401707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83.4</v>
      </c>
      <c r="W31">
        <f>IF((DiscreteStatsTable[[#This Row],[RepsRequested]]&gt;1),DiscreteStatsTable[[#This Row],[HalfWidth]],DiscreteStatsTable[[#This Row],[BatchMeansHalfWidth]])</f>
        <v>1.1169310784362305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68</v>
      </c>
      <c r="B32" t="s">
        <v>70</v>
      </c>
      <c r="C32">
        <v>31</v>
      </c>
      <c r="D32" t="s">
        <v>71</v>
      </c>
      <c r="E32" t="s">
        <v>72</v>
      </c>
      <c r="F32" t="s">
        <v>73</v>
      </c>
      <c r="G32">
        <v>11.2490079676622</v>
      </c>
      <c r="H32">
        <v>2E+20</v>
      </c>
      <c r="I32">
        <v>0</v>
      </c>
      <c r="J32">
        <v>78.956408173448594</v>
      </c>
      <c r="K32">
        <v>95</v>
      </c>
      <c r="L32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5.1059301844552554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3.4924230511920999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12.757301656363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86.872938005401707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83.4</v>
      </c>
      <c r="W32">
        <f>IF((DiscreteStatsTable[[#This Row],[RepsRequested]]&gt;1),DiscreteStatsTable[[#This Row],[HalfWidth]],DiscreteStatsTable[[#This Row],[BatchMeansHalfWidth]])</f>
        <v>1.1169310784362305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68</v>
      </c>
      <c r="B33" t="s">
        <v>70</v>
      </c>
      <c r="C33">
        <v>32</v>
      </c>
      <c r="D33" t="s">
        <v>71</v>
      </c>
      <c r="E33" t="s">
        <v>72</v>
      </c>
      <c r="F33" t="s">
        <v>73</v>
      </c>
      <c r="G33">
        <v>12.757301656363</v>
      </c>
      <c r="H33">
        <v>2E+20</v>
      </c>
      <c r="I33">
        <v>0</v>
      </c>
      <c r="J33">
        <v>75.049680744185494</v>
      </c>
      <c r="K33">
        <v>88</v>
      </c>
      <c r="L33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5.1059301844552554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3.4924230511920999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12.757301656363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86.872938005401707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83.4</v>
      </c>
      <c r="W33">
        <f>IF((DiscreteStatsTable[[#This Row],[RepsRequested]]&gt;1),DiscreteStatsTable[[#This Row],[HalfWidth]],DiscreteStatsTable[[#This Row],[BatchMeansHalfWidth]])</f>
        <v>1.1169310784362305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68</v>
      </c>
      <c r="B34" t="s">
        <v>70</v>
      </c>
      <c r="C34">
        <v>33</v>
      </c>
      <c r="D34" t="s">
        <v>71</v>
      </c>
      <c r="E34" t="s">
        <v>72</v>
      </c>
      <c r="F34" t="s">
        <v>73</v>
      </c>
      <c r="G34">
        <v>7.0387841466344696</v>
      </c>
      <c r="H34">
        <v>2E+20</v>
      </c>
      <c r="I34">
        <v>0</v>
      </c>
      <c r="J34">
        <v>72.180947982802806</v>
      </c>
      <c r="K34">
        <v>85</v>
      </c>
      <c r="L34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5.1059301844552554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3.4924230511920999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12.757301656363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86.872938005401707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83.4</v>
      </c>
      <c r="W34">
        <f>IF((DiscreteStatsTable[[#This Row],[RepsRequested]]&gt;1),DiscreteStatsTable[[#This Row],[HalfWidth]],DiscreteStatsTable[[#This Row],[BatchMeansHalfWidth]])</f>
        <v>1.1169310784362305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68</v>
      </c>
      <c r="B35" t="s">
        <v>70</v>
      </c>
      <c r="C35">
        <v>34</v>
      </c>
      <c r="D35" t="s">
        <v>71</v>
      </c>
      <c r="E35" t="s">
        <v>72</v>
      </c>
      <c r="F35" t="s">
        <v>73</v>
      </c>
      <c r="G35">
        <v>4.7265837971826903</v>
      </c>
      <c r="H35">
        <v>2E+20</v>
      </c>
      <c r="I35">
        <v>0</v>
      </c>
      <c r="J35">
        <v>67.668807824354204</v>
      </c>
      <c r="K35">
        <v>104</v>
      </c>
      <c r="L35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5.1059301844552554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3.4924230511920999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12.757301656363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86.872938005401707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83.4</v>
      </c>
      <c r="W35">
        <f>IF((DiscreteStatsTable[[#This Row],[RepsRequested]]&gt;1),DiscreteStatsTable[[#This Row],[HalfWidth]],DiscreteStatsTable[[#This Row],[BatchMeansHalfWidth]])</f>
        <v>1.1169310784362305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68</v>
      </c>
      <c r="B36" t="s">
        <v>70</v>
      </c>
      <c r="C36">
        <v>35</v>
      </c>
      <c r="D36" t="s">
        <v>71</v>
      </c>
      <c r="E36" t="s">
        <v>72</v>
      </c>
      <c r="F36" t="s">
        <v>73</v>
      </c>
      <c r="G36">
        <v>3.7007384198186402</v>
      </c>
      <c r="H36">
        <v>2E+20</v>
      </c>
      <c r="I36">
        <v>0</v>
      </c>
      <c r="J36">
        <v>78.655100700124393</v>
      </c>
      <c r="K36">
        <v>48</v>
      </c>
      <c r="L36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5.1059301844552554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3.4924230511920999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12.757301656363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86.872938005401707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83.4</v>
      </c>
      <c r="W36">
        <f>IF((DiscreteStatsTable[[#This Row],[RepsRequested]]&gt;1),DiscreteStatsTable[[#This Row],[HalfWidth]],DiscreteStatsTable[[#This Row],[BatchMeansHalfWidth]])</f>
        <v>1.1169310784362305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68</v>
      </c>
      <c r="B37" t="s">
        <v>70</v>
      </c>
      <c r="C37">
        <v>36</v>
      </c>
      <c r="D37" t="s">
        <v>71</v>
      </c>
      <c r="E37" t="s">
        <v>72</v>
      </c>
      <c r="F37" t="s">
        <v>73</v>
      </c>
      <c r="G37">
        <v>0.85899048980424497</v>
      </c>
      <c r="H37">
        <v>2E+20</v>
      </c>
      <c r="I37">
        <v>0</v>
      </c>
      <c r="J37">
        <v>19.7105271324147</v>
      </c>
      <c r="K37">
        <v>80</v>
      </c>
      <c r="L37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5.1059301844552554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3.4924230511920999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12.757301656363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86.872938005401707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83.4</v>
      </c>
      <c r="W37">
        <f>IF((DiscreteStatsTable[[#This Row],[RepsRequested]]&gt;1),DiscreteStatsTable[[#This Row],[HalfWidth]],DiscreteStatsTable[[#This Row],[BatchMeansHalfWidth]])</f>
        <v>1.1169310784362305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68</v>
      </c>
      <c r="B38" t="s">
        <v>70</v>
      </c>
      <c r="C38">
        <v>37</v>
      </c>
      <c r="D38" t="s">
        <v>71</v>
      </c>
      <c r="E38" t="s">
        <v>72</v>
      </c>
      <c r="F38" t="s">
        <v>73</v>
      </c>
      <c r="G38">
        <v>4.2276665610078101</v>
      </c>
      <c r="H38">
        <v>2E+20</v>
      </c>
      <c r="I38">
        <v>0</v>
      </c>
      <c r="J38">
        <v>40.102233829768203</v>
      </c>
      <c r="K38">
        <v>114</v>
      </c>
      <c r="L38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5.1059301844552554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3.4924230511920999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12.757301656363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86.872938005401707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83.4</v>
      </c>
      <c r="W38">
        <f>IF((DiscreteStatsTable[[#This Row],[RepsRequested]]&gt;1),DiscreteStatsTable[[#This Row],[HalfWidth]],DiscreteStatsTable[[#This Row],[BatchMeansHalfWidth]])</f>
        <v>1.1169310784362305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68</v>
      </c>
      <c r="B39" t="s">
        <v>70</v>
      </c>
      <c r="C39">
        <v>38</v>
      </c>
      <c r="D39" t="s">
        <v>71</v>
      </c>
      <c r="E39" t="s">
        <v>72</v>
      </c>
      <c r="F39" t="s">
        <v>73</v>
      </c>
      <c r="G39">
        <v>3.81180197354018</v>
      </c>
      <c r="H39">
        <v>2E+20</v>
      </c>
      <c r="I39">
        <v>0</v>
      </c>
      <c r="J39">
        <v>75.116776436800805</v>
      </c>
      <c r="K39">
        <v>103</v>
      </c>
      <c r="L39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5.1059301844552554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3.4924230511920999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12.757301656363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86.872938005401707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83.4</v>
      </c>
      <c r="W39">
        <f>IF((DiscreteStatsTable[[#This Row],[RepsRequested]]&gt;1),DiscreteStatsTable[[#This Row],[HalfWidth]],DiscreteStatsTable[[#This Row],[BatchMeansHalfWidth]])</f>
        <v>1.1169310784362305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68</v>
      </c>
      <c r="B40" t="s">
        <v>70</v>
      </c>
      <c r="C40">
        <v>39</v>
      </c>
      <c r="D40" t="s">
        <v>71</v>
      </c>
      <c r="E40" t="s">
        <v>72</v>
      </c>
      <c r="F40" t="s">
        <v>73</v>
      </c>
      <c r="G40">
        <v>1.91005975935829</v>
      </c>
      <c r="H40">
        <v>2E+20</v>
      </c>
      <c r="I40">
        <v>0</v>
      </c>
      <c r="J40">
        <v>27.347123136948099</v>
      </c>
      <c r="K40">
        <v>101</v>
      </c>
      <c r="L40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5.1059301844552554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3.4924230511920999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12.757301656363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86.872938005401707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83.4</v>
      </c>
      <c r="W40">
        <f>IF((DiscreteStatsTable[[#This Row],[RepsRequested]]&gt;1),DiscreteStatsTable[[#This Row],[HalfWidth]],DiscreteStatsTable[[#This Row],[BatchMeansHalfWidth]])</f>
        <v>1.1169310784362305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68</v>
      </c>
      <c r="B41" t="s">
        <v>70</v>
      </c>
      <c r="C41">
        <v>40</v>
      </c>
      <c r="D41" t="s">
        <v>71</v>
      </c>
      <c r="E41" t="s">
        <v>72</v>
      </c>
      <c r="F41" t="s">
        <v>73</v>
      </c>
      <c r="G41">
        <v>6.6586598674552802</v>
      </c>
      <c r="H41">
        <v>2E+20</v>
      </c>
      <c r="I41">
        <v>0</v>
      </c>
      <c r="J41">
        <v>79.094122234443105</v>
      </c>
      <c r="K41">
        <v>98</v>
      </c>
      <c r="L41" t="str">
        <f>DiscreteStatsTable[[#This Row],[ProjectName]]&amp;DiscreteStatsTable[[#This Row],[Name]]&amp;DiscreteStatsTable[[#This Row],[Type]]&amp;DiscreteStatsTable[[#This Row],[Source]]</f>
        <v>Drone ProjectAdvancedServicing.QueueWaiting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5.1059301844552554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3.4924230511920999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1.1169310784362305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12.757301656363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86.872938005401707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83.4</v>
      </c>
      <c r="W41">
        <f>IF((DiscreteStatsTable[[#This Row],[RepsRequested]]&gt;1),DiscreteStatsTable[[#This Row],[HalfWidth]],DiscreteStatsTable[[#This Row],[BatchMeansHalfWidth]])</f>
        <v>1.1169310784362305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68</v>
      </c>
      <c r="B42" t="s">
        <v>70</v>
      </c>
      <c r="C42">
        <v>1</v>
      </c>
      <c r="D42" t="s">
        <v>74</v>
      </c>
      <c r="E42" t="s">
        <v>75</v>
      </c>
      <c r="F42" t="s">
        <v>76</v>
      </c>
      <c r="G42">
        <v>218.532304740717</v>
      </c>
      <c r="H42">
        <v>2E+20</v>
      </c>
      <c r="I42">
        <v>69.014478453885701</v>
      </c>
      <c r="J42">
        <v>414.95624641671702</v>
      </c>
      <c r="K42">
        <v>120</v>
      </c>
      <c r="L42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273.88652479255086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101.92693360368156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129.973060458281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546.98574832930501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48.037371389804797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865.27758189666497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42">
        <f>IF((DiscreteStatsTable[[#This Row],[RepsRequested]]&gt;1),DiscreteStatsTable[[#This Row],[HalfWidth]],DiscreteStatsTable[[#This Row],[BatchMeansHalfWidth]])</f>
        <v>32.597814813070329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68</v>
      </c>
      <c r="B43" t="s">
        <v>70</v>
      </c>
      <c r="C43">
        <v>2</v>
      </c>
      <c r="D43" t="s">
        <v>74</v>
      </c>
      <c r="E43" t="s">
        <v>75</v>
      </c>
      <c r="F43" t="s">
        <v>76</v>
      </c>
      <c r="G43">
        <v>168.837307951654</v>
      </c>
      <c r="H43">
        <v>2E+20</v>
      </c>
      <c r="I43">
        <v>58.967510142941101</v>
      </c>
      <c r="J43">
        <v>381.74091831373499</v>
      </c>
      <c r="K43">
        <v>76</v>
      </c>
      <c r="L43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273.88652479255086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101.92693360368156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129.973060458281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546.98574832930501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48.037371389804797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865.27758189666497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43">
        <f>IF((DiscreteStatsTable[[#This Row],[RepsRequested]]&gt;1),DiscreteStatsTable[[#This Row],[HalfWidth]],DiscreteStatsTable[[#This Row],[BatchMeansHalfWidth]])</f>
        <v>32.597814813070329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68</v>
      </c>
      <c r="B44" t="s">
        <v>70</v>
      </c>
      <c r="C44">
        <v>3</v>
      </c>
      <c r="D44" t="s">
        <v>74</v>
      </c>
      <c r="E44" t="s">
        <v>75</v>
      </c>
      <c r="F44" t="s">
        <v>76</v>
      </c>
      <c r="G44">
        <v>245.07775065707301</v>
      </c>
      <c r="H44">
        <v>2E+20</v>
      </c>
      <c r="I44">
        <v>55.211932637531497</v>
      </c>
      <c r="J44">
        <v>488.89362146115701</v>
      </c>
      <c r="K44">
        <v>68</v>
      </c>
      <c r="L44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273.88652479255086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101.92693360368156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129.973060458281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546.98574832930501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48.037371389804797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865.27758189666497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44">
        <f>IF((DiscreteStatsTable[[#This Row],[RepsRequested]]&gt;1),DiscreteStatsTable[[#This Row],[HalfWidth]],DiscreteStatsTable[[#This Row],[BatchMeansHalfWidth]])</f>
        <v>32.597814813070329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68</v>
      </c>
      <c r="B45" t="s">
        <v>70</v>
      </c>
      <c r="C45">
        <v>4</v>
      </c>
      <c r="D45" t="s">
        <v>74</v>
      </c>
      <c r="E45" t="s">
        <v>75</v>
      </c>
      <c r="F45" t="s">
        <v>76</v>
      </c>
      <c r="G45">
        <v>184.141282574858</v>
      </c>
      <c r="H45">
        <v>2E+20</v>
      </c>
      <c r="I45">
        <v>82.6130998398462</v>
      </c>
      <c r="J45">
        <v>359.13766891965099</v>
      </c>
      <c r="K45">
        <v>85</v>
      </c>
      <c r="L4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273.88652479255086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101.92693360368156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129.973060458281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546.98574832930501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48.037371389804797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865.27758189666497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45">
        <f>IF((DiscreteStatsTable[[#This Row],[RepsRequested]]&gt;1),DiscreteStatsTable[[#This Row],[HalfWidth]],DiscreteStatsTable[[#This Row],[BatchMeansHalfWidth]])</f>
        <v>32.597814813070329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68</v>
      </c>
      <c r="B46" t="s">
        <v>70</v>
      </c>
      <c r="C46">
        <v>5</v>
      </c>
      <c r="D46" t="s">
        <v>74</v>
      </c>
      <c r="E46" t="s">
        <v>75</v>
      </c>
      <c r="F46" t="s">
        <v>76</v>
      </c>
      <c r="G46">
        <v>270.67682800614301</v>
      </c>
      <c r="H46">
        <v>2E+20</v>
      </c>
      <c r="I46">
        <v>79.966100216590704</v>
      </c>
      <c r="J46">
        <v>548.86215713456704</v>
      </c>
      <c r="K46">
        <v>95</v>
      </c>
      <c r="L46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273.88652479255086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101.92693360368156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129.973060458281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546.98574832930501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48.037371389804797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865.27758189666497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46">
        <f>IF((DiscreteStatsTable[[#This Row],[RepsRequested]]&gt;1),DiscreteStatsTable[[#This Row],[HalfWidth]],DiscreteStatsTable[[#This Row],[BatchMeansHalfWidth]])</f>
        <v>32.597814813070329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68</v>
      </c>
      <c r="B47" t="s">
        <v>70</v>
      </c>
      <c r="C47">
        <v>6</v>
      </c>
      <c r="D47" t="s">
        <v>74</v>
      </c>
      <c r="E47" t="s">
        <v>75</v>
      </c>
      <c r="F47" t="s">
        <v>76</v>
      </c>
      <c r="G47">
        <v>546.98574832930501</v>
      </c>
      <c r="H47">
        <v>2E+20</v>
      </c>
      <c r="I47">
        <v>72.893235566910207</v>
      </c>
      <c r="J47">
        <v>865.27758189666497</v>
      </c>
      <c r="K47">
        <v>90</v>
      </c>
      <c r="L47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273.88652479255086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101.92693360368156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129.973060458281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546.98574832930501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48.037371389804797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865.27758189666497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47">
        <f>IF((DiscreteStatsTable[[#This Row],[RepsRequested]]&gt;1),DiscreteStatsTable[[#This Row],[HalfWidth]],DiscreteStatsTable[[#This Row],[BatchMeansHalfWidth]])</f>
        <v>32.597814813070329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68</v>
      </c>
      <c r="B48" t="s">
        <v>70</v>
      </c>
      <c r="C48">
        <v>7</v>
      </c>
      <c r="D48" t="s">
        <v>74</v>
      </c>
      <c r="E48" t="s">
        <v>75</v>
      </c>
      <c r="F48" t="s">
        <v>76</v>
      </c>
      <c r="G48">
        <v>284.55531146231101</v>
      </c>
      <c r="H48">
        <v>2E+20</v>
      </c>
      <c r="I48">
        <v>52.9709909169719</v>
      </c>
      <c r="J48">
        <v>505.77591257147998</v>
      </c>
      <c r="K48">
        <v>61</v>
      </c>
      <c r="L48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273.88652479255086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101.92693360368156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129.973060458281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546.98574832930501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48.037371389804797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865.27758189666497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48">
        <f>IF((DiscreteStatsTable[[#This Row],[RepsRequested]]&gt;1),DiscreteStatsTable[[#This Row],[HalfWidth]],DiscreteStatsTable[[#This Row],[BatchMeansHalfWidth]])</f>
        <v>32.597814813070329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68</v>
      </c>
      <c r="B49" t="s">
        <v>70</v>
      </c>
      <c r="C49">
        <v>8</v>
      </c>
      <c r="D49" t="s">
        <v>74</v>
      </c>
      <c r="E49" t="s">
        <v>75</v>
      </c>
      <c r="F49" t="s">
        <v>76</v>
      </c>
      <c r="G49">
        <v>321.65559288931701</v>
      </c>
      <c r="H49">
        <v>2E+20</v>
      </c>
      <c r="I49">
        <v>183.61282616306701</v>
      </c>
      <c r="J49">
        <v>643.06332440131098</v>
      </c>
      <c r="K49">
        <v>48</v>
      </c>
      <c r="L49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273.88652479255086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101.92693360368156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129.973060458281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546.98574832930501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48.037371389804797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865.27758189666497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49">
        <f>IF((DiscreteStatsTable[[#This Row],[RepsRequested]]&gt;1),DiscreteStatsTable[[#This Row],[HalfWidth]],DiscreteStatsTable[[#This Row],[BatchMeansHalfWidth]])</f>
        <v>32.597814813070329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68</v>
      </c>
      <c r="B50" t="s">
        <v>70</v>
      </c>
      <c r="C50">
        <v>9</v>
      </c>
      <c r="D50" t="s">
        <v>74</v>
      </c>
      <c r="E50" t="s">
        <v>75</v>
      </c>
      <c r="F50" t="s">
        <v>76</v>
      </c>
      <c r="G50">
        <v>263.14104382699702</v>
      </c>
      <c r="H50">
        <v>2E+20</v>
      </c>
      <c r="I50">
        <v>48.037371389804797</v>
      </c>
      <c r="J50">
        <v>525.47376389706403</v>
      </c>
      <c r="K50">
        <v>49</v>
      </c>
      <c r="L50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273.88652479255086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101.92693360368156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129.973060458281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546.98574832930501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48.037371389804797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865.27758189666497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0">
        <f>IF((DiscreteStatsTable[[#This Row],[RepsRequested]]&gt;1),DiscreteStatsTable[[#This Row],[HalfWidth]],DiscreteStatsTable[[#This Row],[BatchMeansHalfWidth]])</f>
        <v>32.597814813070329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68</v>
      </c>
      <c r="B51" t="s">
        <v>70</v>
      </c>
      <c r="C51">
        <v>10</v>
      </c>
      <c r="D51" t="s">
        <v>74</v>
      </c>
      <c r="E51" t="s">
        <v>75</v>
      </c>
      <c r="F51" t="s">
        <v>76</v>
      </c>
      <c r="G51">
        <v>308.08477007336302</v>
      </c>
      <c r="H51">
        <v>2E+20</v>
      </c>
      <c r="I51">
        <v>62.612949487122798</v>
      </c>
      <c r="J51">
        <v>716.17251240164796</v>
      </c>
      <c r="K51">
        <v>75</v>
      </c>
      <c r="L51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273.88652479255086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101.92693360368156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129.973060458281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546.98574832930501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48.037371389804797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865.27758189666497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1">
        <f>IF((DiscreteStatsTable[[#This Row],[RepsRequested]]&gt;1),DiscreteStatsTable[[#This Row],[HalfWidth]],DiscreteStatsTable[[#This Row],[BatchMeansHalfWidth]])</f>
        <v>32.597814813070329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68</v>
      </c>
      <c r="B52" t="s">
        <v>70</v>
      </c>
      <c r="C52">
        <v>11</v>
      </c>
      <c r="D52" t="s">
        <v>74</v>
      </c>
      <c r="E52" t="s">
        <v>75</v>
      </c>
      <c r="F52" t="s">
        <v>76</v>
      </c>
      <c r="G52">
        <v>257.13246188810598</v>
      </c>
      <c r="H52">
        <v>2E+20</v>
      </c>
      <c r="I52">
        <v>65.846541520246106</v>
      </c>
      <c r="J52">
        <v>464.80374449552397</v>
      </c>
      <c r="K52">
        <v>61</v>
      </c>
      <c r="L52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273.88652479255086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101.92693360368156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129.973060458281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546.98574832930501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48.037371389804797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865.27758189666497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2">
        <f>IF((DiscreteStatsTable[[#This Row],[RepsRequested]]&gt;1),DiscreteStatsTable[[#This Row],[HalfWidth]],DiscreteStatsTable[[#This Row],[BatchMeansHalfWidth]])</f>
        <v>32.597814813070329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68</v>
      </c>
      <c r="B53" t="s">
        <v>70</v>
      </c>
      <c r="C53">
        <v>12</v>
      </c>
      <c r="D53" t="s">
        <v>74</v>
      </c>
      <c r="E53" t="s">
        <v>75</v>
      </c>
      <c r="F53" t="s">
        <v>76</v>
      </c>
      <c r="G53">
        <v>261.86718143715899</v>
      </c>
      <c r="H53">
        <v>2E+20</v>
      </c>
      <c r="I53">
        <v>73.329764349966993</v>
      </c>
      <c r="J53">
        <v>582.64264014072899</v>
      </c>
      <c r="K53">
        <v>59</v>
      </c>
      <c r="L53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273.88652479255086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101.92693360368156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129.973060458281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546.98574832930501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48.037371389804797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865.27758189666497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3">
        <f>IF((DiscreteStatsTable[[#This Row],[RepsRequested]]&gt;1),DiscreteStatsTable[[#This Row],[HalfWidth]],DiscreteStatsTable[[#This Row],[BatchMeansHalfWidth]])</f>
        <v>32.597814813070329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68</v>
      </c>
      <c r="B54" t="s">
        <v>70</v>
      </c>
      <c r="C54">
        <v>13</v>
      </c>
      <c r="D54" t="s">
        <v>74</v>
      </c>
      <c r="E54" t="s">
        <v>75</v>
      </c>
      <c r="F54" t="s">
        <v>76</v>
      </c>
      <c r="G54">
        <v>442.45993022431003</v>
      </c>
      <c r="H54">
        <v>2E+20</v>
      </c>
      <c r="I54">
        <v>76.067759962604697</v>
      </c>
      <c r="J54">
        <v>855.13978228406495</v>
      </c>
      <c r="K54">
        <v>73</v>
      </c>
      <c r="L54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273.88652479255086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101.92693360368156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129.973060458281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546.98574832930501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48.037371389804797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865.27758189666497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4">
        <f>IF((DiscreteStatsTable[[#This Row],[RepsRequested]]&gt;1),DiscreteStatsTable[[#This Row],[HalfWidth]],DiscreteStatsTable[[#This Row],[BatchMeansHalfWidth]])</f>
        <v>32.597814813070329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68</v>
      </c>
      <c r="B55" t="s">
        <v>70</v>
      </c>
      <c r="C55">
        <v>14</v>
      </c>
      <c r="D55" t="s">
        <v>74</v>
      </c>
      <c r="E55" t="s">
        <v>75</v>
      </c>
      <c r="F55" t="s">
        <v>76</v>
      </c>
      <c r="G55">
        <v>250.094864557063</v>
      </c>
      <c r="H55">
        <v>2E+20</v>
      </c>
      <c r="I55">
        <v>53.602211172678103</v>
      </c>
      <c r="J55">
        <v>477.10429976342903</v>
      </c>
      <c r="K55">
        <v>74</v>
      </c>
      <c r="L5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273.88652479255086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101.92693360368156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129.973060458281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546.98574832930501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48.037371389804797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865.27758189666497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5">
        <f>IF((DiscreteStatsTable[[#This Row],[RepsRequested]]&gt;1),DiscreteStatsTable[[#This Row],[HalfWidth]],DiscreteStatsTable[[#This Row],[BatchMeansHalfWidth]])</f>
        <v>32.597814813070329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68</v>
      </c>
      <c r="B56" t="s">
        <v>70</v>
      </c>
      <c r="C56">
        <v>15</v>
      </c>
      <c r="D56" t="s">
        <v>74</v>
      </c>
      <c r="E56" t="s">
        <v>75</v>
      </c>
      <c r="F56" t="s">
        <v>76</v>
      </c>
      <c r="G56">
        <v>129.973060458281</v>
      </c>
      <c r="H56">
        <v>2E+20</v>
      </c>
      <c r="I56">
        <v>75.297442040144901</v>
      </c>
      <c r="J56">
        <v>240.062866081089</v>
      </c>
      <c r="K56">
        <v>45</v>
      </c>
      <c r="L56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273.88652479255086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101.92693360368156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129.973060458281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546.98574832930501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48.037371389804797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865.27758189666497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6">
        <f>IF((DiscreteStatsTable[[#This Row],[RepsRequested]]&gt;1),DiscreteStatsTable[[#This Row],[HalfWidth]],DiscreteStatsTable[[#This Row],[BatchMeansHalfWidth]])</f>
        <v>32.597814813070329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68</v>
      </c>
      <c r="B57" t="s">
        <v>70</v>
      </c>
      <c r="C57">
        <v>16</v>
      </c>
      <c r="D57" t="s">
        <v>74</v>
      </c>
      <c r="E57" t="s">
        <v>75</v>
      </c>
      <c r="F57" t="s">
        <v>76</v>
      </c>
      <c r="G57">
        <v>185.80083926964701</v>
      </c>
      <c r="H57">
        <v>2E+20</v>
      </c>
      <c r="I57">
        <v>80.711114431045601</v>
      </c>
      <c r="J57">
        <v>532.47883111065698</v>
      </c>
      <c r="K57">
        <v>39</v>
      </c>
      <c r="L57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273.88652479255086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101.92693360368156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129.973060458281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546.98574832930501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48.037371389804797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865.27758189666497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7">
        <f>IF((DiscreteStatsTable[[#This Row],[RepsRequested]]&gt;1),DiscreteStatsTable[[#This Row],[HalfWidth]],DiscreteStatsTable[[#This Row],[BatchMeansHalfWidth]])</f>
        <v>32.597814813070329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68</v>
      </c>
      <c r="B58" t="s">
        <v>70</v>
      </c>
      <c r="C58">
        <v>17</v>
      </c>
      <c r="D58" t="s">
        <v>74</v>
      </c>
      <c r="E58" t="s">
        <v>75</v>
      </c>
      <c r="F58" t="s">
        <v>76</v>
      </c>
      <c r="G58">
        <v>239.66419610934</v>
      </c>
      <c r="H58">
        <v>2E+20</v>
      </c>
      <c r="I58">
        <v>80.229630974025099</v>
      </c>
      <c r="J58">
        <v>590.49078654510504</v>
      </c>
      <c r="K58">
        <v>63</v>
      </c>
      <c r="L58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273.88652479255086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101.92693360368156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129.973060458281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546.98574832930501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48.037371389804797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865.27758189666497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8">
        <f>IF((DiscreteStatsTable[[#This Row],[RepsRequested]]&gt;1),DiscreteStatsTable[[#This Row],[HalfWidth]],DiscreteStatsTable[[#This Row],[BatchMeansHalfWidth]])</f>
        <v>32.597814813070329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68</v>
      </c>
      <c r="B59" t="s">
        <v>70</v>
      </c>
      <c r="C59">
        <v>18</v>
      </c>
      <c r="D59" t="s">
        <v>74</v>
      </c>
      <c r="E59" t="s">
        <v>75</v>
      </c>
      <c r="F59" t="s">
        <v>76</v>
      </c>
      <c r="G59">
        <v>180.32403610756799</v>
      </c>
      <c r="H59">
        <v>2E+20</v>
      </c>
      <c r="I59">
        <v>78.696984291120799</v>
      </c>
      <c r="J59">
        <v>389.28757964807397</v>
      </c>
      <c r="K59">
        <v>58</v>
      </c>
      <c r="L59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273.88652479255086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101.92693360368156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129.973060458281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546.98574832930501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48.037371389804797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865.27758189666497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59">
        <f>IF((DiscreteStatsTable[[#This Row],[RepsRequested]]&gt;1),DiscreteStatsTable[[#This Row],[HalfWidth]],DiscreteStatsTable[[#This Row],[BatchMeansHalfWidth]])</f>
        <v>32.597814813070329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68</v>
      </c>
      <c r="B60" t="s">
        <v>70</v>
      </c>
      <c r="C60">
        <v>19</v>
      </c>
      <c r="D60" t="s">
        <v>74</v>
      </c>
      <c r="E60" t="s">
        <v>75</v>
      </c>
      <c r="F60" t="s">
        <v>76</v>
      </c>
      <c r="G60">
        <v>241.432300311608</v>
      </c>
      <c r="H60">
        <v>2E+20</v>
      </c>
      <c r="I60">
        <v>60.755330455061497</v>
      </c>
      <c r="J60">
        <v>542.29258811127897</v>
      </c>
      <c r="K60">
        <v>108</v>
      </c>
      <c r="L60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273.88652479255086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101.92693360368156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129.973060458281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546.98574832930501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48.037371389804797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865.27758189666497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0">
        <f>IF((DiscreteStatsTable[[#This Row],[RepsRequested]]&gt;1),DiscreteStatsTable[[#This Row],[HalfWidth]],DiscreteStatsTable[[#This Row],[BatchMeansHalfWidth]])</f>
        <v>32.597814813070329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68</v>
      </c>
      <c r="B61" t="s">
        <v>70</v>
      </c>
      <c r="C61">
        <v>20</v>
      </c>
      <c r="D61" t="s">
        <v>74</v>
      </c>
      <c r="E61" t="s">
        <v>75</v>
      </c>
      <c r="F61" t="s">
        <v>76</v>
      </c>
      <c r="G61">
        <v>143.51465768677099</v>
      </c>
      <c r="H61">
        <v>2E+20</v>
      </c>
      <c r="I61">
        <v>75.579106725641495</v>
      </c>
      <c r="J61">
        <v>208.31083204817199</v>
      </c>
      <c r="K61">
        <v>12</v>
      </c>
      <c r="L61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273.88652479255086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101.92693360368156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129.973060458281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546.98574832930501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48.037371389804797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865.27758189666497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1">
        <f>IF((DiscreteStatsTable[[#This Row],[RepsRequested]]&gt;1),DiscreteStatsTable[[#This Row],[HalfWidth]],DiscreteStatsTable[[#This Row],[BatchMeansHalfWidth]])</f>
        <v>32.597814813070329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68</v>
      </c>
      <c r="B62" t="s">
        <v>70</v>
      </c>
      <c r="C62">
        <v>21</v>
      </c>
      <c r="D62" t="s">
        <v>74</v>
      </c>
      <c r="E62" t="s">
        <v>75</v>
      </c>
      <c r="F62" t="s">
        <v>76</v>
      </c>
      <c r="G62">
        <v>169.582253195802</v>
      </c>
      <c r="H62">
        <v>2E+20</v>
      </c>
      <c r="I62">
        <v>76.8279053811561</v>
      </c>
      <c r="J62">
        <v>339.96026742092499</v>
      </c>
      <c r="K62">
        <v>26</v>
      </c>
      <c r="L62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40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273.88652479255086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101.92693360368156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129.973060458281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546.98574832930501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48.037371389804797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865.27758189666497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2" s="5">
        <f>IF((DiscreteStatsTable[[#This Row],[RepsRequested]]&gt;1),DiscreteStatsTable[[#This Row],[HalfWidth]],DiscreteStatsTable[[#This Row],[BatchMeansHalfWidth]])</f>
        <v>32.597814813070329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40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68</v>
      </c>
      <c r="B63" t="s">
        <v>70</v>
      </c>
      <c r="C63">
        <v>22</v>
      </c>
      <c r="D63" t="s">
        <v>74</v>
      </c>
      <c r="E63" t="s">
        <v>75</v>
      </c>
      <c r="F63" t="s">
        <v>76</v>
      </c>
      <c r="G63">
        <v>331.99349437324599</v>
      </c>
      <c r="H63">
        <v>2E+20</v>
      </c>
      <c r="I63">
        <v>69.352901187168797</v>
      </c>
      <c r="J63">
        <v>695.54252235302704</v>
      </c>
      <c r="K63">
        <v>62</v>
      </c>
      <c r="L63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40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273.88652479255086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101.92693360368156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129.973060458281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546.98574832930501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48.037371389804797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865.27758189666497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3" s="5">
        <f>IF((DiscreteStatsTable[[#This Row],[RepsRequested]]&gt;1),DiscreteStatsTable[[#This Row],[HalfWidth]],DiscreteStatsTable[[#This Row],[BatchMeansHalfWidth]])</f>
        <v>32.597814813070329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40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68</v>
      </c>
      <c r="B64" t="s">
        <v>70</v>
      </c>
      <c r="C64">
        <v>23</v>
      </c>
      <c r="D64" t="s">
        <v>74</v>
      </c>
      <c r="E64" t="s">
        <v>75</v>
      </c>
      <c r="F64" t="s">
        <v>76</v>
      </c>
      <c r="G64">
        <v>327.402351431537</v>
      </c>
      <c r="H64">
        <v>2E+20</v>
      </c>
      <c r="I64">
        <v>76.116708926173303</v>
      </c>
      <c r="J64">
        <v>667.10894457540303</v>
      </c>
      <c r="K64">
        <v>123</v>
      </c>
      <c r="L64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40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273.88652479255086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101.92693360368156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129.973060458281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546.98574832930501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48.037371389804797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865.27758189666497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4" s="5">
        <f>IF((DiscreteStatsTable[[#This Row],[RepsRequested]]&gt;1),DiscreteStatsTable[[#This Row],[HalfWidth]],DiscreteStatsTable[[#This Row],[BatchMeansHalfWidth]])</f>
        <v>32.597814813070329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40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68</v>
      </c>
      <c r="B65" t="s">
        <v>70</v>
      </c>
      <c r="C65">
        <v>24</v>
      </c>
      <c r="D65" t="s">
        <v>74</v>
      </c>
      <c r="E65" t="s">
        <v>75</v>
      </c>
      <c r="F65" t="s">
        <v>76</v>
      </c>
      <c r="G65">
        <v>205.484102798203</v>
      </c>
      <c r="H65">
        <v>2E+20</v>
      </c>
      <c r="I65">
        <v>75.278290428865404</v>
      </c>
      <c r="J65">
        <v>460.78901577582297</v>
      </c>
      <c r="K65">
        <v>63</v>
      </c>
      <c r="L65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40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273.88652479255086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101.92693360368156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129.973060458281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546.98574832930501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48.037371389804797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865.27758189666497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5" s="5">
        <f>IF((DiscreteStatsTable[[#This Row],[RepsRequested]]&gt;1),DiscreteStatsTable[[#This Row],[HalfWidth]],DiscreteStatsTable[[#This Row],[BatchMeansHalfWidth]])</f>
        <v>32.597814813070329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40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68</v>
      </c>
      <c r="B66" t="s">
        <v>70</v>
      </c>
      <c r="C66">
        <v>25</v>
      </c>
      <c r="D66" t="s">
        <v>74</v>
      </c>
      <c r="E66" t="s">
        <v>75</v>
      </c>
      <c r="F66" t="s">
        <v>76</v>
      </c>
      <c r="G66">
        <v>240.539441939326</v>
      </c>
      <c r="H66">
        <v>2E+20</v>
      </c>
      <c r="I66">
        <v>67.064196585531107</v>
      </c>
      <c r="J66">
        <v>505.480013783723</v>
      </c>
      <c r="K66">
        <v>118</v>
      </c>
      <c r="L66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40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273.88652479255086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101.92693360368156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129.973060458281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546.98574832930501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48.037371389804797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865.27758189666497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6" s="5">
        <f>IF((DiscreteStatsTable[[#This Row],[RepsRequested]]&gt;1),DiscreteStatsTable[[#This Row],[HalfWidth]],DiscreteStatsTable[[#This Row],[BatchMeansHalfWidth]])</f>
        <v>32.597814813070329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40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68</v>
      </c>
      <c r="B67" t="s">
        <v>70</v>
      </c>
      <c r="C67">
        <v>26</v>
      </c>
      <c r="D67" t="s">
        <v>74</v>
      </c>
      <c r="E67" t="s">
        <v>75</v>
      </c>
      <c r="F67" t="s">
        <v>76</v>
      </c>
      <c r="G67">
        <v>202.19666931565499</v>
      </c>
      <c r="H67">
        <v>2E+20</v>
      </c>
      <c r="I67">
        <v>70.399604884025507</v>
      </c>
      <c r="J67">
        <v>586.25469849708099</v>
      </c>
      <c r="K67">
        <v>16</v>
      </c>
      <c r="L67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40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273.88652479255086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101.92693360368156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129.973060458281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546.98574832930501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48.037371389804797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865.27758189666497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7" s="5">
        <f>IF((DiscreteStatsTable[[#This Row],[RepsRequested]]&gt;1),DiscreteStatsTable[[#This Row],[HalfWidth]],DiscreteStatsTable[[#This Row],[BatchMeansHalfWidth]])</f>
        <v>32.597814813070329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40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68</v>
      </c>
      <c r="B68" t="s">
        <v>70</v>
      </c>
      <c r="C68">
        <v>27</v>
      </c>
      <c r="D68" t="s">
        <v>74</v>
      </c>
      <c r="E68" t="s">
        <v>75</v>
      </c>
      <c r="F68" t="s">
        <v>76</v>
      </c>
      <c r="G68">
        <v>542.61440374579399</v>
      </c>
      <c r="H68">
        <v>2E+20</v>
      </c>
      <c r="I68">
        <v>86.607244099613894</v>
      </c>
      <c r="J68">
        <v>795.52933312446498</v>
      </c>
      <c r="K68">
        <v>115</v>
      </c>
      <c r="L68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40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273.88652479255086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101.92693360368156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129.973060458281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546.98574832930501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48.037371389804797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865.27758189666497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8" s="5">
        <f>IF((DiscreteStatsTable[[#This Row],[RepsRequested]]&gt;1),DiscreteStatsTable[[#This Row],[HalfWidth]],DiscreteStatsTable[[#This Row],[BatchMeansHalfWidth]])</f>
        <v>32.597814813070329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40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68</v>
      </c>
      <c r="B69" t="s">
        <v>70</v>
      </c>
      <c r="C69">
        <v>28</v>
      </c>
      <c r="D69" t="s">
        <v>74</v>
      </c>
      <c r="E69" t="s">
        <v>75</v>
      </c>
      <c r="F69" t="s">
        <v>76</v>
      </c>
      <c r="G69">
        <v>187.891647655035</v>
      </c>
      <c r="H69">
        <v>2E+20</v>
      </c>
      <c r="I69">
        <v>89.482883371523698</v>
      </c>
      <c r="J69">
        <v>392.10246348355599</v>
      </c>
      <c r="K69">
        <v>82</v>
      </c>
      <c r="L69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40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273.88652479255086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101.92693360368156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129.973060458281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546.98574832930501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48.037371389804797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865.27758189666497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69" s="5">
        <f>IF((DiscreteStatsTable[[#This Row],[RepsRequested]]&gt;1),DiscreteStatsTable[[#This Row],[HalfWidth]],DiscreteStatsTable[[#This Row],[BatchMeansHalfWidth]])</f>
        <v>32.597814813070329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40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68</v>
      </c>
      <c r="B70" t="s">
        <v>70</v>
      </c>
      <c r="C70">
        <v>29</v>
      </c>
      <c r="D70" t="s">
        <v>74</v>
      </c>
      <c r="E70" t="s">
        <v>75</v>
      </c>
      <c r="F70" t="s">
        <v>76</v>
      </c>
      <c r="G70">
        <v>248.109411394527</v>
      </c>
      <c r="H70">
        <v>2E+20</v>
      </c>
      <c r="I70">
        <v>78.492329112930094</v>
      </c>
      <c r="J70">
        <v>563.54480362694403</v>
      </c>
      <c r="K70">
        <v>100</v>
      </c>
      <c r="L70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40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273.88652479255086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101.92693360368156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129.973060458281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546.98574832930501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48.037371389804797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865.27758189666497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0" s="5">
        <f>IF((DiscreteStatsTable[[#This Row],[RepsRequested]]&gt;1),DiscreteStatsTable[[#This Row],[HalfWidth]],DiscreteStatsTable[[#This Row],[BatchMeansHalfWidth]])</f>
        <v>32.597814813070329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40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68</v>
      </c>
      <c r="B71" t="s">
        <v>70</v>
      </c>
      <c r="C71">
        <v>30</v>
      </c>
      <c r="D71" t="s">
        <v>74</v>
      </c>
      <c r="E71" t="s">
        <v>75</v>
      </c>
      <c r="F71" t="s">
        <v>76</v>
      </c>
      <c r="G71">
        <v>142.80221110787301</v>
      </c>
      <c r="H71">
        <v>2E+20</v>
      </c>
      <c r="I71">
        <v>72.007015143754003</v>
      </c>
      <c r="J71">
        <v>221.15497794098499</v>
      </c>
      <c r="K71">
        <v>47</v>
      </c>
      <c r="L71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40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273.88652479255086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101.92693360368156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129.973060458281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546.98574832930501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48.037371389804797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865.27758189666497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1" s="5">
        <f>IF((DiscreteStatsTable[[#This Row],[RepsRequested]]&gt;1),DiscreteStatsTable[[#This Row],[HalfWidth]],DiscreteStatsTable[[#This Row],[BatchMeansHalfWidth]])</f>
        <v>32.597814813070329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40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68</v>
      </c>
      <c r="B72" t="s">
        <v>70</v>
      </c>
      <c r="C72">
        <v>31</v>
      </c>
      <c r="D72" t="s">
        <v>74</v>
      </c>
      <c r="E72" t="s">
        <v>75</v>
      </c>
      <c r="F72" t="s">
        <v>76</v>
      </c>
      <c r="G72">
        <v>257.52420669840501</v>
      </c>
      <c r="H72">
        <v>2E+20</v>
      </c>
      <c r="I72">
        <v>54.172513392208103</v>
      </c>
      <c r="J72">
        <v>587.55457841220698</v>
      </c>
      <c r="K72">
        <v>75</v>
      </c>
      <c r="L72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40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273.88652479255086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101.92693360368156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129.973060458281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546.98574832930501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48.037371389804797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865.27758189666497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2" s="5">
        <f>IF((DiscreteStatsTable[[#This Row],[RepsRequested]]&gt;1),DiscreteStatsTable[[#This Row],[HalfWidth]],DiscreteStatsTable[[#This Row],[BatchMeansHalfWidth]])</f>
        <v>32.597814813070329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40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68</v>
      </c>
      <c r="B73" t="s">
        <v>70</v>
      </c>
      <c r="C73">
        <v>32</v>
      </c>
      <c r="D73" t="s">
        <v>74</v>
      </c>
      <c r="E73" t="s">
        <v>75</v>
      </c>
      <c r="F73" t="s">
        <v>76</v>
      </c>
      <c r="G73">
        <v>416.92648629870001</v>
      </c>
      <c r="H73">
        <v>2E+20</v>
      </c>
      <c r="I73">
        <v>152.002183198094</v>
      </c>
      <c r="J73">
        <v>825.26985686232501</v>
      </c>
      <c r="K73">
        <v>55</v>
      </c>
      <c r="L73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40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273.88652479255086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101.92693360368156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129.973060458281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546.98574832930501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48.037371389804797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865.27758189666497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3" s="5">
        <f>IF((DiscreteStatsTable[[#This Row],[RepsRequested]]&gt;1),DiscreteStatsTable[[#This Row],[HalfWidth]],DiscreteStatsTable[[#This Row],[BatchMeansHalfWidth]])</f>
        <v>32.597814813070329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40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68</v>
      </c>
      <c r="B74" t="s">
        <v>70</v>
      </c>
      <c r="C74">
        <v>33</v>
      </c>
      <c r="D74" t="s">
        <v>74</v>
      </c>
      <c r="E74" t="s">
        <v>75</v>
      </c>
      <c r="F74" t="s">
        <v>76</v>
      </c>
      <c r="G74">
        <v>283.87917851115799</v>
      </c>
      <c r="H74">
        <v>2E+20</v>
      </c>
      <c r="I74">
        <v>76.193343613362899</v>
      </c>
      <c r="J74">
        <v>513.85565335260901</v>
      </c>
      <c r="K74">
        <v>95</v>
      </c>
      <c r="L74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40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273.88652479255086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101.92693360368156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129.973060458281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546.98574832930501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48.037371389804797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865.27758189666497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4" s="5">
        <f>IF((DiscreteStatsTable[[#This Row],[RepsRequested]]&gt;1),DiscreteStatsTable[[#This Row],[HalfWidth]],DiscreteStatsTable[[#This Row],[BatchMeansHalfWidth]])</f>
        <v>32.597814813070329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40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68</v>
      </c>
      <c r="B75" t="s">
        <v>70</v>
      </c>
      <c r="C75">
        <v>34</v>
      </c>
      <c r="D75" t="s">
        <v>74</v>
      </c>
      <c r="E75" t="s">
        <v>75</v>
      </c>
      <c r="F75" t="s">
        <v>76</v>
      </c>
      <c r="G75">
        <v>384.93136359355799</v>
      </c>
      <c r="H75">
        <v>2E+20</v>
      </c>
      <c r="I75">
        <v>80.768582233001197</v>
      </c>
      <c r="J75">
        <v>680.04377655577298</v>
      </c>
      <c r="K75">
        <v>60</v>
      </c>
      <c r="L75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40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273.88652479255086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101.92693360368156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129.973060458281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546.98574832930501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48.037371389804797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865.27758189666497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5" s="5">
        <f>IF((DiscreteStatsTable[[#This Row],[RepsRequested]]&gt;1),DiscreteStatsTable[[#This Row],[HalfWidth]],DiscreteStatsTable[[#This Row],[BatchMeansHalfWidth]])</f>
        <v>32.597814813070329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40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68</v>
      </c>
      <c r="B76" t="s">
        <v>70</v>
      </c>
      <c r="C76">
        <v>35</v>
      </c>
      <c r="D76" t="s">
        <v>74</v>
      </c>
      <c r="E76" t="s">
        <v>75</v>
      </c>
      <c r="F76" t="s">
        <v>76</v>
      </c>
      <c r="G76">
        <v>164.647651046644</v>
      </c>
      <c r="H76">
        <v>2E+20</v>
      </c>
      <c r="I76">
        <v>69.220305133441101</v>
      </c>
      <c r="J76">
        <v>340.27755758980499</v>
      </c>
      <c r="K76">
        <v>52</v>
      </c>
      <c r="L76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40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273.88652479255086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101.92693360368156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129.973060458281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546.98574832930501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48.037371389804797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865.27758189666497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6" s="5">
        <f>IF((DiscreteStatsTable[[#This Row],[RepsRequested]]&gt;1),DiscreteStatsTable[[#This Row],[HalfWidth]],DiscreteStatsTable[[#This Row],[BatchMeansHalfWidth]])</f>
        <v>32.597814813070329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40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68</v>
      </c>
      <c r="B77" t="s">
        <v>70</v>
      </c>
      <c r="C77">
        <v>36</v>
      </c>
      <c r="D77" t="s">
        <v>74</v>
      </c>
      <c r="E77" t="s">
        <v>75</v>
      </c>
      <c r="F77" t="s">
        <v>76</v>
      </c>
      <c r="G77">
        <v>223.11211604872801</v>
      </c>
      <c r="H77">
        <v>2E+20</v>
      </c>
      <c r="I77">
        <v>78.267962142065898</v>
      </c>
      <c r="J77">
        <v>398.69169785966699</v>
      </c>
      <c r="K77">
        <v>98</v>
      </c>
      <c r="L77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40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273.88652479255086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101.92693360368156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129.973060458281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546.98574832930501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48.037371389804797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865.27758189666497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7" s="5">
        <f>IF((DiscreteStatsTable[[#This Row],[RepsRequested]]&gt;1),DiscreteStatsTable[[#This Row],[HalfWidth]],DiscreteStatsTable[[#This Row],[BatchMeansHalfWidth]])</f>
        <v>32.597814813070329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40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68</v>
      </c>
      <c r="B78" t="s">
        <v>70</v>
      </c>
      <c r="C78">
        <v>37</v>
      </c>
      <c r="D78" t="s">
        <v>74</v>
      </c>
      <c r="E78" t="s">
        <v>75</v>
      </c>
      <c r="F78" t="s">
        <v>76</v>
      </c>
      <c r="G78">
        <v>432.62198961442101</v>
      </c>
      <c r="H78">
        <v>2E+20</v>
      </c>
      <c r="I78">
        <v>123.407416376039</v>
      </c>
      <c r="J78">
        <v>754.66616047382399</v>
      </c>
      <c r="K78">
        <v>111</v>
      </c>
      <c r="L78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40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273.88652479255086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101.92693360368156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129.973060458281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546.98574832930501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48.037371389804797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865.27758189666497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8" s="5">
        <f>IF((DiscreteStatsTable[[#This Row],[RepsRequested]]&gt;1),DiscreteStatsTable[[#This Row],[HalfWidth]],DiscreteStatsTable[[#This Row],[BatchMeansHalfWidth]])</f>
        <v>32.597814813070329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40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68</v>
      </c>
      <c r="B79" t="s">
        <v>70</v>
      </c>
      <c r="C79">
        <v>38</v>
      </c>
      <c r="D79" t="s">
        <v>74</v>
      </c>
      <c r="E79" t="s">
        <v>75</v>
      </c>
      <c r="F79" t="s">
        <v>76</v>
      </c>
      <c r="G79">
        <v>368.57308028033401</v>
      </c>
      <c r="H79">
        <v>2E+20</v>
      </c>
      <c r="I79">
        <v>51.402529055323598</v>
      </c>
      <c r="J79">
        <v>674.70305944289805</v>
      </c>
      <c r="K79">
        <v>150</v>
      </c>
      <c r="L79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40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273.88652479255086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101.92693360368156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129.973060458281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546.98574832930501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48.037371389804797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865.27758189666497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79" s="5">
        <f>IF((DiscreteStatsTable[[#This Row],[RepsRequested]]&gt;1),DiscreteStatsTable[[#This Row],[HalfWidth]],DiscreteStatsTable[[#This Row],[BatchMeansHalfWidth]])</f>
        <v>32.597814813070329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40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68</v>
      </c>
      <c r="B80" t="s">
        <v>70</v>
      </c>
      <c r="C80">
        <v>39</v>
      </c>
      <c r="D80" t="s">
        <v>74</v>
      </c>
      <c r="E80" t="s">
        <v>75</v>
      </c>
      <c r="F80" t="s">
        <v>76</v>
      </c>
      <c r="G80">
        <v>309.58421030544798</v>
      </c>
      <c r="H80">
        <v>2E+20</v>
      </c>
      <c r="I80">
        <v>62.822964334898302</v>
      </c>
      <c r="J80">
        <v>673.61769785867398</v>
      </c>
      <c r="K80">
        <v>116</v>
      </c>
      <c r="L80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40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273.88652479255086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101.92693360368156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129.973060458281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546.98574832930501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48.037371389804797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865.27758189666497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80" s="5">
        <f>IF((DiscreteStatsTable[[#This Row],[RepsRequested]]&gt;1),DiscreteStatsTable[[#This Row],[HalfWidth]],DiscreteStatsTable[[#This Row],[BatchMeansHalfWidth]])</f>
        <v>32.597814813070329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40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68</v>
      </c>
      <c r="B81" t="s">
        <v>70</v>
      </c>
      <c r="C81">
        <v>40</v>
      </c>
      <c r="D81" t="s">
        <v>74</v>
      </c>
      <c r="E81" t="s">
        <v>75</v>
      </c>
      <c r="F81" t="s">
        <v>76</v>
      </c>
      <c r="G81">
        <v>371.093253786052</v>
      </c>
      <c r="H81">
        <v>2E+20</v>
      </c>
      <c r="I81">
        <v>130.941615003283</v>
      </c>
      <c r="J81">
        <v>618.92057959851195</v>
      </c>
      <c r="K81">
        <v>81</v>
      </c>
      <c r="L81" s="5" t="str">
        <f>DiscreteStatsTable[[#This Row],[ProjectName]]&amp;DiscreteStatsTable[[#This Row],[Name]]&amp;DiscreteStatsTable[[#This Row],[Type]]&amp;DiscreteStatsTable[[#This Row],[Source]]</f>
        <v>Drone ProjectAdvancedTimeInSystemIntervalUser Specified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40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273.88652479255086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101.92693360368156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32.597814813070329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129.973060458281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546.98574832930501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48.037371389804797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865.27758189666497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75.099999999999994</v>
      </c>
      <c r="W81" s="5">
        <f>IF((DiscreteStatsTable[[#This Row],[RepsRequested]]&gt;1),DiscreteStatsTable[[#This Row],[HalfWidth]],DiscreteStatsTable[[#This Row],[BatchMeansHalfWidth]])</f>
        <v>32.597814813070329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40</v>
      </c>
      <c r="Y81" s="5">
        <f>IF(DiscreteStatsTable[[#This Row],[RepsRequested]]=DiscreteStatsTable[[#This Row],[RepsWithStatObserved]],1,0)</f>
        <v>1</v>
      </c>
    </row>
    <row r="82" spans="1:25" x14ac:dyDescent="0.35">
      <c r="A82" t="s">
        <v>68</v>
      </c>
      <c r="B82" t="s">
        <v>70</v>
      </c>
      <c r="C82">
        <v>1</v>
      </c>
      <c r="D82" t="s">
        <v>77</v>
      </c>
      <c r="E82" t="s">
        <v>72</v>
      </c>
      <c r="F82" t="s">
        <v>73</v>
      </c>
      <c r="G82">
        <v>82.380519233097601</v>
      </c>
      <c r="H82">
        <v>2E+20</v>
      </c>
      <c r="I82">
        <v>0</v>
      </c>
      <c r="J82">
        <v>255.79850389992799</v>
      </c>
      <c r="K82">
        <v>227</v>
      </c>
      <c r="L82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40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173.35203233118173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98.069421444068723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40.764634530384299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423.39123518020801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852.93170568526898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209.95</v>
      </c>
      <c r="W82" s="5">
        <f>IF((DiscreteStatsTable[[#This Row],[RepsRequested]]&gt;1),DiscreteStatsTable[[#This Row],[HalfWidth]],DiscreteStatsTable[[#This Row],[BatchMeansHalfWidth]])</f>
        <v>31.364122573223682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40</v>
      </c>
      <c r="Y82" s="5">
        <f>IF(DiscreteStatsTable[[#This Row],[RepsRequested]]=DiscreteStatsTable[[#This Row],[RepsWithStatObserved]],1,0)</f>
        <v>1</v>
      </c>
    </row>
    <row r="83" spans="1:25" x14ac:dyDescent="0.35">
      <c r="A83" t="s">
        <v>68</v>
      </c>
      <c r="B83" t="s">
        <v>70</v>
      </c>
      <c r="C83">
        <v>2</v>
      </c>
      <c r="D83" t="s">
        <v>77</v>
      </c>
      <c r="E83" t="s">
        <v>72</v>
      </c>
      <c r="F83" t="s">
        <v>73</v>
      </c>
      <c r="G83">
        <v>68.218658447440305</v>
      </c>
      <c r="H83">
        <v>2E+20</v>
      </c>
      <c r="I83">
        <v>0</v>
      </c>
      <c r="J83">
        <v>182.322659552397</v>
      </c>
      <c r="K83">
        <v>191</v>
      </c>
      <c r="L83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40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173.35203233118173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98.069421444068723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40.764634530384299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423.39123518020801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852.93170568526898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209.95</v>
      </c>
      <c r="W83" s="5">
        <f>IF((DiscreteStatsTable[[#This Row],[RepsRequested]]&gt;1),DiscreteStatsTable[[#This Row],[HalfWidth]],DiscreteStatsTable[[#This Row],[BatchMeansHalfWidth]])</f>
        <v>31.364122573223682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40</v>
      </c>
      <c r="Y83" s="5">
        <f>IF(DiscreteStatsTable[[#This Row],[RepsRequested]]=DiscreteStatsTable[[#This Row],[RepsWithStatObserved]],1,0)</f>
        <v>1</v>
      </c>
    </row>
    <row r="84" spans="1:25" x14ac:dyDescent="0.35">
      <c r="A84" t="s">
        <v>68</v>
      </c>
      <c r="B84" t="s">
        <v>70</v>
      </c>
      <c r="C84">
        <v>3</v>
      </c>
      <c r="D84" t="s">
        <v>77</v>
      </c>
      <c r="E84" t="s">
        <v>72</v>
      </c>
      <c r="F84" t="s">
        <v>73</v>
      </c>
      <c r="G84">
        <v>157.892999697703</v>
      </c>
      <c r="H84">
        <v>2E+20</v>
      </c>
      <c r="I84">
        <v>0</v>
      </c>
      <c r="J84">
        <v>380.14821858250298</v>
      </c>
      <c r="K84">
        <v>200</v>
      </c>
      <c r="L84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40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173.35203233118173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98.069421444068723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40.764634530384299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423.39123518020801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852.93170568526898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209.95</v>
      </c>
      <c r="W84" s="5">
        <f>IF((DiscreteStatsTable[[#This Row],[RepsRequested]]&gt;1),DiscreteStatsTable[[#This Row],[HalfWidth]],DiscreteStatsTable[[#This Row],[BatchMeansHalfWidth]])</f>
        <v>31.364122573223682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40</v>
      </c>
      <c r="Y84" s="5">
        <f>IF(DiscreteStatsTable[[#This Row],[RepsRequested]]=DiscreteStatsTable[[#This Row],[RepsWithStatObserved]],1,0)</f>
        <v>1</v>
      </c>
    </row>
    <row r="85" spans="1:25" x14ac:dyDescent="0.35">
      <c r="A85" t="s">
        <v>68</v>
      </c>
      <c r="B85" t="s">
        <v>70</v>
      </c>
      <c r="C85">
        <v>4</v>
      </c>
      <c r="D85" t="s">
        <v>77</v>
      </c>
      <c r="E85" t="s">
        <v>72</v>
      </c>
      <c r="F85" t="s">
        <v>73</v>
      </c>
      <c r="G85">
        <v>78.290124853228704</v>
      </c>
      <c r="H85">
        <v>2E+20</v>
      </c>
      <c r="I85">
        <v>0</v>
      </c>
      <c r="J85">
        <v>243.26758088702499</v>
      </c>
      <c r="K85">
        <v>217</v>
      </c>
      <c r="L85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40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173.35203233118173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98.069421444068723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40.764634530384299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423.39123518020801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852.93170568526898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209.95</v>
      </c>
      <c r="W85" s="5">
        <f>IF((DiscreteStatsTable[[#This Row],[RepsRequested]]&gt;1),DiscreteStatsTable[[#This Row],[HalfWidth]],DiscreteStatsTable[[#This Row],[BatchMeansHalfWidth]])</f>
        <v>31.364122573223682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40</v>
      </c>
      <c r="Y85" s="5">
        <f>IF(DiscreteStatsTable[[#This Row],[RepsRequested]]=DiscreteStatsTable[[#This Row],[RepsWithStatObserved]],1,0)</f>
        <v>1</v>
      </c>
    </row>
    <row r="86" spans="1:25" x14ac:dyDescent="0.35">
      <c r="A86" t="s">
        <v>68</v>
      </c>
      <c r="B86" t="s">
        <v>70</v>
      </c>
      <c r="C86">
        <v>5</v>
      </c>
      <c r="D86" t="s">
        <v>77</v>
      </c>
      <c r="E86" t="s">
        <v>72</v>
      </c>
      <c r="F86" t="s">
        <v>73</v>
      </c>
      <c r="G86">
        <v>191.530220803665</v>
      </c>
      <c r="H86">
        <v>2E+20</v>
      </c>
      <c r="I86">
        <v>0</v>
      </c>
      <c r="J86">
        <v>511.07906113625501</v>
      </c>
      <c r="K86">
        <v>223</v>
      </c>
      <c r="L86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40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173.35203233118173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98.069421444068723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40.764634530384299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423.39123518020801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852.93170568526898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209.95</v>
      </c>
      <c r="W86" s="5">
        <f>IF((DiscreteStatsTable[[#This Row],[RepsRequested]]&gt;1),DiscreteStatsTable[[#This Row],[HalfWidth]],DiscreteStatsTable[[#This Row],[BatchMeansHalfWidth]])</f>
        <v>31.364122573223682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40</v>
      </c>
      <c r="Y86" s="5">
        <f>IF(DiscreteStatsTable[[#This Row],[RepsRequested]]=DiscreteStatsTable[[#This Row],[RepsWithStatObserved]],1,0)</f>
        <v>1</v>
      </c>
    </row>
    <row r="87" spans="1:25" x14ac:dyDescent="0.35">
      <c r="A87" t="s">
        <v>68</v>
      </c>
      <c r="B87" t="s">
        <v>70</v>
      </c>
      <c r="C87">
        <v>6</v>
      </c>
      <c r="D87" t="s">
        <v>77</v>
      </c>
      <c r="E87" t="s">
        <v>72</v>
      </c>
      <c r="F87" t="s">
        <v>73</v>
      </c>
      <c r="G87">
        <v>377.18569322217098</v>
      </c>
      <c r="H87">
        <v>2E+20</v>
      </c>
      <c r="I87">
        <v>0</v>
      </c>
      <c r="J87">
        <v>758.25837834002198</v>
      </c>
      <c r="K87">
        <v>240</v>
      </c>
      <c r="L87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40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173.35203233118173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98.069421444068723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40.764634530384299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423.39123518020801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852.93170568526898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209.95</v>
      </c>
      <c r="W87" s="5">
        <f>IF((DiscreteStatsTable[[#This Row],[RepsRequested]]&gt;1),DiscreteStatsTable[[#This Row],[HalfWidth]],DiscreteStatsTable[[#This Row],[BatchMeansHalfWidth]])</f>
        <v>31.364122573223682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40</v>
      </c>
      <c r="Y87" s="5">
        <f>IF(DiscreteStatsTable[[#This Row],[RepsRequested]]=DiscreteStatsTable[[#This Row],[RepsWithStatObserved]],1,0)</f>
        <v>1</v>
      </c>
    </row>
    <row r="88" spans="1:25" x14ac:dyDescent="0.35">
      <c r="A88" t="s">
        <v>68</v>
      </c>
      <c r="B88" t="s">
        <v>70</v>
      </c>
      <c r="C88">
        <v>7</v>
      </c>
      <c r="D88" t="s">
        <v>77</v>
      </c>
      <c r="E88" t="s">
        <v>72</v>
      </c>
      <c r="F88" t="s">
        <v>73</v>
      </c>
      <c r="G88">
        <v>161.38912954531099</v>
      </c>
      <c r="H88">
        <v>2E+20</v>
      </c>
      <c r="I88">
        <v>0</v>
      </c>
      <c r="J88">
        <v>349.63391866547499</v>
      </c>
      <c r="K88">
        <v>200</v>
      </c>
      <c r="L88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40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173.35203233118173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98.069421444068723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40.764634530384299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423.39123518020801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852.93170568526898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209.95</v>
      </c>
      <c r="W88" s="5">
        <f>IF((DiscreteStatsTable[[#This Row],[RepsRequested]]&gt;1),DiscreteStatsTable[[#This Row],[HalfWidth]],DiscreteStatsTable[[#This Row],[BatchMeansHalfWidth]])</f>
        <v>31.364122573223682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40</v>
      </c>
      <c r="Y88" s="5">
        <f>IF(DiscreteStatsTable[[#This Row],[RepsRequested]]=DiscreteStatsTable[[#This Row],[RepsWithStatObserved]],1,0)</f>
        <v>1</v>
      </c>
    </row>
    <row r="89" spans="1:25" x14ac:dyDescent="0.35">
      <c r="A89" t="s">
        <v>68</v>
      </c>
      <c r="B89" t="s">
        <v>70</v>
      </c>
      <c r="C89">
        <v>8</v>
      </c>
      <c r="D89" t="s">
        <v>77</v>
      </c>
      <c r="E89" t="s">
        <v>72</v>
      </c>
      <c r="F89" t="s">
        <v>73</v>
      </c>
      <c r="G89">
        <v>290.42708336973101</v>
      </c>
      <c r="H89">
        <v>2E+20</v>
      </c>
      <c r="I89">
        <v>0</v>
      </c>
      <c r="J89">
        <v>588.53251019316997</v>
      </c>
      <c r="K89">
        <v>246</v>
      </c>
      <c r="L89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40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173.35203233118173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98.069421444068723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40.764634530384299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423.39123518020801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852.93170568526898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209.95</v>
      </c>
      <c r="W89" s="5">
        <f>IF((DiscreteStatsTable[[#This Row],[RepsRequested]]&gt;1),DiscreteStatsTable[[#This Row],[HalfWidth]],DiscreteStatsTable[[#This Row],[BatchMeansHalfWidth]])</f>
        <v>31.364122573223682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40</v>
      </c>
      <c r="Y89" s="5">
        <f>IF(DiscreteStatsTable[[#This Row],[RepsRequested]]=DiscreteStatsTable[[#This Row],[RepsWithStatObserved]],1,0)</f>
        <v>1</v>
      </c>
    </row>
    <row r="90" spans="1:25" x14ac:dyDescent="0.35">
      <c r="A90" t="s">
        <v>68</v>
      </c>
      <c r="B90" t="s">
        <v>70</v>
      </c>
      <c r="C90">
        <v>9</v>
      </c>
      <c r="D90" t="s">
        <v>77</v>
      </c>
      <c r="E90" t="s">
        <v>72</v>
      </c>
      <c r="F90" t="s">
        <v>73</v>
      </c>
      <c r="G90">
        <v>194.46890903100399</v>
      </c>
      <c r="H90">
        <v>2E+20</v>
      </c>
      <c r="I90">
        <v>0</v>
      </c>
      <c r="J90">
        <v>454.73477229918399</v>
      </c>
      <c r="K90">
        <v>219</v>
      </c>
      <c r="L90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40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173.35203233118173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98.069421444068723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40.764634530384299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423.39123518020801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852.93170568526898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209.95</v>
      </c>
      <c r="W90" s="5">
        <f>IF((DiscreteStatsTable[[#This Row],[RepsRequested]]&gt;1),DiscreteStatsTable[[#This Row],[HalfWidth]],DiscreteStatsTable[[#This Row],[BatchMeansHalfWidth]])</f>
        <v>31.364122573223682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40</v>
      </c>
      <c r="Y90" s="5">
        <f>IF(DiscreteStatsTable[[#This Row],[RepsRequested]]=DiscreteStatsTable[[#This Row],[RepsWithStatObserved]],1,0)</f>
        <v>1</v>
      </c>
    </row>
    <row r="91" spans="1:25" x14ac:dyDescent="0.35">
      <c r="A91" t="s">
        <v>68</v>
      </c>
      <c r="B91" t="s">
        <v>70</v>
      </c>
      <c r="C91">
        <v>10</v>
      </c>
      <c r="D91" t="s">
        <v>77</v>
      </c>
      <c r="E91" t="s">
        <v>72</v>
      </c>
      <c r="F91" t="s">
        <v>73</v>
      </c>
      <c r="G91">
        <v>198.02234910809801</v>
      </c>
      <c r="H91">
        <v>2E+20</v>
      </c>
      <c r="I91">
        <v>0</v>
      </c>
      <c r="J91">
        <v>570.89836325052397</v>
      </c>
      <c r="K91">
        <v>249</v>
      </c>
      <c r="L91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40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173.35203233118173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98.069421444068723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40.764634530384299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423.39123518020801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852.93170568526898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209.95</v>
      </c>
      <c r="W91" s="5">
        <f>IF((DiscreteStatsTable[[#This Row],[RepsRequested]]&gt;1),DiscreteStatsTable[[#This Row],[HalfWidth]],DiscreteStatsTable[[#This Row],[BatchMeansHalfWidth]])</f>
        <v>31.364122573223682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40</v>
      </c>
      <c r="Y91" s="5">
        <f>IF(DiscreteStatsTable[[#This Row],[RepsRequested]]=DiscreteStatsTable[[#This Row],[RepsWithStatObserved]],1,0)</f>
        <v>1</v>
      </c>
    </row>
    <row r="92" spans="1:25" x14ac:dyDescent="0.35">
      <c r="A92" t="s">
        <v>68</v>
      </c>
      <c r="B92" t="s">
        <v>70</v>
      </c>
      <c r="C92">
        <v>11</v>
      </c>
      <c r="D92" t="s">
        <v>77</v>
      </c>
      <c r="E92" t="s">
        <v>72</v>
      </c>
      <c r="F92" t="s">
        <v>73</v>
      </c>
      <c r="G92">
        <v>116.83983228851601</v>
      </c>
      <c r="H92">
        <v>2E+20</v>
      </c>
      <c r="I92">
        <v>0</v>
      </c>
      <c r="J92">
        <v>302.66418342252899</v>
      </c>
      <c r="K92">
        <v>204</v>
      </c>
      <c r="L92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40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173.35203233118173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98.069421444068723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40.764634530384299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423.39123518020801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852.93170568526898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209.95</v>
      </c>
      <c r="W92" s="5">
        <f>IF((DiscreteStatsTable[[#This Row],[RepsRequested]]&gt;1),DiscreteStatsTable[[#This Row],[HalfWidth]],DiscreteStatsTable[[#This Row],[BatchMeansHalfWidth]])</f>
        <v>31.364122573223682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40</v>
      </c>
      <c r="Y92" s="5">
        <f>IF(DiscreteStatsTable[[#This Row],[RepsRequested]]=DiscreteStatsTable[[#This Row],[RepsWithStatObserved]],1,0)</f>
        <v>1</v>
      </c>
    </row>
    <row r="93" spans="1:25" x14ac:dyDescent="0.35">
      <c r="A93" t="s">
        <v>68</v>
      </c>
      <c r="B93" t="s">
        <v>70</v>
      </c>
      <c r="C93">
        <v>12</v>
      </c>
      <c r="D93" t="s">
        <v>77</v>
      </c>
      <c r="E93" t="s">
        <v>72</v>
      </c>
      <c r="F93" t="s">
        <v>73</v>
      </c>
      <c r="G93">
        <v>115.114009480601</v>
      </c>
      <c r="H93">
        <v>2E+20</v>
      </c>
      <c r="I93">
        <v>0</v>
      </c>
      <c r="J93">
        <v>466.88524629030599</v>
      </c>
      <c r="K93">
        <v>207</v>
      </c>
      <c r="L93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40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173.35203233118173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98.069421444068723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40.764634530384299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423.39123518020801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852.93170568526898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209.95</v>
      </c>
      <c r="W93" s="5">
        <f>IF((DiscreteStatsTable[[#This Row],[RepsRequested]]&gt;1),DiscreteStatsTable[[#This Row],[HalfWidth]],DiscreteStatsTable[[#This Row],[BatchMeansHalfWidth]])</f>
        <v>31.364122573223682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40</v>
      </c>
      <c r="Y93" s="5">
        <f>IF(DiscreteStatsTable[[#This Row],[RepsRequested]]=DiscreteStatsTable[[#This Row],[RepsWithStatObserved]],1,0)</f>
        <v>1</v>
      </c>
    </row>
    <row r="94" spans="1:25" x14ac:dyDescent="0.35">
      <c r="A94" t="s">
        <v>68</v>
      </c>
      <c r="B94" t="s">
        <v>70</v>
      </c>
      <c r="C94">
        <v>13</v>
      </c>
      <c r="D94" t="s">
        <v>77</v>
      </c>
      <c r="E94" t="s">
        <v>72</v>
      </c>
      <c r="F94" t="s">
        <v>73</v>
      </c>
      <c r="G94">
        <v>322.70403097939402</v>
      </c>
      <c r="H94">
        <v>2E+20</v>
      </c>
      <c r="I94">
        <v>0</v>
      </c>
      <c r="J94">
        <v>852.93170568526898</v>
      </c>
      <c r="K94">
        <v>236</v>
      </c>
      <c r="L94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40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173.35203233118173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98.069421444068723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40.764634530384299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423.39123518020801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852.93170568526898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209.95</v>
      </c>
      <c r="W94" s="5">
        <f>IF((DiscreteStatsTable[[#This Row],[RepsRequested]]&gt;1),DiscreteStatsTable[[#This Row],[HalfWidth]],DiscreteStatsTable[[#This Row],[BatchMeansHalfWidth]])</f>
        <v>31.364122573223682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40</v>
      </c>
      <c r="Y94" s="5">
        <f>IF(DiscreteStatsTable[[#This Row],[RepsRequested]]=DiscreteStatsTable[[#This Row],[RepsWithStatObserved]],1,0)</f>
        <v>1</v>
      </c>
    </row>
    <row r="95" spans="1:25" x14ac:dyDescent="0.35">
      <c r="A95" t="s">
        <v>68</v>
      </c>
      <c r="B95" t="s">
        <v>70</v>
      </c>
      <c r="C95">
        <v>14</v>
      </c>
      <c r="D95" t="s">
        <v>77</v>
      </c>
      <c r="E95" t="s">
        <v>72</v>
      </c>
      <c r="F95" t="s">
        <v>73</v>
      </c>
      <c r="G95">
        <v>168.11879901304499</v>
      </c>
      <c r="H95">
        <v>2E+20</v>
      </c>
      <c r="I95">
        <v>0</v>
      </c>
      <c r="J95">
        <v>367.259343709635</v>
      </c>
      <c r="K95">
        <v>230</v>
      </c>
      <c r="L95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40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173.35203233118173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98.069421444068723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40.764634530384299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423.39123518020801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852.93170568526898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209.95</v>
      </c>
      <c r="W95" s="5">
        <f>IF((DiscreteStatsTable[[#This Row],[RepsRequested]]&gt;1),DiscreteStatsTable[[#This Row],[HalfWidth]],DiscreteStatsTable[[#This Row],[BatchMeansHalfWidth]])</f>
        <v>31.364122573223682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40</v>
      </c>
      <c r="Y95" s="5">
        <f>IF(DiscreteStatsTable[[#This Row],[RepsRequested]]=DiscreteStatsTable[[#This Row],[RepsWithStatObserved]],1,0)</f>
        <v>1</v>
      </c>
    </row>
    <row r="96" spans="1:25" x14ac:dyDescent="0.35">
      <c r="A96" t="s">
        <v>68</v>
      </c>
      <c r="B96" t="s">
        <v>70</v>
      </c>
      <c r="C96">
        <v>15</v>
      </c>
      <c r="D96" t="s">
        <v>77</v>
      </c>
      <c r="E96" t="s">
        <v>72</v>
      </c>
      <c r="F96" t="s">
        <v>73</v>
      </c>
      <c r="G96">
        <v>40.764634530384299</v>
      </c>
      <c r="H96">
        <v>2E+20</v>
      </c>
      <c r="I96">
        <v>0</v>
      </c>
      <c r="J96">
        <v>122.791316719542</v>
      </c>
      <c r="K96">
        <v>137</v>
      </c>
      <c r="L96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40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173.35203233118173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98.069421444068723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40.764634530384299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423.39123518020801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852.93170568526898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209.95</v>
      </c>
      <c r="W96" s="5">
        <f>IF((DiscreteStatsTable[[#This Row],[RepsRequested]]&gt;1),DiscreteStatsTable[[#This Row],[HalfWidth]],DiscreteStatsTable[[#This Row],[BatchMeansHalfWidth]])</f>
        <v>31.364122573223682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40</v>
      </c>
      <c r="Y96" s="5">
        <f>IF(DiscreteStatsTable[[#This Row],[RepsRequested]]=DiscreteStatsTable[[#This Row],[RepsWithStatObserved]],1,0)</f>
        <v>1</v>
      </c>
    </row>
    <row r="97" spans="1:25" x14ac:dyDescent="0.35">
      <c r="A97" t="s">
        <v>68</v>
      </c>
      <c r="B97" t="s">
        <v>70</v>
      </c>
      <c r="C97">
        <v>16</v>
      </c>
      <c r="D97" t="s">
        <v>77</v>
      </c>
      <c r="E97" t="s">
        <v>72</v>
      </c>
      <c r="F97" t="s">
        <v>73</v>
      </c>
      <c r="G97">
        <v>133.02878449676001</v>
      </c>
      <c r="H97">
        <v>2E+20</v>
      </c>
      <c r="I97">
        <v>0</v>
      </c>
      <c r="J97">
        <v>385.20166423345898</v>
      </c>
      <c r="K97">
        <v>186</v>
      </c>
      <c r="L97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40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173.35203233118173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98.069421444068723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40.764634530384299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423.39123518020801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852.93170568526898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209.95</v>
      </c>
      <c r="W97" s="5">
        <f>IF((DiscreteStatsTable[[#This Row],[RepsRequested]]&gt;1),DiscreteStatsTable[[#This Row],[HalfWidth]],DiscreteStatsTable[[#This Row],[BatchMeansHalfWidth]])</f>
        <v>31.364122573223682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40</v>
      </c>
      <c r="Y97" s="5">
        <f>IF(DiscreteStatsTable[[#This Row],[RepsRequested]]=DiscreteStatsTable[[#This Row],[RepsWithStatObserved]],1,0)</f>
        <v>1</v>
      </c>
    </row>
    <row r="98" spans="1:25" x14ac:dyDescent="0.35">
      <c r="A98" t="s">
        <v>68</v>
      </c>
      <c r="B98" t="s">
        <v>70</v>
      </c>
      <c r="C98">
        <v>17</v>
      </c>
      <c r="D98" t="s">
        <v>77</v>
      </c>
      <c r="E98" t="s">
        <v>72</v>
      </c>
      <c r="F98" t="s">
        <v>73</v>
      </c>
      <c r="G98">
        <v>147.20295544235401</v>
      </c>
      <c r="H98">
        <v>2E+20</v>
      </c>
      <c r="I98">
        <v>0</v>
      </c>
      <c r="J98">
        <v>479.78692405487902</v>
      </c>
      <c r="K98">
        <v>182</v>
      </c>
      <c r="L98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40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173.35203233118173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98.069421444068723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40.764634530384299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423.39123518020801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852.93170568526898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209.95</v>
      </c>
      <c r="W98" s="5">
        <f>IF((DiscreteStatsTable[[#This Row],[RepsRequested]]&gt;1),DiscreteStatsTable[[#This Row],[HalfWidth]],DiscreteStatsTable[[#This Row],[BatchMeansHalfWidth]])</f>
        <v>31.364122573223682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40</v>
      </c>
      <c r="Y98" s="5">
        <f>IF(DiscreteStatsTable[[#This Row],[RepsRequested]]=DiscreteStatsTable[[#This Row],[RepsWithStatObserved]],1,0)</f>
        <v>1</v>
      </c>
    </row>
    <row r="99" spans="1:25" x14ac:dyDescent="0.35">
      <c r="A99" t="s">
        <v>68</v>
      </c>
      <c r="B99" t="s">
        <v>70</v>
      </c>
      <c r="C99">
        <v>18</v>
      </c>
      <c r="D99" t="s">
        <v>77</v>
      </c>
      <c r="E99" t="s">
        <v>72</v>
      </c>
      <c r="F99" t="s">
        <v>73</v>
      </c>
      <c r="G99">
        <v>99.386561871740795</v>
      </c>
      <c r="H99">
        <v>2E+20</v>
      </c>
      <c r="I99">
        <v>0</v>
      </c>
      <c r="J99">
        <v>308.15146326696703</v>
      </c>
      <c r="K99">
        <v>176</v>
      </c>
      <c r="L99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40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173.35203233118173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98.069421444068723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40.764634530384299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423.39123518020801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852.93170568526898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209.95</v>
      </c>
      <c r="W99" s="5">
        <f>IF((DiscreteStatsTable[[#This Row],[RepsRequested]]&gt;1),DiscreteStatsTable[[#This Row],[HalfWidth]],DiscreteStatsTable[[#This Row],[BatchMeansHalfWidth]])</f>
        <v>31.364122573223682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40</v>
      </c>
      <c r="Y99" s="5">
        <f>IF(DiscreteStatsTable[[#This Row],[RepsRequested]]=DiscreteStatsTable[[#This Row],[RepsWithStatObserved]],1,0)</f>
        <v>1</v>
      </c>
    </row>
    <row r="100" spans="1:25" x14ac:dyDescent="0.35">
      <c r="A100" t="s">
        <v>68</v>
      </c>
      <c r="B100" t="s">
        <v>70</v>
      </c>
      <c r="C100">
        <v>19</v>
      </c>
      <c r="D100" t="s">
        <v>77</v>
      </c>
      <c r="E100" t="s">
        <v>72</v>
      </c>
      <c r="F100" t="s">
        <v>73</v>
      </c>
      <c r="G100">
        <v>136.44586186058899</v>
      </c>
      <c r="H100">
        <v>2E+20</v>
      </c>
      <c r="I100">
        <v>0</v>
      </c>
      <c r="J100">
        <v>475.34504493623001</v>
      </c>
      <c r="K100">
        <v>200</v>
      </c>
      <c r="L100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40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173.35203233118173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40.764634530384299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423.39123518020801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852.93170568526898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209.95</v>
      </c>
      <c r="W100" s="5">
        <f>IF((DiscreteStatsTable[[#This Row],[RepsRequested]]&gt;1),DiscreteStatsTable[[#This Row],[HalfWidth]],DiscreteStatsTable[[#This Row],[BatchMeansHalfWidth]])</f>
        <v>31.364122573223682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40</v>
      </c>
      <c r="Y100" s="5">
        <f>IF(DiscreteStatsTable[[#This Row],[RepsRequested]]=DiscreteStatsTable[[#This Row],[RepsWithStatObserved]],1,0)</f>
        <v>1</v>
      </c>
    </row>
    <row r="101" spans="1:25" x14ac:dyDescent="0.35">
      <c r="A101" t="s">
        <v>68</v>
      </c>
      <c r="B101" t="s">
        <v>70</v>
      </c>
      <c r="C101">
        <v>20</v>
      </c>
      <c r="D101" t="s">
        <v>77</v>
      </c>
      <c r="E101" t="s">
        <v>72</v>
      </c>
      <c r="F101" t="s">
        <v>73</v>
      </c>
      <c r="G101">
        <v>47.741021006165198</v>
      </c>
      <c r="H101">
        <v>2E+20</v>
      </c>
      <c r="I101">
        <v>0</v>
      </c>
      <c r="J101">
        <v>179.105548295093</v>
      </c>
      <c r="K101">
        <v>123</v>
      </c>
      <c r="L101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40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173.35203233118173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40.764634530384299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423.39123518020801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852.93170568526898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209.95</v>
      </c>
      <c r="W101" s="5">
        <f>IF((DiscreteStatsTable[[#This Row],[RepsRequested]]&gt;1),DiscreteStatsTable[[#This Row],[HalfWidth]],DiscreteStatsTable[[#This Row],[BatchMeansHalfWidth]])</f>
        <v>31.364122573223682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40</v>
      </c>
      <c r="Y101" s="5">
        <f>IF(DiscreteStatsTable[[#This Row],[RepsRequested]]=DiscreteStatsTable[[#This Row],[RepsWithStatObserved]],1,0)</f>
        <v>1</v>
      </c>
    </row>
    <row r="102" spans="1:25" x14ac:dyDescent="0.35">
      <c r="A102" t="s">
        <v>68</v>
      </c>
      <c r="B102" t="s">
        <v>70</v>
      </c>
      <c r="C102">
        <v>21</v>
      </c>
      <c r="D102" t="s">
        <v>77</v>
      </c>
      <c r="E102" t="s">
        <v>72</v>
      </c>
      <c r="F102" t="s">
        <v>73</v>
      </c>
      <c r="G102">
        <v>83.8173779960416</v>
      </c>
      <c r="H102">
        <v>2E+20</v>
      </c>
      <c r="I102">
        <v>0</v>
      </c>
      <c r="J102">
        <v>317.85382261305801</v>
      </c>
      <c r="K102">
        <v>192</v>
      </c>
      <c r="L102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40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173.35203233118173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40.764634530384299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423.39123518020801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852.93170568526898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209.95</v>
      </c>
      <c r="W102" s="5">
        <f>IF((DiscreteStatsTable[[#This Row],[RepsRequested]]&gt;1),DiscreteStatsTable[[#This Row],[HalfWidth]],DiscreteStatsTable[[#This Row],[BatchMeansHalfWidth]])</f>
        <v>31.364122573223682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40</v>
      </c>
      <c r="Y102" s="5">
        <f>IF(DiscreteStatsTable[[#This Row],[RepsRequested]]=DiscreteStatsTable[[#This Row],[RepsWithStatObserved]],1,0)</f>
        <v>1</v>
      </c>
    </row>
    <row r="103" spans="1:25" x14ac:dyDescent="0.35">
      <c r="A103" t="s">
        <v>68</v>
      </c>
      <c r="B103" t="s">
        <v>70</v>
      </c>
      <c r="C103">
        <v>22</v>
      </c>
      <c r="D103" t="s">
        <v>77</v>
      </c>
      <c r="E103" t="s">
        <v>72</v>
      </c>
      <c r="F103" t="s">
        <v>73</v>
      </c>
      <c r="G103">
        <v>153.40135444008399</v>
      </c>
      <c r="H103">
        <v>2E+20</v>
      </c>
      <c r="I103">
        <v>0</v>
      </c>
      <c r="J103">
        <v>522.46742617268103</v>
      </c>
      <c r="K103">
        <v>188</v>
      </c>
      <c r="L103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40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173.35203233118173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40.764634530384299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423.39123518020801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852.93170568526898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209.95</v>
      </c>
      <c r="W103" s="5">
        <f>IF((DiscreteStatsTable[[#This Row],[RepsRequested]]&gt;1),DiscreteStatsTable[[#This Row],[HalfWidth]],DiscreteStatsTable[[#This Row],[BatchMeansHalfWidth]])</f>
        <v>31.364122573223682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40</v>
      </c>
      <c r="Y103" s="5">
        <f>IF(DiscreteStatsTable[[#This Row],[RepsRequested]]=DiscreteStatsTable[[#This Row],[RepsWithStatObserved]],1,0)</f>
        <v>1</v>
      </c>
    </row>
    <row r="104" spans="1:25" x14ac:dyDescent="0.35">
      <c r="A104" t="s">
        <v>68</v>
      </c>
      <c r="B104" t="s">
        <v>70</v>
      </c>
      <c r="C104">
        <v>23</v>
      </c>
      <c r="D104" t="s">
        <v>77</v>
      </c>
      <c r="E104" t="s">
        <v>72</v>
      </c>
      <c r="F104" t="s">
        <v>73</v>
      </c>
      <c r="G104">
        <v>220.21010938586301</v>
      </c>
      <c r="H104">
        <v>2E+20</v>
      </c>
      <c r="I104">
        <v>0</v>
      </c>
      <c r="J104">
        <v>598.082289420091</v>
      </c>
      <c r="K104">
        <v>236</v>
      </c>
      <c r="L104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40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173.35203233118173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40.764634530384299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423.39123518020801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852.93170568526898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209.95</v>
      </c>
      <c r="W104" s="5">
        <f>IF((DiscreteStatsTable[[#This Row],[RepsRequested]]&gt;1),DiscreteStatsTable[[#This Row],[HalfWidth]],DiscreteStatsTable[[#This Row],[BatchMeansHalfWidth]])</f>
        <v>31.364122573223682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40</v>
      </c>
      <c r="Y104" s="5">
        <f>IF(DiscreteStatsTable[[#This Row],[RepsRequested]]=DiscreteStatsTable[[#This Row],[RepsWithStatObserved]],1,0)</f>
        <v>1</v>
      </c>
    </row>
    <row r="105" spans="1:25" x14ac:dyDescent="0.35">
      <c r="A105" t="s">
        <v>68</v>
      </c>
      <c r="B105" t="s">
        <v>70</v>
      </c>
      <c r="C105">
        <v>24</v>
      </c>
      <c r="D105" t="s">
        <v>77</v>
      </c>
      <c r="E105" t="s">
        <v>72</v>
      </c>
      <c r="F105" t="s">
        <v>73</v>
      </c>
      <c r="G105">
        <v>134.356309122884</v>
      </c>
      <c r="H105">
        <v>2E+20</v>
      </c>
      <c r="I105">
        <v>0</v>
      </c>
      <c r="J105">
        <v>322.05517925059002</v>
      </c>
      <c r="K105">
        <v>217</v>
      </c>
      <c r="L105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40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173.35203233118173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40.764634530384299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423.39123518020801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852.93170568526898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209.95</v>
      </c>
      <c r="W105" s="5">
        <f>IF((DiscreteStatsTable[[#This Row],[RepsRequested]]&gt;1),DiscreteStatsTable[[#This Row],[HalfWidth]],DiscreteStatsTable[[#This Row],[BatchMeansHalfWidth]])</f>
        <v>31.364122573223682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40</v>
      </c>
      <c r="Y105" s="5">
        <f>IF(DiscreteStatsTable[[#This Row],[RepsRequested]]=DiscreteStatsTable[[#This Row],[RepsWithStatObserved]],1,0)</f>
        <v>1</v>
      </c>
    </row>
    <row r="106" spans="1:25" x14ac:dyDescent="0.35">
      <c r="A106" t="s">
        <v>68</v>
      </c>
      <c r="B106" t="s">
        <v>70</v>
      </c>
      <c r="C106">
        <v>25</v>
      </c>
      <c r="D106" t="s">
        <v>77</v>
      </c>
      <c r="E106" t="s">
        <v>72</v>
      </c>
      <c r="F106" t="s">
        <v>73</v>
      </c>
      <c r="G106">
        <v>152.41781808561899</v>
      </c>
      <c r="H106">
        <v>2E+20</v>
      </c>
      <c r="I106">
        <v>0</v>
      </c>
      <c r="J106">
        <v>346.55488940749899</v>
      </c>
      <c r="K106">
        <v>235</v>
      </c>
      <c r="L106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40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173.35203233118173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40.764634530384299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423.39123518020801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852.93170568526898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209.95</v>
      </c>
      <c r="W106" s="5">
        <f>IF((DiscreteStatsTable[[#This Row],[RepsRequested]]&gt;1),DiscreteStatsTable[[#This Row],[HalfWidth]],DiscreteStatsTable[[#This Row],[BatchMeansHalfWidth]])</f>
        <v>31.364122573223682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40</v>
      </c>
      <c r="Y106" s="5">
        <f>IF(DiscreteStatsTable[[#This Row],[RepsRequested]]=DiscreteStatsTable[[#This Row],[RepsWithStatObserved]],1,0)</f>
        <v>1</v>
      </c>
    </row>
    <row r="107" spans="1:25" x14ac:dyDescent="0.35">
      <c r="A107" t="s">
        <v>68</v>
      </c>
      <c r="B107" t="s">
        <v>70</v>
      </c>
      <c r="C107">
        <v>26</v>
      </c>
      <c r="D107" t="s">
        <v>77</v>
      </c>
      <c r="E107" t="s">
        <v>72</v>
      </c>
      <c r="F107" t="s">
        <v>73</v>
      </c>
      <c r="G107">
        <v>120.11110393071399</v>
      </c>
      <c r="H107">
        <v>2E+20</v>
      </c>
      <c r="I107">
        <v>0</v>
      </c>
      <c r="J107">
        <v>469.38593981730497</v>
      </c>
      <c r="K107">
        <v>178</v>
      </c>
      <c r="L107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40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173.35203233118173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40.764634530384299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423.39123518020801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852.93170568526898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209.95</v>
      </c>
      <c r="W107" s="5">
        <f>IF((DiscreteStatsTable[[#This Row],[RepsRequested]]&gt;1),DiscreteStatsTable[[#This Row],[HalfWidth]],DiscreteStatsTable[[#This Row],[BatchMeansHalfWidth]])</f>
        <v>31.364122573223682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40</v>
      </c>
      <c r="Y107" s="5">
        <f>IF(DiscreteStatsTable[[#This Row],[RepsRequested]]=DiscreteStatsTable[[#This Row],[RepsWithStatObserved]],1,0)</f>
        <v>1</v>
      </c>
    </row>
    <row r="108" spans="1:25" x14ac:dyDescent="0.35">
      <c r="A108" t="s">
        <v>68</v>
      </c>
      <c r="B108" t="s">
        <v>70</v>
      </c>
      <c r="C108">
        <v>27</v>
      </c>
      <c r="D108" t="s">
        <v>77</v>
      </c>
      <c r="E108" t="s">
        <v>72</v>
      </c>
      <c r="F108" t="s">
        <v>73</v>
      </c>
      <c r="G108">
        <v>423.39123518020801</v>
      </c>
      <c r="H108">
        <v>2E+20</v>
      </c>
      <c r="I108">
        <v>9.5926458270407107</v>
      </c>
      <c r="J108">
        <v>656.85594766690701</v>
      </c>
      <c r="K108">
        <v>236</v>
      </c>
      <c r="L108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40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173.35203233118173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40.764634530384299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423.39123518020801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852.93170568526898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209.95</v>
      </c>
      <c r="W108" s="5">
        <f>IF((DiscreteStatsTable[[#This Row],[RepsRequested]]&gt;1),DiscreteStatsTable[[#This Row],[HalfWidth]],DiscreteStatsTable[[#This Row],[BatchMeansHalfWidth]])</f>
        <v>31.364122573223682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40</v>
      </c>
      <c r="Y108" s="5">
        <f>IF(DiscreteStatsTable[[#This Row],[RepsRequested]]=DiscreteStatsTable[[#This Row],[RepsWithStatObserved]],1,0)</f>
        <v>1</v>
      </c>
    </row>
    <row r="109" spans="1:25" x14ac:dyDescent="0.35">
      <c r="A109" t="s">
        <v>68</v>
      </c>
      <c r="B109" t="s">
        <v>70</v>
      </c>
      <c r="C109">
        <v>28</v>
      </c>
      <c r="D109" t="s">
        <v>77</v>
      </c>
      <c r="E109" t="s">
        <v>72</v>
      </c>
      <c r="F109" t="s">
        <v>73</v>
      </c>
      <c r="G109">
        <v>85.7818672688757</v>
      </c>
      <c r="H109">
        <v>2E+20</v>
      </c>
      <c r="I109">
        <v>0</v>
      </c>
      <c r="J109">
        <v>263.61567795068999</v>
      </c>
      <c r="K109">
        <v>192</v>
      </c>
      <c r="L109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40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173.35203233118173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98.069421444068723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40.764634530384299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423.39123518020801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852.93170568526898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209.95</v>
      </c>
      <c r="W109" s="5">
        <f>IF((DiscreteStatsTable[[#This Row],[RepsRequested]]&gt;1),DiscreteStatsTable[[#This Row],[HalfWidth]],DiscreteStatsTable[[#This Row],[BatchMeansHalfWidth]])</f>
        <v>31.364122573223682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40</v>
      </c>
      <c r="Y109" s="5">
        <f>IF(DiscreteStatsTable[[#This Row],[RepsRequested]]=DiscreteStatsTable[[#This Row],[RepsWithStatObserved]],1,0)</f>
        <v>1</v>
      </c>
    </row>
    <row r="110" spans="1:25" x14ac:dyDescent="0.35">
      <c r="A110" t="s">
        <v>68</v>
      </c>
      <c r="B110" t="s">
        <v>70</v>
      </c>
      <c r="C110">
        <v>29</v>
      </c>
      <c r="D110" t="s">
        <v>77</v>
      </c>
      <c r="E110" t="s">
        <v>72</v>
      </c>
      <c r="F110" t="s">
        <v>73</v>
      </c>
      <c r="G110">
        <v>187.59088372043499</v>
      </c>
      <c r="H110">
        <v>2E+20</v>
      </c>
      <c r="I110">
        <v>0</v>
      </c>
      <c r="J110">
        <v>598.37194840466498</v>
      </c>
      <c r="K110">
        <v>230</v>
      </c>
      <c r="L110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40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173.35203233118173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40.764634530384299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423.39123518020801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852.93170568526898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209.95</v>
      </c>
      <c r="W110" s="5">
        <f>IF((DiscreteStatsTable[[#This Row],[RepsRequested]]&gt;1),DiscreteStatsTable[[#This Row],[HalfWidth]],DiscreteStatsTable[[#This Row],[BatchMeansHalfWidth]])</f>
        <v>31.364122573223682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40</v>
      </c>
      <c r="Y110" s="5">
        <f>IF(DiscreteStatsTable[[#This Row],[RepsRequested]]=DiscreteStatsTable[[#This Row],[RepsWithStatObserved]],1,0)</f>
        <v>1</v>
      </c>
    </row>
    <row r="111" spans="1:25" x14ac:dyDescent="0.35">
      <c r="A111" t="s">
        <v>68</v>
      </c>
      <c r="B111" t="s">
        <v>70</v>
      </c>
      <c r="C111">
        <v>30</v>
      </c>
      <c r="D111" t="s">
        <v>77</v>
      </c>
      <c r="E111" t="s">
        <v>72</v>
      </c>
      <c r="F111" t="s">
        <v>73</v>
      </c>
      <c r="G111">
        <v>55.076069729095998</v>
      </c>
      <c r="H111">
        <v>2E+20</v>
      </c>
      <c r="I111">
        <v>0</v>
      </c>
      <c r="J111">
        <v>220.97961926309699</v>
      </c>
      <c r="K111">
        <v>170</v>
      </c>
      <c r="L111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40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173.35203233118173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40.764634530384299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423.39123518020801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852.93170568526898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209.95</v>
      </c>
      <c r="W111" s="5">
        <f>IF((DiscreteStatsTable[[#This Row],[RepsRequested]]&gt;1),DiscreteStatsTable[[#This Row],[HalfWidth]],DiscreteStatsTable[[#This Row],[BatchMeansHalfWidth]])</f>
        <v>31.364122573223682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40</v>
      </c>
      <c r="Y111" s="5">
        <f>IF(DiscreteStatsTable[[#This Row],[RepsRequested]]=DiscreteStatsTable[[#This Row],[RepsWithStatObserved]],1,0)</f>
        <v>1</v>
      </c>
    </row>
    <row r="112" spans="1:25" x14ac:dyDescent="0.35">
      <c r="A112" t="s">
        <v>68</v>
      </c>
      <c r="B112" t="s">
        <v>70</v>
      </c>
      <c r="C112">
        <v>31</v>
      </c>
      <c r="D112" t="s">
        <v>77</v>
      </c>
      <c r="E112" t="s">
        <v>72</v>
      </c>
      <c r="F112" t="s">
        <v>73</v>
      </c>
      <c r="G112">
        <v>155.925054297043</v>
      </c>
      <c r="H112">
        <v>2E+20</v>
      </c>
      <c r="I112">
        <v>0</v>
      </c>
      <c r="J112">
        <v>408.93130062076801</v>
      </c>
      <c r="K112">
        <v>216</v>
      </c>
      <c r="L112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40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173.35203233118173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40.764634530384299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423.39123518020801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852.93170568526898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209.95</v>
      </c>
      <c r="W112" s="5">
        <f>IF((DiscreteStatsTable[[#This Row],[RepsRequested]]&gt;1),DiscreteStatsTable[[#This Row],[HalfWidth]],DiscreteStatsTable[[#This Row],[BatchMeansHalfWidth]])</f>
        <v>31.364122573223682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40</v>
      </c>
      <c r="Y112" s="5">
        <f>IF(DiscreteStatsTable[[#This Row],[RepsRequested]]=DiscreteStatsTable[[#This Row],[RepsWithStatObserved]],1,0)</f>
        <v>1</v>
      </c>
    </row>
    <row r="113" spans="1:25" x14ac:dyDescent="0.35">
      <c r="A113" t="s">
        <v>68</v>
      </c>
      <c r="B113" t="s">
        <v>70</v>
      </c>
      <c r="C113">
        <v>32</v>
      </c>
      <c r="D113" t="s">
        <v>77</v>
      </c>
      <c r="E113" t="s">
        <v>72</v>
      </c>
      <c r="F113" t="s">
        <v>73</v>
      </c>
      <c r="G113">
        <v>299.93204469864702</v>
      </c>
      <c r="H113">
        <v>2E+20</v>
      </c>
      <c r="I113">
        <v>0</v>
      </c>
      <c r="J113">
        <v>731.23062927652597</v>
      </c>
      <c r="K113">
        <v>253</v>
      </c>
      <c r="L113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40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173.35203233118173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40.764634530384299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423.39123518020801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852.93170568526898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209.95</v>
      </c>
      <c r="W113" s="5">
        <f>IF((DiscreteStatsTable[[#This Row],[RepsRequested]]&gt;1),DiscreteStatsTable[[#This Row],[HalfWidth]],DiscreteStatsTable[[#This Row],[BatchMeansHalfWidth]])</f>
        <v>31.364122573223682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40</v>
      </c>
      <c r="Y113" s="5">
        <f>IF(DiscreteStatsTable[[#This Row],[RepsRequested]]=DiscreteStatsTable[[#This Row],[RepsWithStatObserved]],1,0)</f>
        <v>1</v>
      </c>
    </row>
    <row r="114" spans="1:25" x14ac:dyDescent="0.35">
      <c r="A114" t="s">
        <v>68</v>
      </c>
      <c r="B114" t="s">
        <v>70</v>
      </c>
      <c r="C114">
        <v>33</v>
      </c>
      <c r="D114" t="s">
        <v>77</v>
      </c>
      <c r="E114" t="s">
        <v>72</v>
      </c>
      <c r="F114" t="s">
        <v>73</v>
      </c>
      <c r="G114">
        <v>127.50698226045699</v>
      </c>
      <c r="H114">
        <v>2E+20</v>
      </c>
      <c r="I114">
        <v>0</v>
      </c>
      <c r="J114">
        <v>361.49001587893099</v>
      </c>
      <c r="K114">
        <v>213</v>
      </c>
      <c r="L114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40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173.35203233118173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40.764634530384299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423.39123518020801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852.93170568526898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209.95</v>
      </c>
      <c r="W114" s="5">
        <f>IF((DiscreteStatsTable[[#This Row],[RepsRequested]]&gt;1),DiscreteStatsTable[[#This Row],[HalfWidth]],DiscreteStatsTable[[#This Row],[BatchMeansHalfWidth]])</f>
        <v>31.364122573223682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40</v>
      </c>
      <c r="Y114" s="5">
        <f>IF(DiscreteStatsTable[[#This Row],[RepsRequested]]=DiscreteStatsTable[[#This Row],[RepsWithStatObserved]],1,0)</f>
        <v>1</v>
      </c>
    </row>
    <row r="115" spans="1:25" x14ac:dyDescent="0.35">
      <c r="A115" t="s">
        <v>68</v>
      </c>
      <c r="B115" t="s">
        <v>70</v>
      </c>
      <c r="C115">
        <v>34</v>
      </c>
      <c r="D115" t="s">
        <v>77</v>
      </c>
      <c r="E115" t="s">
        <v>72</v>
      </c>
      <c r="F115" t="s">
        <v>73</v>
      </c>
      <c r="G115">
        <v>327.22093010542898</v>
      </c>
      <c r="H115">
        <v>2E+20</v>
      </c>
      <c r="I115">
        <v>17.005458224317302</v>
      </c>
      <c r="J115">
        <v>649.08872530250596</v>
      </c>
      <c r="K115">
        <v>264</v>
      </c>
      <c r="L115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40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173.35203233118173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40.764634530384299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423.39123518020801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852.93170568526898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209.95</v>
      </c>
      <c r="W115" s="5">
        <f>IF((DiscreteStatsTable[[#This Row],[RepsRequested]]&gt;1),DiscreteStatsTable[[#This Row],[HalfWidth]],DiscreteStatsTable[[#This Row],[BatchMeansHalfWidth]])</f>
        <v>31.364122573223682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40</v>
      </c>
      <c r="Y115" s="5">
        <f>IF(DiscreteStatsTable[[#This Row],[RepsRequested]]=DiscreteStatsTable[[#This Row],[RepsWithStatObserved]],1,0)</f>
        <v>1</v>
      </c>
    </row>
    <row r="116" spans="1:25" x14ac:dyDescent="0.35">
      <c r="A116" t="s">
        <v>68</v>
      </c>
      <c r="B116" t="s">
        <v>70</v>
      </c>
      <c r="C116">
        <v>35</v>
      </c>
      <c r="D116" t="s">
        <v>77</v>
      </c>
      <c r="E116" t="s">
        <v>72</v>
      </c>
      <c r="F116" t="s">
        <v>73</v>
      </c>
      <c r="G116">
        <v>63.147318829809201</v>
      </c>
      <c r="H116">
        <v>2E+20</v>
      </c>
      <c r="I116">
        <v>0</v>
      </c>
      <c r="J116">
        <v>224.252860370896</v>
      </c>
      <c r="K116">
        <v>133</v>
      </c>
      <c r="L116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40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173.35203233118173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40.764634530384299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423.39123518020801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852.93170568526898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209.95</v>
      </c>
      <c r="W116" s="5">
        <f>IF((DiscreteStatsTable[[#This Row],[RepsRequested]]&gt;1),DiscreteStatsTable[[#This Row],[HalfWidth]],DiscreteStatsTable[[#This Row],[BatchMeansHalfWidth]])</f>
        <v>31.364122573223682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40</v>
      </c>
      <c r="Y116" s="5">
        <f>IF(DiscreteStatsTable[[#This Row],[RepsRequested]]=DiscreteStatsTable[[#This Row],[RepsWithStatObserved]],1,0)</f>
        <v>1</v>
      </c>
    </row>
    <row r="117" spans="1:25" x14ac:dyDescent="0.35">
      <c r="A117" t="s">
        <v>68</v>
      </c>
      <c r="B117" t="s">
        <v>70</v>
      </c>
      <c r="C117">
        <v>36</v>
      </c>
      <c r="D117" t="s">
        <v>77</v>
      </c>
      <c r="E117" t="s">
        <v>72</v>
      </c>
      <c r="F117" t="s">
        <v>73</v>
      </c>
      <c r="G117">
        <v>89.736695716318906</v>
      </c>
      <c r="H117">
        <v>2E+20</v>
      </c>
      <c r="I117">
        <v>0</v>
      </c>
      <c r="J117">
        <v>232.885458807487</v>
      </c>
      <c r="K117">
        <v>207</v>
      </c>
      <c r="L117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40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173.35203233118173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40.764634530384299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423.39123518020801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852.93170568526898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209.95</v>
      </c>
      <c r="W117" s="5">
        <f>IF((DiscreteStatsTable[[#This Row],[RepsRequested]]&gt;1),DiscreteStatsTable[[#This Row],[HalfWidth]],DiscreteStatsTable[[#This Row],[BatchMeansHalfWidth]])</f>
        <v>31.364122573223682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40</v>
      </c>
      <c r="Y117" s="5">
        <f>IF(DiscreteStatsTable[[#This Row],[RepsRequested]]=DiscreteStatsTable[[#This Row],[RepsWithStatObserved]],1,0)</f>
        <v>1</v>
      </c>
    </row>
    <row r="118" spans="1:25" x14ac:dyDescent="0.35">
      <c r="A118" t="s">
        <v>68</v>
      </c>
      <c r="B118" t="s">
        <v>70</v>
      </c>
      <c r="C118">
        <v>37</v>
      </c>
      <c r="D118" t="s">
        <v>77</v>
      </c>
      <c r="E118" t="s">
        <v>72</v>
      </c>
      <c r="F118" t="s">
        <v>73</v>
      </c>
      <c r="G118">
        <v>366.27578968407499</v>
      </c>
      <c r="H118">
        <v>2E+20</v>
      </c>
      <c r="I118">
        <v>18.7568236621293</v>
      </c>
      <c r="J118">
        <v>719.95232407293997</v>
      </c>
      <c r="K118">
        <v>238</v>
      </c>
      <c r="L118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40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173.35203233118173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40.764634530384299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423.39123518020801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852.93170568526898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209.95</v>
      </c>
      <c r="W118" s="5">
        <f>IF((DiscreteStatsTable[[#This Row],[RepsRequested]]&gt;1),DiscreteStatsTable[[#This Row],[HalfWidth]],DiscreteStatsTable[[#This Row],[BatchMeansHalfWidth]])</f>
        <v>31.364122573223682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40</v>
      </c>
      <c r="Y118" s="5">
        <f>IF(DiscreteStatsTable[[#This Row],[RepsRequested]]=DiscreteStatsTable[[#This Row],[RepsWithStatObserved]],1,0)</f>
        <v>1</v>
      </c>
    </row>
    <row r="119" spans="1:25" x14ac:dyDescent="0.35">
      <c r="A119" t="s">
        <v>68</v>
      </c>
      <c r="B119" t="s">
        <v>70</v>
      </c>
      <c r="C119">
        <v>38</v>
      </c>
      <c r="D119" t="s">
        <v>77</v>
      </c>
      <c r="E119" t="s">
        <v>72</v>
      </c>
      <c r="F119" t="s">
        <v>73</v>
      </c>
      <c r="G119">
        <v>274.56042918534399</v>
      </c>
      <c r="H119">
        <v>2E+20</v>
      </c>
      <c r="I119">
        <v>0</v>
      </c>
      <c r="J119">
        <v>511.76372642580998</v>
      </c>
      <c r="K119">
        <v>233</v>
      </c>
      <c r="L119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40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173.35203233118173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98.069421444068723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40.764634530384299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423.39123518020801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852.93170568526898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209.95</v>
      </c>
      <c r="W119" s="5">
        <f>IF((DiscreteStatsTable[[#This Row],[RepsRequested]]&gt;1),DiscreteStatsTable[[#This Row],[HalfWidth]],DiscreteStatsTable[[#This Row],[BatchMeansHalfWidth]])</f>
        <v>31.364122573223682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40</v>
      </c>
      <c r="Y119" s="5">
        <f>IF(DiscreteStatsTable[[#This Row],[RepsRequested]]=DiscreteStatsTable[[#This Row],[RepsWithStatObserved]],1,0)</f>
        <v>1</v>
      </c>
    </row>
    <row r="120" spans="1:25" x14ac:dyDescent="0.35">
      <c r="A120" t="s">
        <v>68</v>
      </c>
      <c r="B120" t="s">
        <v>70</v>
      </c>
      <c r="C120">
        <v>39</v>
      </c>
      <c r="D120" t="s">
        <v>77</v>
      </c>
      <c r="E120" t="s">
        <v>72</v>
      </c>
      <c r="F120" t="s">
        <v>73</v>
      </c>
      <c r="G120">
        <v>239.589252648517</v>
      </c>
      <c r="H120">
        <v>2E+20</v>
      </c>
      <c r="I120">
        <v>0</v>
      </c>
      <c r="J120">
        <v>542.99216554058398</v>
      </c>
      <c r="K120">
        <v>219</v>
      </c>
      <c r="L120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40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173.35203233118173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98.069421444068723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40.764634530384299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423.39123518020801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852.93170568526898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209.95</v>
      </c>
      <c r="W120" s="5">
        <f>IF((DiscreteStatsTable[[#This Row],[RepsRequested]]&gt;1),DiscreteStatsTable[[#This Row],[HalfWidth]],DiscreteStatsTable[[#This Row],[BatchMeansHalfWidth]])</f>
        <v>31.364122573223682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40</v>
      </c>
      <c r="Y120" s="5">
        <f>IF(DiscreteStatsTable[[#This Row],[RepsRequested]]=DiscreteStatsTable[[#This Row],[RepsWithStatObserved]],1,0)</f>
        <v>1</v>
      </c>
    </row>
    <row r="121" spans="1:25" x14ac:dyDescent="0.35">
      <c r="A121" t="s">
        <v>68</v>
      </c>
      <c r="B121" t="s">
        <v>70</v>
      </c>
      <c r="C121">
        <v>40</v>
      </c>
      <c r="D121" t="s">
        <v>77</v>
      </c>
      <c r="E121" t="s">
        <v>72</v>
      </c>
      <c r="F121" t="s">
        <v>73</v>
      </c>
      <c r="G121">
        <v>246.88048868080901</v>
      </c>
      <c r="H121">
        <v>2E+20</v>
      </c>
      <c r="I121">
        <v>6.8960492260087003</v>
      </c>
      <c r="J121">
        <v>534.50497031289899</v>
      </c>
      <c r="K121">
        <v>255</v>
      </c>
      <c r="L121" s="5" t="str">
        <f>DiscreteStatsTable[[#This Row],[ProjectName]]&amp;DiscreteStatsTable[[#This Row],[Name]]&amp;DiscreteStatsTable[[#This Row],[Type]]&amp;DiscreteStatsTable[[#This Row],[Source]]</f>
        <v>Drone ProjectBaseCoating.QueueWaiting TimeQueue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40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173.35203233118173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98.069421444068723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31.364122573223682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40.764634530384299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423.39123518020801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852.93170568526898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209.95</v>
      </c>
      <c r="W121" s="5">
        <f>IF((DiscreteStatsTable[[#This Row],[RepsRequested]]&gt;1),DiscreteStatsTable[[#This Row],[HalfWidth]],DiscreteStatsTable[[#This Row],[BatchMeansHalfWidth]])</f>
        <v>31.364122573223682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40</v>
      </c>
      <c r="Y121" s="5">
        <f>IF(DiscreteStatsTable[[#This Row],[RepsRequested]]=DiscreteStatsTable[[#This Row],[RepsWithStatObserved]],1,0)</f>
        <v>1</v>
      </c>
    </row>
    <row r="122" spans="1:25" x14ac:dyDescent="0.35">
      <c r="A122" t="s">
        <v>68</v>
      </c>
      <c r="B122" t="s">
        <v>70</v>
      </c>
      <c r="C122">
        <v>1</v>
      </c>
      <c r="D122" t="s">
        <v>78</v>
      </c>
      <c r="E122" t="s">
        <v>72</v>
      </c>
      <c r="F122" t="s">
        <v>73</v>
      </c>
      <c r="G122">
        <v>57.2048755766141</v>
      </c>
      <c r="H122">
        <v>2E+20</v>
      </c>
      <c r="I122">
        <v>0</v>
      </c>
      <c r="J122">
        <v>151.210482327378</v>
      </c>
      <c r="K122">
        <v>150</v>
      </c>
      <c r="L122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40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70.09924155695191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54.1398387162047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13.460155527663201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288.05819536585102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543.25399258777304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22" s="5">
        <f>IF((DiscreteStatsTable[[#This Row],[RepsRequested]]&gt;1),DiscreteStatsTable[[#This Row],[HalfWidth]],DiscreteStatsTable[[#This Row],[BatchMeansHalfWidth]])</f>
        <v>17.314760427724579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40</v>
      </c>
      <c r="Y122" s="5">
        <f>IF(DiscreteStatsTable[[#This Row],[RepsRequested]]=DiscreteStatsTable[[#This Row],[RepsWithStatObserved]],1,0)</f>
        <v>1</v>
      </c>
    </row>
    <row r="123" spans="1:25" x14ac:dyDescent="0.35">
      <c r="A123" t="s">
        <v>68</v>
      </c>
      <c r="B123" t="s">
        <v>70</v>
      </c>
      <c r="C123">
        <v>2</v>
      </c>
      <c r="D123" t="s">
        <v>78</v>
      </c>
      <c r="E123" t="s">
        <v>72</v>
      </c>
      <c r="F123" t="s">
        <v>73</v>
      </c>
      <c r="G123">
        <v>49.7536985589702</v>
      </c>
      <c r="H123">
        <v>2E+20</v>
      </c>
      <c r="I123">
        <v>0</v>
      </c>
      <c r="J123">
        <v>144.57063895275999</v>
      </c>
      <c r="K123">
        <v>134</v>
      </c>
      <c r="L123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40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70.09924155695191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54.1398387162047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13.460155527663201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288.05819536585102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543.25399258777304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23" s="5">
        <f>IF((DiscreteStatsTable[[#This Row],[RepsRequested]]&gt;1),DiscreteStatsTable[[#This Row],[HalfWidth]],DiscreteStatsTable[[#This Row],[BatchMeansHalfWidth]])</f>
        <v>17.314760427724579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40</v>
      </c>
      <c r="Y123" s="5">
        <f>IF(DiscreteStatsTable[[#This Row],[RepsRequested]]=DiscreteStatsTable[[#This Row],[RepsWithStatObserved]],1,0)</f>
        <v>1</v>
      </c>
    </row>
    <row r="124" spans="1:25" x14ac:dyDescent="0.35">
      <c r="A124" t="s">
        <v>68</v>
      </c>
      <c r="B124" t="s">
        <v>70</v>
      </c>
      <c r="C124">
        <v>3</v>
      </c>
      <c r="D124" t="s">
        <v>78</v>
      </c>
      <c r="E124" t="s">
        <v>72</v>
      </c>
      <c r="F124" t="s">
        <v>73</v>
      </c>
      <c r="G124">
        <v>59.353111639882997</v>
      </c>
      <c r="H124">
        <v>2E+20</v>
      </c>
      <c r="I124">
        <v>0</v>
      </c>
      <c r="J124">
        <v>165.022938181363</v>
      </c>
      <c r="K124">
        <v>142</v>
      </c>
      <c r="L124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40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70.09924155695191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54.1398387162047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13.460155527663201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288.05819536585102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543.25399258777304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24" s="5">
        <f>IF((DiscreteStatsTable[[#This Row],[RepsRequested]]&gt;1),DiscreteStatsTable[[#This Row],[HalfWidth]],DiscreteStatsTable[[#This Row],[BatchMeansHalfWidth]])</f>
        <v>17.314760427724579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40</v>
      </c>
      <c r="Y124" s="5">
        <f>IF(DiscreteStatsTable[[#This Row],[RepsRequested]]=DiscreteStatsTable[[#This Row],[RepsWithStatObserved]],1,0)</f>
        <v>1</v>
      </c>
    </row>
    <row r="125" spans="1:25" x14ac:dyDescent="0.35">
      <c r="A125" t="s">
        <v>68</v>
      </c>
      <c r="B125" t="s">
        <v>70</v>
      </c>
      <c r="C125">
        <v>4</v>
      </c>
      <c r="D125" t="s">
        <v>78</v>
      </c>
      <c r="E125" t="s">
        <v>72</v>
      </c>
      <c r="F125" t="s">
        <v>73</v>
      </c>
      <c r="G125">
        <v>60.656226656026497</v>
      </c>
      <c r="H125">
        <v>2E+20</v>
      </c>
      <c r="I125">
        <v>0</v>
      </c>
      <c r="J125">
        <v>153.814773724323</v>
      </c>
      <c r="K125">
        <v>148</v>
      </c>
      <c r="L125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40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70.09924155695191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54.1398387162047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13.460155527663201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288.05819536585102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543.25399258777304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25" s="5">
        <f>IF((DiscreteStatsTable[[#This Row],[RepsRequested]]&gt;1),DiscreteStatsTable[[#This Row],[HalfWidth]],DiscreteStatsTable[[#This Row],[BatchMeansHalfWidth]])</f>
        <v>17.314760427724579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40</v>
      </c>
      <c r="Y125" s="5">
        <f>IF(DiscreteStatsTable[[#This Row],[RepsRequested]]=DiscreteStatsTable[[#This Row],[RepsWithStatObserved]],1,0)</f>
        <v>1</v>
      </c>
    </row>
    <row r="126" spans="1:25" x14ac:dyDescent="0.35">
      <c r="A126" t="s">
        <v>68</v>
      </c>
      <c r="B126" t="s">
        <v>70</v>
      </c>
      <c r="C126">
        <v>5</v>
      </c>
      <c r="D126" t="s">
        <v>78</v>
      </c>
      <c r="E126" t="s">
        <v>72</v>
      </c>
      <c r="F126" t="s">
        <v>73</v>
      </c>
      <c r="G126">
        <v>78.106789967117905</v>
      </c>
      <c r="H126">
        <v>2E+20</v>
      </c>
      <c r="I126">
        <v>0</v>
      </c>
      <c r="J126">
        <v>190.62066859796599</v>
      </c>
      <c r="K126">
        <v>150</v>
      </c>
      <c r="L126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40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70.09924155695191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54.1398387162047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13.460155527663201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288.05819536585102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543.25399258777304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26" s="5">
        <f>IF((DiscreteStatsTable[[#This Row],[RepsRequested]]&gt;1),DiscreteStatsTable[[#This Row],[HalfWidth]],DiscreteStatsTable[[#This Row],[BatchMeansHalfWidth]])</f>
        <v>17.314760427724579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40</v>
      </c>
      <c r="Y126" s="5">
        <f>IF(DiscreteStatsTable[[#This Row],[RepsRequested]]=DiscreteStatsTable[[#This Row],[RepsWithStatObserved]],1,0)</f>
        <v>1</v>
      </c>
    </row>
    <row r="127" spans="1:25" x14ac:dyDescent="0.35">
      <c r="A127" t="s">
        <v>68</v>
      </c>
      <c r="B127" t="s">
        <v>70</v>
      </c>
      <c r="C127">
        <v>6</v>
      </c>
      <c r="D127" t="s">
        <v>78</v>
      </c>
      <c r="E127" t="s">
        <v>72</v>
      </c>
      <c r="F127" t="s">
        <v>73</v>
      </c>
      <c r="G127">
        <v>90.674651700151699</v>
      </c>
      <c r="H127">
        <v>2E+20</v>
      </c>
      <c r="I127">
        <v>0</v>
      </c>
      <c r="J127">
        <v>193.586194591908</v>
      </c>
      <c r="K127">
        <v>161</v>
      </c>
      <c r="L127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40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70.09924155695191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54.1398387162047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13.460155527663201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288.05819536585102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543.25399258777304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27" s="5">
        <f>IF((DiscreteStatsTable[[#This Row],[RepsRequested]]&gt;1),DiscreteStatsTable[[#This Row],[HalfWidth]],DiscreteStatsTable[[#This Row],[BatchMeansHalfWidth]])</f>
        <v>17.314760427724579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40</v>
      </c>
      <c r="Y127" s="5">
        <f>IF(DiscreteStatsTable[[#This Row],[RepsRequested]]=DiscreteStatsTable[[#This Row],[RepsWithStatObserved]],1,0)</f>
        <v>1</v>
      </c>
    </row>
    <row r="128" spans="1:25" x14ac:dyDescent="0.35">
      <c r="A128" t="s">
        <v>68</v>
      </c>
      <c r="B128" t="s">
        <v>70</v>
      </c>
      <c r="C128">
        <v>7</v>
      </c>
      <c r="D128" t="s">
        <v>78</v>
      </c>
      <c r="E128" t="s">
        <v>72</v>
      </c>
      <c r="F128" t="s">
        <v>73</v>
      </c>
      <c r="G128">
        <v>29.293944604033001</v>
      </c>
      <c r="H128">
        <v>2E+20</v>
      </c>
      <c r="I128">
        <v>0</v>
      </c>
      <c r="J128">
        <v>113.250529937503</v>
      </c>
      <c r="K128">
        <v>128</v>
      </c>
      <c r="L128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40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70.09924155695191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54.1398387162047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13.460155527663201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288.05819536585102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543.25399258777304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28" s="5">
        <f>IF((DiscreteStatsTable[[#This Row],[RepsRequested]]&gt;1),DiscreteStatsTable[[#This Row],[HalfWidth]],DiscreteStatsTable[[#This Row],[BatchMeansHalfWidth]])</f>
        <v>17.314760427724579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40</v>
      </c>
      <c r="Y128" s="5">
        <f>IF(DiscreteStatsTable[[#This Row],[RepsRequested]]=DiscreteStatsTable[[#This Row],[RepsWithStatObserved]],1,0)</f>
        <v>1</v>
      </c>
    </row>
    <row r="129" spans="1:25" x14ac:dyDescent="0.35">
      <c r="A129" t="s">
        <v>68</v>
      </c>
      <c r="B129" t="s">
        <v>70</v>
      </c>
      <c r="C129">
        <v>8</v>
      </c>
      <c r="D129" t="s">
        <v>78</v>
      </c>
      <c r="E129" t="s">
        <v>72</v>
      </c>
      <c r="F129" t="s">
        <v>73</v>
      </c>
      <c r="G129">
        <v>139.831569478029</v>
      </c>
      <c r="H129">
        <v>2E+20</v>
      </c>
      <c r="I129">
        <v>0</v>
      </c>
      <c r="J129">
        <v>432.07925765010299</v>
      </c>
      <c r="K129">
        <v>157</v>
      </c>
      <c r="L129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40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70.09924155695191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54.1398387162047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13.460155527663201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288.05819536585102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543.25399258777304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29" s="5">
        <f>IF((DiscreteStatsTable[[#This Row],[RepsRequested]]&gt;1),DiscreteStatsTable[[#This Row],[HalfWidth]],DiscreteStatsTable[[#This Row],[BatchMeansHalfWidth]])</f>
        <v>17.314760427724579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40</v>
      </c>
      <c r="Y129" s="5">
        <f>IF(DiscreteStatsTable[[#This Row],[RepsRequested]]=DiscreteStatsTable[[#This Row],[RepsWithStatObserved]],1,0)</f>
        <v>1</v>
      </c>
    </row>
    <row r="130" spans="1:25" x14ac:dyDescent="0.35">
      <c r="A130" t="s">
        <v>68</v>
      </c>
      <c r="B130" t="s">
        <v>70</v>
      </c>
      <c r="C130">
        <v>9</v>
      </c>
      <c r="D130" t="s">
        <v>78</v>
      </c>
      <c r="E130" t="s">
        <v>72</v>
      </c>
      <c r="F130" t="s">
        <v>73</v>
      </c>
      <c r="G130">
        <v>121.293247963764</v>
      </c>
      <c r="H130">
        <v>2E+20</v>
      </c>
      <c r="I130">
        <v>0</v>
      </c>
      <c r="J130">
        <v>284.63447185834201</v>
      </c>
      <c r="K130">
        <v>144</v>
      </c>
      <c r="L130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40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70.09924155695191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54.1398387162047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13.460155527663201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288.05819536585102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543.25399258777304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0" s="5">
        <f>IF((DiscreteStatsTable[[#This Row],[RepsRequested]]&gt;1),DiscreteStatsTable[[#This Row],[HalfWidth]],DiscreteStatsTable[[#This Row],[BatchMeansHalfWidth]])</f>
        <v>17.314760427724579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40</v>
      </c>
      <c r="Y130" s="5">
        <f>IF(DiscreteStatsTable[[#This Row],[RepsRequested]]=DiscreteStatsTable[[#This Row],[RepsWithStatObserved]],1,0)</f>
        <v>1</v>
      </c>
    </row>
    <row r="131" spans="1:25" x14ac:dyDescent="0.35">
      <c r="A131" t="s">
        <v>68</v>
      </c>
      <c r="B131" t="s">
        <v>70</v>
      </c>
      <c r="C131">
        <v>10</v>
      </c>
      <c r="D131" t="s">
        <v>78</v>
      </c>
      <c r="E131" t="s">
        <v>72</v>
      </c>
      <c r="F131" t="s">
        <v>73</v>
      </c>
      <c r="G131">
        <v>134.86435294664599</v>
      </c>
      <c r="H131">
        <v>2E+20</v>
      </c>
      <c r="I131">
        <v>0</v>
      </c>
      <c r="J131">
        <v>260.19909343092303</v>
      </c>
      <c r="K131">
        <v>160</v>
      </c>
      <c r="L131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40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70.09924155695191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54.1398387162047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13.460155527663201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288.05819536585102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543.25399258777304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1" s="5">
        <f>IF((DiscreteStatsTable[[#This Row],[RepsRequested]]&gt;1),DiscreteStatsTable[[#This Row],[HalfWidth]],DiscreteStatsTable[[#This Row],[BatchMeansHalfWidth]])</f>
        <v>17.314760427724579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40</v>
      </c>
      <c r="Y131" s="5">
        <f>IF(DiscreteStatsTable[[#This Row],[RepsRequested]]=DiscreteStatsTable[[#This Row],[RepsWithStatObserved]],1,0)</f>
        <v>1</v>
      </c>
    </row>
    <row r="132" spans="1:25" x14ac:dyDescent="0.35">
      <c r="A132" t="s">
        <v>68</v>
      </c>
      <c r="B132" t="s">
        <v>70</v>
      </c>
      <c r="C132">
        <v>11</v>
      </c>
      <c r="D132" t="s">
        <v>78</v>
      </c>
      <c r="E132" t="s">
        <v>72</v>
      </c>
      <c r="F132" t="s">
        <v>73</v>
      </c>
      <c r="G132">
        <v>54.002479130039603</v>
      </c>
      <c r="H132">
        <v>2E+20</v>
      </c>
      <c r="I132">
        <v>0</v>
      </c>
      <c r="J132">
        <v>156.178059411997</v>
      </c>
      <c r="K132">
        <v>147</v>
      </c>
      <c r="L132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40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70.09924155695191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54.1398387162047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13.460155527663201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288.05819536585102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543.25399258777304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2" s="5">
        <f>IF((DiscreteStatsTable[[#This Row],[RepsRequested]]&gt;1),DiscreteStatsTable[[#This Row],[HalfWidth]],DiscreteStatsTable[[#This Row],[BatchMeansHalfWidth]])</f>
        <v>17.314760427724579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40</v>
      </c>
      <c r="Y132" s="5">
        <f>IF(DiscreteStatsTable[[#This Row],[RepsRequested]]=DiscreteStatsTable[[#This Row],[RepsWithStatObserved]],1,0)</f>
        <v>1</v>
      </c>
    </row>
    <row r="133" spans="1:25" x14ac:dyDescent="0.35">
      <c r="A133" t="s">
        <v>68</v>
      </c>
      <c r="B133" t="s">
        <v>70</v>
      </c>
      <c r="C133">
        <v>12</v>
      </c>
      <c r="D133" t="s">
        <v>78</v>
      </c>
      <c r="E133" t="s">
        <v>72</v>
      </c>
      <c r="F133" t="s">
        <v>73</v>
      </c>
      <c r="G133">
        <v>92.837275873548194</v>
      </c>
      <c r="H133">
        <v>2E+20</v>
      </c>
      <c r="I133">
        <v>0</v>
      </c>
      <c r="J133">
        <v>186.148217866376</v>
      </c>
      <c r="K133">
        <v>146</v>
      </c>
      <c r="L133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40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70.09924155695191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54.1398387162047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13.460155527663201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288.05819536585102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543.25399258777304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3" s="5">
        <f>IF((DiscreteStatsTable[[#This Row],[RepsRequested]]&gt;1),DiscreteStatsTable[[#This Row],[HalfWidth]],DiscreteStatsTable[[#This Row],[BatchMeansHalfWidth]])</f>
        <v>17.314760427724579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40</v>
      </c>
      <c r="Y133" s="5">
        <f>IF(DiscreteStatsTable[[#This Row],[RepsRequested]]=DiscreteStatsTable[[#This Row],[RepsWithStatObserved]],1,0)</f>
        <v>1</v>
      </c>
    </row>
    <row r="134" spans="1:25" x14ac:dyDescent="0.35">
      <c r="A134" t="s">
        <v>68</v>
      </c>
      <c r="B134" t="s">
        <v>70</v>
      </c>
      <c r="C134">
        <v>13</v>
      </c>
      <c r="D134" t="s">
        <v>78</v>
      </c>
      <c r="E134" t="s">
        <v>72</v>
      </c>
      <c r="F134" t="s">
        <v>73</v>
      </c>
      <c r="G134">
        <v>47.914594157020403</v>
      </c>
      <c r="H134">
        <v>2E+20</v>
      </c>
      <c r="I134">
        <v>0</v>
      </c>
      <c r="J134">
        <v>131.76981518715999</v>
      </c>
      <c r="K134">
        <v>151</v>
      </c>
      <c r="L134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40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70.09924155695191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54.1398387162047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13.460155527663201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288.05819536585102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543.25399258777304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4" s="5">
        <f>IF((DiscreteStatsTable[[#This Row],[RepsRequested]]&gt;1),DiscreteStatsTable[[#This Row],[HalfWidth]],DiscreteStatsTable[[#This Row],[BatchMeansHalfWidth]])</f>
        <v>17.314760427724579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40</v>
      </c>
      <c r="Y134" s="5">
        <f>IF(DiscreteStatsTable[[#This Row],[RepsRequested]]=DiscreteStatsTable[[#This Row],[RepsWithStatObserved]],1,0)</f>
        <v>1</v>
      </c>
    </row>
    <row r="135" spans="1:25" x14ac:dyDescent="0.35">
      <c r="A135" t="s">
        <v>68</v>
      </c>
      <c r="B135" t="s">
        <v>70</v>
      </c>
      <c r="C135">
        <v>14</v>
      </c>
      <c r="D135" t="s">
        <v>78</v>
      </c>
      <c r="E135" t="s">
        <v>72</v>
      </c>
      <c r="F135" t="s">
        <v>73</v>
      </c>
      <c r="G135">
        <v>173.439795739678</v>
      </c>
      <c r="H135">
        <v>2E+20</v>
      </c>
      <c r="I135">
        <v>0</v>
      </c>
      <c r="J135">
        <v>347.116968944029</v>
      </c>
      <c r="K135">
        <v>157</v>
      </c>
      <c r="L135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40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70.09924155695191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54.1398387162047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13.460155527663201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288.05819536585102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543.25399258777304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5" s="5">
        <f>IF((DiscreteStatsTable[[#This Row],[RepsRequested]]&gt;1),DiscreteStatsTable[[#This Row],[HalfWidth]],DiscreteStatsTable[[#This Row],[BatchMeansHalfWidth]])</f>
        <v>17.314760427724579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40</v>
      </c>
      <c r="Y135" s="5">
        <f>IF(DiscreteStatsTable[[#This Row],[RepsRequested]]=DiscreteStatsTable[[#This Row],[RepsWithStatObserved]],1,0)</f>
        <v>1</v>
      </c>
    </row>
    <row r="136" spans="1:25" x14ac:dyDescent="0.35">
      <c r="A136" t="s">
        <v>68</v>
      </c>
      <c r="B136" t="s">
        <v>70</v>
      </c>
      <c r="C136">
        <v>15</v>
      </c>
      <c r="D136" t="s">
        <v>78</v>
      </c>
      <c r="E136" t="s">
        <v>72</v>
      </c>
      <c r="F136" t="s">
        <v>73</v>
      </c>
      <c r="G136">
        <v>13.4995345158815</v>
      </c>
      <c r="H136">
        <v>2E+20</v>
      </c>
      <c r="I136">
        <v>0</v>
      </c>
      <c r="J136">
        <v>46.080016897109502</v>
      </c>
      <c r="K136">
        <v>95</v>
      </c>
      <c r="L136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40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70.09924155695191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54.1398387162047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13.460155527663201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288.05819536585102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543.25399258777304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6" s="5">
        <f>IF((DiscreteStatsTable[[#This Row],[RepsRequested]]&gt;1),DiscreteStatsTable[[#This Row],[HalfWidth]],DiscreteStatsTable[[#This Row],[BatchMeansHalfWidth]])</f>
        <v>17.314760427724579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40</v>
      </c>
      <c r="Y136" s="5">
        <f>IF(DiscreteStatsTable[[#This Row],[RepsRequested]]=DiscreteStatsTable[[#This Row],[RepsWithStatObserved]],1,0)</f>
        <v>1</v>
      </c>
    </row>
    <row r="137" spans="1:25" x14ac:dyDescent="0.35">
      <c r="A137" t="s">
        <v>68</v>
      </c>
      <c r="B137" t="s">
        <v>70</v>
      </c>
      <c r="C137">
        <v>16</v>
      </c>
      <c r="D137" t="s">
        <v>78</v>
      </c>
      <c r="E137" t="s">
        <v>72</v>
      </c>
      <c r="F137" t="s">
        <v>73</v>
      </c>
      <c r="G137">
        <v>52.962868817344898</v>
      </c>
      <c r="H137">
        <v>2E+20</v>
      </c>
      <c r="I137">
        <v>0</v>
      </c>
      <c r="J137">
        <v>180.20171158258299</v>
      </c>
      <c r="K137">
        <v>130</v>
      </c>
      <c r="L137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40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70.09924155695191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54.1398387162047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13.460155527663201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288.05819536585102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543.25399258777304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7" s="5">
        <f>IF((DiscreteStatsTable[[#This Row],[RepsRequested]]&gt;1),DiscreteStatsTable[[#This Row],[HalfWidth]],DiscreteStatsTable[[#This Row],[BatchMeansHalfWidth]])</f>
        <v>17.314760427724579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40</v>
      </c>
      <c r="Y137" s="5">
        <f>IF(DiscreteStatsTable[[#This Row],[RepsRequested]]=DiscreteStatsTable[[#This Row],[RepsWithStatObserved]],1,0)</f>
        <v>1</v>
      </c>
    </row>
    <row r="138" spans="1:25" x14ac:dyDescent="0.35">
      <c r="A138" t="s">
        <v>68</v>
      </c>
      <c r="B138" t="s">
        <v>70</v>
      </c>
      <c r="C138">
        <v>17</v>
      </c>
      <c r="D138" t="s">
        <v>78</v>
      </c>
      <c r="E138" t="s">
        <v>72</v>
      </c>
      <c r="F138" t="s">
        <v>73</v>
      </c>
      <c r="G138">
        <v>51.039669140093103</v>
      </c>
      <c r="H138">
        <v>2E+20</v>
      </c>
      <c r="I138">
        <v>0</v>
      </c>
      <c r="J138">
        <v>150.263360460488</v>
      </c>
      <c r="K138">
        <v>126</v>
      </c>
      <c r="L138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40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70.09924155695191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54.1398387162047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13.460155527663201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288.05819536585102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543.25399258777304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8" s="5">
        <f>IF((DiscreteStatsTable[[#This Row],[RepsRequested]]&gt;1),DiscreteStatsTable[[#This Row],[HalfWidth]],DiscreteStatsTable[[#This Row],[BatchMeansHalfWidth]])</f>
        <v>17.314760427724579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40</v>
      </c>
      <c r="Y138" s="5">
        <f>IF(DiscreteStatsTable[[#This Row],[RepsRequested]]=DiscreteStatsTable[[#This Row],[RepsWithStatObserved]],1,0)</f>
        <v>1</v>
      </c>
    </row>
    <row r="139" spans="1:25" x14ac:dyDescent="0.35">
      <c r="A139" t="s">
        <v>68</v>
      </c>
      <c r="B139" t="s">
        <v>70</v>
      </c>
      <c r="C139">
        <v>18</v>
      </c>
      <c r="D139" t="s">
        <v>78</v>
      </c>
      <c r="E139" t="s">
        <v>72</v>
      </c>
      <c r="F139" t="s">
        <v>73</v>
      </c>
      <c r="G139">
        <v>57.1120212969427</v>
      </c>
      <c r="H139">
        <v>2E+20</v>
      </c>
      <c r="I139">
        <v>0</v>
      </c>
      <c r="J139">
        <v>184.232373288151</v>
      </c>
      <c r="K139">
        <v>123</v>
      </c>
      <c r="L139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40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70.09924155695191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54.1398387162047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13.460155527663201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288.05819536585102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543.25399258777304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39" s="5">
        <f>IF((DiscreteStatsTable[[#This Row],[RepsRequested]]&gt;1),DiscreteStatsTable[[#This Row],[HalfWidth]],DiscreteStatsTable[[#This Row],[BatchMeansHalfWidth]])</f>
        <v>17.314760427724579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40</v>
      </c>
      <c r="Y139" s="5">
        <f>IF(DiscreteStatsTable[[#This Row],[RepsRequested]]=DiscreteStatsTable[[#This Row],[RepsWithStatObserved]],1,0)</f>
        <v>1</v>
      </c>
    </row>
    <row r="140" spans="1:25" x14ac:dyDescent="0.35">
      <c r="A140" t="s">
        <v>68</v>
      </c>
      <c r="B140" t="s">
        <v>70</v>
      </c>
      <c r="C140">
        <v>19</v>
      </c>
      <c r="D140" t="s">
        <v>78</v>
      </c>
      <c r="E140" t="s">
        <v>72</v>
      </c>
      <c r="F140" t="s">
        <v>73</v>
      </c>
      <c r="G140">
        <v>13.460155527663201</v>
      </c>
      <c r="H140">
        <v>2E+20</v>
      </c>
      <c r="I140">
        <v>0</v>
      </c>
      <c r="J140">
        <v>79.134495004164293</v>
      </c>
      <c r="K140">
        <v>122</v>
      </c>
      <c r="L140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40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70.09924155695191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54.1398387162047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13.460155527663201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288.05819536585102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543.25399258777304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0" s="5">
        <f>IF((DiscreteStatsTable[[#This Row],[RepsRequested]]&gt;1),DiscreteStatsTable[[#This Row],[HalfWidth]],DiscreteStatsTable[[#This Row],[BatchMeansHalfWidth]])</f>
        <v>17.314760427724579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40</v>
      </c>
      <c r="Y140" s="5">
        <f>IF(DiscreteStatsTable[[#This Row],[RepsRequested]]=DiscreteStatsTable[[#This Row],[RepsWithStatObserved]],1,0)</f>
        <v>1</v>
      </c>
    </row>
    <row r="141" spans="1:25" x14ac:dyDescent="0.35">
      <c r="A141" t="s">
        <v>68</v>
      </c>
      <c r="B141" t="s">
        <v>70</v>
      </c>
      <c r="C141">
        <v>20</v>
      </c>
      <c r="D141" t="s">
        <v>78</v>
      </c>
      <c r="E141" t="s">
        <v>72</v>
      </c>
      <c r="F141" t="s">
        <v>73</v>
      </c>
      <c r="G141">
        <v>27.975616147807301</v>
      </c>
      <c r="H141">
        <v>2E+20</v>
      </c>
      <c r="I141">
        <v>0</v>
      </c>
      <c r="J141">
        <v>91.151916981724199</v>
      </c>
      <c r="K141">
        <v>83</v>
      </c>
      <c r="L141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40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70.09924155695191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54.1398387162047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13.460155527663201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288.05819536585102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543.25399258777304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1" s="5">
        <f>IF((DiscreteStatsTable[[#This Row],[RepsRequested]]&gt;1),DiscreteStatsTable[[#This Row],[HalfWidth]],DiscreteStatsTable[[#This Row],[BatchMeansHalfWidth]])</f>
        <v>17.314760427724579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40</v>
      </c>
      <c r="Y141" s="5">
        <f>IF(DiscreteStatsTable[[#This Row],[RepsRequested]]=DiscreteStatsTable[[#This Row],[RepsWithStatObserved]],1,0)</f>
        <v>1</v>
      </c>
    </row>
    <row r="142" spans="1:25" x14ac:dyDescent="0.35">
      <c r="A142" t="s">
        <v>68</v>
      </c>
      <c r="B142" t="s">
        <v>70</v>
      </c>
      <c r="C142">
        <v>21</v>
      </c>
      <c r="D142" t="s">
        <v>78</v>
      </c>
      <c r="E142" t="s">
        <v>72</v>
      </c>
      <c r="F142" t="s">
        <v>73</v>
      </c>
      <c r="G142">
        <v>76.537053086803695</v>
      </c>
      <c r="H142">
        <v>2E+20</v>
      </c>
      <c r="I142">
        <v>0</v>
      </c>
      <c r="J142">
        <v>227.186843000327</v>
      </c>
      <c r="K142">
        <v>131</v>
      </c>
      <c r="L142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40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70.09924155695191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54.1398387162047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13.460155527663201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288.05819536585102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543.25399258777304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2" s="5">
        <f>IF((DiscreteStatsTable[[#This Row],[RepsRequested]]&gt;1),DiscreteStatsTable[[#This Row],[HalfWidth]],DiscreteStatsTable[[#This Row],[BatchMeansHalfWidth]])</f>
        <v>17.314760427724579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40</v>
      </c>
      <c r="Y142" s="5">
        <f>IF(DiscreteStatsTable[[#This Row],[RepsRequested]]=DiscreteStatsTable[[#This Row],[RepsWithStatObserved]],1,0)</f>
        <v>1</v>
      </c>
    </row>
    <row r="143" spans="1:25" x14ac:dyDescent="0.35">
      <c r="A143" t="s">
        <v>68</v>
      </c>
      <c r="B143" t="s">
        <v>70</v>
      </c>
      <c r="C143">
        <v>22</v>
      </c>
      <c r="D143" t="s">
        <v>78</v>
      </c>
      <c r="E143" t="s">
        <v>72</v>
      </c>
      <c r="F143" t="s">
        <v>73</v>
      </c>
      <c r="G143">
        <v>21.457627126859499</v>
      </c>
      <c r="H143">
        <v>2E+20</v>
      </c>
      <c r="I143">
        <v>0</v>
      </c>
      <c r="J143">
        <v>89.573340642491104</v>
      </c>
      <c r="K143">
        <v>113</v>
      </c>
      <c r="L143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40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70.09924155695191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54.1398387162047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13.460155527663201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288.05819536585102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543.25399258777304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3" s="5">
        <f>IF((DiscreteStatsTable[[#This Row],[RepsRequested]]&gt;1),DiscreteStatsTable[[#This Row],[HalfWidth]],DiscreteStatsTable[[#This Row],[BatchMeansHalfWidth]])</f>
        <v>17.314760427724579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40</v>
      </c>
      <c r="Y143" s="5">
        <f>IF(DiscreteStatsTable[[#This Row],[RepsRequested]]=DiscreteStatsTable[[#This Row],[RepsWithStatObserved]],1,0)</f>
        <v>1</v>
      </c>
    </row>
    <row r="144" spans="1:25" x14ac:dyDescent="0.35">
      <c r="A144" t="s">
        <v>68</v>
      </c>
      <c r="B144" t="s">
        <v>70</v>
      </c>
      <c r="C144">
        <v>23</v>
      </c>
      <c r="D144" t="s">
        <v>78</v>
      </c>
      <c r="E144" t="s">
        <v>72</v>
      </c>
      <c r="F144" t="s">
        <v>73</v>
      </c>
      <c r="G144">
        <v>46.170120620702001</v>
      </c>
      <c r="H144">
        <v>2E+20</v>
      </c>
      <c r="I144">
        <v>0</v>
      </c>
      <c r="J144">
        <v>178.25676553875201</v>
      </c>
      <c r="K144">
        <v>145</v>
      </c>
      <c r="L144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40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70.09924155695191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54.1398387162047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13.460155527663201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288.05819536585102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543.25399258777304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4" s="5">
        <f>IF((DiscreteStatsTable[[#This Row],[RepsRequested]]&gt;1),DiscreteStatsTable[[#This Row],[HalfWidth]],DiscreteStatsTable[[#This Row],[BatchMeansHalfWidth]])</f>
        <v>17.314760427724579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40</v>
      </c>
      <c r="Y144" s="5">
        <f>IF(DiscreteStatsTable[[#This Row],[RepsRequested]]=DiscreteStatsTable[[#This Row],[RepsWithStatObserved]],1,0)</f>
        <v>1</v>
      </c>
    </row>
    <row r="145" spans="1:25" x14ac:dyDescent="0.35">
      <c r="A145" t="s">
        <v>68</v>
      </c>
      <c r="B145" t="s">
        <v>70</v>
      </c>
      <c r="C145">
        <v>24</v>
      </c>
      <c r="D145" t="s">
        <v>78</v>
      </c>
      <c r="E145" t="s">
        <v>72</v>
      </c>
      <c r="F145" t="s">
        <v>73</v>
      </c>
      <c r="G145">
        <v>50.275251742927999</v>
      </c>
      <c r="H145">
        <v>2E+20</v>
      </c>
      <c r="I145">
        <v>0</v>
      </c>
      <c r="J145">
        <v>131.386041766727</v>
      </c>
      <c r="K145">
        <v>136</v>
      </c>
      <c r="L145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40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70.09924155695191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54.1398387162047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13.460155527663201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288.05819536585102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543.25399258777304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5" s="5">
        <f>IF((DiscreteStatsTable[[#This Row],[RepsRequested]]&gt;1),DiscreteStatsTable[[#This Row],[HalfWidth]],DiscreteStatsTable[[#This Row],[BatchMeansHalfWidth]])</f>
        <v>17.314760427724579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40</v>
      </c>
      <c r="Y145" s="5">
        <f>IF(DiscreteStatsTable[[#This Row],[RepsRequested]]=DiscreteStatsTable[[#This Row],[RepsWithStatObserved]],1,0)</f>
        <v>1</v>
      </c>
    </row>
    <row r="146" spans="1:25" x14ac:dyDescent="0.35">
      <c r="A146" t="s">
        <v>68</v>
      </c>
      <c r="B146" t="s">
        <v>70</v>
      </c>
      <c r="C146">
        <v>25</v>
      </c>
      <c r="D146" t="s">
        <v>78</v>
      </c>
      <c r="E146" t="s">
        <v>72</v>
      </c>
      <c r="F146" t="s">
        <v>73</v>
      </c>
      <c r="G146">
        <v>99.630805690547902</v>
      </c>
      <c r="H146">
        <v>2E+20</v>
      </c>
      <c r="I146">
        <v>0</v>
      </c>
      <c r="J146">
        <v>219.21899850437899</v>
      </c>
      <c r="K146">
        <v>158</v>
      </c>
      <c r="L146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40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70.09924155695191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54.1398387162047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13.460155527663201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288.05819536585102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543.25399258777304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6" s="5">
        <f>IF((DiscreteStatsTable[[#This Row],[RepsRequested]]&gt;1),DiscreteStatsTable[[#This Row],[HalfWidth]],DiscreteStatsTable[[#This Row],[BatchMeansHalfWidth]])</f>
        <v>17.314760427724579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40</v>
      </c>
      <c r="Y146" s="5">
        <f>IF(DiscreteStatsTable[[#This Row],[RepsRequested]]=DiscreteStatsTable[[#This Row],[RepsWithStatObserved]],1,0)</f>
        <v>1</v>
      </c>
    </row>
    <row r="147" spans="1:25" x14ac:dyDescent="0.35">
      <c r="A147" t="s">
        <v>68</v>
      </c>
      <c r="B147" t="s">
        <v>70</v>
      </c>
      <c r="C147">
        <v>26</v>
      </c>
      <c r="D147" t="s">
        <v>78</v>
      </c>
      <c r="E147" t="s">
        <v>72</v>
      </c>
      <c r="F147" t="s">
        <v>73</v>
      </c>
      <c r="G147">
        <v>19.130666086820099</v>
      </c>
      <c r="H147">
        <v>2E+20</v>
      </c>
      <c r="I147">
        <v>0</v>
      </c>
      <c r="J147">
        <v>103.03094234636799</v>
      </c>
      <c r="K147">
        <v>119</v>
      </c>
      <c r="L147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40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70.09924155695191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54.1398387162047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13.460155527663201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288.05819536585102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543.25399258777304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7" s="5">
        <f>IF((DiscreteStatsTable[[#This Row],[RepsRequested]]&gt;1),DiscreteStatsTable[[#This Row],[HalfWidth]],DiscreteStatsTable[[#This Row],[BatchMeansHalfWidth]])</f>
        <v>17.314760427724579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40</v>
      </c>
      <c r="Y147" s="5">
        <f>IF(DiscreteStatsTable[[#This Row],[RepsRequested]]=DiscreteStatsTable[[#This Row],[RepsWithStatObserved]],1,0)</f>
        <v>1</v>
      </c>
    </row>
    <row r="148" spans="1:25" x14ac:dyDescent="0.35">
      <c r="A148" t="s">
        <v>68</v>
      </c>
      <c r="B148" t="s">
        <v>70</v>
      </c>
      <c r="C148">
        <v>27</v>
      </c>
      <c r="D148" t="s">
        <v>78</v>
      </c>
      <c r="E148" t="s">
        <v>72</v>
      </c>
      <c r="F148" t="s">
        <v>73</v>
      </c>
      <c r="G148">
        <v>50.6667298750274</v>
      </c>
      <c r="H148">
        <v>2E+20</v>
      </c>
      <c r="I148">
        <v>0</v>
      </c>
      <c r="J148">
        <v>161.79636436915399</v>
      </c>
      <c r="K148">
        <v>152</v>
      </c>
      <c r="L148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40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70.09924155695191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54.1398387162047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13.460155527663201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288.05819536585102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543.25399258777304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8" s="5">
        <f>IF((DiscreteStatsTable[[#This Row],[RepsRequested]]&gt;1),DiscreteStatsTable[[#This Row],[HalfWidth]],DiscreteStatsTable[[#This Row],[BatchMeansHalfWidth]])</f>
        <v>17.314760427724579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40</v>
      </c>
      <c r="Y148" s="5">
        <f>IF(DiscreteStatsTable[[#This Row],[RepsRequested]]=DiscreteStatsTable[[#This Row],[RepsWithStatObserved]],1,0)</f>
        <v>1</v>
      </c>
    </row>
    <row r="149" spans="1:25" x14ac:dyDescent="0.35">
      <c r="A149" t="s">
        <v>68</v>
      </c>
      <c r="B149" t="s">
        <v>70</v>
      </c>
      <c r="C149">
        <v>28</v>
      </c>
      <c r="D149" t="s">
        <v>78</v>
      </c>
      <c r="E149" t="s">
        <v>72</v>
      </c>
      <c r="F149" t="s">
        <v>73</v>
      </c>
      <c r="G149">
        <v>17.1449551186147</v>
      </c>
      <c r="H149">
        <v>2E+20</v>
      </c>
      <c r="I149">
        <v>0</v>
      </c>
      <c r="J149">
        <v>64.6570659484792</v>
      </c>
      <c r="K149">
        <v>122</v>
      </c>
      <c r="L149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40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70.09924155695191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54.1398387162047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13.460155527663201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288.05819536585102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543.25399258777304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49" s="5">
        <f>IF((DiscreteStatsTable[[#This Row],[RepsRequested]]&gt;1),DiscreteStatsTable[[#This Row],[HalfWidth]],DiscreteStatsTable[[#This Row],[BatchMeansHalfWidth]])</f>
        <v>17.314760427724579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40</v>
      </c>
      <c r="Y149" s="5">
        <f>IF(DiscreteStatsTable[[#This Row],[RepsRequested]]=DiscreteStatsTable[[#This Row],[RepsWithStatObserved]],1,0)</f>
        <v>1</v>
      </c>
    </row>
    <row r="150" spans="1:25" x14ac:dyDescent="0.35">
      <c r="A150" t="s">
        <v>68</v>
      </c>
      <c r="B150" t="s">
        <v>70</v>
      </c>
      <c r="C150">
        <v>29</v>
      </c>
      <c r="D150" t="s">
        <v>78</v>
      </c>
      <c r="E150" t="s">
        <v>72</v>
      </c>
      <c r="F150" t="s">
        <v>73</v>
      </c>
      <c r="G150">
        <v>98.583157972577894</v>
      </c>
      <c r="H150">
        <v>2E+20</v>
      </c>
      <c r="I150">
        <v>0</v>
      </c>
      <c r="J150">
        <v>213.515742859211</v>
      </c>
      <c r="K150">
        <v>153</v>
      </c>
      <c r="L150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40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70.09924155695191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54.1398387162047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13.460155527663201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288.05819536585102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543.25399258777304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0" s="5">
        <f>IF((DiscreteStatsTable[[#This Row],[RepsRequested]]&gt;1),DiscreteStatsTable[[#This Row],[HalfWidth]],DiscreteStatsTable[[#This Row],[BatchMeansHalfWidth]])</f>
        <v>17.314760427724579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40</v>
      </c>
      <c r="Y150" s="5">
        <f>IF(DiscreteStatsTable[[#This Row],[RepsRequested]]=DiscreteStatsTable[[#This Row],[RepsWithStatObserved]],1,0)</f>
        <v>1</v>
      </c>
    </row>
    <row r="151" spans="1:25" x14ac:dyDescent="0.35">
      <c r="A151" t="s">
        <v>68</v>
      </c>
      <c r="B151" t="s">
        <v>70</v>
      </c>
      <c r="C151">
        <v>30</v>
      </c>
      <c r="D151" t="s">
        <v>78</v>
      </c>
      <c r="E151" t="s">
        <v>72</v>
      </c>
      <c r="F151" t="s">
        <v>73</v>
      </c>
      <c r="G151">
        <v>13.940345572839799</v>
      </c>
      <c r="H151">
        <v>2E+20</v>
      </c>
      <c r="I151">
        <v>0</v>
      </c>
      <c r="J151">
        <v>67.134427599618206</v>
      </c>
      <c r="K151">
        <v>115</v>
      </c>
      <c r="L151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40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70.09924155695191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54.1398387162047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13.460155527663201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288.05819536585102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543.25399258777304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1" s="5">
        <f>IF((DiscreteStatsTable[[#This Row],[RepsRequested]]&gt;1),DiscreteStatsTable[[#This Row],[HalfWidth]],DiscreteStatsTable[[#This Row],[BatchMeansHalfWidth]])</f>
        <v>17.314760427724579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40</v>
      </c>
      <c r="Y151" s="5">
        <f>IF(DiscreteStatsTable[[#This Row],[RepsRequested]]=DiscreteStatsTable[[#This Row],[RepsWithStatObserved]],1,0)</f>
        <v>1</v>
      </c>
    </row>
    <row r="152" spans="1:25" x14ac:dyDescent="0.35">
      <c r="A152" t="s">
        <v>68</v>
      </c>
      <c r="B152" t="s">
        <v>70</v>
      </c>
      <c r="C152">
        <v>31</v>
      </c>
      <c r="D152" t="s">
        <v>78</v>
      </c>
      <c r="E152" t="s">
        <v>72</v>
      </c>
      <c r="F152" t="s">
        <v>73</v>
      </c>
      <c r="G152">
        <v>105.809277076534</v>
      </c>
      <c r="H152">
        <v>2E+20</v>
      </c>
      <c r="I152">
        <v>0</v>
      </c>
      <c r="J152">
        <v>259.177817230041</v>
      </c>
      <c r="K152">
        <v>149</v>
      </c>
      <c r="L152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40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70.09924155695191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54.1398387162047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13.460155527663201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288.05819536585102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543.25399258777304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2" s="5">
        <f>IF((DiscreteStatsTable[[#This Row],[RepsRequested]]&gt;1),DiscreteStatsTable[[#This Row],[HalfWidth]],DiscreteStatsTable[[#This Row],[BatchMeansHalfWidth]])</f>
        <v>17.314760427724579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40</v>
      </c>
      <c r="Y152" s="5">
        <f>IF(DiscreteStatsTable[[#This Row],[RepsRequested]]=DiscreteStatsTable[[#This Row],[RepsWithStatObserved]],1,0)</f>
        <v>1</v>
      </c>
    </row>
    <row r="153" spans="1:25" x14ac:dyDescent="0.35">
      <c r="A153" t="s">
        <v>68</v>
      </c>
      <c r="B153" t="s">
        <v>70</v>
      </c>
      <c r="C153">
        <v>32</v>
      </c>
      <c r="D153" t="s">
        <v>78</v>
      </c>
      <c r="E153" t="s">
        <v>72</v>
      </c>
      <c r="F153" t="s">
        <v>73</v>
      </c>
      <c r="G153">
        <v>288.05819536585102</v>
      </c>
      <c r="H153">
        <v>2E+20</v>
      </c>
      <c r="I153">
        <v>0</v>
      </c>
      <c r="J153">
        <v>543.25399258777304</v>
      </c>
      <c r="K153">
        <v>157</v>
      </c>
      <c r="L153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40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70.09924155695191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54.1398387162047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13.460155527663201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288.05819536585102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543.25399258777304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3" s="5">
        <f>IF((DiscreteStatsTable[[#This Row],[RepsRequested]]&gt;1),DiscreteStatsTable[[#This Row],[HalfWidth]],DiscreteStatsTable[[#This Row],[BatchMeansHalfWidth]])</f>
        <v>17.314760427724579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40</v>
      </c>
      <c r="Y153" s="5">
        <f>IF(DiscreteStatsTable[[#This Row],[RepsRequested]]=DiscreteStatsTable[[#This Row],[RepsWithStatObserved]],1,0)</f>
        <v>1</v>
      </c>
    </row>
    <row r="154" spans="1:25" x14ac:dyDescent="0.35">
      <c r="A154" t="s">
        <v>68</v>
      </c>
      <c r="B154" t="s">
        <v>70</v>
      </c>
      <c r="C154">
        <v>33</v>
      </c>
      <c r="D154" t="s">
        <v>78</v>
      </c>
      <c r="E154" t="s">
        <v>72</v>
      </c>
      <c r="F154" t="s">
        <v>73</v>
      </c>
      <c r="G154">
        <v>40.311384436006399</v>
      </c>
      <c r="H154">
        <v>2E+20</v>
      </c>
      <c r="I154">
        <v>0</v>
      </c>
      <c r="J154">
        <v>121.443859537522</v>
      </c>
      <c r="K154">
        <v>143</v>
      </c>
      <c r="L154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40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70.09924155695191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54.1398387162047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13.460155527663201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288.05819536585102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543.25399258777304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4" s="5">
        <f>IF((DiscreteStatsTable[[#This Row],[RepsRequested]]&gt;1),DiscreteStatsTable[[#This Row],[HalfWidth]],DiscreteStatsTable[[#This Row],[BatchMeansHalfWidth]])</f>
        <v>17.314760427724579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40</v>
      </c>
      <c r="Y154" s="5">
        <f>IF(DiscreteStatsTable[[#This Row],[RepsRequested]]=DiscreteStatsTable[[#This Row],[RepsWithStatObserved]],1,0)</f>
        <v>1</v>
      </c>
    </row>
    <row r="155" spans="1:25" x14ac:dyDescent="0.35">
      <c r="A155" t="s">
        <v>68</v>
      </c>
      <c r="B155" t="s">
        <v>70</v>
      </c>
      <c r="C155">
        <v>34</v>
      </c>
      <c r="D155" t="s">
        <v>78</v>
      </c>
      <c r="E155" t="s">
        <v>72</v>
      </c>
      <c r="F155" t="s">
        <v>73</v>
      </c>
      <c r="G155">
        <v>166.303711885724</v>
      </c>
      <c r="H155">
        <v>2E+20</v>
      </c>
      <c r="I155">
        <v>0</v>
      </c>
      <c r="J155">
        <v>315.78739554406201</v>
      </c>
      <c r="K155">
        <v>161</v>
      </c>
      <c r="L155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40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70.09924155695191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54.1398387162047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13.460155527663201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288.05819536585102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543.25399258777304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5" s="5">
        <f>IF((DiscreteStatsTable[[#This Row],[RepsRequested]]&gt;1),DiscreteStatsTable[[#This Row],[HalfWidth]],DiscreteStatsTable[[#This Row],[BatchMeansHalfWidth]])</f>
        <v>17.314760427724579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40</v>
      </c>
      <c r="Y155" s="5">
        <f>IF(DiscreteStatsTable[[#This Row],[RepsRequested]]=DiscreteStatsTable[[#This Row],[RepsWithStatObserved]],1,0)</f>
        <v>1</v>
      </c>
    </row>
    <row r="156" spans="1:25" x14ac:dyDescent="0.35">
      <c r="A156" t="s">
        <v>68</v>
      </c>
      <c r="B156" t="s">
        <v>70</v>
      </c>
      <c r="C156">
        <v>35</v>
      </c>
      <c r="D156" t="s">
        <v>78</v>
      </c>
      <c r="E156" t="s">
        <v>72</v>
      </c>
      <c r="F156" t="s">
        <v>73</v>
      </c>
      <c r="G156">
        <v>25.270089081344999</v>
      </c>
      <c r="H156">
        <v>2E+20</v>
      </c>
      <c r="I156">
        <v>0</v>
      </c>
      <c r="J156">
        <v>111.00244770016199</v>
      </c>
      <c r="K156">
        <v>97</v>
      </c>
      <c r="L156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40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70.09924155695191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54.1398387162047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13.460155527663201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288.05819536585102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543.25399258777304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6" s="5">
        <f>IF((DiscreteStatsTable[[#This Row],[RepsRequested]]&gt;1),DiscreteStatsTable[[#This Row],[HalfWidth]],DiscreteStatsTable[[#This Row],[BatchMeansHalfWidth]])</f>
        <v>17.314760427724579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40</v>
      </c>
      <c r="Y156" s="5">
        <f>IF(DiscreteStatsTable[[#This Row],[RepsRequested]]=DiscreteStatsTable[[#This Row],[RepsWithStatObserved]],1,0)</f>
        <v>1</v>
      </c>
    </row>
    <row r="157" spans="1:25" x14ac:dyDescent="0.35">
      <c r="A157" t="s">
        <v>68</v>
      </c>
      <c r="B157" t="s">
        <v>70</v>
      </c>
      <c r="C157">
        <v>36</v>
      </c>
      <c r="D157" t="s">
        <v>78</v>
      </c>
      <c r="E157" t="s">
        <v>72</v>
      </c>
      <c r="F157" t="s">
        <v>73</v>
      </c>
      <c r="G157">
        <v>68.363811966801293</v>
      </c>
      <c r="H157">
        <v>2E+20</v>
      </c>
      <c r="I157">
        <v>0</v>
      </c>
      <c r="J157">
        <v>205.285425159749</v>
      </c>
      <c r="K157">
        <v>145</v>
      </c>
      <c r="L157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40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70.09924155695191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54.1398387162047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13.460155527663201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288.05819536585102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543.25399258777304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7" s="5">
        <f>IF((DiscreteStatsTable[[#This Row],[RepsRequested]]&gt;1),DiscreteStatsTable[[#This Row],[HalfWidth]],DiscreteStatsTable[[#This Row],[BatchMeansHalfWidth]])</f>
        <v>17.314760427724579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40</v>
      </c>
      <c r="Y157" s="5">
        <f>IF(DiscreteStatsTable[[#This Row],[RepsRequested]]=DiscreteStatsTable[[#This Row],[RepsWithStatObserved]],1,0)</f>
        <v>1</v>
      </c>
    </row>
    <row r="158" spans="1:25" x14ac:dyDescent="0.35">
      <c r="A158" t="s">
        <v>68</v>
      </c>
      <c r="B158" t="s">
        <v>70</v>
      </c>
      <c r="C158">
        <v>37</v>
      </c>
      <c r="D158" t="s">
        <v>78</v>
      </c>
      <c r="E158" t="s">
        <v>72</v>
      </c>
      <c r="F158" t="s">
        <v>73</v>
      </c>
      <c r="G158">
        <v>55.095305853176001</v>
      </c>
      <c r="H158">
        <v>2E+20</v>
      </c>
      <c r="I158">
        <v>0</v>
      </c>
      <c r="J158">
        <v>144.66876993195001</v>
      </c>
      <c r="K158">
        <v>156</v>
      </c>
      <c r="L158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40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70.09924155695191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54.1398387162047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13.460155527663201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288.05819536585102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543.25399258777304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8" s="5">
        <f>IF((DiscreteStatsTable[[#This Row],[RepsRequested]]&gt;1),DiscreteStatsTable[[#This Row],[HalfWidth]],DiscreteStatsTable[[#This Row],[BatchMeansHalfWidth]])</f>
        <v>17.314760427724579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40</v>
      </c>
      <c r="Y158" s="5">
        <f>IF(DiscreteStatsTable[[#This Row],[RepsRequested]]=DiscreteStatsTable[[#This Row],[RepsWithStatObserved]],1,0)</f>
        <v>1</v>
      </c>
    </row>
    <row r="159" spans="1:25" x14ac:dyDescent="0.35">
      <c r="A159" t="s">
        <v>68</v>
      </c>
      <c r="B159" t="s">
        <v>70</v>
      </c>
      <c r="C159">
        <v>38</v>
      </c>
      <c r="D159" t="s">
        <v>78</v>
      </c>
      <c r="E159" t="s">
        <v>72</v>
      </c>
      <c r="F159" t="s">
        <v>73</v>
      </c>
      <c r="G159">
        <v>26.9210077230886</v>
      </c>
      <c r="H159">
        <v>2E+20</v>
      </c>
      <c r="I159">
        <v>0</v>
      </c>
      <c r="J159">
        <v>99.064631064995595</v>
      </c>
      <c r="K159">
        <v>148</v>
      </c>
      <c r="L159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40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70.09924155695191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54.1398387162047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13.460155527663201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288.05819536585102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543.25399258777304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59" s="5">
        <f>IF((DiscreteStatsTable[[#This Row],[RepsRequested]]&gt;1),DiscreteStatsTable[[#This Row],[HalfWidth]],DiscreteStatsTable[[#This Row],[BatchMeansHalfWidth]])</f>
        <v>17.314760427724579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40</v>
      </c>
      <c r="Y159" s="5">
        <f>IF(DiscreteStatsTable[[#This Row],[RepsRequested]]=DiscreteStatsTable[[#This Row],[RepsWithStatObserved]],1,0)</f>
        <v>1</v>
      </c>
    </row>
    <row r="160" spans="1:25" x14ac:dyDescent="0.35">
      <c r="A160" t="s">
        <v>68</v>
      </c>
      <c r="B160" t="s">
        <v>70</v>
      </c>
      <c r="C160">
        <v>39</v>
      </c>
      <c r="D160" t="s">
        <v>78</v>
      </c>
      <c r="E160" t="s">
        <v>72</v>
      </c>
      <c r="F160" t="s">
        <v>73</v>
      </c>
      <c r="G160">
        <v>35.693707771150301</v>
      </c>
      <c r="H160">
        <v>2E+20</v>
      </c>
      <c r="I160">
        <v>0</v>
      </c>
      <c r="J160">
        <v>126.23235831410101</v>
      </c>
      <c r="K160">
        <v>141</v>
      </c>
      <c r="L160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40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70.09924155695191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54.1398387162047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13.460155527663201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288.05819536585102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543.25399258777304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60" s="5">
        <f>IF((DiscreteStatsTable[[#This Row],[RepsRequested]]&gt;1),DiscreteStatsTable[[#This Row],[HalfWidth]],DiscreteStatsTable[[#This Row],[BatchMeansHalfWidth]])</f>
        <v>17.314760427724579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40</v>
      </c>
      <c r="Y160" s="5">
        <f>IF(DiscreteStatsTable[[#This Row],[RepsRequested]]=DiscreteStatsTable[[#This Row],[RepsWithStatObserved]],1,0)</f>
        <v>1</v>
      </c>
    </row>
    <row r="161" spans="1:25" x14ac:dyDescent="0.35">
      <c r="A161" t="s">
        <v>68</v>
      </c>
      <c r="B161" t="s">
        <v>70</v>
      </c>
      <c r="C161">
        <v>40</v>
      </c>
      <c r="D161" t="s">
        <v>78</v>
      </c>
      <c r="E161" t="s">
        <v>72</v>
      </c>
      <c r="F161" t="s">
        <v>73</v>
      </c>
      <c r="G161">
        <v>93.329978787423698</v>
      </c>
      <c r="H161">
        <v>2E+20</v>
      </c>
      <c r="I161">
        <v>0</v>
      </c>
      <c r="J161">
        <v>189.48042738540499</v>
      </c>
      <c r="K161">
        <v>158</v>
      </c>
      <c r="L161" s="5" t="str">
        <f>DiscreteStatsTable[[#This Row],[ProjectName]]&amp;DiscreteStatsTable[[#This Row],[Name]]&amp;DiscreteStatsTable[[#This Row],[Type]]&amp;DiscreteStatsTable[[#This Row],[Source]]</f>
        <v>Drone ProjectColorCoating.QueueWaiting TimeQueue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40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70.09924155695191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54.1398387162047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17.314760427724579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13.460155527663201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288.05819536585102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543.25399258777304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138.82499999999999</v>
      </c>
      <c r="W161" s="5">
        <f>IF((DiscreteStatsTable[[#This Row],[RepsRequested]]&gt;1),DiscreteStatsTable[[#This Row],[HalfWidth]],DiscreteStatsTable[[#This Row],[BatchMeansHalfWidth]])</f>
        <v>17.314760427724579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40</v>
      </c>
      <c r="Y161" s="5">
        <f>IF(DiscreteStatsTable[[#This Row],[RepsRequested]]=DiscreteStatsTable[[#This Row],[RepsWithStatObserved]],1,0)</f>
        <v>1</v>
      </c>
    </row>
    <row r="162" spans="1:25" x14ac:dyDescent="0.35">
      <c r="A162" t="s">
        <v>68</v>
      </c>
      <c r="B162" t="s">
        <v>70</v>
      </c>
      <c r="C162">
        <v>1</v>
      </c>
      <c r="D162" t="s">
        <v>79</v>
      </c>
      <c r="E162" t="s">
        <v>80</v>
      </c>
      <c r="F162" t="s">
        <v>81</v>
      </c>
      <c r="G162">
        <v>0</v>
      </c>
      <c r="H162">
        <v>2E+20</v>
      </c>
      <c r="I162">
        <v>0</v>
      </c>
      <c r="J162">
        <v>0</v>
      </c>
      <c r="K162">
        <v>275</v>
      </c>
      <c r="L162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40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246.15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40</v>
      </c>
      <c r="Y162" s="5">
        <f>IF(DiscreteStatsTable[[#This Row],[RepsRequested]]=DiscreteStatsTable[[#This Row],[RepsWithStatObserved]],1,0)</f>
        <v>1</v>
      </c>
    </row>
    <row r="163" spans="1:25" x14ac:dyDescent="0.35">
      <c r="A163" t="s">
        <v>68</v>
      </c>
      <c r="B163" t="s">
        <v>70</v>
      </c>
      <c r="C163">
        <v>1</v>
      </c>
      <c r="D163" t="s">
        <v>79</v>
      </c>
      <c r="E163" t="s">
        <v>82</v>
      </c>
      <c r="F163" t="s">
        <v>81</v>
      </c>
      <c r="G163">
        <v>0</v>
      </c>
      <c r="H163">
        <v>2E+20</v>
      </c>
      <c r="I163">
        <v>0</v>
      </c>
      <c r="J163">
        <v>0</v>
      </c>
      <c r="K163">
        <v>275</v>
      </c>
      <c r="L163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40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246.15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40</v>
      </c>
      <c r="Y163" s="5">
        <f>IF(DiscreteStatsTable[[#This Row],[RepsRequested]]=DiscreteStatsTable[[#This Row],[RepsWithStatObserved]],1,0)</f>
        <v>1</v>
      </c>
    </row>
    <row r="164" spans="1:25" x14ac:dyDescent="0.35">
      <c r="A164" t="s">
        <v>68</v>
      </c>
      <c r="B164" t="s">
        <v>70</v>
      </c>
      <c r="C164">
        <v>1</v>
      </c>
      <c r="D164" t="s">
        <v>79</v>
      </c>
      <c r="E164" t="s">
        <v>83</v>
      </c>
      <c r="F164" t="s">
        <v>81</v>
      </c>
      <c r="G164">
        <v>256.31720476145898</v>
      </c>
      <c r="H164">
        <v>2E+20</v>
      </c>
      <c r="I164">
        <v>8.7612651926708605</v>
      </c>
      <c r="J164">
        <v>896.72409275613995</v>
      </c>
      <c r="K164">
        <v>275</v>
      </c>
      <c r="L164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40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343.53672604695009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87.285634596446968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224.70193845091299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536.11534632668702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5.8307026511145104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1446.41500829662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246.15</v>
      </c>
      <c r="W164" s="5">
        <f>IF((DiscreteStatsTable[[#This Row],[RepsRequested]]&gt;1),DiscreteStatsTable[[#This Row],[HalfWidth]],DiscreteStatsTable[[#This Row],[BatchMeansHalfWidth]])</f>
        <v>27.915300223586154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40</v>
      </c>
      <c r="Y164" s="5">
        <f>IF(DiscreteStatsTable[[#This Row],[RepsRequested]]=DiscreteStatsTable[[#This Row],[RepsWithStatObserved]],1,0)</f>
        <v>1</v>
      </c>
    </row>
    <row r="165" spans="1:25" x14ac:dyDescent="0.35">
      <c r="A165" t="s">
        <v>68</v>
      </c>
      <c r="B165" t="s">
        <v>70</v>
      </c>
      <c r="C165">
        <v>1</v>
      </c>
      <c r="D165" t="s">
        <v>79</v>
      </c>
      <c r="E165" t="s">
        <v>84</v>
      </c>
      <c r="F165" t="s">
        <v>81</v>
      </c>
      <c r="G165">
        <v>0</v>
      </c>
      <c r="H165">
        <v>2E+20</v>
      </c>
      <c r="I165">
        <v>0</v>
      </c>
      <c r="J165">
        <v>0</v>
      </c>
      <c r="K165">
        <v>275</v>
      </c>
      <c r="L165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40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246.15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40</v>
      </c>
      <c r="Y165" s="5">
        <f>IF(DiscreteStatsTable[[#This Row],[RepsRequested]]=DiscreteStatsTable[[#This Row],[RepsWithStatObserved]],1,0)</f>
        <v>1</v>
      </c>
    </row>
    <row r="166" spans="1:25" x14ac:dyDescent="0.35">
      <c r="A166" t="s">
        <v>68</v>
      </c>
      <c r="B166" t="s">
        <v>70</v>
      </c>
      <c r="C166">
        <v>1</v>
      </c>
      <c r="D166" t="s">
        <v>79</v>
      </c>
      <c r="E166" t="s">
        <v>85</v>
      </c>
      <c r="F166" t="s">
        <v>81</v>
      </c>
      <c r="G166">
        <v>100.303372451969</v>
      </c>
      <c r="H166">
        <v>2E+20</v>
      </c>
      <c r="I166">
        <v>8.7612651926708605</v>
      </c>
      <c r="J166">
        <v>227.82869467803101</v>
      </c>
      <c r="K166">
        <v>275</v>
      </c>
      <c r="L166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40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102.14875964009516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2.2962126910013021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96.156444378926295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107.14005251503001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5.8307026511145104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251.20270036070701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246.15</v>
      </c>
      <c r="W166" s="5">
        <f>IF((DiscreteStatsTable[[#This Row],[RepsRequested]]&gt;1),DiscreteStatsTable[[#This Row],[HalfWidth]],DiscreteStatsTable[[#This Row],[BatchMeansHalfWidth]])</f>
        <v>0.73436444545388257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40</v>
      </c>
      <c r="Y166" s="5">
        <f>IF(DiscreteStatsTable[[#This Row],[RepsRequested]]=DiscreteStatsTable[[#This Row],[RepsWithStatObserved]],1,0)</f>
        <v>1</v>
      </c>
    </row>
    <row r="167" spans="1:25" x14ac:dyDescent="0.35">
      <c r="A167" t="s">
        <v>68</v>
      </c>
      <c r="B167" t="s">
        <v>70</v>
      </c>
      <c r="C167">
        <v>1</v>
      </c>
      <c r="D167" t="s">
        <v>79</v>
      </c>
      <c r="E167" t="s">
        <v>86</v>
      </c>
      <c r="F167" t="s">
        <v>81</v>
      </c>
      <c r="G167">
        <v>156.01383230949</v>
      </c>
      <c r="H167">
        <v>2E+20</v>
      </c>
      <c r="I167">
        <v>0</v>
      </c>
      <c r="J167">
        <v>823.41352652300202</v>
      </c>
      <c r="K167">
        <v>275</v>
      </c>
      <c r="L167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40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241.38796640685504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87.485340086404449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117.561885935883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435.60495245536299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1358.84356448017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246.15</v>
      </c>
      <c r="W167" s="5">
        <f>IF((DiscreteStatsTable[[#This Row],[RepsRequested]]&gt;1),DiscreteStatsTable[[#This Row],[HalfWidth]],DiscreteStatsTable[[#This Row],[BatchMeansHalfWidth]])</f>
        <v>27.979169137803662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40</v>
      </c>
      <c r="Y167" s="5">
        <f>IF(DiscreteStatsTable[[#This Row],[RepsRequested]]=DiscreteStatsTable[[#This Row],[RepsWithStatObserved]],1,0)</f>
        <v>1</v>
      </c>
    </row>
    <row r="168" spans="1:25" x14ac:dyDescent="0.35">
      <c r="A168" t="s">
        <v>68</v>
      </c>
      <c r="B168" t="s">
        <v>70</v>
      </c>
      <c r="C168">
        <v>2</v>
      </c>
      <c r="D168" t="s">
        <v>79</v>
      </c>
      <c r="E168" t="s">
        <v>80</v>
      </c>
      <c r="F168" t="s">
        <v>81</v>
      </c>
      <c r="G168">
        <v>0</v>
      </c>
      <c r="H168">
        <v>2E+20</v>
      </c>
      <c r="I168">
        <v>0</v>
      </c>
      <c r="J168">
        <v>0</v>
      </c>
      <c r="K168">
        <v>238</v>
      </c>
      <c r="L168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40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246.15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40</v>
      </c>
      <c r="Y168" s="5">
        <f>IF(DiscreteStatsTable[[#This Row],[RepsRequested]]=DiscreteStatsTable[[#This Row],[RepsWithStatObserved]],1,0)</f>
        <v>1</v>
      </c>
    </row>
    <row r="169" spans="1:25" x14ac:dyDescent="0.35">
      <c r="A169" t="s">
        <v>68</v>
      </c>
      <c r="B169" t="s">
        <v>70</v>
      </c>
      <c r="C169">
        <v>2</v>
      </c>
      <c r="D169" t="s">
        <v>79</v>
      </c>
      <c r="E169" t="s">
        <v>82</v>
      </c>
      <c r="F169" t="s">
        <v>81</v>
      </c>
      <c r="G169">
        <v>0</v>
      </c>
      <c r="H169">
        <v>2E+20</v>
      </c>
      <c r="I169">
        <v>0</v>
      </c>
      <c r="J169">
        <v>0</v>
      </c>
      <c r="K169">
        <v>238</v>
      </c>
      <c r="L169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40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246.15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40</v>
      </c>
      <c r="Y169" s="5">
        <f>IF(DiscreteStatsTable[[#This Row],[RepsRequested]]=DiscreteStatsTable[[#This Row],[RepsWithStatObserved]],1,0)</f>
        <v>1</v>
      </c>
    </row>
    <row r="170" spans="1:25" x14ac:dyDescent="0.35">
      <c r="A170" t="s">
        <v>68</v>
      </c>
      <c r="B170" t="s">
        <v>70</v>
      </c>
      <c r="C170">
        <v>2</v>
      </c>
      <c r="D170" t="s">
        <v>79</v>
      </c>
      <c r="E170" t="s">
        <v>83</v>
      </c>
      <c r="F170" t="s">
        <v>81</v>
      </c>
      <c r="G170">
        <v>247.71777861293401</v>
      </c>
      <c r="H170">
        <v>2E+20</v>
      </c>
      <c r="I170">
        <v>6.6850282553460803</v>
      </c>
      <c r="J170">
        <v>1139.6977974398401</v>
      </c>
      <c r="K170">
        <v>238</v>
      </c>
      <c r="L170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40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343.53672604695009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87.285634596446968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224.70193845091299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536.11534632668702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5.8307026511145104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1446.41500829662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246.15</v>
      </c>
      <c r="W170" s="5">
        <f>IF((DiscreteStatsTable[[#This Row],[RepsRequested]]&gt;1),DiscreteStatsTable[[#This Row],[HalfWidth]],DiscreteStatsTable[[#This Row],[BatchMeansHalfWidth]])</f>
        <v>27.915300223586154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40</v>
      </c>
      <c r="Y170" s="5">
        <f>IF(DiscreteStatsTable[[#This Row],[RepsRequested]]=DiscreteStatsTable[[#This Row],[RepsWithStatObserved]],1,0)</f>
        <v>1</v>
      </c>
    </row>
    <row r="171" spans="1:25" x14ac:dyDescent="0.35">
      <c r="A171" t="s">
        <v>68</v>
      </c>
      <c r="B171" t="s">
        <v>70</v>
      </c>
      <c r="C171">
        <v>2</v>
      </c>
      <c r="D171" t="s">
        <v>79</v>
      </c>
      <c r="E171" t="s">
        <v>84</v>
      </c>
      <c r="F171" t="s">
        <v>81</v>
      </c>
      <c r="G171">
        <v>0</v>
      </c>
      <c r="H171">
        <v>2E+20</v>
      </c>
      <c r="I171">
        <v>0</v>
      </c>
      <c r="J171">
        <v>0</v>
      </c>
      <c r="K171">
        <v>238</v>
      </c>
      <c r="L171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40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246.15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40</v>
      </c>
      <c r="Y171" s="5">
        <f>IF(DiscreteStatsTable[[#This Row],[RepsRequested]]=DiscreteStatsTable[[#This Row],[RepsWithStatObserved]],1,0)</f>
        <v>1</v>
      </c>
    </row>
    <row r="172" spans="1:25" x14ac:dyDescent="0.35">
      <c r="A172" t="s">
        <v>68</v>
      </c>
      <c r="B172" t="s">
        <v>70</v>
      </c>
      <c r="C172">
        <v>2</v>
      </c>
      <c r="D172" t="s">
        <v>79</v>
      </c>
      <c r="E172" t="s">
        <v>85</v>
      </c>
      <c r="F172" t="s">
        <v>81</v>
      </c>
      <c r="G172">
        <v>103.96246523979001</v>
      </c>
      <c r="H172">
        <v>2E+20</v>
      </c>
      <c r="I172">
        <v>6.6850282553460803</v>
      </c>
      <c r="J172">
        <v>223.970178780596</v>
      </c>
      <c r="K172">
        <v>238</v>
      </c>
      <c r="L172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40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102.14875964009516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2.2962126910013021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96.156444378926295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107.14005251503001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5.8307026511145104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251.20270036070701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246.15</v>
      </c>
      <c r="W172" s="5">
        <f>IF((DiscreteStatsTable[[#This Row],[RepsRequested]]&gt;1),DiscreteStatsTable[[#This Row],[HalfWidth]],DiscreteStatsTable[[#This Row],[BatchMeansHalfWidth]])</f>
        <v>0.73436444545388257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40</v>
      </c>
      <c r="Y172" s="5">
        <f>IF(DiscreteStatsTable[[#This Row],[RepsRequested]]=DiscreteStatsTable[[#This Row],[RepsWithStatObserved]],1,0)</f>
        <v>1</v>
      </c>
    </row>
    <row r="173" spans="1:25" x14ac:dyDescent="0.35">
      <c r="A173" t="s">
        <v>68</v>
      </c>
      <c r="B173" t="s">
        <v>70</v>
      </c>
      <c r="C173">
        <v>2</v>
      </c>
      <c r="D173" t="s">
        <v>79</v>
      </c>
      <c r="E173" t="s">
        <v>86</v>
      </c>
      <c r="F173" t="s">
        <v>81</v>
      </c>
      <c r="G173">
        <v>143.755313373143</v>
      </c>
      <c r="H173">
        <v>2E+20</v>
      </c>
      <c r="I173">
        <v>0</v>
      </c>
      <c r="J173">
        <v>1058.9249299288399</v>
      </c>
      <c r="K173">
        <v>238</v>
      </c>
      <c r="L173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40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241.38796640685504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87.485340086404449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117.561885935883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435.60495245536299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1358.84356448017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246.15</v>
      </c>
      <c r="W173" s="5">
        <f>IF((DiscreteStatsTable[[#This Row],[RepsRequested]]&gt;1),DiscreteStatsTable[[#This Row],[HalfWidth]],DiscreteStatsTable[[#This Row],[BatchMeansHalfWidth]])</f>
        <v>27.979169137803662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40</v>
      </c>
      <c r="Y173" s="5">
        <f>IF(DiscreteStatsTable[[#This Row],[RepsRequested]]=DiscreteStatsTable[[#This Row],[RepsWithStatObserved]],1,0)</f>
        <v>1</v>
      </c>
    </row>
    <row r="174" spans="1:25" x14ac:dyDescent="0.35">
      <c r="A174" t="s">
        <v>68</v>
      </c>
      <c r="B174" t="s">
        <v>70</v>
      </c>
      <c r="C174">
        <v>3</v>
      </c>
      <c r="D174" t="s">
        <v>79</v>
      </c>
      <c r="E174" t="s">
        <v>80</v>
      </c>
      <c r="F174" t="s">
        <v>81</v>
      </c>
      <c r="G174">
        <v>0</v>
      </c>
      <c r="H174">
        <v>2E+20</v>
      </c>
      <c r="I174">
        <v>0</v>
      </c>
      <c r="J174">
        <v>0</v>
      </c>
      <c r="K174">
        <v>241</v>
      </c>
      <c r="L174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40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246.15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40</v>
      </c>
      <c r="Y174" s="5">
        <f>IF(DiscreteStatsTable[[#This Row],[RepsRequested]]=DiscreteStatsTable[[#This Row],[RepsWithStatObserved]],1,0)</f>
        <v>1</v>
      </c>
    </row>
    <row r="175" spans="1:25" x14ac:dyDescent="0.35">
      <c r="A175" t="s">
        <v>68</v>
      </c>
      <c r="B175" t="s">
        <v>70</v>
      </c>
      <c r="C175">
        <v>3</v>
      </c>
      <c r="D175" t="s">
        <v>79</v>
      </c>
      <c r="E175" t="s">
        <v>82</v>
      </c>
      <c r="F175" t="s">
        <v>81</v>
      </c>
      <c r="G175">
        <v>0</v>
      </c>
      <c r="H175">
        <v>2E+20</v>
      </c>
      <c r="I175">
        <v>0</v>
      </c>
      <c r="J175">
        <v>0</v>
      </c>
      <c r="K175">
        <v>241</v>
      </c>
      <c r="L175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40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246.15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40</v>
      </c>
      <c r="Y175" s="5">
        <f>IF(DiscreteStatsTable[[#This Row],[RepsRequested]]=DiscreteStatsTable[[#This Row],[RepsWithStatObserved]],1,0)</f>
        <v>1</v>
      </c>
    </row>
    <row r="176" spans="1:25" x14ac:dyDescent="0.35">
      <c r="A176" t="s">
        <v>68</v>
      </c>
      <c r="B176" t="s">
        <v>70</v>
      </c>
      <c r="C176">
        <v>3</v>
      </c>
      <c r="D176" t="s">
        <v>79</v>
      </c>
      <c r="E176" t="s">
        <v>83</v>
      </c>
      <c r="F176" t="s">
        <v>81</v>
      </c>
      <c r="G176">
        <v>311.78962431099501</v>
      </c>
      <c r="H176">
        <v>2E+20</v>
      </c>
      <c r="I176">
        <v>9.3399373441238804</v>
      </c>
      <c r="J176">
        <v>686.97893296546602</v>
      </c>
      <c r="K176">
        <v>241</v>
      </c>
      <c r="L176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40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343.53672604695009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87.285634596446968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224.70193845091299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536.11534632668702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5.8307026511145104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1446.41500829662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246.15</v>
      </c>
      <c r="W176" s="5">
        <f>IF((DiscreteStatsTable[[#This Row],[RepsRequested]]&gt;1),DiscreteStatsTable[[#This Row],[HalfWidth]],DiscreteStatsTable[[#This Row],[BatchMeansHalfWidth]])</f>
        <v>27.915300223586154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40</v>
      </c>
      <c r="Y176" s="5">
        <f>IF(DiscreteStatsTable[[#This Row],[RepsRequested]]=DiscreteStatsTable[[#This Row],[RepsWithStatObserved]],1,0)</f>
        <v>1</v>
      </c>
    </row>
    <row r="177" spans="1:25" x14ac:dyDescent="0.35">
      <c r="A177" t="s">
        <v>68</v>
      </c>
      <c r="B177" t="s">
        <v>70</v>
      </c>
      <c r="C177">
        <v>3</v>
      </c>
      <c r="D177" t="s">
        <v>79</v>
      </c>
      <c r="E177" t="s">
        <v>84</v>
      </c>
      <c r="F177" t="s">
        <v>81</v>
      </c>
      <c r="G177">
        <v>0</v>
      </c>
      <c r="H177">
        <v>2E+20</v>
      </c>
      <c r="I177">
        <v>0</v>
      </c>
      <c r="J177">
        <v>0</v>
      </c>
      <c r="K177">
        <v>241</v>
      </c>
      <c r="L177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40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246.15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40</v>
      </c>
      <c r="Y177" s="5">
        <f>IF(DiscreteStatsTable[[#This Row],[RepsRequested]]=DiscreteStatsTable[[#This Row],[RepsWithStatObserved]],1,0)</f>
        <v>1</v>
      </c>
    </row>
    <row r="178" spans="1:25" x14ac:dyDescent="0.35">
      <c r="A178" t="s">
        <v>68</v>
      </c>
      <c r="B178" t="s">
        <v>70</v>
      </c>
      <c r="C178">
        <v>3</v>
      </c>
      <c r="D178" t="s">
        <v>79</v>
      </c>
      <c r="E178" t="s">
        <v>85</v>
      </c>
      <c r="F178" t="s">
        <v>81</v>
      </c>
      <c r="G178">
        <v>103.747052885882</v>
      </c>
      <c r="H178">
        <v>2E+20</v>
      </c>
      <c r="I178">
        <v>9.3399373441238804</v>
      </c>
      <c r="J178">
        <v>224.49351195922</v>
      </c>
      <c r="K178">
        <v>241</v>
      </c>
      <c r="L178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40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102.14875964009516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2.2962126910013021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96.156444378926295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107.14005251503001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5.8307026511145104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251.20270036070701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246.15</v>
      </c>
      <c r="W178" s="5">
        <f>IF((DiscreteStatsTable[[#This Row],[RepsRequested]]&gt;1),DiscreteStatsTable[[#This Row],[HalfWidth]],DiscreteStatsTable[[#This Row],[BatchMeansHalfWidth]])</f>
        <v>0.73436444545388257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40</v>
      </c>
      <c r="Y178" s="5">
        <f>IF(DiscreteStatsTable[[#This Row],[RepsRequested]]=DiscreteStatsTable[[#This Row],[RepsWithStatObserved]],1,0)</f>
        <v>1</v>
      </c>
    </row>
    <row r="179" spans="1:25" x14ac:dyDescent="0.35">
      <c r="A179" t="s">
        <v>68</v>
      </c>
      <c r="B179" t="s">
        <v>70</v>
      </c>
      <c r="C179">
        <v>3</v>
      </c>
      <c r="D179" t="s">
        <v>79</v>
      </c>
      <c r="E179" t="s">
        <v>86</v>
      </c>
      <c r="F179" t="s">
        <v>81</v>
      </c>
      <c r="G179">
        <v>208.04257142511301</v>
      </c>
      <c r="H179">
        <v>2E+20</v>
      </c>
      <c r="I179">
        <v>0</v>
      </c>
      <c r="J179">
        <v>623.74764087969095</v>
      </c>
      <c r="K179">
        <v>241</v>
      </c>
      <c r="L179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40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241.38796640685504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87.485340086404449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117.561885935883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435.60495245536299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1358.84356448017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246.15</v>
      </c>
      <c r="W179" s="5">
        <f>IF((DiscreteStatsTable[[#This Row],[RepsRequested]]&gt;1),DiscreteStatsTable[[#This Row],[HalfWidth]],DiscreteStatsTable[[#This Row],[BatchMeansHalfWidth]])</f>
        <v>27.979169137803662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40</v>
      </c>
      <c r="Y179" s="5">
        <f>IF(DiscreteStatsTable[[#This Row],[RepsRequested]]=DiscreteStatsTable[[#This Row],[RepsWithStatObserved]],1,0)</f>
        <v>1</v>
      </c>
    </row>
    <row r="180" spans="1:25" x14ac:dyDescent="0.35">
      <c r="A180" t="s">
        <v>68</v>
      </c>
      <c r="B180" t="s">
        <v>70</v>
      </c>
      <c r="C180">
        <v>4</v>
      </c>
      <c r="D180" t="s">
        <v>79</v>
      </c>
      <c r="E180" t="s">
        <v>80</v>
      </c>
      <c r="F180" t="s">
        <v>81</v>
      </c>
      <c r="G180">
        <v>0</v>
      </c>
      <c r="H180">
        <v>2E+20</v>
      </c>
      <c r="I180">
        <v>0</v>
      </c>
      <c r="J180">
        <v>0</v>
      </c>
      <c r="K180">
        <v>260</v>
      </c>
      <c r="L180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40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246.15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40</v>
      </c>
      <c r="Y180" s="5">
        <f>IF(DiscreteStatsTable[[#This Row],[RepsRequested]]=DiscreteStatsTable[[#This Row],[RepsWithStatObserved]],1,0)</f>
        <v>1</v>
      </c>
    </row>
    <row r="181" spans="1:25" x14ac:dyDescent="0.35">
      <c r="A181" t="s">
        <v>68</v>
      </c>
      <c r="B181" t="s">
        <v>70</v>
      </c>
      <c r="C181">
        <v>4</v>
      </c>
      <c r="D181" t="s">
        <v>79</v>
      </c>
      <c r="E181" t="s">
        <v>82</v>
      </c>
      <c r="F181" t="s">
        <v>81</v>
      </c>
      <c r="G181">
        <v>0</v>
      </c>
      <c r="H181">
        <v>2E+20</v>
      </c>
      <c r="I181">
        <v>0</v>
      </c>
      <c r="J181">
        <v>0</v>
      </c>
      <c r="K181">
        <v>260</v>
      </c>
      <c r="L181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40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246.15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40</v>
      </c>
      <c r="Y181" s="5">
        <f>IF(DiscreteStatsTable[[#This Row],[RepsRequested]]=DiscreteStatsTable[[#This Row],[RepsWithStatObserved]],1,0)</f>
        <v>1</v>
      </c>
    </row>
    <row r="182" spans="1:25" x14ac:dyDescent="0.35">
      <c r="A182" t="s">
        <v>68</v>
      </c>
      <c r="B182" t="s">
        <v>70</v>
      </c>
      <c r="C182">
        <v>4</v>
      </c>
      <c r="D182" t="s">
        <v>79</v>
      </c>
      <c r="E182" t="s">
        <v>83</v>
      </c>
      <c r="F182" t="s">
        <v>81</v>
      </c>
      <c r="G182">
        <v>270.35833307372502</v>
      </c>
      <c r="H182">
        <v>2E+20</v>
      </c>
      <c r="I182">
        <v>7.4432138140052801</v>
      </c>
      <c r="J182">
        <v>744.81195749205904</v>
      </c>
      <c r="K182">
        <v>260</v>
      </c>
      <c r="L182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40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343.53672604695009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87.285634596446968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224.70193845091299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536.11534632668702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5.8307026511145104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1446.41500829662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246.15</v>
      </c>
      <c r="W182" s="5">
        <f>IF((DiscreteStatsTable[[#This Row],[RepsRequested]]&gt;1),DiscreteStatsTable[[#This Row],[HalfWidth]],DiscreteStatsTable[[#This Row],[BatchMeansHalfWidth]])</f>
        <v>27.915300223586154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40</v>
      </c>
      <c r="Y182" s="5">
        <f>IF(DiscreteStatsTable[[#This Row],[RepsRequested]]=DiscreteStatsTable[[#This Row],[RepsWithStatObserved]],1,0)</f>
        <v>1</v>
      </c>
    </row>
    <row r="183" spans="1:25" x14ac:dyDescent="0.35">
      <c r="A183" t="s">
        <v>68</v>
      </c>
      <c r="B183" t="s">
        <v>70</v>
      </c>
      <c r="C183">
        <v>4</v>
      </c>
      <c r="D183" t="s">
        <v>79</v>
      </c>
      <c r="E183" t="s">
        <v>84</v>
      </c>
      <c r="F183" t="s">
        <v>81</v>
      </c>
      <c r="G183">
        <v>0</v>
      </c>
      <c r="H183">
        <v>2E+20</v>
      </c>
      <c r="I183">
        <v>0</v>
      </c>
      <c r="J183">
        <v>0</v>
      </c>
      <c r="K183">
        <v>260</v>
      </c>
      <c r="L183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40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246.15</v>
      </c>
      <c r="W183" s="5">
        <f>IF((DiscreteStatsTable[[#This Row],[RepsRequested]]&gt;1),DiscreteStatsTable[[#This Row],[HalfWidth]],DiscreteStatsTable[[#This Row],[BatchMeansHalfWidth]])</f>
        <v>0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40</v>
      </c>
      <c r="Y183" s="5">
        <f>IF(DiscreteStatsTable[[#This Row],[RepsRequested]]=DiscreteStatsTable[[#This Row],[RepsWithStatObserved]],1,0)</f>
        <v>1</v>
      </c>
    </row>
    <row r="184" spans="1:25" x14ac:dyDescent="0.35">
      <c r="A184" t="s">
        <v>68</v>
      </c>
      <c r="B184" t="s">
        <v>70</v>
      </c>
      <c r="C184">
        <v>4</v>
      </c>
      <c r="D184" t="s">
        <v>79</v>
      </c>
      <c r="E184" t="s">
        <v>85</v>
      </c>
      <c r="F184" t="s">
        <v>81</v>
      </c>
      <c r="G184">
        <v>101.83839359891</v>
      </c>
      <c r="H184">
        <v>2E+20</v>
      </c>
      <c r="I184">
        <v>7.4432138140052801</v>
      </c>
      <c r="J184">
        <v>225.72827571664001</v>
      </c>
      <c r="K184">
        <v>260</v>
      </c>
      <c r="L184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40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102.14875964009516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2.2962126910013021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96.156444378926295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107.14005251503001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5.8307026511145104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251.20270036070701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246.15</v>
      </c>
      <c r="W184" s="5">
        <f>IF((DiscreteStatsTable[[#This Row],[RepsRequested]]&gt;1),DiscreteStatsTable[[#This Row],[HalfWidth]],DiscreteStatsTable[[#This Row],[BatchMeansHalfWidth]])</f>
        <v>0.73436444545388257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40</v>
      </c>
      <c r="Y184" s="5">
        <f>IF(DiscreteStatsTable[[#This Row],[RepsRequested]]=DiscreteStatsTable[[#This Row],[RepsWithStatObserved]],1,0)</f>
        <v>1</v>
      </c>
    </row>
    <row r="185" spans="1:25" x14ac:dyDescent="0.35">
      <c r="A185" t="s">
        <v>68</v>
      </c>
      <c r="B185" t="s">
        <v>70</v>
      </c>
      <c r="C185">
        <v>4</v>
      </c>
      <c r="D185" t="s">
        <v>79</v>
      </c>
      <c r="E185" t="s">
        <v>86</v>
      </c>
      <c r="F185" t="s">
        <v>81</v>
      </c>
      <c r="G185">
        <v>168.51993947481401</v>
      </c>
      <c r="H185">
        <v>2E+20</v>
      </c>
      <c r="I185">
        <v>0</v>
      </c>
      <c r="J185">
        <v>660.29089040686301</v>
      </c>
      <c r="K185">
        <v>260</v>
      </c>
      <c r="L185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40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241.38796640685504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87.485340086404449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117.561885935883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435.60495245536299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1358.84356448017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246.15</v>
      </c>
      <c r="W185" s="5">
        <f>IF((DiscreteStatsTable[[#This Row],[RepsRequested]]&gt;1),DiscreteStatsTable[[#This Row],[HalfWidth]],DiscreteStatsTable[[#This Row],[BatchMeansHalfWidth]])</f>
        <v>27.979169137803662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40</v>
      </c>
      <c r="Y185" s="5">
        <f>IF(DiscreteStatsTable[[#This Row],[RepsRequested]]=DiscreteStatsTable[[#This Row],[RepsWithStatObserved]],1,0)</f>
        <v>1</v>
      </c>
    </row>
    <row r="186" spans="1:25" x14ac:dyDescent="0.35">
      <c r="A186" t="s">
        <v>68</v>
      </c>
      <c r="B186" t="s">
        <v>70</v>
      </c>
      <c r="C186">
        <v>5</v>
      </c>
      <c r="D186" t="s">
        <v>79</v>
      </c>
      <c r="E186" t="s">
        <v>80</v>
      </c>
      <c r="F186" t="s">
        <v>81</v>
      </c>
      <c r="G186">
        <v>0</v>
      </c>
      <c r="H186">
        <v>2E+20</v>
      </c>
      <c r="I186">
        <v>0</v>
      </c>
      <c r="J186">
        <v>0</v>
      </c>
      <c r="K186">
        <v>286</v>
      </c>
      <c r="L186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40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246.15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40</v>
      </c>
      <c r="Y186" s="5">
        <f>IF(DiscreteStatsTable[[#This Row],[RepsRequested]]=DiscreteStatsTable[[#This Row],[RepsWithStatObserved]],1,0)</f>
        <v>1</v>
      </c>
    </row>
    <row r="187" spans="1:25" x14ac:dyDescent="0.35">
      <c r="A187" t="s">
        <v>68</v>
      </c>
      <c r="B187" t="s">
        <v>70</v>
      </c>
      <c r="C187">
        <v>5</v>
      </c>
      <c r="D187" t="s">
        <v>79</v>
      </c>
      <c r="E187" t="s">
        <v>82</v>
      </c>
      <c r="F187" t="s">
        <v>81</v>
      </c>
      <c r="G187">
        <v>0</v>
      </c>
      <c r="H187">
        <v>2E+20</v>
      </c>
      <c r="I187">
        <v>0</v>
      </c>
      <c r="J187">
        <v>0</v>
      </c>
      <c r="K187">
        <v>286</v>
      </c>
      <c r="L187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40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246.15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40</v>
      </c>
      <c r="Y187" s="5">
        <f>IF(DiscreteStatsTable[[#This Row],[RepsRequested]]=DiscreteStatsTable[[#This Row],[RepsWithStatObserved]],1,0)</f>
        <v>1</v>
      </c>
    </row>
    <row r="188" spans="1:25" x14ac:dyDescent="0.35">
      <c r="A188" t="s">
        <v>68</v>
      </c>
      <c r="B188" t="s">
        <v>70</v>
      </c>
      <c r="C188">
        <v>5</v>
      </c>
      <c r="D188" t="s">
        <v>79</v>
      </c>
      <c r="E188" t="s">
        <v>83</v>
      </c>
      <c r="F188" t="s">
        <v>81</v>
      </c>
      <c r="G188">
        <v>345.95492135422501</v>
      </c>
      <c r="H188">
        <v>2E+20</v>
      </c>
      <c r="I188">
        <v>7.3739313965246502</v>
      </c>
      <c r="J188">
        <v>885.34715177352098</v>
      </c>
      <c r="K188">
        <v>286</v>
      </c>
      <c r="L188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40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343.53672604695009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87.285634596446968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224.70193845091299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536.11534632668702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5.8307026511145104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1446.41500829662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246.15</v>
      </c>
      <c r="W188" s="5">
        <f>IF((DiscreteStatsTable[[#This Row],[RepsRequested]]&gt;1),DiscreteStatsTable[[#This Row],[HalfWidth]],DiscreteStatsTable[[#This Row],[BatchMeansHalfWidth]])</f>
        <v>27.915300223586154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40</v>
      </c>
      <c r="Y188" s="5">
        <f>IF(DiscreteStatsTable[[#This Row],[RepsRequested]]=DiscreteStatsTable[[#This Row],[RepsWithStatObserved]],1,0)</f>
        <v>1</v>
      </c>
    </row>
    <row r="189" spans="1:25" x14ac:dyDescent="0.35">
      <c r="A189" t="s">
        <v>68</v>
      </c>
      <c r="B189" t="s">
        <v>70</v>
      </c>
      <c r="C189">
        <v>5</v>
      </c>
      <c r="D189" t="s">
        <v>79</v>
      </c>
      <c r="E189" t="s">
        <v>84</v>
      </c>
      <c r="F189" t="s">
        <v>81</v>
      </c>
      <c r="G189">
        <v>0</v>
      </c>
      <c r="H189">
        <v>2E+20</v>
      </c>
      <c r="I189">
        <v>0</v>
      </c>
      <c r="J189">
        <v>0</v>
      </c>
      <c r="K189">
        <v>286</v>
      </c>
      <c r="L189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40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246.15</v>
      </c>
      <c r="W189" s="5">
        <f>IF((DiscreteStatsTable[[#This Row],[RepsRequested]]&gt;1),DiscreteStatsTable[[#This Row],[HalfWidth]],DiscreteStatsTable[[#This Row],[BatchMeansHalfWidth]])</f>
        <v>0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40</v>
      </c>
      <c r="Y189" s="5">
        <f>IF(DiscreteStatsTable[[#This Row],[RepsRequested]]=DiscreteStatsTable[[#This Row],[RepsWithStatObserved]],1,0)</f>
        <v>1</v>
      </c>
    </row>
    <row r="190" spans="1:25" x14ac:dyDescent="0.35">
      <c r="A190" t="s">
        <v>68</v>
      </c>
      <c r="B190" t="s">
        <v>70</v>
      </c>
      <c r="C190">
        <v>5</v>
      </c>
      <c r="D190" t="s">
        <v>79</v>
      </c>
      <c r="E190" t="s">
        <v>85</v>
      </c>
      <c r="F190" t="s">
        <v>81</v>
      </c>
      <c r="G190">
        <v>96.156444378926295</v>
      </c>
      <c r="H190">
        <v>2E+20</v>
      </c>
      <c r="I190">
        <v>7.3739313965246502</v>
      </c>
      <c r="J190">
        <v>223.13796581238799</v>
      </c>
      <c r="K190">
        <v>286</v>
      </c>
      <c r="L190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40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102.14875964009516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2.2962126910013021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96.156444378926295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107.14005251503001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5.8307026511145104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251.20270036070701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246.15</v>
      </c>
      <c r="W190" s="5">
        <f>IF((DiscreteStatsTable[[#This Row],[RepsRequested]]&gt;1),DiscreteStatsTable[[#This Row],[HalfWidth]],DiscreteStatsTable[[#This Row],[BatchMeansHalfWidth]])</f>
        <v>0.73436444545388257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40</v>
      </c>
      <c r="Y190" s="5">
        <f>IF(DiscreteStatsTable[[#This Row],[RepsRequested]]=DiscreteStatsTable[[#This Row],[RepsWithStatObserved]],1,0)</f>
        <v>1</v>
      </c>
    </row>
    <row r="191" spans="1:25" x14ac:dyDescent="0.35">
      <c r="A191" t="s">
        <v>68</v>
      </c>
      <c r="B191" t="s">
        <v>70</v>
      </c>
      <c r="C191">
        <v>5</v>
      </c>
      <c r="D191" t="s">
        <v>79</v>
      </c>
      <c r="E191" t="s">
        <v>86</v>
      </c>
      <c r="F191" t="s">
        <v>81</v>
      </c>
      <c r="G191">
        <v>249.798476975298</v>
      </c>
      <c r="H191">
        <v>2E+20</v>
      </c>
      <c r="I191">
        <v>0</v>
      </c>
      <c r="J191">
        <v>800.57754548972503</v>
      </c>
      <c r="K191">
        <v>286</v>
      </c>
      <c r="L191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40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241.38796640685504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87.485340086404449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117.561885935883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435.60495245536299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1358.84356448017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246.15</v>
      </c>
      <c r="W191" s="5">
        <f>IF((DiscreteStatsTable[[#This Row],[RepsRequested]]&gt;1),DiscreteStatsTable[[#This Row],[HalfWidth]],DiscreteStatsTable[[#This Row],[BatchMeansHalfWidth]])</f>
        <v>27.979169137803662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40</v>
      </c>
      <c r="Y191" s="5">
        <f>IF(DiscreteStatsTable[[#This Row],[RepsRequested]]=DiscreteStatsTable[[#This Row],[RepsWithStatObserved]],1,0)</f>
        <v>1</v>
      </c>
    </row>
    <row r="192" spans="1:25" x14ac:dyDescent="0.35">
      <c r="A192" t="s">
        <v>68</v>
      </c>
      <c r="B192" t="s">
        <v>70</v>
      </c>
      <c r="C192">
        <v>6</v>
      </c>
      <c r="D192" t="s">
        <v>79</v>
      </c>
      <c r="E192" t="s">
        <v>80</v>
      </c>
      <c r="F192" t="s">
        <v>81</v>
      </c>
      <c r="G192">
        <v>0</v>
      </c>
      <c r="H192">
        <v>2E+20</v>
      </c>
      <c r="I192">
        <v>0</v>
      </c>
      <c r="J192">
        <v>0</v>
      </c>
      <c r="K192">
        <v>272</v>
      </c>
      <c r="L192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40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246.15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40</v>
      </c>
      <c r="Y192" s="5">
        <f>IF(DiscreteStatsTable[[#This Row],[RepsRequested]]=DiscreteStatsTable[[#This Row],[RepsWithStatObserved]],1,0)</f>
        <v>1</v>
      </c>
    </row>
    <row r="193" spans="1:25" x14ac:dyDescent="0.35">
      <c r="A193" t="s">
        <v>68</v>
      </c>
      <c r="B193" t="s">
        <v>70</v>
      </c>
      <c r="C193">
        <v>6</v>
      </c>
      <c r="D193" t="s">
        <v>79</v>
      </c>
      <c r="E193" t="s">
        <v>82</v>
      </c>
      <c r="F193" t="s">
        <v>81</v>
      </c>
      <c r="G193">
        <v>0</v>
      </c>
      <c r="H193">
        <v>2E+20</v>
      </c>
      <c r="I193">
        <v>0</v>
      </c>
      <c r="J193">
        <v>0</v>
      </c>
      <c r="K193">
        <v>272</v>
      </c>
      <c r="L193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40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246.15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40</v>
      </c>
      <c r="Y193" s="5">
        <f>IF(DiscreteStatsTable[[#This Row],[RepsRequested]]=DiscreteStatsTable[[#This Row],[RepsWithStatObserved]],1,0)</f>
        <v>1</v>
      </c>
    </row>
    <row r="194" spans="1:25" x14ac:dyDescent="0.35">
      <c r="A194" t="s">
        <v>68</v>
      </c>
      <c r="B194" t="s">
        <v>70</v>
      </c>
      <c r="C194">
        <v>6</v>
      </c>
      <c r="D194" t="s">
        <v>79</v>
      </c>
      <c r="E194" t="s">
        <v>83</v>
      </c>
      <c r="F194" t="s">
        <v>81</v>
      </c>
      <c r="G194">
        <v>512.632490025979</v>
      </c>
      <c r="H194">
        <v>2E+20</v>
      </c>
      <c r="I194">
        <v>6.3567609502765698</v>
      </c>
      <c r="J194">
        <v>1068.7898342359699</v>
      </c>
      <c r="K194">
        <v>272</v>
      </c>
      <c r="L194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40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343.53672604695009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87.285634596446968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224.70193845091299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536.11534632668702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5.8307026511145104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1446.41500829662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246.15</v>
      </c>
      <c r="W194" s="5">
        <f>IF((DiscreteStatsTable[[#This Row],[RepsRequested]]&gt;1),DiscreteStatsTable[[#This Row],[HalfWidth]],DiscreteStatsTable[[#This Row],[BatchMeansHalfWidth]])</f>
        <v>27.915300223586154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40</v>
      </c>
      <c r="Y194" s="5">
        <f>IF(DiscreteStatsTable[[#This Row],[RepsRequested]]=DiscreteStatsTable[[#This Row],[RepsWithStatObserved]],1,0)</f>
        <v>1</v>
      </c>
    </row>
    <row r="195" spans="1:25" x14ac:dyDescent="0.35">
      <c r="A195" t="s">
        <v>68</v>
      </c>
      <c r="B195" t="s">
        <v>70</v>
      </c>
      <c r="C195">
        <v>6</v>
      </c>
      <c r="D195" t="s">
        <v>79</v>
      </c>
      <c r="E195" t="s">
        <v>84</v>
      </c>
      <c r="F195" t="s">
        <v>81</v>
      </c>
      <c r="G195">
        <v>0</v>
      </c>
      <c r="H195">
        <v>2E+20</v>
      </c>
      <c r="I195">
        <v>0</v>
      </c>
      <c r="J195">
        <v>0</v>
      </c>
      <c r="K195">
        <v>272</v>
      </c>
      <c r="L195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40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246.15</v>
      </c>
      <c r="W195" s="5">
        <f>IF((DiscreteStatsTable[[#This Row],[RepsRequested]]&gt;1),DiscreteStatsTable[[#This Row],[HalfWidth]],DiscreteStatsTable[[#This Row],[BatchMeansHalfWidth]])</f>
        <v>0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40</v>
      </c>
      <c r="Y195" s="5">
        <f>IF(DiscreteStatsTable[[#This Row],[RepsRequested]]=DiscreteStatsTable[[#This Row],[RepsWithStatObserved]],1,0)</f>
        <v>1</v>
      </c>
    </row>
    <row r="196" spans="1:25" x14ac:dyDescent="0.35">
      <c r="A196" t="s">
        <v>68</v>
      </c>
      <c r="B196" t="s">
        <v>70</v>
      </c>
      <c r="C196">
        <v>6</v>
      </c>
      <c r="D196" t="s">
        <v>79</v>
      </c>
      <c r="E196" t="s">
        <v>85</v>
      </c>
      <c r="F196" t="s">
        <v>81</v>
      </c>
      <c r="G196">
        <v>101.612902417188</v>
      </c>
      <c r="H196">
        <v>2E+20</v>
      </c>
      <c r="I196">
        <v>6.3567609502765698</v>
      </c>
      <c r="J196">
        <v>236.556718543117</v>
      </c>
      <c r="K196">
        <v>272</v>
      </c>
      <c r="L196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40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102.14875964009516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2.2962126910013021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96.156444378926295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107.14005251503001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5.8307026511145104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251.20270036070701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246.15</v>
      </c>
      <c r="W196" s="5">
        <f>IF((DiscreteStatsTable[[#This Row],[RepsRequested]]&gt;1),DiscreteStatsTable[[#This Row],[HalfWidth]],DiscreteStatsTable[[#This Row],[BatchMeansHalfWidth]])</f>
        <v>0.73436444545388257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40</v>
      </c>
      <c r="Y196" s="5">
        <f>IF(DiscreteStatsTable[[#This Row],[RepsRequested]]=DiscreteStatsTable[[#This Row],[RepsWithStatObserved]],1,0)</f>
        <v>1</v>
      </c>
    </row>
    <row r="197" spans="1:25" x14ac:dyDescent="0.35">
      <c r="A197" t="s">
        <v>68</v>
      </c>
      <c r="B197" t="s">
        <v>70</v>
      </c>
      <c r="C197">
        <v>6</v>
      </c>
      <c r="D197" t="s">
        <v>79</v>
      </c>
      <c r="E197" t="s">
        <v>86</v>
      </c>
      <c r="F197" t="s">
        <v>81</v>
      </c>
      <c r="G197">
        <v>411.01958760879199</v>
      </c>
      <c r="H197">
        <v>2E+20</v>
      </c>
      <c r="I197">
        <v>0</v>
      </c>
      <c r="J197">
        <v>961.09992992773095</v>
      </c>
      <c r="K197">
        <v>272</v>
      </c>
      <c r="L197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40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241.38796640685504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87.485340086404449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117.561885935883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435.60495245536299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1358.84356448017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246.15</v>
      </c>
      <c r="W197" s="5">
        <f>IF((DiscreteStatsTable[[#This Row],[RepsRequested]]&gt;1),DiscreteStatsTable[[#This Row],[HalfWidth]],DiscreteStatsTable[[#This Row],[BatchMeansHalfWidth]])</f>
        <v>27.979169137803662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40</v>
      </c>
      <c r="Y197" s="5">
        <f>IF(DiscreteStatsTable[[#This Row],[RepsRequested]]=DiscreteStatsTable[[#This Row],[RepsWithStatObserved]],1,0)</f>
        <v>1</v>
      </c>
    </row>
    <row r="198" spans="1:25" x14ac:dyDescent="0.35">
      <c r="A198" t="s">
        <v>68</v>
      </c>
      <c r="B198" t="s">
        <v>70</v>
      </c>
      <c r="C198">
        <v>7</v>
      </c>
      <c r="D198" t="s">
        <v>79</v>
      </c>
      <c r="E198" t="s">
        <v>80</v>
      </c>
      <c r="F198" t="s">
        <v>81</v>
      </c>
      <c r="G198">
        <v>0</v>
      </c>
      <c r="H198">
        <v>2E+20</v>
      </c>
      <c r="I198">
        <v>0</v>
      </c>
      <c r="J198">
        <v>0</v>
      </c>
      <c r="K198">
        <v>240</v>
      </c>
      <c r="L198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40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246.15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40</v>
      </c>
      <c r="Y198" s="5">
        <f>IF(DiscreteStatsTable[[#This Row],[RepsRequested]]=DiscreteStatsTable[[#This Row],[RepsWithStatObserved]],1,0)</f>
        <v>1</v>
      </c>
    </row>
    <row r="199" spans="1:25" x14ac:dyDescent="0.35">
      <c r="A199" t="s">
        <v>68</v>
      </c>
      <c r="B199" t="s">
        <v>70</v>
      </c>
      <c r="C199">
        <v>7</v>
      </c>
      <c r="D199" t="s">
        <v>79</v>
      </c>
      <c r="E199" t="s">
        <v>82</v>
      </c>
      <c r="F199" t="s">
        <v>81</v>
      </c>
      <c r="G199">
        <v>0</v>
      </c>
      <c r="H199">
        <v>2E+20</v>
      </c>
      <c r="I199">
        <v>0</v>
      </c>
      <c r="J199">
        <v>0</v>
      </c>
      <c r="K199">
        <v>240</v>
      </c>
      <c r="L199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40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246.15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40</v>
      </c>
      <c r="Y199" s="5">
        <f>IF(DiscreteStatsTable[[#This Row],[RepsRequested]]=DiscreteStatsTable[[#This Row],[RepsWithStatObserved]],1,0)</f>
        <v>1</v>
      </c>
    </row>
    <row r="200" spans="1:25" x14ac:dyDescent="0.35">
      <c r="A200" t="s">
        <v>68</v>
      </c>
      <c r="B200" t="s">
        <v>70</v>
      </c>
      <c r="C200">
        <v>7</v>
      </c>
      <c r="D200" t="s">
        <v>79</v>
      </c>
      <c r="E200" t="s">
        <v>83</v>
      </c>
      <c r="F200" t="s">
        <v>81</v>
      </c>
      <c r="G200">
        <v>300.55487820367398</v>
      </c>
      <c r="H200">
        <v>2E+20</v>
      </c>
      <c r="I200">
        <v>9.3031847023805803</v>
      </c>
      <c r="J200">
        <v>830.18011906344202</v>
      </c>
      <c r="K200">
        <v>240</v>
      </c>
      <c r="L200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40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343.53672604695009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87.285634596446968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224.70193845091299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536.11534632668702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5.8307026511145104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1446.41500829662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246.15</v>
      </c>
      <c r="W200" s="5">
        <f>IF((DiscreteStatsTable[[#This Row],[RepsRequested]]&gt;1),DiscreteStatsTable[[#This Row],[HalfWidth]],DiscreteStatsTable[[#This Row],[BatchMeansHalfWidth]])</f>
        <v>27.915300223586154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40</v>
      </c>
      <c r="Y200" s="5">
        <f>IF(DiscreteStatsTable[[#This Row],[RepsRequested]]=DiscreteStatsTable[[#This Row],[RepsWithStatObserved]],1,0)</f>
        <v>1</v>
      </c>
    </row>
    <row r="201" spans="1:25" x14ac:dyDescent="0.35">
      <c r="A201" t="s">
        <v>68</v>
      </c>
      <c r="B201" t="s">
        <v>70</v>
      </c>
      <c r="C201">
        <v>7</v>
      </c>
      <c r="D201" t="s">
        <v>79</v>
      </c>
      <c r="E201" t="s">
        <v>84</v>
      </c>
      <c r="F201" t="s">
        <v>81</v>
      </c>
      <c r="G201">
        <v>0</v>
      </c>
      <c r="H201">
        <v>2E+20</v>
      </c>
      <c r="I201">
        <v>0</v>
      </c>
      <c r="J201">
        <v>0</v>
      </c>
      <c r="K201">
        <v>240</v>
      </c>
      <c r="L201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40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246.15</v>
      </c>
      <c r="W201" s="5">
        <f>IF((DiscreteStatsTable[[#This Row],[RepsRequested]]&gt;1),DiscreteStatsTable[[#This Row],[HalfWidth]],DiscreteStatsTable[[#This Row],[BatchMeansHalfWidth]])</f>
        <v>0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40</v>
      </c>
      <c r="Y201" s="5">
        <f>IF(DiscreteStatsTable[[#This Row],[RepsRequested]]=DiscreteStatsTable[[#This Row],[RepsWithStatObserved]],1,0)</f>
        <v>1</v>
      </c>
    </row>
    <row r="202" spans="1:25" x14ac:dyDescent="0.35">
      <c r="A202" t="s">
        <v>68</v>
      </c>
      <c r="B202" t="s">
        <v>70</v>
      </c>
      <c r="C202">
        <v>7</v>
      </c>
      <c r="D202" t="s">
        <v>79</v>
      </c>
      <c r="E202" t="s">
        <v>85</v>
      </c>
      <c r="F202" t="s">
        <v>81</v>
      </c>
      <c r="G202">
        <v>102.205780133438</v>
      </c>
      <c r="H202">
        <v>2E+20</v>
      </c>
      <c r="I202">
        <v>9.3031847023805803</v>
      </c>
      <c r="J202">
        <v>235.523629692317</v>
      </c>
      <c r="K202">
        <v>240</v>
      </c>
      <c r="L202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40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102.14875964009516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2.2962126910013021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96.156444378926295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107.14005251503001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5.8307026511145104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251.20270036070701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246.15</v>
      </c>
      <c r="W202" s="5">
        <f>IF((DiscreteStatsTable[[#This Row],[RepsRequested]]&gt;1),DiscreteStatsTable[[#This Row],[HalfWidth]],DiscreteStatsTable[[#This Row],[BatchMeansHalfWidth]])</f>
        <v>0.73436444545388257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40</v>
      </c>
      <c r="Y202" s="5">
        <f>IF(DiscreteStatsTable[[#This Row],[RepsRequested]]=DiscreteStatsTable[[#This Row],[RepsWithStatObserved]],1,0)</f>
        <v>1</v>
      </c>
    </row>
    <row r="203" spans="1:25" x14ac:dyDescent="0.35">
      <c r="A203" t="s">
        <v>68</v>
      </c>
      <c r="B203" t="s">
        <v>70</v>
      </c>
      <c r="C203">
        <v>7</v>
      </c>
      <c r="D203" t="s">
        <v>79</v>
      </c>
      <c r="E203" t="s">
        <v>86</v>
      </c>
      <c r="F203" t="s">
        <v>81</v>
      </c>
      <c r="G203">
        <v>198.34909807023701</v>
      </c>
      <c r="H203">
        <v>2E+20</v>
      </c>
      <c r="I203">
        <v>0</v>
      </c>
      <c r="J203">
        <v>747.60145673529303</v>
      </c>
      <c r="K203">
        <v>240</v>
      </c>
      <c r="L203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40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241.38796640685504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87.485340086404449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117.561885935883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435.60495245536299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1358.84356448017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246.15</v>
      </c>
      <c r="W203" s="5">
        <f>IF((DiscreteStatsTable[[#This Row],[RepsRequested]]&gt;1),DiscreteStatsTable[[#This Row],[HalfWidth]],DiscreteStatsTable[[#This Row],[BatchMeansHalfWidth]])</f>
        <v>27.979169137803662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40</v>
      </c>
      <c r="Y203" s="5">
        <f>IF(DiscreteStatsTable[[#This Row],[RepsRequested]]=DiscreteStatsTable[[#This Row],[RepsWithStatObserved]],1,0)</f>
        <v>1</v>
      </c>
    </row>
    <row r="204" spans="1:25" x14ac:dyDescent="0.35">
      <c r="A204" t="s">
        <v>68</v>
      </c>
      <c r="B204" t="s">
        <v>70</v>
      </c>
      <c r="C204">
        <v>8</v>
      </c>
      <c r="D204" t="s">
        <v>79</v>
      </c>
      <c r="E204" t="s">
        <v>80</v>
      </c>
      <c r="F204" t="s">
        <v>81</v>
      </c>
      <c r="G204">
        <v>0</v>
      </c>
      <c r="H204">
        <v>2E+20</v>
      </c>
      <c r="I204">
        <v>0</v>
      </c>
      <c r="J204">
        <v>0</v>
      </c>
      <c r="K204">
        <v>262</v>
      </c>
      <c r="L204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40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246.15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40</v>
      </c>
      <c r="Y204" s="5">
        <f>IF(DiscreteStatsTable[[#This Row],[RepsRequested]]=DiscreteStatsTable[[#This Row],[RepsWithStatObserved]],1,0)</f>
        <v>1</v>
      </c>
    </row>
    <row r="205" spans="1:25" x14ac:dyDescent="0.35">
      <c r="A205" t="s">
        <v>68</v>
      </c>
      <c r="B205" t="s">
        <v>70</v>
      </c>
      <c r="C205">
        <v>8</v>
      </c>
      <c r="D205" t="s">
        <v>79</v>
      </c>
      <c r="E205" t="s">
        <v>82</v>
      </c>
      <c r="F205" t="s">
        <v>81</v>
      </c>
      <c r="G205">
        <v>0</v>
      </c>
      <c r="H205">
        <v>2E+20</v>
      </c>
      <c r="I205">
        <v>0</v>
      </c>
      <c r="J205">
        <v>0</v>
      </c>
      <c r="K205">
        <v>262</v>
      </c>
      <c r="L205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40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246.15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40</v>
      </c>
      <c r="Y205" s="5">
        <f>IF(DiscreteStatsTable[[#This Row],[RepsRequested]]=DiscreteStatsTable[[#This Row],[RepsWithStatObserved]],1,0)</f>
        <v>1</v>
      </c>
    </row>
    <row r="206" spans="1:25" x14ac:dyDescent="0.35">
      <c r="A206" t="s">
        <v>68</v>
      </c>
      <c r="B206" t="s">
        <v>70</v>
      </c>
      <c r="C206">
        <v>8</v>
      </c>
      <c r="D206" t="s">
        <v>79</v>
      </c>
      <c r="E206" t="s">
        <v>83</v>
      </c>
      <c r="F206" t="s">
        <v>81</v>
      </c>
      <c r="G206">
        <v>463.51272631763999</v>
      </c>
      <c r="H206">
        <v>2E+20</v>
      </c>
      <c r="I206">
        <v>7.9743562602486699</v>
      </c>
      <c r="J206">
        <v>1060.1523375008701</v>
      </c>
      <c r="K206">
        <v>262</v>
      </c>
      <c r="L206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40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343.53672604695009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87.285634596446968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224.70193845091299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536.11534632668702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5.8307026511145104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1446.41500829662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246.15</v>
      </c>
      <c r="W206" s="5">
        <f>IF((DiscreteStatsTable[[#This Row],[RepsRequested]]&gt;1),DiscreteStatsTable[[#This Row],[HalfWidth]],DiscreteStatsTable[[#This Row],[BatchMeansHalfWidth]])</f>
        <v>27.915300223586154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40</v>
      </c>
      <c r="Y206" s="5">
        <f>IF(DiscreteStatsTable[[#This Row],[RepsRequested]]=DiscreteStatsTable[[#This Row],[RepsWithStatObserved]],1,0)</f>
        <v>1</v>
      </c>
    </row>
    <row r="207" spans="1:25" x14ac:dyDescent="0.35">
      <c r="A207" t="s">
        <v>68</v>
      </c>
      <c r="B207" t="s">
        <v>70</v>
      </c>
      <c r="C207">
        <v>8</v>
      </c>
      <c r="D207" t="s">
        <v>79</v>
      </c>
      <c r="E207" t="s">
        <v>84</v>
      </c>
      <c r="F207" t="s">
        <v>81</v>
      </c>
      <c r="G207">
        <v>0</v>
      </c>
      <c r="H207">
        <v>2E+20</v>
      </c>
      <c r="I207">
        <v>0</v>
      </c>
      <c r="J207">
        <v>0</v>
      </c>
      <c r="K207">
        <v>262</v>
      </c>
      <c r="L207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40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0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246.15</v>
      </c>
      <c r="W207" s="5">
        <f>IF((DiscreteStatsTable[[#This Row],[RepsRequested]]&gt;1),DiscreteStatsTable[[#This Row],[HalfWidth]],DiscreteStatsTable[[#This Row],[BatchMeansHalfWidth]])</f>
        <v>0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40</v>
      </c>
      <c r="Y207" s="5">
        <f>IF(DiscreteStatsTable[[#This Row],[RepsRequested]]=DiscreteStatsTable[[#This Row],[RepsWithStatObserved]],1,0)</f>
        <v>1</v>
      </c>
    </row>
    <row r="208" spans="1:25" x14ac:dyDescent="0.35">
      <c r="A208" t="s">
        <v>68</v>
      </c>
      <c r="B208" t="s">
        <v>70</v>
      </c>
      <c r="C208">
        <v>8</v>
      </c>
      <c r="D208" t="s">
        <v>79</v>
      </c>
      <c r="E208" t="s">
        <v>85</v>
      </c>
      <c r="F208" t="s">
        <v>81</v>
      </c>
      <c r="G208">
        <v>103.804786529117</v>
      </c>
      <c r="H208">
        <v>2E+20</v>
      </c>
      <c r="I208">
        <v>7.9743562602486699</v>
      </c>
      <c r="J208">
        <v>221.38754768015801</v>
      </c>
      <c r="K208">
        <v>262</v>
      </c>
      <c r="L208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40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102.14875964009516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2.2962126910013021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96.156444378926295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107.14005251503001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5.8307026511145104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251.20270036070701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246.15</v>
      </c>
      <c r="W208" s="5">
        <f>IF((DiscreteStatsTable[[#This Row],[RepsRequested]]&gt;1),DiscreteStatsTable[[#This Row],[HalfWidth]],DiscreteStatsTable[[#This Row],[BatchMeansHalfWidth]])</f>
        <v>0.73436444545388257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40</v>
      </c>
      <c r="Y208" s="5">
        <f>IF(DiscreteStatsTable[[#This Row],[RepsRequested]]=DiscreteStatsTable[[#This Row],[RepsWithStatObserved]],1,0)</f>
        <v>1</v>
      </c>
    </row>
    <row r="209" spans="1:25" x14ac:dyDescent="0.35">
      <c r="A209" t="s">
        <v>68</v>
      </c>
      <c r="B209" t="s">
        <v>70</v>
      </c>
      <c r="C209">
        <v>8</v>
      </c>
      <c r="D209" t="s">
        <v>79</v>
      </c>
      <c r="E209" t="s">
        <v>86</v>
      </c>
      <c r="F209" t="s">
        <v>81</v>
      </c>
      <c r="G209">
        <v>359.70793978852203</v>
      </c>
      <c r="H209">
        <v>2E+20</v>
      </c>
      <c r="I209">
        <v>0</v>
      </c>
      <c r="J209">
        <v>946.49032221452296</v>
      </c>
      <c r="K209">
        <v>262</v>
      </c>
      <c r="L209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40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241.38796640685504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87.485340086404449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117.561885935883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435.60495245536299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1358.84356448017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246.15</v>
      </c>
      <c r="W209" s="5">
        <f>IF((DiscreteStatsTable[[#This Row],[RepsRequested]]&gt;1),DiscreteStatsTable[[#This Row],[HalfWidth]],DiscreteStatsTable[[#This Row],[BatchMeansHalfWidth]])</f>
        <v>27.979169137803662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40</v>
      </c>
      <c r="Y209" s="5">
        <f>IF(DiscreteStatsTable[[#This Row],[RepsRequested]]=DiscreteStatsTable[[#This Row],[RepsWithStatObserved]],1,0)</f>
        <v>1</v>
      </c>
    </row>
    <row r="210" spans="1:25" x14ac:dyDescent="0.35">
      <c r="A210" t="s">
        <v>68</v>
      </c>
      <c r="B210" t="s">
        <v>70</v>
      </c>
      <c r="C210">
        <v>9</v>
      </c>
      <c r="D210" t="s">
        <v>79</v>
      </c>
      <c r="E210" t="s">
        <v>80</v>
      </c>
      <c r="F210" t="s">
        <v>81</v>
      </c>
      <c r="G210">
        <v>0</v>
      </c>
      <c r="H210">
        <v>2E+20</v>
      </c>
      <c r="I210">
        <v>0</v>
      </c>
      <c r="J210">
        <v>0</v>
      </c>
      <c r="K210">
        <v>245</v>
      </c>
      <c r="L210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40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246.15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40</v>
      </c>
      <c r="Y210" s="5">
        <f>IF(DiscreteStatsTable[[#This Row],[RepsRequested]]=DiscreteStatsTable[[#This Row],[RepsWithStatObserved]],1,0)</f>
        <v>1</v>
      </c>
    </row>
    <row r="211" spans="1:25" x14ac:dyDescent="0.35">
      <c r="A211" t="s">
        <v>68</v>
      </c>
      <c r="B211" t="s">
        <v>70</v>
      </c>
      <c r="C211">
        <v>9</v>
      </c>
      <c r="D211" t="s">
        <v>79</v>
      </c>
      <c r="E211" t="s">
        <v>82</v>
      </c>
      <c r="F211" t="s">
        <v>81</v>
      </c>
      <c r="G211">
        <v>0</v>
      </c>
      <c r="H211">
        <v>2E+20</v>
      </c>
      <c r="I211">
        <v>0</v>
      </c>
      <c r="J211">
        <v>0</v>
      </c>
      <c r="K211">
        <v>245</v>
      </c>
      <c r="L211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40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246.15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40</v>
      </c>
      <c r="Y211" s="5">
        <f>IF(DiscreteStatsTable[[#This Row],[RepsRequested]]=DiscreteStatsTable[[#This Row],[RepsWithStatObserved]],1,0)</f>
        <v>1</v>
      </c>
    </row>
    <row r="212" spans="1:25" x14ac:dyDescent="0.35">
      <c r="A212" t="s">
        <v>68</v>
      </c>
      <c r="B212" t="s">
        <v>70</v>
      </c>
      <c r="C212">
        <v>9</v>
      </c>
      <c r="D212" t="s">
        <v>79</v>
      </c>
      <c r="E212" t="s">
        <v>83</v>
      </c>
      <c r="F212" t="s">
        <v>81</v>
      </c>
      <c r="G212">
        <v>371.15134630527399</v>
      </c>
      <c r="H212">
        <v>2E+20</v>
      </c>
      <c r="I212">
        <v>7.7726036507624503</v>
      </c>
      <c r="J212">
        <v>790.13116976624303</v>
      </c>
      <c r="K212">
        <v>245</v>
      </c>
      <c r="L212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40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343.53672604695009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87.285634596446968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224.70193845091299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536.11534632668702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5.8307026511145104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1446.41500829662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246.15</v>
      </c>
      <c r="W212" s="5">
        <f>IF((DiscreteStatsTable[[#This Row],[RepsRequested]]&gt;1),DiscreteStatsTable[[#This Row],[HalfWidth]],DiscreteStatsTable[[#This Row],[BatchMeansHalfWidth]])</f>
        <v>27.915300223586154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40</v>
      </c>
      <c r="Y212" s="5">
        <f>IF(DiscreteStatsTable[[#This Row],[RepsRequested]]=DiscreteStatsTable[[#This Row],[RepsWithStatObserved]],1,0)</f>
        <v>1</v>
      </c>
    </row>
    <row r="213" spans="1:25" x14ac:dyDescent="0.35">
      <c r="A213" t="s">
        <v>68</v>
      </c>
      <c r="B213" t="s">
        <v>70</v>
      </c>
      <c r="C213">
        <v>9</v>
      </c>
      <c r="D213" t="s">
        <v>79</v>
      </c>
      <c r="E213" t="s">
        <v>84</v>
      </c>
      <c r="F213" t="s">
        <v>81</v>
      </c>
      <c r="G213">
        <v>0</v>
      </c>
      <c r="H213">
        <v>2E+20</v>
      </c>
      <c r="I213">
        <v>0</v>
      </c>
      <c r="J213">
        <v>0</v>
      </c>
      <c r="K213">
        <v>245</v>
      </c>
      <c r="L213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40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0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0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0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246.15</v>
      </c>
      <c r="W213" s="5">
        <f>IF((DiscreteStatsTable[[#This Row],[RepsRequested]]&gt;1),DiscreteStatsTable[[#This Row],[HalfWidth]],DiscreteStatsTable[[#This Row],[BatchMeansHalfWidth]])</f>
        <v>0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40</v>
      </c>
      <c r="Y213" s="5">
        <f>IF(DiscreteStatsTable[[#This Row],[RepsRequested]]=DiscreteStatsTable[[#This Row],[RepsWithStatObserved]],1,0)</f>
        <v>1</v>
      </c>
    </row>
    <row r="214" spans="1:25" x14ac:dyDescent="0.35">
      <c r="A214" t="s">
        <v>68</v>
      </c>
      <c r="B214" t="s">
        <v>70</v>
      </c>
      <c r="C214">
        <v>9</v>
      </c>
      <c r="D214" t="s">
        <v>79</v>
      </c>
      <c r="E214" t="s">
        <v>85</v>
      </c>
      <c r="F214" t="s">
        <v>81</v>
      </c>
      <c r="G214">
        <v>102.148136091989</v>
      </c>
      <c r="H214">
        <v>2E+20</v>
      </c>
      <c r="I214">
        <v>7.7726036507624503</v>
      </c>
      <c r="J214">
        <v>234.49600655216</v>
      </c>
      <c r="K214">
        <v>245</v>
      </c>
      <c r="L214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40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102.14875964009516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2.2962126910013021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96.156444378926295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107.14005251503001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5.8307026511145104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251.20270036070701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246.15</v>
      </c>
      <c r="W214" s="5">
        <f>IF((DiscreteStatsTable[[#This Row],[RepsRequested]]&gt;1),DiscreteStatsTable[[#This Row],[HalfWidth]],DiscreteStatsTable[[#This Row],[BatchMeansHalfWidth]])</f>
        <v>0.73436444545388257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40</v>
      </c>
      <c r="Y214" s="5">
        <f>IF(DiscreteStatsTable[[#This Row],[RepsRequested]]=DiscreteStatsTable[[#This Row],[RepsWithStatObserved]],1,0)</f>
        <v>1</v>
      </c>
    </row>
    <row r="215" spans="1:25" x14ac:dyDescent="0.35">
      <c r="A215" t="s">
        <v>68</v>
      </c>
      <c r="B215" t="s">
        <v>70</v>
      </c>
      <c r="C215">
        <v>9</v>
      </c>
      <c r="D215" t="s">
        <v>79</v>
      </c>
      <c r="E215" t="s">
        <v>86</v>
      </c>
      <c r="F215" t="s">
        <v>81</v>
      </c>
      <c r="G215">
        <v>269.003210213285</v>
      </c>
      <c r="H215">
        <v>2E+20</v>
      </c>
      <c r="I215">
        <v>0</v>
      </c>
      <c r="J215">
        <v>720.69693358083498</v>
      </c>
      <c r="K215">
        <v>245</v>
      </c>
      <c r="L215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40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241.38796640685504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87.485340086404449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117.561885935883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435.60495245536299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1358.84356448017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246.15</v>
      </c>
      <c r="W215" s="5">
        <f>IF((DiscreteStatsTable[[#This Row],[RepsRequested]]&gt;1),DiscreteStatsTable[[#This Row],[HalfWidth]],DiscreteStatsTable[[#This Row],[BatchMeansHalfWidth]])</f>
        <v>27.979169137803662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40</v>
      </c>
      <c r="Y215" s="5">
        <f>IF(DiscreteStatsTable[[#This Row],[RepsRequested]]=DiscreteStatsTable[[#This Row],[RepsWithStatObserved]],1,0)</f>
        <v>1</v>
      </c>
    </row>
    <row r="216" spans="1:25" x14ac:dyDescent="0.35">
      <c r="A216" t="s">
        <v>68</v>
      </c>
      <c r="B216" t="s">
        <v>70</v>
      </c>
      <c r="C216">
        <v>10</v>
      </c>
      <c r="D216" t="s">
        <v>79</v>
      </c>
      <c r="E216" t="s">
        <v>80</v>
      </c>
      <c r="F216" t="s">
        <v>81</v>
      </c>
      <c r="G216">
        <v>0</v>
      </c>
      <c r="H216">
        <v>2E+20</v>
      </c>
      <c r="I216">
        <v>0</v>
      </c>
      <c r="J216">
        <v>0</v>
      </c>
      <c r="K216">
        <v>289</v>
      </c>
      <c r="L216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40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246.15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40</v>
      </c>
      <c r="Y216" s="5">
        <f>IF(DiscreteStatsTable[[#This Row],[RepsRequested]]=DiscreteStatsTable[[#This Row],[RepsWithStatObserved]],1,0)</f>
        <v>1</v>
      </c>
    </row>
    <row r="217" spans="1:25" x14ac:dyDescent="0.35">
      <c r="A217" t="s">
        <v>68</v>
      </c>
      <c r="B217" t="s">
        <v>70</v>
      </c>
      <c r="C217">
        <v>10</v>
      </c>
      <c r="D217" t="s">
        <v>79</v>
      </c>
      <c r="E217" t="s">
        <v>82</v>
      </c>
      <c r="F217" t="s">
        <v>81</v>
      </c>
      <c r="G217">
        <v>0</v>
      </c>
      <c r="H217">
        <v>2E+20</v>
      </c>
      <c r="I217">
        <v>0</v>
      </c>
      <c r="J217">
        <v>0</v>
      </c>
      <c r="K217">
        <v>289</v>
      </c>
      <c r="L217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40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246.15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40</v>
      </c>
      <c r="Y217" s="5">
        <f>IF(DiscreteStatsTable[[#This Row],[RepsRequested]]=DiscreteStatsTable[[#This Row],[RepsWithStatObserved]],1,0)</f>
        <v>1</v>
      </c>
    </row>
    <row r="218" spans="1:25" x14ac:dyDescent="0.35">
      <c r="A218" t="s">
        <v>68</v>
      </c>
      <c r="B218" t="s">
        <v>70</v>
      </c>
      <c r="C218">
        <v>10</v>
      </c>
      <c r="D218" t="s">
        <v>79</v>
      </c>
      <c r="E218" t="s">
        <v>83</v>
      </c>
      <c r="F218" t="s">
        <v>81</v>
      </c>
      <c r="G218">
        <v>372.36719457029801</v>
      </c>
      <c r="H218">
        <v>2E+20</v>
      </c>
      <c r="I218">
        <v>8.4463266777854091</v>
      </c>
      <c r="J218">
        <v>825.61417295520801</v>
      </c>
      <c r="K218">
        <v>289</v>
      </c>
      <c r="L218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40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343.53672604695009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87.285634596446968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224.70193845091299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536.11534632668702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5.8307026511145104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1446.41500829662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246.15</v>
      </c>
      <c r="W218" s="5">
        <f>IF((DiscreteStatsTable[[#This Row],[RepsRequested]]&gt;1),DiscreteStatsTable[[#This Row],[HalfWidth]],DiscreteStatsTable[[#This Row],[BatchMeansHalfWidth]])</f>
        <v>27.915300223586154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40</v>
      </c>
      <c r="Y218" s="5">
        <f>IF(DiscreteStatsTable[[#This Row],[RepsRequested]]=DiscreteStatsTable[[#This Row],[RepsWithStatObserved]],1,0)</f>
        <v>1</v>
      </c>
    </row>
    <row r="219" spans="1:25" x14ac:dyDescent="0.35">
      <c r="A219" t="s">
        <v>68</v>
      </c>
      <c r="B219" t="s">
        <v>70</v>
      </c>
      <c r="C219">
        <v>10</v>
      </c>
      <c r="D219" t="s">
        <v>79</v>
      </c>
      <c r="E219" t="s">
        <v>84</v>
      </c>
      <c r="F219" t="s">
        <v>81</v>
      </c>
      <c r="G219">
        <v>0</v>
      </c>
      <c r="H219">
        <v>2E+20</v>
      </c>
      <c r="I219">
        <v>0</v>
      </c>
      <c r="J219">
        <v>0</v>
      </c>
      <c r="K219">
        <v>289</v>
      </c>
      <c r="L219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40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0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0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0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246.15</v>
      </c>
      <c r="W219" s="5">
        <f>IF((DiscreteStatsTable[[#This Row],[RepsRequested]]&gt;1),DiscreteStatsTable[[#This Row],[HalfWidth]],DiscreteStatsTable[[#This Row],[BatchMeansHalfWidth]])</f>
        <v>0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40</v>
      </c>
      <c r="Y219" s="5">
        <f>IF(DiscreteStatsTable[[#This Row],[RepsRequested]]=DiscreteStatsTable[[#This Row],[RepsWithStatObserved]],1,0)</f>
        <v>1</v>
      </c>
    </row>
    <row r="220" spans="1:25" x14ac:dyDescent="0.35">
      <c r="A220" t="s">
        <v>68</v>
      </c>
      <c r="B220" t="s">
        <v>70</v>
      </c>
      <c r="C220">
        <v>10</v>
      </c>
      <c r="D220" t="s">
        <v>79</v>
      </c>
      <c r="E220" t="s">
        <v>85</v>
      </c>
      <c r="F220" t="s">
        <v>81</v>
      </c>
      <c r="G220">
        <v>98.102276439237301</v>
      </c>
      <c r="H220">
        <v>2E+20</v>
      </c>
      <c r="I220">
        <v>8.4463266777854091</v>
      </c>
      <c r="J220">
        <v>219.282103582498</v>
      </c>
      <c r="K220">
        <v>289</v>
      </c>
      <c r="L220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40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102.14875964009516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2.2962126910013021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96.156444378926295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107.14005251503001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5.8307026511145104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251.20270036070701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246.15</v>
      </c>
      <c r="W220" s="5">
        <f>IF((DiscreteStatsTable[[#This Row],[RepsRequested]]&gt;1),DiscreteStatsTable[[#This Row],[HalfWidth]],DiscreteStatsTable[[#This Row],[BatchMeansHalfWidth]])</f>
        <v>0.73436444545388257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40</v>
      </c>
      <c r="Y220" s="5">
        <f>IF(DiscreteStatsTable[[#This Row],[RepsRequested]]=DiscreteStatsTable[[#This Row],[RepsWithStatObserved]],1,0)</f>
        <v>1</v>
      </c>
    </row>
    <row r="221" spans="1:25" x14ac:dyDescent="0.35">
      <c r="A221" t="s">
        <v>68</v>
      </c>
      <c r="B221" t="s">
        <v>70</v>
      </c>
      <c r="C221">
        <v>10</v>
      </c>
      <c r="D221" t="s">
        <v>79</v>
      </c>
      <c r="E221" t="s">
        <v>86</v>
      </c>
      <c r="F221" t="s">
        <v>81</v>
      </c>
      <c r="G221">
        <v>274.26491813106202</v>
      </c>
      <c r="H221">
        <v>2E+20</v>
      </c>
      <c r="I221">
        <v>0</v>
      </c>
      <c r="J221">
        <v>643.10397797181099</v>
      </c>
      <c r="K221">
        <v>289</v>
      </c>
      <c r="L221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40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241.38796640685504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87.485340086404449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117.561885935883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435.60495245536299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1358.84356448017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246.15</v>
      </c>
      <c r="W221" s="5">
        <f>IF((DiscreteStatsTable[[#This Row],[RepsRequested]]&gt;1),DiscreteStatsTable[[#This Row],[HalfWidth]],DiscreteStatsTable[[#This Row],[BatchMeansHalfWidth]])</f>
        <v>27.979169137803662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40</v>
      </c>
      <c r="Y221" s="5">
        <f>IF(DiscreteStatsTable[[#This Row],[RepsRequested]]=DiscreteStatsTable[[#This Row],[RepsWithStatObserved]],1,0)</f>
        <v>1</v>
      </c>
    </row>
    <row r="222" spans="1:25" x14ac:dyDescent="0.35">
      <c r="A222" t="s">
        <v>68</v>
      </c>
      <c r="B222" t="s">
        <v>70</v>
      </c>
      <c r="C222">
        <v>11</v>
      </c>
      <c r="D222" t="s">
        <v>79</v>
      </c>
      <c r="E222" t="s">
        <v>80</v>
      </c>
      <c r="F222" t="s">
        <v>81</v>
      </c>
      <c r="G222">
        <v>0</v>
      </c>
      <c r="H222">
        <v>2E+20</v>
      </c>
      <c r="I222">
        <v>0</v>
      </c>
      <c r="J222">
        <v>0</v>
      </c>
      <c r="K222">
        <v>234</v>
      </c>
      <c r="L222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40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246.15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40</v>
      </c>
      <c r="Y222" s="5">
        <f>IF(DiscreteStatsTable[[#This Row],[RepsRequested]]=DiscreteStatsTable[[#This Row],[RepsWithStatObserved]],1,0)</f>
        <v>1</v>
      </c>
    </row>
    <row r="223" spans="1:25" x14ac:dyDescent="0.35">
      <c r="A223" t="s">
        <v>68</v>
      </c>
      <c r="B223" t="s">
        <v>70</v>
      </c>
      <c r="C223">
        <v>11</v>
      </c>
      <c r="D223" t="s">
        <v>79</v>
      </c>
      <c r="E223" t="s">
        <v>82</v>
      </c>
      <c r="F223" t="s">
        <v>81</v>
      </c>
      <c r="G223">
        <v>0</v>
      </c>
      <c r="H223">
        <v>2E+20</v>
      </c>
      <c r="I223">
        <v>0</v>
      </c>
      <c r="J223">
        <v>0</v>
      </c>
      <c r="K223">
        <v>234</v>
      </c>
      <c r="L223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40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246.15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40</v>
      </c>
      <c r="Y223" s="5">
        <f>IF(DiscreteStatsTable[[#This Row],[RepsRequested]]=DiscreteStatsTable[[#This Row],[RepsWithStatObserved]],1,0)</f>
        <v>1</v>
      </c>
    </row>
    <row r="224" spans="1:25" x14ac:dyDescent="0.35">
      <c r="A224" t="s">
        <v>68</v>
      </c>
      <c r="B224" t="s">
        <v>70</v>
      </c>
      <c r="C224">
        <v>11</v>
      </c>
      <c r="D224" t="s">
        <v>79</v>
      </c>
      <c r="E224" t="s">
        <v>83</v>
      </c>
      <c r="F224" t="s">
        <v>81</v>
      </c>
      <c r="G224">
        <v>313.35955846406199</v>
      </c>
      <c r="H224">
        <v>2E+20</v>
      </c>
      <c r="I224">
        <v>10.7587461082439</v>
      </c>
      <c r="J224">
        <v>1358.9556827027</v>
      </c>
      <c r="K224">
        <v>234</v>
      </c>
      <c r="L224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40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343.53672604695009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87.285634596446968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224.70193845091299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536.11534632668702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5.8307026511145104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1446.41500829662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246.15</v>
      </c>
      <c r="W224" s="5">
        <f>IF((DiscreteStatsTable[[#This Row],[RepsRequested]]&gt;1),DiscreteStatsTable[[#This Row],[HalfWidth]],DiscreteStatsTable[[#This Row],[BatchMeansHalfWidth]])</f>
        <v>27.915300223586154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40</v>
      </c>
      <c r="Y224" s="5">
        <f>IF(DiscreteStatsTable[[#This Row],[RepsRequested]]=DiscreteStatsTable[[#This Row],[RepsWithStatObserved]],1,0)</f>
        <v>1</v>
      </c>
    </row>
    <row r="225" spans="1:25" x14ac:dyDescent="0.35">
      <c r="A225" t="s">
        <v>68</v>
      </c>
      <c r="B225" t="s">
        <v>70</v>
      </c>
      <c r="C225">
        <v>11</v>
      </c>
      <c r="D225" t="s">
        <v>79</v>
      </c>
      <c r="E225" t="s">
        <v>84</v>
      </c>
      <c r="F225" t="s">
        <v>81</v>
      </c>
      <c r="G225">
        <v>0</v>
      </c>
      <c r="H225">
        <v>2E+20</v>
      </c>
      <c r="I225">
        <v>0</v>
      </c>
      <c r="J225">
        <v>0</v>
      </c>
      <c r="K225">
        <v>234</v>
      </c>
      <c r="L225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40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0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0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0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246.15</v>
      </c>
      <c r="W225" s="5">
        <f>IF((DiscreteStatsTable[[#This Row],[RepsRequested]]&gt;1),DiscreteStatsTable[[#This Row],[HalfWidth]],DiscreteStatsTable[[#This Row],[BatchMeansHalfWidth]])</f>
        <v>0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40</v>
      </c>
      <c r="Y225" s="5">
        <f>IF(DiscreteStatsTable[[#This Row],[RepsRequested]]=DiscreteStatsTable[[#This Row],[RepsWithStatObserved]],1,0)</f>
        <v>1</v>
      </c>
    </row>
    <row r="226" spans="1:25" x14ac:dyDescent="0.35">
      <c r="A226" t="s">
        <v>68</v>
      </c>
      <c r="B226" t="s">
        <v>70</v>
      </c>
      <c r="C226">
        <v>11</v>
      </c>
      <c r="D226" t="s">
        <v>79</v>
      </c>
      <c r="E226" t="s">
        <v>85</v>
      </c>
      <c r="F226" t="s">
        <v>81</v>
      </c>
      <c r="G226">
        <v>102.947642047682</v>
      </c>
      <c r="H226">
        <v>2E+20</v>
      </c>
      <c r="I226">
        <v>10.7587461082439</v>
      </c>
      <c r="J226">
        <v>222.14744707414599</v>
      </c>
      <c r="K226">
        <v>234</v>
      </c>
      <c r="L226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40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102.14875964009516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2.2962126910013021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96.156444378926295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107.14005251503001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5.8307026511145104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251.20270036070701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246.15</v>
      </c>
      <c r="W226" s="5">
        <f>IF((DiscreteStatsTable[[#This Row],[RepsRequested]]&gt;1),DiscreteStatsTable[[#This Row],[HalfWidth]],DiscreteStatsTable[[#This Row],[BatchMeansHalfWidth]])</f>
        <v>0.73436444545388257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40</v>
      </c>
      <c r="Y226" s="5">
        <f>IF(DiscreteStatsTable[[#This Row],[RepsRequested]]=DiscreteStatsTable[[#This Row],[RepsWithStatObserved]],1,0)</f>
        <v>1</v>
      </c>
    </row>
    <row r="227" spans="1:25" x14ac:dyDescent="0.35">
      <c r="A227" t="s">
        <v>68</v>
      </c>
      <c r="B227" t="s">
        <v>70</v>
      </c>
      <c r="C227">
        <v>11</v>
      </c>
      <c r="D227" t="s">
        <v>79</v>
      </c>
      <c r="E227" t="s">
        <v>86</v>
      </c>
      <c r="F227" t="s">
        <v>81</v>
      </c>
      <c r="G227">
        <v>210.41191641638099</v>
      </c>
      <c r="H227">
        <v>2E+20</v>
      </c>
      <c r="I227">
        <v>0</v>
      </c>
      <c r="J227">
        <v>1328.91513139927</v>
      </c>
      <c r="K227">
        <v>234</v>
      </c>
      <c r="L227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40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241.38796640685504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87.485340086404449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117.561885935883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435.60495245536299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1358.84356448017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246.15</v>
      </c>
      <c r="W227" s="5">
        <f>IF((DiscreteStatsTable[[#This Row],[RepsRequested]]&gt;1),DiscreteStatsTable[[#This Row],[HalfWidth]],DiscreteStatsTable[[#This Row],[BatchMeansHalfWidth]])</f>
        <v>27.979169137803662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40</v>
      </c>
      <c r="Y227" s="5">
        <f>IF(DiscreteStatsTable[[#This Row],[RepsRequested]]=DiscreteStatsTable[[#This Row],[RepsWithStatObserved]],1,0)</f>
        <v>1</v>
      </c>
    </row>
    <row r="228" spans="1:25" x14ac:dyDescent="0.35">
      <c r="A228" t="s">
        <v>68</v>
      </c>
      <c r="B228" t="s">
        <v>70</v>
      </c>
      <c r="C228">
        <v>12</v>
      </c>
      <c r="D228" t="s">
        <v>79</v>
      </c>
      <c r="E228" t="s">
        <v>80</v>
      </c>
      <c r="F228" t="s">
        <v>81</v>
      </c>
      <c r="G228">
        <v>0</v>
      </c>
      <c r="H228">
        <v>2E+20</v>
      </c>
      <c r="I228">
        <v>0</v>
      </c>
      <c r="J228">
        <v>0</v>
      </c>
      <c r="K228">
        <v>248</v>
      </c>
      <c r="L228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40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246.15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40</v>
      </c>
      <c r="Y228" s="5">
        <f>IF(DiscreteStatsTable[[#This Row],[RepsRequested]]=DiscreteStatsTable[[#This Row],[RepsWithStatObserved]],1,0)</f>
        <v>1</v>
      </c>
    </row>
    <row r="229" spans="1:25" x14ac:dyDescent="0.35">
      <c r="A229" t="s">
        <v>68</v>
      </c>
      <c r="B229" t="s">
        <v>70</v>
      </c>
      <c r="C229">
        <v>12</v>
      </c>
      <c r="D229" t="s">
        <v>79</v>
      </c>
      <c r="E229" t="s">
        <v>82</v>
      </c>
      <c r="F229" t="s">
        <v>81</v>
      </c>
      <c r="G229">
        <v>0</v>
      </c>
      <c r="H229">
        <v>2E+20</v>
      </c>
      <c r="I229">
        <v>0</v>
      </c>
      <c r="J229">
        <v>0</v>
      </c>
      <c r="K229">
        <v>248</v>
      </c>
      <c r="L229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40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246.15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40</v>
      </c>
      <c r="Y229" s="5">
        <f>IF(DiscreteStatsTable[[#This Row],[RepsRequested]]=DiscreteStatsTable[[#This Row],[RepsWithStatObserved]],1,0)</f>
        <v>1</v>
      </c>
    </row>
    <row r="230" spans="1:25" x14ac:dyDescent="0.35">
      <c r="A230" t="s">
        <v>68</v>
      </c>
      <c r="B230" t="s">
        <v>70</v>
      </c>
      <c r="C230">
        <v>12</v>
      </c>
      <c r="D230" t="s">
        <v>79</v>
      </c>
      <c r="E230" t="s">
        <v>83</v>
      </c>
      <c r="F230" t="s">
        <v>81</v>
      </c>
      <c r="G230">
        <v>291.17496545323701</v>
      </c>
      <c r="H230">
        <v>2E+20</v>
      </c>
      <c r="I230">
        <v>8.7238730155117992</v>
      </c>
      <c r="J230">
        <v>1080.1894097407901</v>
      </c>
      <c r="K230">
        <v>248</v>
      </c>
      <c r="L230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40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343.53672604695009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87.285634596446968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224.70193845091299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536.11534632668702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5.8307026511145104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1446.41500829662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246.15</v>
      </c>
      <c r="W230" s="5">
        <f>IF((DiscreteStatsTable[[#This Row],[RepsRequested]]&gt;1),DiscreteStatsTable[[#This Row],[HalfWidth]],DiscreteStatsTable[[#This Row],[BatchMeansHalfWidth]])</f>
        <v>27.915300223586154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40</v>
      </c>
      <c r="Y230" s="5">
        <f>IF(DiscreteStatsTable[[#This Row],[RepsRequested]]=DiscreteStatsTable[[#This Row],[RepsWithStatObserved]],1,0)</f>
        <v>1</v>
      </c>
    </row>
    <row r="231" spans="1:25" x14ac:dyDescent="0.35">
      <c r="A231" t="s">
        <v>68</v>
      </c>
      <c r="B231" t="s">
        <v>70</v>
      </c>
      <c r="C231">
        <v>12</v>
      </c>
      <c r="D231" t="s">
        <v>79</v>
      </c>
      <c r="E231" t="s">
        <v>84</v>
      </c>
      <c r="F231" t="s">
        <v>81</v>
      </c>
      <c r="G231">
        <v>0</v>
      </c>
      <c r="H231">
        <v>2E+20</v>
      </c>
      <c r="I231">
        <v>0</v>
      </c>
      <c r="J231">
        <v>0</v>
      </c>
      <c r="K231">
        <v>248</v>
      </c>
      <c r="L231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40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0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0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0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246.15</v>
      </c>
      <c r="W231" s="5">
        <f>IF((DiscreteStatsTable[[#This Row],[RepsRequested]]&gt;1),DiscreteStatsTable[[#This Row],[HalfWidth]],DiscreteStatsTable[[#This Row],[BatchMeansHalfWidth]])</f>
        <v>0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40</v>
      </c>
      <c r="Y231" s="5">
        <f>IF(DiscreteStatsTable[[#This Row],[RepsRequested]]=DiscreteStatsTable[[#This Row],[RepsWithStatObserved]],1,0)</f>
        <v>1</v>
      </c>
    </row>
    <row r="232" spans="1:25" x14ac:dyDescent="0.35">
      <c r="A232" t="s">
        <v>68</v>
      </c>
      <c r="B232" t="s">
        <v>70</v>
      </c>
      <c r="C232">
        <v>12</v>
      </c>
      <c r="D232" t="s">
        <v>79</v>
      </c>
      <c r="E232" t="s">
        <v>85</v>
      </c>
      <c r="F232" t="s">
        <v>81</v>
      </c>
      <c r="G232">
        <v>100.11447732882201</v>
      </c>
      <c r="H232">
        <v>2E+20</v>
      </c>
      <c r="I232">
        <v>8.7238730155117992</v>
      </c>
      <c r="J232">
        <v>216.84636906042701</v>
      </c>
      <c r="K232">
        <v>248</v>
      </c>
      <c r="L232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40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102.14875964009516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2.2962126910013021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96.156444378926295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107.14005251503001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5.8307026511145104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251.20270036070701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246.15</v>
      </c>
      <c r="W232" s="5">
        <f>IF((DiscreteStatsTable[[#This Row],[RepsRequested]]&gt;1),DiscreteStatsTable[[#This Row],[HalfWidth]],DiscreteStatsTable[[#This Row],[BatchMeansHalfWidth]])</f>
        <v>0.73436444545388257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40</v>
      </c>
      <c r="Y232" s="5">
        <f>IF(DiscreteStatsTable[[#This Row],[RepsRequested]]=DiscreteStatsTable[[#This Row],[RepsWithStatObserved]],1,0)</f>
        <v>1</v>
      </c>
    </row>
    <row r="233" spans="1:25" x14ac:dyDescent="0.35">
      <c r="A233" t="s">
        <v>68</v>
      </c>
      <c r="B233" t="s">
        <v>70</v>
      </c>
      <c r="C233">
        <v>12</v>
      </c>
      <c r="D233" t="s">
        <v>79</v>
      </c>
      <c r="E233" t="s">
        <v>86</v>
      </c>
      <c r="F233" t="s">
        <v>81</v>
      </c>
      <c r="G233">
        <v>191.060488124415</v>
      </c>
      <c r="H233">
        <v>2E+20</v>
      </c>
      <c r="I233">
        <v>0</v>
      </c>
      <c r="J233">
        <v>1051.51598510812</v>
      </c>
      <c r="K233">
        <v>248</v>
      </c>
      <c r="L233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40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241.38796640685504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87.485340086404449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117.561885935883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435.60495245536299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1358.84356448017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246.15</v>
      </c>
      <c r="W233" s="5">
        <f>IF((DiscreteStatsTable[[#This Row],[RepsRequested]]&gt;1),DiscreteStatsTable[[#This Row],[HalfWidth]],DiscreteStatsTable[[#This Row],[BatchMeansHalfWidth]])</f>
        <v>27.979169137803662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40</v>
      </c>
      <c r="Y233" s="5">
        <f>IF(DiscreteStatsTable[[#This Row],[RepsRequested]]=DiscreteStatsTable[[#This Row],[RepsWithStatObserved]],1,0)</f>
        <v>1</v>
      </c>
    </row>
    <row r="234" spans="1:25" x14ac:dyDescent="0.35">
      <c r="A234" t="s">
        <v>68</v>
      </c>
      <c r="B234" t="s">
        <v>70</v>
      </c>
      <c r="C234">
        <v>13</v>
      </c>
      <c r="D234" t="s">
        <v>79</v>
      </c>
      <c r="E234" t="s">
        <v>80</v>
      </c>
      <c r="F234" t="s">
        <v>81</v>
      </c>
      <c r="G234">
        <v>0</v>
      </c>
      <c r="H234">
        <v>2E+20</v>
      </c>
      <c r="I234">
        <v>0</v>
      </c>
      <c r="J234">
        <v>0</v>
      </c>
      <c r="K234">
        <v>287</v>
      </c>
      <c r="L234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40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246.15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40</v>
      </c>
      <c r="Y234" s="5">
        <f>IF(DiscreteStatsTable[[#This Row],[RepsRequested]]=DiscreteStatsTable[[#This Row],[RepsWithStatObserved]],1,0)</f>
        <v>1</v>
      </c>
    </row>
    <row r="235" spans="1:25" x14ac:dyDescent="0.35">
      <c r="A235" t="s">
        <v>68</v>
      </c>
      <c r="B235" t="s">
        <v>70</v>
      </c>
      <c r="C235">
        <v>13</v>
      </c>
      <c r="D235" t="s">
        <v>79</v>
      </c>
      <c r="E235" t="s">
        <v>82</v>
      </c>
      <c r="F235" t="s">
        <v>81</v>
      </c>
      <c r="G235">
        <v>0</v>
      </c>
      <c r="H235">
        <v>2E+20</v>
      </c>
      <c r="I235">
        <v>0</v>
      </c>
      <c r="J235">
        <v>0</v>
      </c>
      <c r="K235">
        <v>287</v>
      </c>
      <c r="L235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40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246.15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40</v>
      </c>
      <c r="Y235" s="5">
        <f>IF(DiscreteStatsTable[[#This Row],[RepsRequested]]=DiscreteStatsTable[[#This Row],[RepsWithStatObserved]],1,0)</f>
        <v>1</v>
      </c>
    </row>
    <row r="236" spans="1:25" x14ac:dyDescent="0.35">
      <c r="A236" t="s">
        <v>68</v>
      </c>
      <c r="B236" t="s">
        <v>70</v>
      </c>
      <c r="C236">
        <v>13</v>
      </c>
      <c r="D236" t="s">
        <v>79</v>
      </c>
      <c r="E236" t="s">
        <v>83</v>
      </c>
      <c r="F236" t="s">
        <v>81</v>
      </c>
      <c r="G236">
        <v>423.354412844644</v>
      </c>
      <c r="H236">
        <v>2E+20</v>
      </c>
      <c r="I236">
        <v>7.6408840325916598</v>
      </c>
      <c r="J236">
        <v>948.68964438129296</v>
      </c>
      <c r="K236">
        <v>287</v>
      </c>
      <c r="L236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40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343.53672604695009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87.285634596446968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224.70193845091299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536.11534632668702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5.8307026511145104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1446.41500829662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246.15</v>
      </c>
      <c r="W236" s="5">
        <f>IF((DiscreteStatsTable[[#This Row],[RepsRequested]]&gt;1),DiscreteStatsTable[[#This Row],[HalfWidth]],DiscreteStatsTable[[#This Row],[BatchMeansHalfWidth]])</f>
        <v>27.915300223586154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40</v>
      </c>
      <c r="Y236" s="5">
        <f>IF(DiscreteStatsTable[[#This Row],[RepsRequested]]=DiscreteStatsTable[[#This Row],[RepsWithStatObserved]],1,0)</f>
        <v>1</v>
      </c>
    </row>
    <row r="237" spans="1:25" x14ac:dyDescent="0.35">
      <c r="A237" t="s">
        <v>68</v>
      </c>
      <c r="B237" t="s">
        <v>70</v>
      </c>
      <c r="C237">
        <v>13</v>
      </c>
      <c r="D237" t="s">
        <v>79</v>
      </c>
      <c r="E237" t="s">
        <v>84</v>
      </c>
      <c r="F237" t="s">
        <v>81</v>
      </c>
      <c r="G237">
        <v>0</v>
      </c>
      <c r="H237">
        <v>2E+20</v>
      </c>
      <c r="I237">
        <v>0</v>
      </c>
      <c r="J237">
        <v>0</v>
      </c>
      <c r="K237">
        <v>287</v>
      </c>
      <c r="L237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40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0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0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0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246.15</v>
      </c>
      <c r="W237" s="5">
        <f>IF((DiscreteStatsTable[[#This Row],[RepsRequested]]&gt;1),DiscreteStatsTable[[#This Row],[HalfWidth]],DiscreteStatsTable[[#This Row],[BatchMeansHalfWidth]])</f>
        <v>0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40</v>
      </c>
      <c r="Y237" s="5">
        <f>IF(DiscreteStatsTable[[#This Row],[RepsRequested]]=DiscreteStatsTable[[#This Row],[RepsWithStatObserved]],1,0)</f>
        <v>1</v>
      </c>
    </row>
    <row r="238" spans="1:25" x14ac:dyDescent="0.35">
      <c r="A238" t="s">
        <v>68</v>
      </c>
      <c r="B238" t="s">
        <v>70</v>
      </c>
      <c r="C238">
        <v>13</v>
      </c>
      <c r="D238" t="s">
        <v>79</v>
      </c>
      <c r="E238" t="s">
        <v>85</v>
      </c>
      <c r="F238" t="s">
        <v>81</v>
      </c>
      <c r="G238">
        <v>98.650735319418999</v>
      </c>
      <c r="H238">
        <v>2E+20</v>
      </c>
      <c r="I238">
        <v>7.6408840325916598</v>
      </c>
      <c r="J238">
        <v>214.47027788559399</v>
      </c>
      <c r="K238">
        <v>287</v>
      </c>
      <c r="L238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40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102.14875964009516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2.2962126910013021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96.156444378926295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107.14005251503001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5.8307026511145104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251.20270036070701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246.15</v>
      </c>
      <c r="W238" s="5">
        <f>IF((DiscreteStatsTable[[#This Row],[RepsRequested]]&gt;1),DiscreteStatsTable[[#This Row],[HalfWidth]],DiscreteStatsTable[[#This Row],[BatchMeansHalfWidth]])</f>
        <v>0.73436444545388257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40</v>
      </c>
      <c r="Y238" s="5">
        <f>IF(DiscreteStatsTable[[#This Row],[RepsRequested]]=DiscreteStatsTable[[#This Row],[RepsWithStatObserved]],1,0)</f>
        <v>1</v>
      </c>
    </row>
    <row r="239" spans="1:25" x14ac:dyDescent="0.35">
      <c r="A239" t="s">
        <v>68</v>
      </c>
      <c r="B239" t="s">
        <v>70</v>
      </c>
      <c r="C239">
        <v>13</v>
      </c>
      <c r="D239" t="s">
        <v>79</v>
      </c>
      <c r="E239" t="s">
        <v>86</v>
      </c>
      <c r="F239" t="s">
        <v>81</v>
      </c>
      <c r="G239">
        <v>324.70367752522498</v>
      </c>
      <c r="H239">
        <v>2E+20</v>
      </c>
      <c r="I239">
        <v>0</v>
      </c>
      <c r="J239">
        <v>829.22170646318</v>
      </c>
      <c r="K239">
        <v>287</v>
      </c>
      <c r="L239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40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241.38796640685504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87.485340086404449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117.561885935883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435.60495245536299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1358.84356448017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246.15</v>
      </c>
      <c r="W239" s="5">
        <f>IF((DiscreteStatsTable[[#This Row],[RepsRequested]]&gt;1),DiscreteStatsTable[[#This Row],[HalfWidth]],DiscreteStatsTable[[#This Row],[BatchMeansHalfWidth]])</f>
        <v>27.979169137803662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40</v>
      </c>
      <c r="Y239" s="5">
        <f>IF(DiscreteStatsTable[[#This Row],[RepsRequested]]=DiscreteStatsTable[[#This Row],[RepsWithStatObserved]],1,0)</f>
        <v>1</v>
      </c>
    </row>
    <row r="240" spans="1:25" x14ac:dyDescent="0.35">
      <c r="A240" t="s">
        <v>68</v>
      </c>
      <c r="B240" t="s">
        <v>70</v>
      </c>
      <c r="C240">
        <v>14</v>
      </c>
      <c r="D240" t="s">
        <v>79</v>
      </c>
      <c r="E240" t="s">
        <v>80</v>
      </c>
      <c r="F240" t="s">
        <v>81</v>
      </c>
      <c r="G240">
        <v>0</v>
      </c>
      <c r="H240">
        <v>2E+20</v>
      </c>
      <c r="I240">
        <v>0</v>
      </c>
      <c r="J240">
        <v>0</v>
      </c>
      <c r="K240">
        <v>262</v>
      </c>
      <c r="L240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40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246.15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40</v>
      </c>
      <c r="Y240" s="5">
        <f>IF(DiscreteStatsTable[[#This Row],[RepsRequested]]=DiscreteStatsTable[[#This Row],[RepsWithStatObserved]],1,0)</f>
        <v>1</v>
      </c>
    </row>
    <row r="241" spans="1:25" x14ac:dyDescent="0.35">
      <c r="A241" t="s">
        <v>68</v>
      </c>
      <c r="B241" t="s">
        <v>70</v>
      </c>
      <c r="C241">
        <v>14</v>
      </c>
      <c r="D241" t="s">
        <v>79</v>
      </c>
      <c r="E241" t="s">
        <v>82</v>
      </c>
      <c r="F241" t="s">
        <v>81</v>
      </c>
      <c r="G241">
        <v>0</v>
      </c>
      <c r="H241">
        <v>2E+20</v>
      </c>
      <c r="I241">
        <v>0</v>
      </c>
      <c r="J241">
        <v>0</v>
      </c>
      <c r="K241">
        <v>262</v>
      </c>
      <c r="L241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40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246.15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40</v>
      </c>
      <c r="Y241" s="5">
        <f>IF(DiscreteStatsTable[[#This Row],[RepsRequested]]=DiscreteStatsTable[[#This Row],[RepsWithStatObserved]],1,0)</f>
        <v>1</v>
      </c>
    </row>
    <row r="242" spans="1:25" x14ac:dyDescent="0.35">
      <c r="A242" t="s">
        <v>68</v>
      </c>
      <c r="B242" t="s">
        <v>70</v>
      </c>
      <c r="C242">
        <v>14</v>
      </c>
      <c r="D242" t="s">
        <v>79</v>
      </c>
      <c r="E242" t="s">
        <v>83</v>
      </c>
      <c r="F242" t="s">
        <v>81</v>
      </c>
      <c r="G242">
        <v>422.07293215170699</v>
      </c>
      <c r="H242">
        <v>2E+20</v>
      </c>
      <c r="I242">
        <v>7.2529372708322599</v>
      </c>
      <c r="J242">
        <v>873.32119020623998</v>
      </c>
      <c r="K242">
        <v>262</v>
      </c>
      <c r="L242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40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343.53672604695009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87.285634596446968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224.70193845091299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536.11534632668702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5.8307026511145104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1446.41500829662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246.15</v>
      </c>
      <c r="W242" s="5">
        <f>IF((DiscreteStatsTable[[#This Row],[RepsRequested]]&gt;1),DiscreteStatsTable[[#This Row],[HalfWidth]],DiscreteStatsTable[[#This Row],[BatchMeansHalfWidth]])</f>
        <v>27.915300223586154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40</v>
      </c>
      <c r="Y242" s="5">
        <f>IF(DiscreteStatsTable[[#This Row],[RepsRequested]]=DiscreteStatsTable[[#This Row],[RepsWithStatObserved]],1,0)</f>
        <v>1</v>
      </c>
    </row>
    <row r="243" spans="1:25" x14ac:dyDescent="0.35">
      <c r="A243" t="s">
        <v>68</v>
      </c>
      <c r="B243" t="s">
        <v>70</v>
      </c>
      <c r="C243">
        <v>14</v>
      </c>
      <c r="D243" t="s">
        <v>79</v>
      </c>
      <c r="E243" t="s">
        <v>84</v>
      </c>
      <c r="F243" t="s">
        <v>81</v>
      </c>
      <c r="G243">
        <v>0</v>
      </c>
      <c r="H243">
        <v>2E+20</v>
      </c>
      <c r="I243">
        <v>0</v>
      </c>
      <c r="J243">
        <v>0</v>
      </c>
      <c r="K243">
        <v>262</v>
      </c>
      <c r="L243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40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0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0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0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246.15</v>
      </c>
      <c r="W243" s="5">
        <f>IF((DiscreteStatsTable[[#This Row],[RepsRequested]]&gt;1),DiscreteStatsTable[[#This Row],[HalfWidth]],DiscreteStatsTable[[#This Row],[BatchMeansHalfWidth]])</f>
        <v>0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40</v>
      </c>
      <c r="Y243" s="5">
        <f>IF(DiscreteStatsTable[[#This Row],[RepsRequested]]=DiscreteStatsTable[[#This Row],[RepsWithStatObserved]],1,0)</f>
        <v>1</v>
      </c>
    </row>
    <row r="244" spans="1:25" x14ac:dyDescent="0.35">
      <c r="A244" t="s">
        <v>68</v>
      </c>
      <c r="B244" t="s">
        <v>70</v>
      </c>
      <c r="C244">
        <v>14</v>
      </c>
      <c r="D244" t="s">
        <v>79</v>
      </c>
      <c r="E244" t="s">
        <v>85</v>
      </c>
      <c r="F244" t="s">
        <v>81</v>
      </c>
      <c r="G244">
        <v>104.055573130871</v>
      </c>
      <c r="H244">
        <v>2E+20</v>
      </c>
      <c r="I244">
        <v>7.2529372708322599</v>
      </c>
      <c r="J244">
        <v>246.043751832455</v>
      </c>
      <c r="K244">
        <v>262</v>
      </c>
      <c r="L244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40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102.14875964009516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2.2962126910013021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96.156444378926295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107.14005251503001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5.8307026511145104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251.20270036070701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246.15</v>
      </c>
      <c r="W244" s="5">
        <f>IF((DiscreteStatsTable[[#This Row],[RepsRequested]]&gt;1),DiscreteStatsTable[[#This Row],[HalfWidth]],DiscreteStatsTable[[#This Row],[BatchMeansHalfWidth]])</f>
        <v>0.73436444545388257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40</v>
      </c>
      <c r="Y244" s="5">
        <f>IF(DiscreteStatsTable[[#This Row],[RepsRequested]]=DiscreteStatsTable[[#This Row],[RepsWithStatObserved]],1,0)</f>
        <v>1</v>
      </c>
    </row>
    <row r="245" spans="1:25" x14ac:dyDescent="0.35">
      <c r="A245" t="s">
        <v>68</v>
      </c>
      <c r="B245" t="s">
        <v>70</v>
      </c>
      <c r="C245">
        <v>14</v>
      </c>
      <c r="D245" t="s">
        <v>79</v>
      </c>
      <c r="E245" t="s">
        <v>86</v>
      </c>
      <c r="F245" t="s">
        <v>81</v>
      </c>
      <c r="G245">
        <v>318.01735902083601</v>
      </c>
      <c r="H245">
        <v>2E+20</v>
      </c>
      <c r="I245">
        <v>0</v>
      </c>
      <c r="J245">
        <v>836.93176180921603</v>
      </c>
      <c r="K245">
        <v>262</v>
      </c>
      <c r="L245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40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241.38796640685504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87.485340086404449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117.561885935883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435.60495245536299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1358.84356448017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246.15</v>
      </c>
      <c r="W245" s="5">
        <f>IF((DiscreteStatsTable[[#This Row],[RepsRequested]]&gt;1),DiscreteStatsTable[[#This Row],[HalfWidth]],DiscreteStatsTable[[#This Row],[BatchMeansHalfWidth]])</f>
        <v>27.979169137803662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40</v>
      </c>
      <c r="Y245" s="5">
        <f>IF(DiscreteStatsTable[[#This Row],[RepsRequested]]=DiscreteStatsTable[[#This Row],[RepsWithStatObserved]],1,0)</f>
        <v>1</v>
      </c>
    </row>
    <row r="246" spans="1:25" x14ac:dyDescent="0.35">
      <c r="A246" t="s">
        <v>68</v>
      </c>
      <c r="B246" t="s">
        <v>70</v>
      </c>
      <c r="C246">
        <v>15</v>
      </c>
      <c r="D246" t="s">
        <v>79</v>
      </c>
      <c r="E246" t="s">
        <v>80</v>
      </c>
      <c r="F246" t="s">
        <v>81</v>
      </c>
      <c r="G246">
        <v>0</v>
      </c>
      <c r="H246">
        <v>2E+20</v>
      </c>
      <c r="I246">
        <v>0</v>
      </c>
      <c r="J246">
        <v>0</v>
      </c>
      <c r="K246">
        <v>172</v>
      </c>
      <c r="L246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40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246.15</v>
      </c>
      <c r="W246" s="5">
        <f>IF((DiscreteStatsTable[[#This Row],[RepsRequested]]&gt;1),DiscreteStatsTable[[#This Row],[HalfWidth]],DiscreteStatsTable[[#This Row],[BatchMeansHalfWidth]])</f>
        <v>0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40</v>
      </c>
      <c r="Y246" s="5">
        <f>IF(DiscreteStatsTable[[#This Row],[RepsRequested]]=DiscreteStatsTable[[#This Row],[RepsWithStatObserved]],1,0)</f>
        <v>1</v>
      </c>
    </row>
    <row r="247" spans="1:25" x14ac:dyDescent="0.35">
      <c r="A247" t="s">
        <v>68</v>
      </c>
      <c r="B247" t="s">
        <v>70</v>
      </c>
      <c r="C247">
        <v>15</v>
      </c>
      <c r="D247" t="s">
        <v>79</v>
      </c>
      <c r="E247" t="s">
        <v>82</v>
      </c>
      <c r="F247" t="s">
        <v>81</v>
      </c>
      <c r="G247">
        <v>0</v>
      </c>
      <c r="H247">
        <v>2E+20</v>
      </c>
      <c r="I247">
        <v>0</v>
      </c>
      <c r="J247">
        <v>0</v>
      </c>
      <c r="K247">
        <v>172</v>
      </c>
      <c r="L247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40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246.15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40</v>
      </c>
      <c r="Y247" s="5">
        <f>IF(DiscreteStatsTable[[#This Row],[RepsRequested]]=DiscreteStatsTable[[#This Row],[RepsWithStatObserved]],1,0)</f>
        <v>1</v>
      </c>
    </row>
    <row r="248" spans="1:25" x14ac:dyDescent="0.35">
      <c r="A248" t="s">
        <v>68</v>
      </c>
      <c r="B248" t="s">
        <v>70</v>
      </c>
      <c r="C248">
        <v>15</v>
      </c>
      <c r="D248" t="s">
        <v>79</v>
      </c>
      <c r="E248" t="s">
        <v>83</v>
      </c>
      <c r="F248" t="s">
        <v>81</v>
      </c>
      <c r="G248">
        <v>254.50967001051399</v>
      </c>
      <c r="H248">
        <v>2E+20</v>
      </c>
      <c r="I248">
        <v>10.6156586487105</v>
      </c>
      <c r="J248">
        <v>1261.3878482843299</v>
      </c>
      <c r="K248">
        <v>172</v>
      </c>
      <c r="L248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40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343.53672604695009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87.285634596446968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224.70193845091299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536.11534632668702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5.8307026511145104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1446.41500829662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246.15</v>
      </c>
      <c r="W248" s="5">
        <f>IF((DiscreteStatsTable[[#This Row],[RepsRequested]]&gt;1),DiscreteStatsTable[[#This Row],[HalfWidth]],DiscreteStatsTable[[#This Row],[BatchMeansHalfWidth]])</f>
        <v>27.915300223586154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40</v>
      </c>
      <c r="Y248" s="5">
        <f>IF(DiscreteStatsTable[[#This Row],[RepsRequested]]=DiscreteStatsTable[[#This Row],[RepsWithStatObserved]],1,0)</f>
        <v>1</v>
      </c>
    </row>
    <row r="249" spans="1:25" x14ac:dyDescent="0.35">
      <c r="A249" t="s">
        <v>68</v>
      </c>
      <c r="B249" t="s">
        <v>70</v>
      </c>
      <c r="C249">
        <v>15</v>
      </c>
      <c r="D249" t="s">
        <v>79</v>
      </c>
      <c r="E249" t="s">
        <v>84</v>
      </c>
      <c r="F249" t="s">
        <v>81</v>
      </c>
      <c r="G249">
        <v>0</v>
      </c>
      <c r="H249">
        <v>2E+20</v>
      </c>
      <c r="I249">
        <v>0</v>
      </c>
      <c r="J249">
        <v>0</v>
      </c>
      <c r="K249">
        <v>172</v>
      </c>
      <c r="L249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40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0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0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0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246.15</v>
      </c>
      <c r="W249" s="5">
        <f>IF((DiscreteStatsTable[[#This Row],[RepsRequested]]&gt;1),DiscreteStatsTable[[#This Row],[HalfWidth]],DiscreteStatsTable[[#This Row],[BatchMeansHalfWidth]])</f>
        <v>0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40</v>
      </c>
      <c r="Y249" s="5">
        <f>IF(DiscreteStatsTable[[#This Row],[RepsRequested]]=DiscreteStatsTable[[#This Row],[RepsWithStatObserved]],1,0)</f>
        <v>1</v>
      </c>
    </row>
    <row r="250" spans="1:25" x14ac:dyDescent="0.35">
      <c r="A250" t="s">
        <v>68</v>
      </c>
      <c r="B250" t="s">
        <v>70</v>
      </c>
      <c r="C250">
        <v>15</v>
      </c>
      <c r="D250" t="s">
        <v>79</v>
      </c>
      <c r="E250" t="s">
        <v>85</v>
      </c>
      <c r="F250" t="s">
        <v>81</v>
      </c>
      <c r="G250">
        <v>102.25144221671501</v>
      </c>
      <c r="H250">
        <v>2E+20</v>
      </c>
      <c r="I250">
        <v>10.6156586487105</v>
      </c>
      <c r="J250">
        <v>217.53531504900701</v>
      </c>
      <c r="K250">
        <v>172</v>
      </c>
      <c r="L250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40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102.14875964009516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2.2962126910013021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96.156444378926295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107.14005251503001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5.8307026511145104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251.20270036070701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246.15</v>
      </c>
      <c r="W250" s="5">
        <f>IF((DiscreteStatsTable[[#This Row],[RepsRequested]]&gt;1),DiscreteStatsTable[[#This Row],[HalfWidth]],DiscreteStatsTable[[#This Row],[BatchMeansHalfWidth]])</f>
        <v>0.73436444545388257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40</v>
      </c>
      <c r="Y250" s="5">
        <f>IF(DiscreteStatsTable[[#This Row],[RepsRequested]]=DiscreteStatsTable[[#This Row],[RepsWithStatObserved]],1,0)</f>
        <v>1</v>
      </c>
    </row>
    <row r="251" spans="1:25" x14ac:dyDescent="0.35">
      <c r="A251" t="s">
        <v>68</v>
      </c>
      <c r="B251" t="s">
        <v>70</v>
      </c>
      <c r="C251">
        <v>15</v>
      </c>
      <c r="D251" t="s">
        <v>79</v>
      </c>
      <c r="E251" t="s">
        <v>86</v>
      </c>
      <c r="F251" t="s">
        <v>81</v>
      </c>
      <c r="G251">
        <v>152.25822779379899</v>
      </c>
      <c r="H251">
        <v>2E+20</v>
      </c>
      <c r="I251">
        <v>0</v>
      </c>
      <c r="J251">
        <v>1216.9241771501499</v>
      </c>
      <c r="K251">
        <v>172</v>
      </c>
      <c r="L251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40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241.38796640685504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87.485340086404449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117.561885935883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435.60495245536299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1358.84356448017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246.15</v>
      </c>
      <c r="W251" s="5">
        <f>IF((DiscreteStatsTable[[#This Row],[RepsRequested]]&gt;1),DiscreteStatsTable[[#This Row],[HalfWidth]],DiscreteStatsTable[[#This Row],[BatchMeansHalfWidth]])</f>
        <v>27.979169137803662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40</v>
      </c>
      <c r="Y251" s="5">
        <f>IF(DiscreteStatsTable[[#This Row],[RepsRequested]]=DiscreteStatsTable[[#This Row],[RepsWithStatObserved]],1,0)</f>
        <v>1</v>
      </c>
    </row>
    <row r="252" spans="1:25" x14ac:dyDescent="0.35">
      <c r="A252" t="s">
        <v>68</v>
      </c>
      <c r="B252" t="s">
        <v>70</v>
      </c>
      <c r="C252">
        <v>16</v>
      </c>
      <c r="D252" t="s">
        <v>79</v>
      </c>
      <c r="E252" t="s">
        <v>80</v>
      </c>
      <c r="F252" t="s">
        <v>81</v>
      </c>
      <c r="G252">
        <v>0</v>
      </c>
      <c r="H252">
        <v>2E+20</v>
      </c>
      <c r="I252">
        <v>0</v>
      </c>
      <c r="J252">
        <v>0</v>
      </c>
      <c r="K252">
        <v>220</v>
      </c>
      <c r="L252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40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246.15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40</v>
      </c>
      <c r="Y252" s="5">
        <f>IF(DiscreteStatsTable[[#This Row],[RepsRequested]]=DiscreteStatsTable[[#This Row],[RepsWithStatObserved]],1,0)</f>
        <v>1</v>
      </c>
    </row>
    <row r="253" spans="1:25" x14ac:dyDescent="0.35">
      <c r="A253" t="s">
        <v>68</v>
      </c>
      <c r="B253" t="s">
        <v>70</v>
      </c>
      <c r="C253">
        <v>16</v>
      </c>
      <c r="D253" t="s">
        <v>79</v>
      </c>
      <c r="E253" t="s">
        <v>82</v>
      </c>
      <c r="F253" t="s">
        <v>81</v>
      </c>
      <c r="G253">
        <v>0</v>
      </c>
      <c r="H253">
        <v>2E+20</v>
      </c>
      <c r="I253">
        <v>0</v>
      </c>
      <c r="J253">
        <v>0</v>
      </c>
      <c r="K253">
        <v>220</v>
      </c>
      <c r="L253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40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246.15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40</v>
      </c>
      <c r="Y253" s="5">
        <f>IF(DiscreteStatsTable[[#This Row],[RepsRequested]]=DiscreteStatsTable[[#This Row],[RepsWithStatObserved]],1,0)</f>
        <v>1</v>
      </c>
    </row>
    <row r="254" spans="1:25" x14ac:dyDescent="0.35">
      <c r="A254" t="s">
        <v>68</v>
      </c>
      <c r="B254" t="s">
        <v>70</v>
      </c>
      <c r="C254">
        <v>16</v>
      </c>
      <c r="D254" t="s">
        <v>79</v>
      </c>
      <c r="E254" t="s">
        <v>83</v>
      </c>
      <c r="F254" t="s">
        <v>81</v>
      </c>
      <c r="G254">
        <v>315.21308358447601</v>
      </c>
      <c r="H254">
        <v>2E+20</v>
      </c>
      <c r="I254">
        <v>7.3349218470676796</v>
      </c>
      <c r="J254">
        <v>1265.6895962854801</v>
      </c>
      <c r="K254">
        <v>220</v>
      </c>
      <c r="L254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40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343.53672604695009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87.285634596446968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224.70193845091299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536.11534632668702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5.8307026511145104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1446.41500829662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246.15</v>
      </c>
      <c r="W254" s="5">
        <f>IF((DiscreteStatsTable[[#This Row],[RepsRequested]]&gt;1),DiscreteStatsTable[[#This Row],[HalfWidth]],DiscreteStatsTable[[#This Row],[BatchMeansHalfWidth]])</f>
        <v>27.915300223586154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40</v>
      </c>
      <c r="Y254" s="5">
        <f>IF(DiscreteStatsTable[[#This Row],[RepsRequested]]=DiscreteStatsTable[[#This Row],[RepsWithStatObserved]],1,0)</f>
        <v>1</v>
      </c>
    </row>
    <row r="255" spans="1:25" x14ac:dyDescent="0.35">
      <c r="A255" t="s">
        <v>68</v>
      </c>
      <c r="B255" t="s">
        <v>70</v>
      </c>
      <c r="C255">
        <v>16</v>
      </c>
      <c r="D255" t="s">
        <v>79</v>
      </c>
      <c r="E255" t="s">
        <v>84</v>
      </c>
      <c r="F255" t="s">
        <v>81</v>
      </c>
      <c r="G255">
        <v>0</v>
      </c>
      <c r="H255">
        <v>2E+20</v>
      </c>
      <c r="I255">
        <v>0</v>
      </c>
      <c r="J255">
        <v>0</v>
      </c>
      <c r="K255">
        <v>220</v>
      </c>
      <c r="L255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40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0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0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0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246.15</v>
      </c>
      <c r="W255" s="5">
        <f>IF((DiscreteStatsTable[[#This Row],[RepsRequested]]&gt;1),DiscreteStatsTable[[#This Row],[HalfWidth]],DiscreteStatsTable[[#This Row],[BatchMeansHalfWidth]])</f>
        <v>0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40</v>
      </c>
      <c r="Y255" s="5">
        <f>IF(DiscreteStatsTable[[#This Row],[RepsRequested]]=DiscreteStatsTable[[#This Row],[RepsWithStatObserved]],1,0)</f>
        <v>1</v>
      </c>
    </row>
    <row r="256" spans="1:25" x14ac:dyDescent="0.35">
      <c r="A256" t="s">
        <v>68</v>
      </c>
      <c r="B256" t="s">
        <v>70</v>
      </c>
      <c r="C256">
        <v>16</v>
      </c>
      <c r="D256" t="s">
        <v>79</v>
      </c>
      <c r="E256" t="s">
        <v>85</v>
      </c>
      <c r="F256" t="s">
        <v>81</v>
      </c>
      <c r="G256">
        <v>105.658646504147</v>
      </c>
      <c r="H256">
        <v>2E+20</v>
      </c>
      <c r="I256">
        <v>7.3349218470676796</v>
      </c>
      <c r="J256">
        <v>231.714176651846</v>
      </c>
      <c r="K256">
        <v>220</v>
      </c>
      <c r="L256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40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102.14875964009516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2.2962126910013021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96.156444378926295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107.14005251503001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5.8307026511145104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251.20270036070701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246.15</v>
      </c>
      <c r="W256" s="5">
        <f>IF((DiscreteStatsTable[[#This Row],[RepsRequested]]&gt;1),DiscreteStatsTable[[#This Row],[HalfWidth]],DiscreteStatsTable[[#This Row],[BatchMeansHalfWidth]])</f>
        <v>0.73436444545388257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40</v>
      </c>
      <c r="Y256" s="5">
        <f>IF(DiscreteStatsTable[[#This Row],[RepsRequested]]=DiscreteStatsTable[[#This Row],[RepsWithStatObserved]],1,0)</f>
        <v>1</v>
      </c>
    </row>
    <row r="257" spans="1:25" x14ac:dyDescent="0.35">
      <c r="A257" t="s">
        <v>68</v>
      </c>
      <c r="B257" t="s">
        <v>70</v>
      </c>
      <c r="C257">
        <v>16</v>
      </c>
      <c r="D257" t="s">
        <v>79</v>
      </c>
      <c r="E257" t="s">
        <v>86</v>
      </c>
      <c r="F257" t="s">
        <v>81</v>
      </c>
      <c r="G257">
        <v>209.554437080329</v>
      </c>
      <c r="H257">
        <v>2E+20</v>
      </c>
      <c r="I257">
        <v>0</v>
      </c>
      <c r="J257">
        <v>1227.32860154793</v>
      </c>
      <c r="K257">
        <v>220</v>
      </c>
      <c r="L257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40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241.38796640685504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87.485340086404449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117.561885935883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435.60495245536299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1358.84356448017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246.15</v>
      </c>
      <c r="W257" s="5">
        <f>IF((DiscreteStatsTable[[#This Row],[RepsRequested]]&gt;1),DiscreteStatsTable[[#This Row],[HalfWidth]],DiscreteStatsTable[[#This Row],[BatchMeansHalfWidth]])</f>
        <v>27.979169137803662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40</v>
      </c>
      <c r="Y257" s="5">
        <f>IF(DiscreteStatsTable[[#This Row],[RepsRequested]]=DiscreteStatsTable[[#This Row],[RepsWithStatObserved]],1,0)</f>
        <v>1</v>
      </c>
    </row>
    <row r="258" spans="1:25" x14ac:dyDescent="0.35">
      <c r="A258" t="s">
        <v>68</v>
      </c>
      <c r="B258" t="s">
        <v>70</v>
      </c>
      <c r="C258">
        <v>17</v>
      </c>
      <c r="D258" t="s">
        <v>79</v>
      </c>
      <c r="E258" t="s">
        <v>80</v>
      </c>
      <c r="F258" t="s">
        <v>81</v>
      </c>
      <c r="G258">
        <v>0</v>
      </c>
      <c r="H258">
        <v>2E+20</v>
      </c>
      <c r="I258">
        <v>0</v>
      </c>
      <c r="J258">
        <v>0</v>
      </c>
      <c r="K258">
        <v>222</v>
      </c>
      <c r="L258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40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246.15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40</v>
      </c>
      <c r="Y258" s="5">
        <f>IF(DiscreteStatsTable[[#This Row],[RepsRequested]]=DiscreteStatsTable[[#This Row],[RepsWithStatObserved]],1,0)</f>
        <v>1</v>
      </c>
    </row>
    <row r="259" spans="1:25" x14ac:dyDescent="0.35">
      <c r="A259" t="s">
        <v>68</v>
      </c>
      <c r="B259" t="s">
        <v>70</v>
      </c>
      <c r="C259">
        <v>17</v>
      </c>
      <c r="D259" t="s">
        <v>79</v>
      </c>
      <c r="E259" t="s">
        <v>82</v>
      </c>
      <c r="F259" t="s">
        <v>81</v>
      </c>
      <c r="G259">
        <v>0</v>
      </c>
      <c r="H259">
        <v>2E+20</v>
      </c>
      <c r="I259">
        <v>0</v>
      </c>
      <c r="J259">
        <v>0</v>
      </c>
      <c r="K259">
        <v>222</v>
      </c>
      <c r="L259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40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246.15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40</v>
      </c>
      <c r="Y259" s="5">
        <f>IF(DiscreteStatsTable[[#This Row],[RepsRequested]]=DiscreteStatsTable[[#This Row],[RepsWithStatObserved]],1,0)</f>
        <v>1</v>
      </c>
    </row>
    <row r="260" spans="1:25" x14ac:dyDescent="0.35">
      <c r="A260" t="s">
        <v>68</v>
      </c>
      <c r="B260" t="s">
        <v>70</v>
      </c>
      <c r="C260">
        <v>17</v>
      </c>
      <c r="D260" t="s">
        <v>79</v>
      </c>
      <c r="E260" t="s">
        <v>83</v>
      </c>
      <c r="F260" t="s">
        <v>81</v>
      </c>
      <c r="G260">
        <v>289.14277951481898</v>
      </c>
      <c r="H260">
        <v>2E+20</v>
      </c>
      <c r="I260">
        <v>7.5448976555271701</v>
      </c>
      <c r="J260">
        <v>813.96131575945003</v>
      </c>
      <c r="K260">
        <v>222</v>
      </c>
      <c r="L260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40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343.53672604695009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87.285634596446968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224.70193845091299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536.11534632668702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5.8307026511145104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1446.41500829662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246.15</v>
      </c>
      <c r="W260" s="5">
        <f>IF((DiscreteStatsTable[[#This Row],[RepsRequested]]&gt;1),DiscreteStatsTable[[#This Row],[HalfWidth]],DiscreteStatsTable[[#This Row],[BatchMeansHalfWidth]])</f>
        <v>27.915300223586154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40</v>
      </c>
      <c r="Y260" s="5">
        <f>IF(DiscreteStatsTable[[#This Row],[RepsRequested]]=DiscreteStatsTable[[#This Row],[RepsWithStatObserved]],1,0)</f>
        <v>1</v>
      </c>
    </row>
    <row r="261" spans="1:25" x14ac:dyDescent="0.35">
      <c r="A261" t="s">
        <v>68</v>
      </c>
      <c r="B261" t="s">
        <v>70</v>
      </c>
      <c r="C261">
        <v>17</v>
      </c>
      <c r="D261" t="s">
        <v>79</v>
      </c>
      <c r="E261" t="s">
        <v>84</v>
      </c>
      <c r="F261" t="s">
        <v>81</v>
      </c>
      <c r="G261">
        <v>0</v>
      </c>
      <c r="H261">
        <v>2E+20</v>
      </c>
      <c r="I261">
        <v>0</v>
      </c>
      <c r="J261">
        <v>0</v>
      </c>
      <c r="K261">
        <v>222</v>
      </c>
      <c r="L261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40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0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0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0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246.15</v>
      </c>
      <c r="W261" s="5">
        <f>IF((DiscreteStatsTable[[#This Row],[RepsRequested]]&gt;1),DiscreteStatsTable[[#This Row],[HalfWidth]],DiscreteStatsTable[[#This Row],[BatchMeansHalfWidth]])</f>
        <v>0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40</v>
      </c>
      <c r="Y261" s="5">
        <f>IF(DiscreteStatsTable[[#This Row],[RepsRequested]]=DiscreteStatsTable[[#This Row],[RepsWithStatObserved]],1,0)</f>
        <v>1</v>
      </c>
    </row>
    <row r="262" spans="1:25" x14ac:dyDescent="0.35">
      <c r="A262" t="s">
        <v>68</v>
      </c>
      <c r="B262" t="s">
        <v>70</v>
      </c>
      <c r="C262">
        <v>17</v>
      </c>
      <c r="D262" t="s">
        <v>79</v>
      </c>
      <c r="E262" t="s">
        <v>85</v>
      </c>
      <c r="F262" t="s">
        <v>81</v>
      </c>
      <c r="G262">
        <v>102.259256388561</v>
      </c>
      <c r="H262">
        <v>2E+20</v>
      </c>
      <c r="I262">
        <v>7.5448976555271701</v>
      </c>
      <c r="J262">
        <v>232.21697355975601</v>
      </c>
      <c r="K262">
        <v>222</v>
      </c>
      <c r="L262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40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102.14875964009516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2.2962126910013021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96.156444378926295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107.14005251503001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5.8307026511145104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251.20270036070701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246.15</v>
      </c>
      <c r="W262" s="5">
        <f>IF((DiscreteStatsTable[[#This Row],[RepsRequested]]&gt;1),DiscreteStatsTable[[#This Row],[HalfWidth]],DiscreteStatsTable[[#This Row],[BatchMeansHalfWidth]])</f>
        <v>0.73436444545388257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40</v>
      </c>
      <c r="Y262" s="5">
        <f>IF(DiscreteStatsTable[[#This Row],[RepsRequested]]=DiscreteStatsTable[[#This Row],[RepsWithStatObserved]],1,0)</f>
        <v>1</v>
      </c>
    </row>
    <row r="263" spans="1:25" x14ac:dyDescent="0.35">
      <c r="A263" t="s">
        <v>68</v>
      </c>
      <c r="B263" t="s">
        <v>70</v>
      </c>
      <c r="C263">
        <v>17</v>
      </c>
      <c r="D263" t="s">
        <v>79</v>
      </c>
      <c r="E263" t="s">
        <v>86</v>
      </c>
      <c r="F263" t="s">
        <v>81</v>
      </c>
      <c r="G263">
        <v>186.88352312625901</v>
      </c>
      <c r="H263">
        <v>2E+20</v>
      </c>
      <c r="I263">
        <v>0</v>
      </c>
      <c r="J263">
        <v>768.98543265683202</v>
      </c>
      <c r="K263">
        <v>222</v>
      </c>
      <c r="L263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40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241.38796640685504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87.485340086404449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117.561885935883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435.60495245536299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1358.84356448017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246.15</v>
      </c>
      <c r="W263" s="5">
        <f>IF((DiscreteStatsTable[[#This Row],[RepsRequested]]&gt;1),DiscreteStatsTable[[#This Row],[HalfWidth]],DiscreteStatsTable[[#This Row],[BatchMeansHalfWidth]])</f>
        <v>27.979169137803662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40</v>
      </c>
      <c r="Y263" s="5">
        <f>IF(DiscreteStatsTable[[#This Row],[RepsRequested]]=DiscreteStatsTable[[#This Row],[RepsWithStatObserved]],1,0)</f>
        <v>1</v>
      </c>
    </row>
    <row r="264" spans="1:25" x14ac:dyDescent="0.35">
      <c r="A264" t="s">
        <v>68</v>
      </c>
      <c r="B264" t="s">
        <v>70</v>
      </c>
      <c r="C264">
        <v>18</v>
      </c>
      <c r="D264" t="s">
        <v>79</v>
      </c>
      <c r="E264" t="s">
        <v>80</v>
      </c>
      <c r="F264" t="s">
        <v>81</v>
      </c>
      <c r="G264">
        <v>0</v>
      </c>
      <c r="H264">
        <v>2E+20</v>
      </c>
      <c r="I264">
        <v>0</v>
      </c>
      <c r="J264">
        <v>0</v>
      </c>
      <c r="K264">
        <v>207</v>
      </c>
      <c r="L264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40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246.15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40</v>
      </c>
      <c r="Y264" s="5">
        <f>IF(DiscreteStatsTable[[#This Row],[RepsRequested]]=DiscreteStatsTable[[#This Row],[RepsWithStatObserved]],1,0)</f>
        <v>1</v>
      </c>
    </row>
    <row r="265" spans="1:25" x14ac:dyDescent="0.35">
      <c r="A265" t="s">
        <v>68</v>
      </c>
      <c r="B265" t="s">
        <v>70</v>
      </c>
      <c r="C265">
        <v>18</v>
      </c>
      <c r="D265" t="s">
        <v>79</v>
      </c>
      <c r="E265" t="s">
        <v>82</v>
      </c>
      <c r="F265" t="s">
        <v>81</v>
      </c>
      <c r="G265">
        <v>0</v>
      </c>
      <c r="H265">
        <v>2E+20</v>
      </c>
      <c r="I265">
        <v>0</v>
      </c>
      <c r="J265">
        <v>0</v>
      </c>
      <c r="K265">
        <v>207</v>
      </c>
      <c r="L265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40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246.15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40</v>
      </c>
      <c r="Y265" s="5">
        <f>IF(DiscreteStatsTable[[#This Row],[RepsRequested]]=DiscreteStatsTable[[#This Row],[RepsWithStatObserved]],1,0)</f>
        <v>1</v>
      </c>
    </row>
    <row r="266" spans="1:25" x14ac:dyDescent="0.35">
      <c r="A266" t="s">
        <v>68</v>
      </c>
      <c r="B266" t="s">
        <v>70</v>
      </c>
      <c r="C266">
        <v>18</v>
      </c>
      <c r="D266" t="s">
        <v>79</v>
      </c>
      <c r="E266" t="s">
        <v>83</v>
      </c>
      <c r="F266" t="s">
        <v>81</v>
      </c>
      <c r="G266">
        <v>288.72386570010502</v>
      </c>
      <c r="H266">
        <v>2E+20</v>
      </c>
      <c r="I266">
        <v>5.99465330385783</v>
      </c>
      <c r="J266">
        <v>963.53870042904498</v>
      </c>
      <c r="K266">
        <v>207</v>
      </c>
      <c r="L266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40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343.53672604695009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87.285634596446968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224.70193845091299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536.11534632668702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5.8307026511145104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1446.41500829662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246.15</v>
      </c>
      <c r="W266" s="5">
        <f>IF((DiscreteStatsTable[[#This Row],[RepsRequested]]&gt;1),DiscreteStatsTable[[#This Row],[HalfWidth]],DiscreteStatsTable[[#This Row],[BatchMeansHalfWidth]])</f>
        <v>27.915300223586154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40</v>
      </c>
      <c r="Y266" s="5">
        <f>IF(DiscreteStatsTable[[#This Row],[RepsRequested]]=DiscreteStatsTable[[#This Row],[RepsWithStatObserved]],1,0)</f>
        <v>1</v>
      </c>
    </row>
    <row r="267" spans="1:25" x14ac:dyDescent="0.35">
      <c r="A267" t="s">
        <v>68</v>
      </c>
      <c r="B267" t="s">
        <v>70</v>
      </c>
      <c r="C267">
        <v>18</v>
      </c>
      <c r="D267" t="s">
        <v>79</v>
      </c>
      <c r="E267" t="s">
        <v>84</v>
      </c>
      <c r="F267" t="s">
        <v>81</v>
      </c>
      <c r="G267">
        <v>0</v>
      </c>
      <c r="H267">
        <v>2E+20</v>
      </c>
      <c r="I267">
        <v>0</v>
      </c>
      <c r="J267">
        <v>0</v>
      </c>
      <c r="K267">
        <v>207</v>
      </c>
      <c r="L267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40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0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0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0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246.15</v>
      </c>
      <c r="W267" s="5">
        <f>IF((DiscreteStatsTable[[#This Row],[RepsRequested]]&gt;1),DiscreteStatsTable[[#This Row],[HalfWidth]],DiscreteStatsTable[[#This Row],[BatchMeansHalfWidth]])</f>
        <v>0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40</v>
      </c>
      <c r="Y267" s="5">
        <f>IF(DiscreteStatsTable[[#This Row],[RepsRequested]]=DiscreteStatsTable[[#This Row],[RepsWithStatObserved]],1,0)</f>
        <v>1</v>
      </c>
    </row>
    <row r="268" spans="1:25" x14ac:dyDescent="0.35">
      <c r="A268" t="s">
        <v>68</v>
      </c>
      <c r="B268" t="s">
        <v>70</v>
      </c>
      <c r="C268">
        <v>18</v>
      </c>
      <c r="D268" t="s">
        <v>79</v>
      </c>
      <c r="E268" t="s">
        <v>85</v>
      </c>
      <c r="F268" t="s">
        <v>81</v>
      </c>
      <c r="G268">
        <v>104.687867286485</v>
      </c>
      <c r="H268">
        <v>2E+20</v>
      </c>
      <c r="I268">
        <v>5.99465330385783</v>
      </c>
      <c r="J268">
        <v>208.999805533955</v>
      </c>
      <c r="K268">
        <v>207</v>
      </c>
      <c r="L268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40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102.14875964009516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2.2962126910013021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96.156444378926295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107.14005251503001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5.8307026511145104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251.20270036070701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246.15</v>
      </c>
      <c r="W268" s="5">
        <f>IF((DiscreteStatsTable[[#This Row],[RepsRequested]]&gt;1),DiscreteStatsTable[[#This Row],[HalfWidth]],DiscreteStatsTable[[#This Row],[BatchMeansHalfWidth]])</f>
        <v>0.73436444545388257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40</v>
      </c>
      <c r="Y268" s="5">
        <f>IF(DiscreteStatsTable[[#This Row],[RepsRequested]]=DiscreteStatsTable[[#This Row],[RepsWithStatObserved]],1,0)</f>
        <v>1</v>
      </c>
    </row>
    <row r="269" spans="1:25" x14ac:dyDescent="0.35">
      <c r="A269" t="s">
        <v>68</v>
      </c>
      <c r="B269" t="s">
        <v>70</v>
      </c>
      <c r="C269">
        <v>18</v>
      </c>
      <c r="D269" t="s">
        <v>79</v>
      </c>
      <c r="E269" t="s">
        <v>86</v>
      </c>
      <c r="F269" t="s">
        <v>81</v>
      </c>
      <c r="G269">
        <v>184.035998413621</v>
      </c>
      <c r="H269">
        <v>2E+20</v>
      </c>
      <c r="I269">
        <v>0</v>
      </c>
      <c r="J269">
        <v>869.42364354246399</v>
      </c>
      <c r="K269">
        <v>207</v>
      </c>
      <c r="L269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40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241.38796640685504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87.485340086404449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117.561885935883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435.60495245536299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1358.84356448017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246.15</v>
      </c>
      <c r="W269" s="5">
        <f>IF((DiscreteStatsTable[[#This Row],[RepsRequested]]&gt;1),DiscreteStatsTable[[#This Row],[HalfWidth]],DiscreteStatsTable[[#This Row],[BatchMeansHalfWidth]])</f>
        <v>27.979169137803662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40</v>
      </c>
      <c r="Y269" s="5">
        <f>IF(DiscreteStatsTable[[#This Row],[RepsRequested]]=DiscreteStatsTable[[#This Row],[RepsWithStatObserved]],1,0)</f>
        <v>1</v>
      </c>
    </row>
    <row r="270" spans="1:25" x14ac:dyDescent="0.35">
      <c r="A270" t="s">
        <v>68</v>
      </c>
      <c r="B270" t="s">
        <v>70</v>
      </c>
      <c r="C270">
        <v>19</v>
      </c>
      <c r="D270" t="s">
        <v>79</v>
      </c>
      <c r="E270" t="s">
        <v>80</v>
      </c>
      <c r="F270" t="s">
        <v>81</v>
      </c>
      <c r="G270">
        <v>0</v>
      </c>
      <c r="H270">
        <v>2E+20</v>
      </c>
      <c r="I270">
        <v>0</v>
      </c>
      <c r="J270">
        <v>0</v>
      </c>
      <c r="K270">
        <v>240</v>
      </c>
      <c r="L270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40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246.15</v>
      </c>
      <c r="W270" s="5">
        <f>IF((DiscreteStatsTable[[#This Row],[RepsRequested]]&gt;1),DiscreteStatsTable[[#This Row],[HalfWidth]],DiscreteStatsTable[[#This Row],[BatchMeansHalfWidth]])</f>
        <v>0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40</v>
      </c>
      <c r="Y270" s="5">
        <f>IF(DiscreteStatsTable[[#This Row],[RepsRequested]]=DiscreteStatsTable[[#This Row],[RepsWithStatObserved]],1,0)</f>
        <v>1</v>
      </c>
    </row>
    <row r="271" spans="1:25" x14ac:dyDescent="0.35">
      <c r="A271" t="s">
        <v>68</v>
      </c>
      <c r="B271" t="s">
        <v>70</v>
      </c>
      <c r="C271">
        <v>19</v>
      </c>
      <c r="D271" t="s">
        <v>79</v>
      </c>
      <c r="E271" t="s">
        <v>82</v>
      </c>
      <c r="F271" t="s">
        <v>81</v>
      </c>
      <c r="G271">
        <v>0</v>
      </c>
      <c r="H271">
        <v>2E+20</v>
      </c>
      <c r="I271">
        <v>0</v>
      </c>
      <c r="J271">
        <v>0</v>
      </c>
      <c r="K271">
        <v>240</v>
      </c>
      <c r="L271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40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246.15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40</v>
      </c>
      <c r="Y271" s="5">
        <f>IF(DiscreteStatsTable[[#This Row],[RepsRequested]]=DiscreteStatsTable[[#This Row],[RepsWithStatObserved]],1,0)</f>
        <v>1</v>
      </c>
    </row>
    <row r="272" spans="1:25" x14ac:dyDescent="0.35">
      <c r="A272" t="s">
        <v>68</v>
      </c>
      <c r="B272" t="s">
        <v>70</v>
      </c>
      <c r="C272">
        <v>19</v>
      </c>
      <c r="D272" t="s">
        <v>79</v>
      </c>
      <c r="E272" t="s">
        <v>83</v>
      </c>
      <c r="F272" t="s">
        <v>81</v>
      </c>
      <c r="G272">
        <v>289.10435840988299</v>
      </c>
      <c r="H272">
        <v>2E+20</v>
      </c>
      <c r="I272">
        <v>7.03786344003447</v>
      </c>
      <c r="J272">
        <v>944.23556285502502</v>
      </c>
      <c r="K272">
        <v>240</v>
      </c>
      <c r="L272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40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343.53672604695009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87.285634596446968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224.70193845091299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536.11534632668702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5.8307026511145104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1446.41500829662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246.15</v>
      </c>
      <c r="W272" s="5">
        <f>IF((DiscreteStatsTable[[#This Row],[RepsRequested]]&gt;1),DiscreteStatsTable[[#This Row],[HalfWidth]],DiscreteStatsTable[[#This Row],[BatchMeansHalfWidth]])</f>
        <v>27.915300223586154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40</v>
      </c>
      <c r="Y272" s="5">
        <f>IF(DiscreteStatsTable[[#This Row],[RepsRequested]]=DiscreteStatsTable[[#This Row],[RepsWithStatObserved]],1,0)</f>
        <v>1</v>
      </c>
    </row>
    <row r="273" spans="1:25" x14ac:dyDescent="0.35">
      <c r="A273" t="s">
        <v>68</v>
      </c>
      <c r="B273" t="s">
        <v>70</v>
      </c>
      <c r="C273">
        <v>19</v>
      </c>
      <c r="D273" t="s">
        <v>79</v>
      </c>
      <c r="E273" t="s">
        <v>84</v>
      </c>
      <c r="F273" t="s">
        <v>81</v>
      </c>
      <c r="G273">
        <v>0</v>
      </c>
      <c r="H273">
        <v>2E+20</v>
      </c>
      <c r="I273">
        <v>0</v>
      </c>
      <c r="J273">
        <v>0</v>
      </c>
      <c r="K273">
        <v>240</v>
      </c>
      <c r="L273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40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0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0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0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246.15</v>
      </c>
      <c r="W273" s="5">
        <f>IF((DiscreteStatsTable[[#This Row],[RepsRequested]]&gt;1),DiscreteStatsTable[[#This Row],[HalfWidth]],DiscreteStatsTable[[#This Row],[BatchMeansHalfWidth]])</f>
        <v>0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40</v>
      </c>
      <c r="Y273" s="5">
        <f>IF(DiscreteStatsTable[[#This Row],[RepsRequested]]=DiscreteStatsTable[[#This Row],[RepsWithStatObserved]],1,0)</f>
        <v>1</v>
      </c>
    </row>
    <row r="274" spans="1:25" x14ac:dyDescent="0.35">
      <c r="A274" t="s">
        <v>68</v>
      </c>
      <c r="B274" t="s">
        <v>70</v>
      </c>
      <c r="C274">
        <v>19</v>
      </c>
      <c r="D274" t="s">
        <v>79</v>
      </c>
      <c r="E274" t="s">
        <v>85</v>
      </c>
      <c r="F274" t="s">
        <v>81</v>
      </c>
      <c r="G274">
        <v>103.672047257044</v>
      </c>
      <c r="H274">
        <v>2E+20</v>
      </c>
      <c r="I274">
        <v>7.03786344003447</v>
      </c>
      <c r="J274">
        <v>235.75668288628401</v>
      </c>
      <c r="K274">
        <v>240</v>
      </c>
      <c r="L274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40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102.14875964009516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2.2962126910013021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96.156444378926295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107.14005251503001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5.8307026511145104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251.20270036070701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246.15</v>
      </c>
      <c r="W274" s="5">
        <f>IF((DiscreteStatsTable[[#This Row],[RepsRequested]]&gt;1),DiscreteStatsTable[[#This Row],[HalfWidth]],DiscreteStatsTable[[#This Row],[BatchMeansHalfWidth]])</f>
        <v>0.73436444545388257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40</v>
      </c>
      <c r="Y274" s="5">
        <f>IF(DiscreteStatsTable[[#This Row],[RepsRequested]]=DiscreteStatsTable[[#This Row],[RepsWithStatObserved]],1,0)</f>
        <v>1</v>
      </c>
    </row>
    <row r="275" spans="1:25" x14ac:dyDescent="0.35">
      <c r="A275" t="s">
        <v>68</v>
      </c>
      <c r="B275" t="s">
        <v>70</v>
      </c>
      <c r="C275">
        <v>19</v>
      </c>
      <c r="D275" t="s">
        <v>79</v>
      </c>
      <c r="E275" t="s">
        <v>86</v>
      </c>
      <c r="F275" t="s">
        <v>81</v>
      </c>
      <c r="G275">
        <v>185.43231115283899</v>
      </c>
      <c r="H275">
        <v>2E+20</v>
      </c>
      <c r="I275">
        <v>0</v>
      </c>
      <c r="J275">
        <v>909.10318338826698</v>
      </c>
      <c r="K275">
        <v>240</v>
      </c>
      <c r="L275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40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241.38796640685504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87.485340086404449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117.561885935883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435.60495245536299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1358.84356448017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246.15</v>
      </c>
      <c r="W275" s="5">
        <f>IF((DiscreteStatsTable[[#This Row],[RepsRequested]]&gt;1),DiscreteStatsTable[[#This Row],[HalfWidth]],DiscreteStatsTable[[#This Row],[BatchMeansHalfWidth]])</f>
        <v>27.979169137803662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40</v>
      </c>
      <c r="Y275" s="5">
        <f>IF(DiscreteStatsTable[[#This Row],[RepsRequested]]=DiscreteStatsTable[[#This Row],[RepsWithStatObserved]],1,0)</f>
        <v>1</v>
      </c>
    </row>
    <row r="276" spans="1:25" x14ac:dyDescent="0.35">
      <c r="A276" t="s">
        <v>68</v>
      </c>
      <c r="B276" t="s">
        <v>70</v>
      </c>
      <c r="C276">
        <v>20</v>
      </c>
      <c r="D276" t="s">
        <v>79</v>
      </c>
      <c r="E276" t="s">
        <v>80</v>
      </c>
      <c r="F276" t="s">
        <v>81</v>
      </c>
      <c r="G276">
        <v>0</v>
      </c>
      <c r="H276">
        <v>2E+20</v>
      </c>
      <c r="I276">
        <v>0</v>
      </c>
      <c r="J276">
        <v>0</v>
      </c>
      <c r="K276">
        <v>148</v>
      </c>
      <c r="L276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40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246.15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40</v>
      </c>
      <c r="Y276" s="5">
        <f>IF(DiscreteStatsTable[[#This Row],[RepsRequested]]=DiscreteStatsTable[[#This Row],[RepsWithStatObserved]],1,0)</f>
        <v>1</v>
      </c>
    </row>
    <row r="277" spans="1:25" x14ac:dyDescent="0.35">
      <c r="A277" t="s">
        <v>68</v>
      </c>
      <c r="B277" t="s">
        <v>70</v>
      </c>
      <c r="C277">
        <v>20</v>
      </c>
      <c r="D277" t="s">
        <v>79</v>
      </c>
      <c r="E277" t="s">
        <v>82</v>
      </c>
      <c r="F277" t="s">
        <v>81</v>
      </c>
      <c r="G277">
        <v>0</v>
      </c>
      <c r="H277">
        <v>2E+20</v>
      </c>
      <c r="I277">
        <v>0</v>
      </c>
      <c r="J277">
        <v>0</v>
      </c>
      <c r="K277">
        <v>148</v>
      </c>
      <c r="L277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40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246.15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40</v>
      </c>
      <c r="Y277" s="5">
        <f>IF(DiscreteStatsTable[[#This Row],[RepsRequested]]=DiscreteStatsTable[[#This Row],[RepsWithStatObserved]],1,0)</f>
        <v>1</v>
      </c>
    </row>
    <row r="278" spans="1:25" x14ac:dyDescent="0.35">
      <c r="A278" t="s">
        <v>68</v>
      </c>
      <c r="B278" t="s">
        <v>70</v>
      </c>
      <c r="C278">
        <v>20</v>
      </c>
      <c r="D278" t="s">
        <v>79</v>
      </c>
      <c r="E278" t="s">
        <v>83</v>
      </c>
      <c r="F278" t="s">
        <v>81</v>
      </c>
      <c r="G278">
        <v>224.70193845091299</v>
      </c>
      <c r="H278">
        <v>2E+20</v>
      </c>
      <c r="I278">
        <v>7.9251594952483497</v>
      </c>
      <c r="J278">
        <v>1446.41500829662</v>
      </c>
      <c r="K278">
        <v>148</v>
      </c>
      <c r="L278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40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343.53672604695009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87.285634596446968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224.70193845091299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536.11534632668702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5.8307026511145104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1446.41500829662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246.15</v>
      </c>
      <c r="W278" s="5">
        <f>IF((DiscreteStatsTable[[#This Row],[RepsRequested]]&gt;1),DiscreteStatsTable[[#This Row],[HalfWidth]],DiscreteStatsTable[[#This Row],[BatchMeansHalfWidth]])</f>
        <v>27.915300223586154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40</v>
      </c>
      <c r="Y278" s="5">
        <f>IF(DiscreteStatsTable[[#This Row],[RepsRequested]]=DiscreteStatsTable[[#This Row],[RepsWithStatObserved]],1,0)</f>
        <v>1</v>
      </c>
    </row>
    <row r="279" spans="1:25" x14ac:dyDescent="0.35">
      <c r="A279" t="s">
        <v>68</v>
      </c>
      <c r="B279" t="s">
        <v>70</v>
      </c>
      <c r="C279">
        <v>20</v>
      </c>
      <c r="D279" t="s">
        <v>79</v>
      </c>
      <c r="E279" t="s">
        <v>84</v>
      </c>
      <c r="F279" t="s">
        <v>81</v>
      </c>
      <c r="G279">
        <v>0</v>
      </c>
      <c r="H279">
        <v>2E+20</v>
      </c>
      <c r="I279">
        <v>0</v>
      </c>
      <c r="J279">
        <v>0</v>
      </c>
      <c r="K279">
        <v>148</v>
      </c>
      <c r="L279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40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0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0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0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246.15</v>
      </c>
      <c r="W279" s="5">
        <f>IF((DiscreteStatsTable[[#This Row],[RepsRequested]]&gt;1),DiscreteStatsTable[[#This Row],[HalfWidth]],DiscreteStatsTable[[#This Row],[BatchMeansHalfWidth]])</f>
        <v>0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40</v>
      </c>
      <c r="Y279" s="5">
        <f>IF(DiscreteStatsTable[[#This Row],[RepsRequested]]=DiscreteStatsTable[[#This Row],[RepsWithStatObserved]],1,0)</f>
        <v>1</v>
      </c>
    </row>
    <row r="280" spans="1:25" x14ac:dyDescent="0.35">
      <c r="A280" t="s">
        <v>68</v>
      </c>
      <c r="B280" t="s">
        <v>70</v>
      </c>
      <c r="C280">
        <v>20</v>
      </c>
      <c r="D280" t="s">
        <v>79</v>
      </c>
      <c r="E280" t="s">
        <v>85</v>
      </c>
      <c r="F280" t="s">
        <v>81</v>
      </c>
      <c r="G280">
        <v>107.14005251503001</v>
      </c>
      <c r="H280">
        <v>2E+20</v>
      </c>
      <c r="I280">
        <v>7.9251594952483497</v>
      </c>
      <c r="J280">
        <v>231.70778814833801</v>
      </c>
      <c r="K280">
        <v>148</v>
      </c>
      <c r="L280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40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102.14875964009516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2.2962126910013021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96.156444378926295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107.14005251503001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5.8307026511145104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251.20270036070701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246.15</v>
      </c>
      <c r="W280" s="5">
        <f>IF((DiscreteStatsTable[[#This Row],[RepsRequested]]&gt;1),DiscreteStatsTable[[#This Row],[HalfWidth]],DiscreteStatsTable[[#This Row],[BatchMeansHalfWidth]])</f>
        <v>0.73436444545388257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40</v>
      </c>
      <c r="Y280" s="5">
        <f>IF(DiscreteStatsTable[[#This Row],[RepsRequested]]=DiscreteStatsTable[[#This Row],[RepsWithStatObserved]],1,0)</f>
        <v>1</v>
      </c>
    </row>
    <row r="281" spans="1:25" x14ac:dyDescent="0.35">
      <c r="A281" t="s">
        <v>68</v>
      </c>
      <c r="B281" t="s">
        <v>70</v>
      </c>
      <c r="C281">
        <v>20</v>
      </c>
      <c r="D281" t="s">
        <v>79</v>
      </c>
      <c r="E281" t="s">
        <v>86</v>
      </c>
      <c r="F281" t="s">
        <v>81</v>
      </c>
      <c r="G281">
        <v>117.561885935883</v>
      </c>
      <c r="H281">
        <v>2E+20</v>
      </c>
      <c r="I281">
        <v>0</v>
      </c>
      <c r="J281">
        <v>1358.84356448017</v>
      </c>
      <c r="K281">
        <v>148</v>
      </c>
      <c r="L281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40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241.38796640685504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87.485340086404449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117.561885935883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435.60495245536299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1358.84356448017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246.15</v>
      </c>
      <c r="W281" s="5">
        <f>IF((DiscreteStatsTable[[#This Row],[RepsRequested]]&gt;1),DiscreteStatsTable[[#This Row],[HalfWidth]],DiscreteStatsTable[[#This Row],[BatchMeansHalfWidth]])</f>
        <v>27.979169137803662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40</v>
      </c>
      <c r="Y281" s="5">
        <f>IF(DiscreteStatsTable[[#This Row],[RepsRequested]]=DiscreteStatsTable[[#This Row],[RepsWithStatObserved]],1,0)</f>
        <v>1</v>
      </c>
    </row>
    <row r="282" spans="1:25" x14ac:dyDescent="0.35">
      <c r="A282" t="s">
        <v>68</v>
      </c>
      <c r="B282" t="s">
        <v>70</v>
      </c>
      <c r="C282">
        <v>21</v>
      </c>
      <c r="D282" t="s">
        <v>79</v>
      </c>
      <c r="E282" t="s">
        <v>80</v>
      </c>
      <c r="F282" t="s">
        <v>81</v>
      </c>
      <c r="G282">
        <v>0</v>
      </c>
      <c r="H282">
        <v>2E+20</v>
      </c>
      <c r="I282">
        <v>0</v>
      </c>
      <c r="J282">
        <v>0</v>
      </c>
      <c r="K282">
        <v>219</v>
      </c>
      <c r="L282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40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246.15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40</v>
      </c>
      <c r="Y282" s="5">
        <f>IF(DiscreteStatsTable[[#This Row],[RepsRequested]]=DiscreteStatsTable[[#This Row],[RepsWithStatObserved]],1,0)</f>
        <v>1</v>
      </c>
    </row>
    <row r="283" spans="1:25" x14ac:dyDescent="0.35">
      <c r="A283" t="s">
        <v>68</v>
      </c>
      <c r="B283" t="s">
        <v>70</v>
      </c>
      <c r="C283">
        <v>21</v>
      </c>
      <c r="D283" t="s">
        <v>79</v>
      </c>
      <c r="E283" t="s">
        <v>82</v>
      </c>
      <c r="F283" t="s">
        <v>81</v>
      </c>
      <c r="G283">
        <v>0</v>
      </c>
      <c r="H283">
        <v>2E+20</v>
      </c>
      <c r="I283">
        <v>0</v>
      </c>
      <c r="J283">
        <v>0</v>
      </c>
      <c r="K283">
        <v>219</v>
      </c>
      <c r="L283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40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246.15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40</v>
      </c>
      <c r="Y283" s="5">
        <f>IF(DiscreteStatsTable[[#This Row],[RepsRequested]]=DiscreteStatsTable[[#This Row],[RepsWithStatObserved]],1,0)</f>
        <v>1</v>
      </c>
    </row>
    <row r="284" spans="1:25" x14ac:dyDescent="0.35">
      <c r="A284" t="s">
        <v>68</v>
      </c>
      <c r="B284" t="s">
        <v>70</v>
      </c>
      <c r="C284">
        <v>21</v>
      </c>
      <c r="D284" t="s">
        <v>79</v>
      </c>
      <c r="E284" t="s">
        <v>83</v>
      </c>
      <c r="F284" t="s">
        <v>81</v>
      </c>
      <c r="G284">
        <v>306.04726077535798</v>
      </c>
      <c r="H284">
        <v>2E+20</v>
      </c>
      <c r="I284">
        <v>6.9498385850606601</v>
      </c>
      <c r="J284">
        <v>1081.6188771004399</v>
      </c>
      <c r="K284">
        <v>219</v>
      </c>
      <c r="L284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40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343.53672604695009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87.285634596446968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224.70193845091299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536.11534632668702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5.8307026511145104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1446.41500829662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246.15</v>
      </c>
      <c r="W284" s="5">
        <f>IF((DiscreteStatsTable[[#This Row],[RepsRequested]]&gt;1),DiscreteStatsTable[[#This Row],[HalfWidth]],DiscreteStatsTable[[#This Row],[BatchMeansHalfWidth]])</f>
        <v>27.915300223586154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40</v>
      </c>
      <c r="Y284" s="5">
        <f>IF(DiscreteStatsTable[[#This Row],[RepsRequested]]=DiscreteStatsTable[[#This Row],[RepsWithStatObserved]],1,0)</f>
        <v>1</v>
      </c>
    </row>
    <row r="285" spans="1:25" x14ac:dyDescent="0.35">
      <c r="A285" t="s">
        <v>68</v>
      </c>
      <c r="B285" t="s">
        <v>70</v>
      </c>
      <c r="C285">
        <v>21</v>
      </c>
      <c r="D285" t="s">
        <v>79</v>
      </c>
      <c r="E285" t="s">
        <v>84</v>
      </c>
      <c r="F285" t="s">
        <v>81</v>
      </c>
      <c r="G285">
        <v>0</v>
      </c>
      <c r="H285">
        <v>2E+20</v>
      </c>
      <c r="I285">
        <v>0</v>
      </c>
      <c r="J285">
        <v>0</v>
      </c>
      <c r="K285">
        <v>219</v>
      </c>
      <c r="L285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40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0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0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0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246.15</v>
      </c>
      <c r="W285" s="5">
        <f>IF((DiscreteStatsTable[[#This Row],[RepsRequested]]&gt;1),DiscreteStatsTable[[#This Row],[HalfWidth]],DiscreteStatsTable[[#This Row],[BatchMeansHalfWidth]])</f>
        <v>0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40</v>
      </c>
      <c r="Y285" s="5">
        <f>IF(DiscreteStatsTable[[#This Row],[RepsRequested]]=DiscreteStatsTable[[#This Row],[RepsWithStatObserved]],1,0)</f>
        <v>1</v>
      </c>
    </row>
    <row r="286" spans="1:25" x14ac:dyDescent="0.35">
      <c r="A286" t="s">
        <v>68</v>
      </c>
      <c r="B286" t="s">
        <v>70</v>
      </c>
      <c r="C286">
        <v>21</v>
      </c>
      <c r="D286" t="s">
        <v>79</v>
      </c>
      <c r="E286" t="s">
        <v>85</v>
      </c>
      <c r="F286" t="s">
        <v>81</v>
      </c>
      <c r="G286">
        <v>101.393632613707</v>
      </c>
      <c r="H286">
        <v>2E+20</v>
      </c>
      <c r="I286">
        <v>6.9498385850606601</v>
      </c>
      <c r="J286">
        <v>236.594756225015</v>
      </c>
      <c r="K286">
        <v>219</v>
      </c>
      <c r="L286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40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102.14875964009516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2.2962126910013021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96.156444378926295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107.14005251503001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5.8307026511145104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251.20270036070701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246.15</v>
      </c>
      <c r="W286" s="5">
        <f>IF((DiscreteStatsTable[[#This Row],[RepsRequested]]&gt;1),DiscreteStatsTable[[#This Row],[HalfWidth]],DiscreteStatsTable[[#This Row],[BatchMeansHalfWidth]])</f>
        <v>0.73436444545388257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40</v>
      </c>
      <c r="Y286" s="5">
        <f>IF(DiscreteStatsTable[[#This Row],[RepsRequested]]=DiscreteStatsTable[[#This Row],[RepsWithStatObserved]],1,0)</f>
        <v>1</v>
      </c>
    </row>
    <row r="287" spans="1:25" x14ac:dyDescent="0.35">
      <c r="A287" t="s">
        <v>68</v>
      </c>
      <c r="B287" t="s">
        <v>70</v>
      </c>
      <c r="C287">
        <v>21</v>
      </c>
      <c r="D287" t="s">
        <v>79</v>
      </c>
      <c r="E287" t="s">
        <v>86</v>
      </c>
      <c r="F287" t="s">
        <v>81</v>
      </c>
      <c r="G287">
        <v>204.653628161651</v>
      </c>
      <c r="H287">
        <v>2E+20</v>
      </c>
      <c r="I287">
        <v>0</v>
      </c>
      <c r="J287">
        <v>1006.37435216617</v>
      </c>
      <c r="K287">
        <v>219</v>
      </c>
      <c r="L287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40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241.38796640685504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87.485340086404449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117.561885935883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435.60495245536299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1358.84356448017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246.15</v>
      </c>
      <c r="W287" s="5">
        <f>IF((DiscreteStatsTable[[#This Row],[RepsRequested]]&gt;1),DiscreteStatsTable[[#This Row],[HalfWidth]],DiscreteStatsTable[[#This Row],[BatchMeansHalfWidth]])</f>
        <v>27.979169137803662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40</v>
      </c>
      <c r="Y287" s="5">
        <f>IF(DiscreteStatsTable[[#This Row],[RepsRequested]]=DiscreteStatsTable[[#This Row],[RepsWithStatObserved]],1,0)</f>
        <v>1</v>
      </c>
    </row>
    <row r="288" spans="1:25" x14ac:dyDescent="0.35">
      <c r="A288" t="s">
        <v>68</v>
      </c>
      <c r="B288" t="s">
        <v>70</v>
      </c>
      <c r="C288">
        <v>22</v>
      </c>
      <c r="D288" t="s">
        <v>79</v>
      </c>
      <c r="E288" t="s">
        <v>80</v>
      </c>
      <c r="F288" t="s">
        <v>81</v>
      </c>
      <c r="G288">
        <v>0</v>
      </c>
      <c r="H288">
        <v>2E+20</v>
      </c>
      <c r="I288">
        <v>0</v>
      </c>
      <c r="J288">
        <v>0</v>
      </c>
      <c r="K288">
        <v>218</v>
      </c>
      <c r="L288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40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246.15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40</v>
      </c>
      <c r="Y288" s="5">
        <f>IF(DiscreteStatsTable[[#This Row],[RepsRequested]]=DiscreteStatsTable[[#This Row],[RepsWithStatObserved]],1,0)</f>
        <v>1</v>
      </c>
    </row>
    <row r="289" spans="1:25" x14ac:dyDescent="0.35">
      <c r="A289" t="s">
        <v>68</v>
      </c>
      <c r="B289" t="s">
        <v>70</v>
      </c>
      <c r="C289">
        <v>22</v>
      </c>
      <c r="D289" t="s">
        <v>79</v>
      </c>
      <c r="E289" t="s">
        <v>82</v>
      </c>
      <c r="F289" t="s">
        <v>81</v>
      </c>
      <c r="G289">
        <v>0</v>
      </c>
      <c r="H289">
        <v>2E+20</v>
      </c>
      <c r="I289">
        <v>0</v>
      </c>
      <c r="J289">
        <v>0</v>
      </c>
      <c r="K289">
        <v>218</v>
      </c>
      <c r="L289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40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246.15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40</v>
      </c>
      <c r="Y289" s="5">
        <f>IF(DiscreteStatsTable[[#This Row],[RepsRequested]]=DiscreteStatsTable[[#This Row],[RepsWithStatObserved]],1,0)</f>
        <v>1</v>
      </c>
    </row>
    <row r="290" spans="1:25" x14ac:dyDescent="0.35">
      <c r="A290" t="s">
        <v>68</v>
      </c>
      <c r="B290" t="s">
        <v>70</v>
      </c>
      <c r="C290">
        <v>22</v>
      </c>
      <c r="D290" t="s">
        <v>79</v>
      </c>
      <c r="E290" t="s">
        <v>83</v>
      </c>
      <c r="F290" t="s">
        <v>81</v>
      </c>
      <c r="G290">
        <v>310.17610193925998</v>
      </c>
      <c r="H290">
        <v>2E+20</v>
      </c>
      <c r="I290">
        <v>9.1185149828231697</v>
      </c>
      <c r="J290">
        <v>1128.7400479289699</v>
      </c>
      <c r="K290">
        <v>218</v>
      </c>
      <c r="L290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40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343.53672604695009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87.285634596446968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224.70193845091299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536.11534632668702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5.8307026511145104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1446.41500829662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246.15</v>
      </c>
      <c r="W290" s="5">
        <f>IF((DiscreteStatsTable[[#This Row],[RepsRequested]]&gt;1),DiscreteStatsTable[[#This Row],[HalfWidth]],DiscreteStatsTable[[#This Row],[BatchMeansHalfWidth]])</f>
        <v>27.915300223586154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40</v>
      </c>
      <c r="Y290" s="5">
        <f>IF(DiscreteStatsTable[[#This Row],[RepsRequested]]=DiscreteStatsTable[[#This Row],[RepsWithStatObserved]],1,0)</f>
        <v>1</v>
      </c>
    </row>
    <row r="291" spans="1:25" x14ac:dyDescent="0.35">
      <c r="A291" t="s">
        <v>68</v>
      </c>
      <c r="B291" t="s">
        <v>70</v>
      </c>
      <c r="C291">
        <v>22</v>
      </c>
      <c r="D291" t="s">
        <v>79</v>
      </c>
      <c r="E291" t="s">
        <v>84</v>
      </c>
      <c r="F291" t="s">
        <v>81</v>
      </c>
      <c r="G291">
        <v>0</v>
      </c>
      <c r="H291">
        <v>2E+20</v>
      </c>
      <c r="I291">
        <v>0</v>
      </c>
      <c r="J291">
        <v>0</v>
      </c>
      <c r="K291">
        <v>218</v>
      </c>
      <c r="L291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40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0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0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0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246.15</v>
      </c>
      <c r="W291" s="5">
        <f>IF((DiscreteStatsTable[[#This Row],[RepsRequested]]&gt;1),DiscreteStatsTable[[#This Row],[HalfWidth]],DiscreteStatsTable[[#This Row],[BatchMeansHalfWidth]])</f>
        <v>0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40</v>
      </c>
      <c r="Y291" s="5">
        <f>IF(DiscreteStatsTable[[#This Row],[RepsRequested]]=DiscreteStatsTable[[#This Row],[RepsWithStatObserved]],1,0)</f>
        <v>1</v>
      </c>
    </row>
    <row r="292" spans="1:25" x14ac:dyDescent="0.35">
      <c r="A292" t="s">
        <v>68</v>
      </c>
      <c r="B292" t="s">
        <v>70</v>
      </c>
      <c r="C292">
        <v>22</v>
      </c>
      <c r="D292" t="s">
        <v>79</v>
      </c>
      <c r="E292" t="s">
        <v>85</v>
      </c>
      <c r="F292" t="s">
        <v>81</v>
      </c>
      <c r="G292">
        <v>100.672176071311</v>
      </c>
      <c r="H292">
        <v>2E+20</v>
      </c>
      <c r="I292">
        <v>9.1185149828231697</v>
      </c>
      <c r="J292">
        <v>212.20359056701099</v>
      </c>
      <c r="K292">
        <v>218</v>
      </c>
      <c r="L292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40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102.14875964009516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2.2962126910013021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96.156444378926295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107.14005251503001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5.8307026511145104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251.20270036070701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246.15</v>
      </c>
      <c r="W292" s="5">
        <f>IF((DiscreteStatsTable[[#This Row],[RepsRequested]]&gt;1),DiscreteStatsTable[[#This Row],[HalfWidth]],DiscreteStatsTable[[#This Row],[BatchMeansHalfWidth]])</f>
        <v>0.73436444545388257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40</v>
      </c>
      <c r="Y292" s="5">
        <f>IF(DiscreteStatsTable[[#This Row],[RepsRequested]]=DiscreteStatsTable[[#This Row],[RepsWithStatObserved]],1,0)</f>
        <v>1</v>
      </c>
    </row>
    <row r="293" spans="1:25" x14ac:dyDescent="0.35">
      <c r="A293" t="s">
        <v>68</v>
      </c>
      <c r="B293" t="s">
        <v>70</v>
      </c>
      <c r="C293">
        <v>22</v>
      </c>
      <c r="D293" t="s">
        <v>79</v>
      </c>
      <c r="E293" t="s">
        <v>86</v>
      </c>
      <c r="F293" t="s">
        <v>81</v>
      </c>
      <c r="G293">
        <v>209.50392586794899</v>
      </c>
      <c r="H293">
        <v>2E+20</v>
      </c>
      <c r="I293">
        <v>0</v>
      </c>
      <c r="J293">
        <v>1040.8581492343201</v>
      </c>
      <c r="K293">
        <v>218</v>
      </c>
      <c r="L293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40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241.38796640685504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87.485340086404449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117.561885935883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435.60495245536299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1358.84356448017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246.15</v>
      </c>
      <c r="W293" s="5">
        <f>IF((DiscreteStatsTable[[#This Row],[RepsRequested]]&gt;1),DiscreteStatsTable[[#This Row],[HalfWidth]],DiscreteStatsTable[[#This Row],[BatchMeansHalfWidth]])</f>
        <v>27.979169137803662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40</v>
      </c>
      <c r="Y293" s="5">
        <f>IF(DiscreteStatsTable[[#This Row],[RepsRequested]]=DiscreteStatsTable[[#This Row],[RepsWithStatObserved]],1,0)</f>
        <v>1</v>
      </c>
    </row>
    <row r="294" spans="1:25" x14ac:dyDescent="0.35">
      <c r="A294" t="s">
        <v>68</v>
      </c>
      <c r="B294" t="s">
        <v>70</v>
      </c>
      <c r="C294">
        <v>23</v>
      </c>
      <c r="D294" t="s">
        <v>79</v>
      </c>
      <c r="E294" t="s">
        <v>80</v>
      </c>
      <c r="F294" t="s">
        <v>81</v>
      </c>
      <c r="G294">
        <v>0</v>
      </c>
      <c r="H294">
        <v>2E+20</v>
      </c>
      <c r="I294">
        <v>0</v>
      </c>
      <c r="J294">
        <v>0</v>
      </c>
      <c r="K294">
        <v>263</v>
      </c>
      <c r="L294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40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246.15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40</v>
      </c>
      <c r="Y294" s="5">
        <f>IF(DiscreteStatsTable[[#This Row],[RepsRequested]]=DiscreteStatsTable[[#This Row],[RepsWithStatObserved]],1,0)</f>
        <v>1</v>
      </c>
    </row>
    <row r="295" spans="1:25" x14ac:dyDescent="0.35">
      <c r="A295" t="s">
        <v>68</v>
      </c>
      <c r="B295" t="s">
        <v>70</v>
      </c>
      <c r="C295">
        <v>23</v>
      </c>
      <c r="D295" t="s">
        <v>79</v>
      </c>
      <c r="E295" t="s">
        <v>82</v>
      </c>
      <c r="F295" t="s">
        <v>81</v>
      </c>
      <c r="G295">
        <v>0</v>
      </c>
      <c r="H295">
        <v>2E+20</v>
      </c>
      <c r="I295">
        <v>0</v>
      </c>
      <c r="J295">
        <v>0</v>
      </c>
      <c r="K295">
        <v>263</v>
      </c>
      <c r="L295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40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246.15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40</v>
      </c>
      <c r="Y295" s="5">
        <f>IF(DiscreteStatsTable[[#This Row],[RepsRequested]]=DiscreteStatsTable[[#This Row],[RepsWithStatObserved]],1,0)</f>
        <v>1</v>
      </c>
    </row>
    <row r="296" spans="1:25" x14ac:dyDescent="0.35">
      <c r="A296" t="s">
        <v>68</v>
      </c>
      <c r="B296" t="s">
        <v>70</v>
      </c>
      <c r="C296">
        <v>23</v>
      </c>
      <c r="D296" t="s">
        <v>79</v>
      </c>
      <c r="E296" t="s">
        <v>83</v>
      </c>
      <c r="F296" t="s">
        <v>81</v>
      </c>
      <c r="G296">
        <v>376.23227585527297</v>
      </c>
      <c r="H296">
        <v>2E+20</v>
      </c>
      <c r="I296">
        <v>7.9766259942189199</v>
      </c>
      <c r="J296">
        <v>1016.89989071454</v>
      </c>
      <c r="K296">
        <v>263</v>
      </c>
      <c r="L296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40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343.53672604695009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87.285634596446968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224.70193845091299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536.11534632668702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5.8307026511145104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1446.41500829662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246.15</v>
      </c>
      <c r="W296" s="5">
        <f>IF((DiscreteStatsTable[[#This Row],[RepsRequested]]&gt;1),DiscreteStatsTable[[#This Row],[HalfWidth]],DiscreteStatsTable[[#This Row],[BatchMeansHalfWidth]])</f>
        <v>27.915300223586154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40</v>
      </c>
      <c r="Y296" s="5">
        <f>IF(DiscreteStatsTable[[#This Row],[RepsRequested]]=DiscreteStatsTable[[#This Row],[RepsWithStatObserved]],1,0)</f>
        <v>1</v>
      </c>
    </row>
    <row r="297" spans="1:25" x14ac:dyDescent="0.35">
      <c r="A297" t="s">
        <v>68</v>
      </c>
      <c r="B297" t="s">
        <v>70</v>
      </c>
      <c r="C297">
        <v>23</v>
      </c>
      <c r="D297" t="s">
        <v>79</v>
      </c>
      <c r="E297" t="s">
        <v>84</v>
      </c>
      <c r="F297" t="s">
        <v>81</v>
      </c>
      <c r="G297">
        <v>0</v>
      </c>
      <c r="H297">
        <v>2E+20</v>
      </c>
      <c r="I297">
        <v>0</v>
      </c>
      <c r="J297">
        <v>0</v>
      </c>
      <c r="K297">
        <v>263</v>
      </c>
      <c r="L297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40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0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0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0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246.15</v>
      </c>
      <c r="W297" s="5">
        <f>IF((DiscreteStatsTable[[#This Row],[RepsRequested]]&gt;1),DiscreteStatsTable[[#This Row],[HalfWidth]],DiscreteStatsTable[[#This Row],[BatchMeansHalfWidth]])</f>
        <v>0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40</v>
      </c>
      <c r="Y297" s="5">
        <f>IF(DiscreteStatsTable[[#This Row],[RepsRequested]]=DiscreteStatsTable[[#This Row],[RepsWithStatObserved]],1,0)</f>
        <v>1</v>
      </c>
    </row>
    <row r="298" spans="1:25" x14ac:dyDescent="0.35">
      <c r="A298" t="s">
        <v>68</v>
      </c>
      <c r="B298" t="s">
        <v>70</v>
      </c>
      <c r="C298">
        <v>23</v>
      </c>
      <c r="D298" t="s">
        <v>79</v>
      </c>
      <c r="E298" t="s">
        <v>85</v>
      </c>
      <c r="F298" t="s">
        <v>81</v>
      </c>
      <c r="G298">
        <v>100.375618150243</v>
      </c>
      <c r="H298">
        <v>2E+20</v>
      </c>
      <c r="I298">
        <v>7.9766259942189199</v>
      </c>
      <c r="J298">
        <v>221.32618796397301</v>
      </c>
      <c r="K298">
        <v>263</v>
      </c>
      <c r="L298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40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102.14875964009516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2.2962126910013021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96.156444378926295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107.14005251503001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5.8307026511145104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251.20270036070701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246.15</v>
      </c>
      <c r="W298" s="5">
        <f>IF((DiscreteStatsTable[[#This Row],[RepsRequested]]&gt;1),DiscreteStatsTable[[#This Row],[HalfWidth]],DiscreteStatsTable[[#This Row],[BatchMeansHalfWidth]])</f>
        <v>0.73436444545388257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40</v>
      </c>
      <c r="Y298" s="5">
        <f>IF(DiscreteStatsTable[[#This Row],[RepsRequested]]=DiscreteStatsTable[[#This Row],[RepsWithStatObserved]],1,0)</f>
        <v>1</v>
      </c>
    </row>
    <row r="299" spans="1:25" x14ac:dyDescent="0.35">
      <c r="A299" t="s">
        <v>68</v>
      </c>
      <c r="B299" t="s">
        <v>70</v>
      </c>
      <c r="C299">
        <v>23</v>
      </c>
      <c r="D299" t="s">
        <v>79</v>
      </c>
      <c r="E299" t="s">
        <v>86</v>
      </c>
      <c r="F299" t="s">
        <v>81</v>
      </c>
      <c r="G299">
        <v>275.85665770502999</v>
      </c>
      <c r="H299">
        <v>2E+20</v>
      </c>
      <c r="I299">
        <v>0</v>
      </c>
      <c r="J299">
        <v>910.14749338693298</v>
      </c>
      <c r="K299">
        <v>263</v>
      </c>
      <c r="L299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40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241.38796640685504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87.485340086404449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117.561885935883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435.60495245536299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1358.84356448017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246.15</v>
      </c>
      <c r="W299" s="5">
        <f>IF((DiscreteStatsTable[[#This Row],[RepsRequested]]&gt;1),DiscreteStatsTable[[#This Row],[HalfWidth]],DiscreteStatsTable[[#This Row],[BatchMeansHalfWidth]])</f>
        <v>27.979169137803662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40</v>
      </c>
      <c r="Y299" s="5">
        <f>IF(DiscreteStatsTable[[#This Row],[RepsRequested]]=DiscreteStatsTable[[#This Row],[RepsWithStatObserved]],1,0)</f>
        <v>1</v>
      </c>
    </row>
    <row r="300" spans="1:25" x14ac:dyDescent="0.35">
      <c r="A300" t="s">
        <v>68</v>
      </c>
      <c r="B300" t="s">
        <v>70</v>
      </c>
      <c r="C300">
        <v>24</v>
      </c>
      <c r="D300" t="s">
        <v>79</v>
      </c>
      <c r="E300" t="s">
        <v>80</v>
      </c>
      <c r="F300" t="s">
        <v>81</v>
      </c>
      <c r="G300">
        <v>0</v>
      </c>
      <c r="H300">
        <v>2E+20</v>
      </c>
      <c r="I300">
        <v>0</v>
      </c>
      <c r="J300">
        <v>0</v>
      </c>
      <c r="K300">
        <v>251</v>
      </c>
      <c r="L300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40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246.15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40</v>
      </c>
      <c r="Y300" s="5">
        <f>IF(DiscreteStatsTable[[#This Row],[RepsRequested]]=DiscreteStatsTable[[#This Row],[RepsWithStatObserved]],1,0)</f>
        <v>1</v>
      </c>
    </row>
    <row r="301" spans="1:25" x14ac:dyDescent="0.35">
      <c r="A301" t="s">
        <v>68</v>
      </c>
      <c r="B301" t="s">
        <v>70</v>
      </c>
      <c r="C301">
        <v>24</v>
      </c>
      <c r="D301" t="s">
        <v>79</v>
      </c>
      <c r="E301" t="s">
        <v>82</v>
      </c>
      <c r="F301" t="s">
        <v>81</v>
      </c>
      <c r="G301">
        <v>0</v>
      </c>
      <c r="H301">
        <v>2E+20</v>
      </c>
      <c r="I301">
        <v>0</v>
      </c>
      <c r="J301">
        <v>0</v>
      </c>
      <c r="K301">
        <v>251</v>
      </c>
      <c r="L301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40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246.15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40</v>
      </c>
      <c r="Y301" s="5">
        <f>IF(DiscreteStatsTable[[#This Row],[RepsRequested]]=DiscreteStatsTable[[#This Row],[RepsWithStatObserved]],1,0)</f>
        <v>1</v>
      </c>
    </row>
    <row r="302" spans="1:25" x14ac:dyDescent="0.35">
      <c r="A302" t="s">
        <v>68</v>
      </c>
      <c r="B302" t="s">
        <v>70</v>
      </c>
      <c r="C302">
        <v>24</v>
      </c>
      <c r="D302" t="s">
        <v>79</v>
      </c>
      <c r="E302" t="s">
        <v>83</v>
      </c>
      <c r="F302" t="s">
        <v>81</v>
      </c>
      <c r="G302">
        <v>295.238730984744</v>
      </c>
      <c r="H302">
        <v>2E+20</v>
      </c>
      <c r="I302">
        <v>10.187879368624699</v>
      </c>
      <c r="J302">
        <v>857.14969424703895</v>
      </c>
      <c r="K302">
        <v>251</v>
      </c>
      <c r="L302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40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343.53672604695009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87.285634596446968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224.70193845091299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536.11534632668702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5.8307026511145104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1446.41500829662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246.15</v>
      </c>
      <c r="W302" s="5">
        <f>IF((DiscreteStatsTable[[#This Row],[RepsRequested]]&gt;1),DiscreteStatsTable[[#This Row],[HalfWidth]],DiscreteStatsTable[[#This Row],[BatchMeansHalfWidth]])</f>
        <v>27.915300223586154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40</v>
      </c>
      <c r="Y302" s="5">
        <f>IF(DiscreteStatsTable[[#This Row],[RepsRequested]]=DiscreteStatsTable[[#This Row],[RepsWithStatObserved]],1,0)</f>
        <v>1</v>
      </c>
    </row>
    <row r="303" spans="1:25" x14ac:dyDescent="0.35">
      <c r="A303" t="s">
        <v>68</v>
      </c>
      <c r="B303" t="s">
        <v>70</v>
      </c>
      <c r="C303">
        <v>24</v>
      </c>
      <c r="D303" t="s">
        <v>79</v>
      </c>
      <c r="E303" t="s">
        <v>84</v>
      </c>
      <c r="F303" t="s">
        <v>81</v>
      </c>
      <c r="G303">
        <v>0</v>
      </c>
      <c r="H303">
        <v>2E+20</v>
      </c>
      <c r="I303">
        <v>0</v>
      </c>
      <c r="J303">
        <v>0</v>
      </c>
      <c r="K303">
        <v>251</v>
      </c>
      <c r="L303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40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0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0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0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246.15</v>
      </c>
      <c r="W303" s="5">
        <f>IF((DiscreteStatsTable[[#This Row],[RepsRequested]]&gt;1),DiscreteStatsTable[[#This Row],[HalfWidth]],DiscreteStatsTable[[#This Row],[BatchMeansHalfWidth]])</f>
        <v>0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40</v>
      </c>
      <c r="Y303" s="5">
        <f>IF(DiscreteStatsTable[[#This Row],[RepsRequested]]=DiscreteStatsTable[[#This Row],[RepsWithStatObserved]],1,0)</f>
        <v>1</v>
      </c>
    </row>
    <row r="304" spans="1:25" x14ac:dyDescent="0.35">
      <c r="A304" t="s">
        <v>68</v>
      </c>
      <c r="B304" t="s">
        <v>70</v>
      </c>
      <c r="C304">
        <v>24</v>
      </c>
      <c r="D304" t="s">
        <v>79</v>
      </c>
      <c r="E304" t="s">
        <v>85</v>
      </c>
      <c r="F304" t="s">
        <v>81</v>
      </c>
      <c r="G304">
        <v>101.00562752255099</v>
      </c>
      <c r="H304">
        <v>2E+20</v>
      </c>
      <c r="I304">
        <v>10.187879368624699</v>
      </c>
      <c r="J304">
        <v>224.71484365034399</v>
      </c>
      <c r="K304">
        <v>251</v>
      </c>
      <c r="L304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40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102.14875964009516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2.2962126910013021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96.156444378926295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107.14005251503001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5.8307026511145104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251.20270036070701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246.15</v>
      </c>
      <c r="W304" s="5">
        <f>IF((DiscreteStatsTable[[#This Row],[RepsRequested]]&gt;1),DiscreteStatsTable[[#This Row],[HalfWidth]],DiscreteStatsTable[[#This Row],[BatchMeansHalfWidth]])</f>
        <v>0.73436444545388257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40</v>
      </c>
      <c r="Y304" s="5">
        <f>IF(DiscreteStatsTable[[#This Row],[RepsRequested]]=DiscreteStatsTable[[#This Row],[RepsWithStatObserved]],1,0)</f>
        <v>1</v>
      </c>
    </row>
    <row r="305" spans="1:25" x14ac:dyDescent="0.35">
      <c r="A305" t="s">
        <v>68</v>
      </c>
      <c r="B305" t="s">
        <v>70</v>
      </c>
      <c r="C305">
        <v>24</v>
      </c>
      <c r="D305" t="s">
        <v>79</v>
      </c>
      <c r="E305" t="s">
        <v>86</v>
      </c>
      <c r="F305" t="s">
        <v>81</v>
      </c>
      <c r="G305">
        <v>194.23310346219401</v>
      </c>
      <c r="H305">
        <v>2E+20</v>
      </c>
      <c r="I305">
        <v>0</v>
      </c>
      <c r="J305">
        <v>795.91107562787704</v>
      </c>
      <c r="K305">
        <v>251</v>
      </c>
      <c r="L305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40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241.38796640685504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87.485340086404449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117.561885935883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435.60495245536299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1358.84356448017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246.15</v>
      </c>
      <c r="W305" s="5">
        <f>IF((DiscreteStatsTable[[#This Row],[RepsRequested]]&gt;1),DiscreteStatsTable[[#This Row],[HalfWidth]],DiscreteStatsTable[[#This Row],[BatchMeansHalfWidth]])</f>
        <v>27.979169137803662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40</v>
      </c>
      <c r="Y305" s="5">
        <f>IF(DiscreteStatsTable[[#This Row],[RepsRequested]]=DiscreteStatsTable[[#This Row],[RepsWithStatObserved]],1,0)</f>
        <v>1</v>
      </c>
    </row>
    <row r="306" spans="1:25" x14ac:dyDescent="0.35">
      <c r="A306" t="s">
        <v>68</v>
      </c>
      <c r="B306" t="s">
        <v>70</v>
      </c>
      <c r="C306">
        <v>25</v>
      </c>
      <c r="D306" t="s">
        <v>79</v>
      </c>
      <c r="E306" t="s">
        <v>80</v>
      </c>
      <c r="F306" t="s">
        <v>81</v>
      </c>
      <c r="G306">
        <v>0</v>
      </c>
      <c r="H306">
        <v>2E+20</v>
      </c>
      <c r="I306">
        <v>0</v>
      </c>
      <c r="J306">
        <v>0</v>
      </c>
      <c r="K306">
        <v>289</v>
      </c>
      <c r="L306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40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246.15</v>
      </c>
      <c r="W306" s="5">
        <f>IF((DiscreteStatsTable[[#This Row],[RepsRequested]]&gt;1),DiscreteStatsTable[[#This Row],[HalfWidth]],DiscreteStatsTable[[#This Row],[BatchMeansHalfWidth]])</f>
        <v>0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40</v>
      </c>
      <c r="Y306" s="5">
        <f>IF(DiscreteStatsTable[[#This Row],[RepsRequested]]=DiscreteStatsTable[[#This Row],[RepsWithStatObserved]],1,0)</f>
        <v>1</v>
      </c>
    </row>
    <row r="307" spans="1:25" x14ac:dyDescent="0.35">
      <c r="A307" t="s">
        <v>68</v>
      </c>
      <c r="B307" t="s">
        <v>70</v>
      </c>
      <c r="C307">
        <v>25</v>
      </c>
      <c r="D307" t="s">
        <v>79</v>
      </c>
      <c r="E307" t="s">
        <v>82</v>
      </c>
      <c r="F307" t="s">
        <v>81</v>
      </c>
      <c r="G307">
        <v>0</v>
      </c>
      <c r="H307">
        <v>2E+20</v>
      </c>
      <c r="I307">
        <v>0</v>
      </c>
      <c r="J307">
        <v>0</v>
      </c>
      <c r="K307">
        <v>289</v>
      </c>
      <c r="L307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40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246.15</v>
      </c>
      <c r="W307" s="5">
        <f>IF((DiscreteStatsTable[[#This Row],[RepsRequested]]&gt;1),DiscreteStatsTable[[#This Row],[HalfWidth]],DiscreteStatsTable[[#This Row],[BatchMeansHalfWidth]])</f>
        <v>0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40</v>
      </c>
      <c r="Y307" s="5">
        <f>IF(DiscreteStatsTable[[#This Row],[RepsRequested]]=DiscreteStatsTable[[#This Row],[RepsWithStatObserved]],1,0)</f>
        <v>1</v>
      </c>
    </row>
    <row r="308" spans="1:25" x14ac:dyDescent="0.35">
      <c r="A308" t="s">
        <v>68</v>
      </c>
      <c r="B308" t="s">
        <v>70</v>
      </c>
      <c r="C308">
        <v>25</v>
      </c>
      <c r="D308" t="s">
        <v>79</v>
      </c>
      <c r="E308" t="s">
        <v>83</v>
      </c>
      <c r="F308" t="s">
        <v>81</v>
      </c>
      <c r="G308">
        <v>321.06452173451697</v>
      </c>
      <c r="H308">
        <v>2E+20</v>
      </c>
      <c r="I308">
        <v>6.7968745448542904</v>
      </c>
      <c r="J308">
        <v>999.58867249538105</v>
      </c>
      <c r="K308">
        <v>289</v>
      </c>
      <c r="L308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40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343.53672604695009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87.285634596446968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224.70193845091299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536.11534632668702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5.8307026511145104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1446.41500829662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246.15</v>
      </c>
      <c r="W308" s="5">
        <f>IF((DiscreteStatsTable[[#This Row],[RepsRequested]]&gt;1),DiscreteStatsTable[[#This Row],[HalfWidth]],DiscreteStatsTable[[#This Row],[BatchMeansHalfWidth]])</f>
        <v>27.915300223586154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40</v>
      </c>
      <c r="Y308" s="5">
        <f>IF(DiscreteStatsTable[[#This Row],[RepsRequested]]=DiscreteStatsTable[[#This Row],[RepsWithStatObserved]],1,0)</f>
        <v>1</v>
      </c>
    </row>
    <row r="309" spans="1:25" x14ac:dyDescent="0.35">
      <c r="A309" t="s">
        <v>68</v>
      </c>
      <c r="B309" t="s">
        <v>70</v>
      </c>
      <c r="C309">
        <v>25</v>
      </c>
      <c r="D309" t="s">
        <v>79</v>
      </c>
      <c r="E309" t="s">
        <v>84</v>
      </c>
      <c r="F309" t="s">
        <v>81</v>
      </c>
      <c r="G309">
        <v>0</v>
      </c>
      <c r="H309">
        <v>2E+20</v>
      </c>
      <c r="I309">
        <v>0</v>
      </c>
      <c r="J309">
        <v>0</v>
      </c>
      <c r="K309">
        <v>289</v>
      </c>
      <c r="L309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40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0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0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0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246.15</v>
      </c>
      <c r="W309" s="5">
        <f>IF((DiscreteStatsTable[[#This Row],[RepsRequested]]&gt;1),DiscreteStatsTable[[#This Row],[HalfWidth]],DiscreteStatsTable[[#This Row],[BatchMeansHalfWidth]])</f>
        <v>0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40</v>
      </c>
      <c r="Y309" s="5">
        <f>IF(DiscreteStatsTable[[#This Row],[RepsRequested]]=DiscreteStatsTable[[#This Row],[RepsWithStatObserved]],1,0)</f>
        <v>1</v>
      </c>
    </row>
    <row r="310" spans="1:25" x14ac:dyDescent="0.35">
      <c r="A310" t="s">
        <v>68</v>
      </c>
      <c r="B310" t="s">
        <v>70</v>
      </c>
      <c r="C310">
        <v>25</v>
      </c>
      <c r="D310" t="s">
        <v>79</v>
      </c>
      <c r="E310" t="s">
        <v>85</v>
      </c>
      <c r="F310" t="s">
        <v>81</v>
      </c>
      <c r="G310">
        <v>100.216492390914</v>
      </c>
      <c r="H310">
        <v>2E+20</v>
      </c>
      <c r="I310">
        <v>6.7968745448542904</v>
      </c>
      <c r="J310">
        <v>251.20270036070701</v>
      </c>
      <c r="K310">
        <v>289</v>
      </c>
      <c r="L310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40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102.14875964009516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2.2962126910013021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96.156444378926295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107.14005251503001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5.8307026511145104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251.20270036070701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246.15</v>
      </c>
      <c r="W310" s="5">
        <f>IF((DiscreteStatsTable[[#This Row],[RepsRequested]]&gt;1),DiscreteStatsTable[[#This Row],[HalfWidth]],DiscreteStatsTable[[#This Row],[BatchMeansHalfWidth]])</f>
        <v>0.73436444545388257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40</v>
      </c>
      <c r="Y310" s="5">
        <f>IF(DiscreteStatsTable[[#This Row],[RepsRequested]]=DiscreteStatsTable[[#This Row],[RepsWithStatObserved]],1,0)</f>
        <v>1</v>
      </c>
    </row>
    <row r="311" spans="1:25" x14ac:dyDescent="0.35">
      <c r="A311" t="s">
        <v>68</v>
      </c>
      <c r="B311" t="s">
        <v>70</v>
      </c>
      <c r="C311">
        <v>25</v>
      </c>
      <c r="D311" t="s">
        <v>79</v>
      </c>
      <c r="E311" t="s">
        <v>86</v>
      </c>
      <c r="F311" t="s">
        <v>81</v>
      </c>
      <c r="G311">
        <v>220.848029343603</v>
      </c>
      <c r="H311">
        <v>2E+20</v>
      </c>
      <c r="I311">
        <v>0</v>
      </c>
      <c r="J311">
        <v>906.18903390301398</v>
      </c>
      <c r="K311">
        <v>289</v>
      </c>
      <c r="L311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40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241.38796640685504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87.485340086404449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117.561885935883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435.60495245536299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1358.84356448017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246.15</v>
      </c>
      <c r="W311" s="5">
        <f>IF((DiscreteStatsTable[[#This Row],[RepsRequested]]&gt;1),DiscreteStatsTable[[#This Row],[HalfWidth]],DiscreteStatsTable[[#This Row],[BatchMeansHalfWidth]])</f>
        <v>27.979169137803662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40</v>
      </c>
      <c r="Y311" s="5">
        <f>IF(DiscreteStatsTable[[#This Row],[RepsRequested]]=DiscreteStatsTable[[#This Row],[RepsWithStatObserved]],1,0)</f>
        <v>1</v>
      </c>
    </row>
    <row r="312" spans="1:25" x14ac:dyDescent="0.35">
      <c r="A312" t="s">
        <v>68</v>
      </c>
      <c r="B312" t="s">
        <v>70</v>
      </c>
      <c r="C312">
        <v>26</v>
      </c>
      <c r="D312" t="s">
        <v>79</v>
      </c>
      <c r="E312" t="s">
        <v>80</v>
      </c>
      <c r="F312" t="s">
        <v>81</v>
      </c>
      <c r="G312">
        <v>0</v>
      </c>
      <c r="H312">
        <v>2E+20</v>
      </c>
      <c r="I312">
        <v>0</v>
      </c>
      <c r="J312">
        <v>0</v>
      </c>
      <c r="K312">
        <v>220</v>
      </c>
      <c r="L312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40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246.15</v>
      </c>
      <c r="W312" s="5">
        <f>IF((DiscreteStatsTable[[#This Row],[RepsRequested]]&gt;1),DiscreteStatsTable[[#This Row],[HalfWidth]],DiscreteStatsTable[[#This Row],[BatchMeansHalfWidth]])</f>
        <v>0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40</v>
      </c>
      <c r="Y312" s="5">
        <f>IF(DiscreteStatsTable[[#This Row],[RepsRequested]]=DiscreteStatsTable[[#This Row],[RepsWithStatObserved]],1,0)</f>
        <v>1</v>
      </c>
    </row>
    <row r="313" spans="1:25" x14ac:dyDescent="0.35">
      <c r="A313" t="s">
        <v>68</v>
      </c>
      <c r="B313" t="s">
        <v>70</v>
      </c>
      <c r="C313">
        <v>26</v>
      </c>
      <c r="D313" t="s">
        <v>79</v>
      </c>
      <c r="E313" t="s">
        <v>82</v>
      </c>
      <c r="F313" t="s">
        <v>81</v>
      </c>
      <c r="G313">
        <v>0</v>
      </c>
      <c r="H313">
        <v>2E+20</v>
      </c>
      <c r="I313">
        <v>0</v>
      </c>
      <c r="J313">
        <v>0</v>
      </c>
      <c r="K313">
        <v>220</v>
      </c>
      <c r="L313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40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246.15</v>
      </c>
      <c r="W313" s="5">
        <f>IF((DiscreteStatsTable[[#This Row],[RepsRequested]]&gt;1),DiscreteStatsTable[[#This Row],[HalfWidth]],DiscreteStatsTable[[#This Row],[BatchMeansHalfWidth]])</f>
        <v>0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40</v>
      </c>
      <c r="Y313" s="5">
        <f>IF(DiscreteStatsTable[[#This Row],[RepsRequested]]=DiscreteStatsTable[[#This Row],[RepsWithStatObserved]],1,0)</f>
        <v>1</v>
      </c>
    </row>
    <row r="314" spans="1:25" x14ac:dyDescent="0.35">
      <c r="A314" t="s">
        <v>68</v>
      </c>
      <c r="B314" t="s">
        <v>70</v>
      </c>
      <c r="C314">
        <v>26</v>
      </c>
      <c r="D314" t="s">
        <v>79</v>
      </c>
      <c r="E314" t="s">
        <v>83</v>
      </c>
      <c r="F314" t="s">
        <v>81</v>
      </c>
      <c r="G314">
        <v>268.373831054562</v>
      </c>
      <c r="H314">
        <v>2E+20</v>
      </c>
      <c r="I314">
        <v>8.2320819515839503</v>
      </c>
      <c r="J314">
        <v>777.59647278173998</v>
      </c>
      <c r="K314">
        <v>220</v>
      </c>
      <c r="L314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40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343.53672604695009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87.285634596446968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224.70193845091299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536.11534632668702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5.8307026511145104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1446.41500829662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246.15</v>
      </c>
      <c r="W314" s="5">
        <f>IF((DiscreteStatsTable[[#This Row],[RepsRequested]]&gt;1),DiscreteStatsTable[[#This Row],[HalfWidth]],DiscreteStatsTable[[#This Row],[BatchMeansHalfWidth]])</f>
        <v>27.915300223586154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40</v>
      </c>
      <c r="Y314" s="5">
        <f>IF(DiscreteStatsTable[[#This Row],[RepsRequested]]=DiscreteStatsTable[[#This Row],[RepsWithStatObserved]],1,0)</f>
        <v>1</v>
      </c>
    </row>
    <row r="315" spans="1:25" x14ac:dyDescent="0.35">
      <c r="A315" t="s">
        <v>68</v>
      </c>
      <c r="B315" t="s">
        <v>70</v>
      </c>
      <c r="C315">
        <v>26</v>
      </c>
      <c r="D315" t="s">
        <v>79</v>
      </c>
      <c r="E315" t="s">
        <v>84</v>
      </c>
      <c r="F315" t="s">
        <v>81</v>
      </c>
      <c r="G315">
        <v>0</v>
      </c>
      <c r="H315">
        <v>2E+20</v>
      </c>
      <c r="I315">
        <v>0</v>
      </c>
      <c r="J315">
        <v>0</v>
      </c>
      <c r="K315">
        <v>220</v>
      </c>
      <c r="L315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40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0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0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0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246.15</v>
      </c>
      <c r="W315" s="5">
        <f>IF((DiscreteStatsTable[[#This Row],[RepsRequested]]&gt;1),DiscreteStatsTable[[#This Row],[HalfWidth]],DiscreteStatsTable[[#This Row],[BatchMeansHalfWidth]])</f>
        <v>0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40</v>
      </c>
      <c r="Y315" s="5">
        <f>IF(DiscreteStatsTable[[#This Row],[RepsRequested]]=DiscreteStatsTable[[#This Row],[RepsWithStatObserved]],1,0)</f>
        <v>1</v>
      </c>
    </row>
    <row r="316" spans="1:25" x14ac:dyDescent="0.35">
      <c r="A316" t="s">
        <v>68</v>
      </c>
      <c r="B316" t="s">
        <v>70</v>
      </c>
      <c r="C316">
        <v>26</v>
      </c>
      <c r="D316" t="s">
        <v>79</v>
      </c>
      <c r="E316" t="s">
        <v>85</v>
      </c>
      <c r="F316" t="s">
        <v>81</v>
      </c>
      <c r="G316">
        <v>100.13261198839</v>
      </c>
      <c r="H316">
        <v>2E+20</v>
      </c>
      <c r="I316">
        <v>8.2320819515839503</v>
      </c>
      <c r="J316">
        <v>218.43268019828199</v>
      </c>
      <c r="K316">
        <v>220</v>
      </c>
      <c r="L316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40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102.14875964009516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2.2962126910013021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96.156444378926295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107.14005251503001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5.8307026511145104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251.20270036070701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246.15</v>
      </c>
      <c r="W316" s="5">
        <f>IF((DiscreteStatsTable[[#This Row],[RepsRequested]]&gt;1),DiscreteStatsTable[[#This Row],[HalfWidth]],DiscreteStatsTable[[#This Row],[BatchMeansHalfWidth]])</f>
        <v>0.73436444545388257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40</v>
      </c>
      <c r="Y316" s="5">
        <f>IF(DiscreteStatsTable[[#This Row],[RepsRequested]]=DiscreteStatsTable[[#This Row],[RepsWithStatObserved]],1,0)</f>
        <v>1</v>
      </c>
    </row>
    <row r="317" spans="1:25" x14ac:dyDescent="0.35">
      <c r="A317" t="s">
        <v>68</v>
      </c>
      <c r="B317" t="s">
        <v>70</v>
      </c>
      <c r="C317">
        <v>26</v>
      </c>
      <c r="D317" t="s">
        <v>79</v>
      </c>
      <c r="E317" t="s">
        <v>86</v>
      </c>
      <c r="F317" t="s">
        <v>81</v>
      </c>
      <c r="G317">
        <v>168.241219066171</v>
      </c>
      <c r="H317">
        <v>2E+20</v>
      </c>
      <c r="I317">
        <v>0</v>
      </c>
      <c r="J317">
        <v>703.46431399720802</v>
      </c>
      <c r="K317">
        <v>220</v>
      </c>
      <c r="L317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40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241.38796640685504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87.485340086404449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117.561885935883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435.60495245536299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1358.84356448017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246.15</v>
      </c>
      <c r="W317" s="5">
        <f>IF((DiscreteStatsTable[[#This Row],[RepsRequested]]&gt;1),DiscreteStatsTable[[#This Row],[HalfWidth]],DiscreteStatsTable[[#This Row],[BatchMeansHalfWidth]])</f>
        <v>27.979169137803662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40</v>
      </c>
      <c r="Y317" s="5">
        <f>IF(DiscreteStatsTable[[#This Row],[RepsRequested]]=DiscreteStatsTable[[#This Row],[RepsWithStatObserved]],1,0)</f>
        <v>1</v>
      </c>
    </row>
    <row r="318" spans="1:25" x14ac:dyDescent="0.35">
      <c r="A318" t="s">
        <v>68</v>
      </c>
      <c r="B318" t="s">
        <v>70</v>
      </c>
      <c r="C318">
        <v>27</v>
      </c>
      <c r="D318" t="s">
        <v>79</v>
      </c>
      <c r="E318" t="s">
        <v>80</v>
      </c>
      <c r="F318" t="s">
        <v>81</v>
      </c>
      <c r="G318">
        <v>0</v>
      </c>
      <c r="H318">
        <v>2E+20</v>
      </c>
      <c r="I318">
        <v>0</v>
      </c>
      <c r="J318">
        <v>0</v>
      </c>
      <c r="K318">
        <v>270</v>
      </c>
      <c r="L318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40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246.15</v>
      </c>
      <c r="W318" s="5">
        <f>IF((DiscreteStatsTable[[#This Row],[RepsRequested]]&gt;1),DiscreteStatsTable[[#This Row],[HalfWidth]],DiscreteStatsTable[[#This Row],[BatchMeansHalfWidth]])</f>
        <v>0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40</v>
      </c>
      <c r="Y318" s="5">
        <f>IF(DiscreteStatsTable[[#This Row],[RepsRequested]]=DiscreteStatsTable[[#This Row],[RepsWithStatObserved]],1,0)</f>
        <v>1</v>
      </c>
    </row>
    <row r="319" spans="1:25" x14ac:dyDescent="0.35">
      <c r="A319" t="s">
        <v>68</v>
      </c>
      <c r="B319" t="s">
        <v>70</v>
      </c>
      <c r="C319">
        <v>27</v>
      </c>
      <c r="D319" t="s">
        <v>79</v>
      </c>
      <c r="E319" t="s">
        <v>82</v>
      </c>
      <c r="F319" t="s">
        <v>81</v>
      </c>
      <c r="G319">
        <v>0</v>
      </c>
      <c r="H319">
        <v>2E+20</v>
      </c>
      <c r="I319">
        <v>0</v>
      </c>
      <c r="J319">
        <v>0</v>
      </c>
      <c r="K319">
        <v>270</v>
      </c>
      <c r="L319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40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246.15</v>
      </c>
      <c r="W319" s="5">
        <f>IF((DiscreteStatsTable[[#This Row],[RepsRequested]]&gt;1),DiscreteStatsTable[[#This Row],[HalfWidth]],DiscreteStatsTable[[#This Row],[BatchMeansHalfWidth]])</f>
        <v>0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40</v>
      </c>
      <c r="Y319" s="5">
        <f>IF(DiscreteStatsTable[[#This Row],[RepsRequested]]=DiscreteStatsTable[[#This Row],[RepsWithStatObserved]],1,0)</f>
        <v>1</v>
      </c>
    </row>
    <row r="320" spans="1:25" x14ac:dyDescent="0.35">
      <c r="A320" t="s">
        <v>68</v>
      </c>
      <c r="B320" t="s">
        <v>70</v>
      </c>
      <c r="C320">
        <v>27</v>
      </c>
      <c r="D320" t="s">
        <v>79</v>
      </c>
      <c r="E320" t="s">
        <v>83</v>
      </c>
      <c r="F320" t="s">
        <v>81</v>
      </c>
      <c r="G320">
        <v>532.66194670503205</v>
      </c>
      <c r="H320">
        <v>2E+20</v>
      </c>
      <c r="I320">
        <v>8.2525738440563092</v>
      </c>
      <c r="J320">
        <v>1057.65360910652</v>
      </c>
      <c r="K320">
        <v>270</v>
      </c>
      <c r="L320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40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343.53672604695009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87.285634596446968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224.70193845091299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536.11534632668702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5.8307026511145104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1446.41500829662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246.15</v>
      </c>
      <c r="W320" s="5">
        <f>IF((DiscreteStatsTable[[#This Row],[RepsRequested]]&gt;1),DiscreteStatsTable[[#This Row],[HalfWidth]],DiscreteStatsTable[[#This Row],[BatchMeansHalfWidth]])</f>
        <v>27.915300223586154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40</v>
      </c>
      <c r="Y320" s="5">
        <f>IF(DiscreteStatsTable[[#This Row],[RepsRequested]]=DiscreteStatsTable[[#This Row],[RepsWithStatObserved]],1,0)</f>
        <v>1</v>
      </c>
    </row>
    <row r="321" spans="1:25" x14ac:dyDescent="0.35">
      <c r="A321" t="s">
        <v>68</v>
      </c>
      <c r="B321" t="s">
        <v>70</v>
      </c>
      <c r="C321">
        <v>27</v>
      </c>
      <c r="D321" t="s">
        <v>79</v>
      </c>
      <c r="E321" t="s">
        <v>84</v>
      </c>
      <c r="F321" t="s">
        <v>81</v>
      </c>
      <c r="G321">
        <v>0</v>
      </c>
      <c r="H321">
        <v>2E+20</v>
      </c>
      <c r="I321">
        <v>0</v>
      </c>
      <c r="J321">
        <v>0</v>
      </c>
      <c r="K321">
        <v>270</v>
      </c>
      <c r="L321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40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0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0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0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246.15</v>
      </c>
      <c r="W321" s="5">
        <f>IF((DiscreteStatsTable[[#This Row],[RepsRequested]]&gt;1),DiscreteStatsTable[[#This Row],[HalfWidth]],DiscreteStatsTable[[#This Row],[BatchMeansHalfWidth]])</f>
        <v>0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40</v>
      </c>
      <c r="Y321" s="5">
        <f>IF(DiscreteStatsTable[[#This Row],[RepsRequested]]=DiscreteStatsTable[[#This Row],[RepsWithStatObserved]],1,0)</f>
        <v>1</v>
      </c>
    </row>
    <row r="322" spans="1:25" x14ac:dyDescent="0.35">
      <c r="A322" t="s">
        <v>68</v>
      </c>
      <c r="B322" t="s">
        <v>70</v>
      </c>
      <c r="C322">
        <v>27</v>
      </c>
      <c r="D322" t="s">
        <v>79</v>
      </c>
      <c r="E322" t="s">
        <v>85</v>
      </c>
      <c r="F322" t="s">
        <v>81</v>
      </c>
      <c r="G322">
        <v>104.144157402435</v>
      </c>
      <c r="H322">
        <v>2E+20</v>
      </c>
      <c r="I322">
        <v>8.2525738440563092</v>
      </c>
      <c r="J322">
        <v>245.48552536942699</v>
      </c>
      <c r="K322">
        <v>270</v>
      </c>
      <c r="L322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40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102.14875964009516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2.2962126910013021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96.156444378926295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107.14005251503001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5.8307026511145104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251.20270036070701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246.15</v>
      </c>
      <c r="W322" s="5">
        <f>IF((DiscreteStatsTable[[#This Row],[RepsRequested]]&gt;1),DiscreteStatsTable[[#This Row],[HalfWidth]],DiscreteStatsTable[[#This Row],[BatchMeansHalfWidth]])</f>
        <v>0.73436444545388257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40</v>
      </c>
      <c r="Y322" s="5">
        <f>IF(DiscreteStatsTable[[#This Row],[RepsRequested]]=DiscreteStatsTable[[#This Row],[RepsWithStatObserved]],1,0)</f>
        <v>1</v>
      </c>
    </row>
    <row r="323" spans="1:25" x14ac:dyDescent="0.35">
      <c r="A323" t="s">
        <v>68</v>
      </c>
      <c r="B323" t="s">
        <v>70</v>
      </c>
      <c r="C323">
        <v>27</v>
      </c>
      <c r="D323" t="s">
        <v>79</v>
      </c>
      <c r="E323" t="s">
        <v>86</v>
      </c>
      <c r="F323" t="s">
        <v>81</v>
      </c>
      <c r="G323">
        <v>428.51778930259798</v>
      </c>
      <c r="H323">
        <v>2E+20</v>
      </c>
      <c r="I323">
        <v>0</v>
      </c>
      <c r="J323">
        <v>1029.9150728422801</v>
      </c>
      <c r="K323">
        <v>270</v>
      </c>
      <c r="L323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40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241.38796640685504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87.485340086404449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117.561885935883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435.60495245536299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1358.84356448017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246.15</v>
      </c>
      <c r="W323" s="5">
        <f>IF((DiscreteStatsTable[[#This Row],[RepsRequested]]&gt;1),DiscreteStatsTable[[#This Row],[HalfWidth]],DiscreteStatsTable[[#This Row],[BatchMeansHalfWidth]])</f>
        <v>27.979169137803662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40</v>
      </c>
      <c r="Y323" s="5">
        <f>IF(DiscreteStatsTable[[#This Row],[RepsRequested]]=DiscreteStatsTable[[#This Row],[RepsWithStatObserved]],1,0)</f>
        <v>1</v>
      </c>
    </row>
    <row r="324" spans="1:25" x14ac:dyDescent="0.35">
      <c r="A324" t="s">
        <v>68</v>
      </c>
      <c r="B324" t="s">
        <v>70</v>
      </c>
      <c r="C324">
        <v>28</v>
      </c>
      <c r="D324" t="s">
        <v>79</v>
      </c>
      <c r="E324" t="s">
        <v>80</v>
      </c>
      <c r="F324" t="s">
        <v>81</v>
      </c>
      <c r="G324">
        <v>0</v>
      </c>
      <c r="H324">
        <v>2E+20</v>
      </c>
      <c r="I324">
        <v>0</v>
      </c>
      <c r="J324">
        <v>0</v>
      </c>
      <c r="K324">
        <v>235</v>
      </c>
      <c r="L324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40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246.15</v>
      </c>
      <c r="W324" s="5">
        <f>IF((DiscreteStatsTable[[#This Row],[RepsRequested]]&gt;1),DiscreteStatsTable[[#This Row],[HalfWidth]],DiscreteStatsTable[[#This Row],[BatchMeansHalfWidth]])</f>
        <v>0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40</v>
      </c>
      <c r="Y324" s="5">
        <f>IF(DiscreteStatsTable[[#This Row],[RepsRequested]]=DiscreteStatsTable[[#This Row],[RepsWithStatObserved]],1,0)</f>
        <v>1</v>
      </c>
    </row>
    <row r="325" spans="1:25" x14ac:dyDescent="0.35">
      <c r="A325" t="s">
        <v>68</v>
      </c>
      <c r="B325" t="s">
        <v>70</v>
      </c>
      <c r="C325">
        <v>28</v>
      </c>
      <c r="D325" t="s">
        <v>79</v>
      </c>
      <c r="E325" t="s">
        <v>82</v>
      </c>
      <c r="F325" t="s">
        <v>81</v>
      </c>
      <c r="G325">
        <v>0</v>
      </c>
      <c r="H325">
        <v>2E+20</v>
      </c>
      <c r="I325">
        <v>0</v>
      </c>
      <c r="J325">
        <v>0</v>
      </c>
      <c r="K325">
        <v>235</v>
      </c>
      <c r="L325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40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0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0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0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246.15</v>
      </c>
      <c r="W325" s="5">
        <f>IF((DiscreteStatsTable[[#This Row],[RepsRequested]]&gt;1),DiscreteStatsTable[[#This Row],[HalfWidth]],DiscreteStatsTable[[#This Row],[BatchMeansHalfWidth]])</f>
        <v>0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40</v>
      </c>
      <c r="Y325" s="5">
        <f>IF(DiscreteStatsTable[[#This Row],[RepsRequested]]=DiscreteStatsTable[[#This Row],[RepsWithStatObserved]],1,0)</f>
        <v>1</v>
      </c>
    </row>
    <row r="326" spans="1:25" x14ac:dyDescent="0.35">
      <c r="A326" t="s">
        <v>68</v>
      </c>
      <c r="B326" t="s">
        <v>70</v>
      </c>
      <c r="C326">
        <v>28</v>
      </c>
      <c r="D326" t="s">
        <v>79</v>
      </c>
      <c r="E326" t="s">
        <v>83</v>
      </c>
      <c r="F326" t="s">
        <v>81</v>
      </c>
      <c r="G326">
        <v>239.21263361948201</v>
      </c>
      <c r="H326">
        <v>2E+20</v>
      </c>
      <c r="I326">
        <v>6.1130755174734803</v>
      </c>
      <c r="J326">
        <v>700.79280606225996</v>
      </c>
      <c r="K326">
        <v>235</v>
      </c>
      <c r="L326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40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343.53672604695009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87.285634596446968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224.70193845091299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536.11534632668702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5.8307026511145104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1446.41500829662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246.15</v>
      </c>
      <c r="W326" s="5">
        <f>IF((DiscreteStatsTable[[#This Row],[RepsRequested]]&gt;1),DiscreteStatsTable[[#This Row],[HalfWidth]],DiscreteStatsTable[[#This Row],[BatchMeansHalfWidth]])</f>
        <v>27.915300223586154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40</v>
      </c>
      <c r="Y326" s="5">
        <f>IF(DiscreteStatsTable[[#This Row],[RepsRequested]]=DiscreteStatsTable[[#This Row],[RepsWithStatObserved]],1,0)</f>
        <v>1</v>
      </c>
    </row>
    <row r="327" spans="1:25" x14ac:dyDescent="0.35">
      <c r="A327" t="s">
        <v>68</v>
      </c>
      <c r="B327" t="s">
        <v>70</v>
      </c>
      <c r="C327">
        <v>28</v>
      </c>
      <c r="D327" t="s">
        <v>79</v>
      </c>
      <c r="E327" t="s">
        <v>84</v>
      </c>
      <c r="F327" t="s">
        <v>81</v>
      </c>
      <c r="G327">
        <v>0</v>
      </c>
      <c r="H327">
        <v>2E+20</v>
      </c>
      <c r="I327">
        <v>0</v>
      </c>
      <c r="J327">
        <v>0</v>
      </c>
      <c r="K327">
        <v>235</v>
      </c>
      <c r="L327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40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0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0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0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246.15</v>
      </c>
      <c r="W327" s="5">
        <f>IF((DiscreteStatsTable[[#This Row],[RepsRequested]]&gt;1),DiscreteStatsTable[[#This Row],[HalfWidth]],DiscreteStatsTable[[#This Row],[BatchMeansHalfWidth]])</f>
        <v>0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40</v>
      </c>
      <c r="Y327" s="5">
        <f>IF(DiscreteStatsTable[[#This Row],[RepsRequested]]=DiscreteStatsTable[[#This Row],[RepsWithStatObserved]],1,0)</f>
        <v>1</v>
      </c>
    </row>
    <row r="328" spans="1:25" x14ac:dyDescent="0.35">
      <c r="A328" t="s">
        <v>68</v>
      </c>
      <c r="B328" t="s">
        <v>70</v>
      </c>
      <c r="C328">
        <v>28</v>
      </c>
      <c r="D328" t="s">
        <v>79</v>
      </c>
      <c r="E328" t="s">
        <v>85</v>
      </c>
      <c r="F328" t="s">
        <v>81</v>
      </c>
      <c r="G328">
        <v>98.354210812937197</v>
      </c>
      <c r="H328">
        <v>2E+20</v>
      </c>
      <c r="I328">
        <v>6.1130755174734803</v>
      </c>
      <c r="J328">
        <v>214.81006056558201</v>
      </c>
      <c r="K328">
        <v>235</v>
      </c>
      <c r="L328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40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102.14875964009516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2.2962126910013021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96.156444378926295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107.14005251503001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5.8307026511145104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251.20270036070701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246.15</v>
      </c>
      <c r="W328" s="5">
        <f>IF((DiscreteStatsTable[[#This Row],[RepsRequested]]&gt;1),DiscreteStatsTable[[#This Row],[HalfWidth]],DiscreteStatsTable[[#This Row],[BatchMeansHalfWidth]])</f>
        <v>0.73436444545388257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40</v>
      </c>
      <c r="Y328" s="5">
        <f>IF(DiscreteStatsTable[[#This Row],[RepsRequested]]=DiscreteStatsTable[[#This Row],[RepsWithStatObserved]],1,0)</f>
        <v>1</v>
      </c>
    </row>
    <row r="329" spans="1:25" x14ac:dyDescent="0.35">
      <c r="A329" t="s">
        <v>68</v>
      </c>
      <c r="B329" t="s">
        <v>70</v>
      </c>
      <c r="C329">
        <v>28</v>
      </c>
      <c r="D329" t="s">
        <v>79</v>
      </c>
      <c r="E329" t="s">
        <v>86</v>
      </c>
      <c r="F329" t="s">
        <v>81</v>
      </c>
      <c r="G329">
        <v>140.85842280654501</v>
      </c>
      <c r="H329">
        <v>2E+20</v>
      </c>
      <c r="I329">
        <v>0</v>
      </c>
      <c r="J329">
        <v>666.30621587685198</v>
      </c>
      <c r="K329">
        <v>235</v>
      </c>
      <c r="L329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40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241.38796640685504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87.485340086404449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117.561885935883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435.60495245536299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1358.84356448017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246.15</v>
      </c>
      <c r="W329" s="5">
        <f>IF((DiscreteStatsTable[[#This Row],[RepsRequested]]&gt;1),DiscreteStatsTable[[#This Row],[HalfWidth]],DiscreteStatsTable[[#This Row],[BatchMeansHalfWidth]])</f>
        <v>27.979169137803662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40</v>
      </c>
      <c r="Y329" s="5">
        <f>IF(DiscreteStatsTable[[#This Row],[RepsRequested]]=DiscreteStatsTable[[#This Row],[RepsWithStatObserved]],1,0)</f>
        <v>1</v>
      </c>
    </row>
    <row r="330" spans="1:25" x14ac:dyDescent="0.35">
      <c r="A330" t="s">
        <v>68</v>
      </c>
      <c r="B330" t="s">
        <v>70</v>
      </c>
      <c r="C330">
        <v>29</v>
      </c>
      <c r="D330" t="s">
        <v>79</v>
      </c>
      <c r="E330" t="s">
        <v>80</v>
      </c>
      <c r="F330" t="s">
        <v>81</v>
      </c>
      <c r="G330">
        <v>0</v>
      </c>
      <c r="H330">
        <v>2E+20</v>
      </c>
      <c r="I330">
        <v>0</v>
      </c>
      <c r="J330">
        <v>0</v>
      </c>
      <c r="K330">
        <v>256</v>
      </c>
      <c r="L330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40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246.15</v>
      </c>
      <c r="W330" s="5">
        <f>IF((DiscreteStatsTable[[#This Row],[RepsRequested]]&gt;1),DiscreteStatsTable[[#This Row],[HalfWidth]],DiscreteStatsTable[[#This Row],[BatchMeansHalfWidth]])</f>
        <v>0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40</v>
      </c>
      <c r="Y330" s="5">
        <f>IF(DiscreteStatsTable[[#This Row],[RepsRequested]]=DiscreteStatsTable[[#This Row],[RepsWithStatObserved]],1,0)</f>
        <v>1</v>
      </c>
    </row>
    <row r="331" spans="1:25" x14ac:dyDescent="0.35">
      <c r="A331" t="s">
        <v>68</v>
      </c>
      <c r="B331" t="s">
        <v>70</v>
      </c>
      <c r="C331">
        <v>29</v>
      </c>
      <c r="D331" t="s">
        <v>79</v>
      </c>
      <c r="E331" t="s">
        <v>82</v>
      </c>
      <c r="F331" t="s">
        <v>81</v>
      </c>
      <c r="G331">
        <v>0</v>
      </c>
      <c r="H331">
        <v>2E+20</v>
      </c>
      <c r="I331">
        <v>0</v>
      </c>
      <c r="J331">
        <v>0</v>
      </c>
      <c r="K331">
        <v>256</v>
      </c>
      <c r="L331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40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0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0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0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246.15</v>
      </c>
      <c r="W331" s="5">
        <f>IF((DiscreteStatsTable[[#This Row],[RepsRequested]]&gt;1),DiscreteStatsTable[[#This Row],[HalfWidth]],DiscreteStatsTable[[#This Row],[BatchMeansHalfWidth]])</f>
        <v>0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40</v>
      </c>
      <c r="Y331" s="5">
        <f>IF(DiscreteStatsTable[[#This Row],[RepsRequested]]=DiscreteStatsTable[[#This Row],[RepsWithStatObserved]],1,0)</f>
        <v>1</v>
      </c>
    </row>
    <row r="332" spans="1:25" x14ac:dyDescent="0.35">
      <c r="A332" t="s">
        <v>68</v>
      </c>
      <c r="B332" t="s">
        <v>70</v>
      </c>
      <c r="C332">
        <v>29</v>
      </c>
      <c r="D332" t="s">
        <v>79</v>
      </c>
      <c r="E332" t="s">
        <v>83</v>
      </c>
      <c r="F332" t="s">
        <v>81</v>
      </c>
      <c r="G332">
        <v>372.75300389407101</v>
      </c>
      <c r="H332">
        <v>2E+20</v>
      </c>
      <c r="I332">
        <v>6.8263339093887803</v>
      </c>
      <c r="J332">
        <v>916.24512504262998</v>
      </c>
      <c r="K332">
        <v>256</v>
      </c>
      <c r="L332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40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343.53672604695009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87.285634596446968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224.70193845091299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536.11534632668702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5.8307026511145104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1446.41500829662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246.15</v>
      </c>
      <c r="W332" s="5">
        <f>IF((DiscreteStatsTable[[#This Row],[RepsRequested]]&gt;1),DiscreteStatsTable[[#This Row],[HalfWidth]],DiscreteStatsTable[[#This Row],[BatchMeansHalfWidth]])</f>
        <v>27.915300223586154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40</v>
      </c>
      <c r="Y332" s="5">
        <f>IF(DiscreteStatsTable[[#This Row],[RepsRequested]]=DiscreteStatsTable[[#This Row],[RepsWithStatObserved]],1,0)</f>
        <v>1</v>
      </c>
    </row>
    <row r="333" spans="1:25" x14ac:dyDescent="0.35">
      <c r="A333" t="s">
        <v>68</v>
      </c>
      <c r="B333" t="s">
        <v>70</v>
      </c>
      <c r="C333">
        <v>29</v>
      </c>
      <c r="D333" t="s">
        <v>79</v>
      </c>
      <c r="E333" t="s">
        <v>84</v>
      </c>
      <c r="F333" t="s">
        <v>81</v>
      </c>
      <c r="G333">
        <v>0</v>
      </c>
      <c r="H333">
        <v>2E+20</v>
      </c>
      <c r="I333">
        <v>0</v>
      </c>
      <c r="J333">
        <v>0</v>
      </c>
      <c r="K333">
        <v>256</v>
      </c>
      <c r="L333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40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0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0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0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246.15</v>
      </c>
      <c r="W333" s="5">
        <f>IF((DiscreteStatsTable[[#This Row],[RepsRequested]]&gt;1),DiscreteStatsTable[[#This Row],[HalfWidth]],DiscreteStatsTable[[#This Row],[BatchMeansHalfWidth]])</f>
        <v>0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40</v>
      </c>
      <c r="Y333" s="5">
        <f>IF(DiscreteStatsTable[[#This Row],[RepsRequested]]=DiscreteStatsTable[[#This Row],[RepsWithStatObserved]],1,0)</f>
        <v>1</v>
      </c>
    </row>
    <row r="334" spans="1:25" x14ac:dyDescent="0.35">
      <c r="A334" t="s">
        <v>68</v>
      </c>
      <c r="B334" t="s">
        <v>70</v>
      </c>
      <c r="C334">
        <v>29</v>
      </c>
      <c r="D334" t="s">
        <v>79</v>
      </c>
      <c r="E334" t="s">
        <v>85</v>
      </c>
      <c r="F334" t="s">
        <v>81</v>
      </c>
      <c r="G334">
        <v>102.881208705547</v>
      </c>
      <c r="H334">
        <v>2E+20</v>
      </c>
      <c r="I334">
        <v>6.8263339093887803</v>
      </c>
      <c r="J334">
        <v>195.39265587768</v>
      </c>
      <c r="K334">
        <v>256</v>
      </c>
      <c r="L334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40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102.14875964009516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2.2962126910013021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96.156444378926295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107.14005251503001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5.8307026511145104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251.20270036070701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246.15</v>
      </c>
      <c r="W334" s="5">
        <f>IF((DiscreteStatsTable[[#This Row],[RepsRequested]]&gt;1),DiscreteStatsTable[[#This Row],[HalfWidth]],DiscreteStatsTable[[#This Row],[BatchMeansHalfWidth]])</f>
        <v>0.73436444545388257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40</v>
      </c>
      <c r="Y334" s="5">
        <f>IF(DiscreteStatsTable[[#This Row],[RepsRequested]]=DiscreteStatsTable[[#This Row],[RepsWithStatObserved]],1,0)</f>
        <v>1</v>
      </c>
    </row>
    <row r="335" spans="1:25" x14ac:dyDescent="0.35">
      <c r="A335" t="s">
        <v>68</v>
      </c>
      <c r="B335" t="s">
        <v>70</v>
      </c>
      <c r="C335">
        <v>29</v>
      </c>
      <c r="D335" t="s">
        <v>79</v>
      </c>
      <c r="E335" t="s">
        <v>86</v>
      </c>
      <c r="F335" t="s">
        <v>81</v>
      </c>
      <c r="G335">
        <v>269.87179518852298</v>
      </c>
      <c r="H335">
        <v>2E+20</v>
      </c>
      <c r="I335">
        <v>0</v>
      </c>
      <c r="J335">
        <v>740.78132610136299</v>
      </c>
      <c r="K335">
        <v>256</v>
      </c>
      <c r="L335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40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241.38796640685504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87.485340086404449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117.561885935883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435.60495245536299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1358.84356448017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246.15</v>
      </c>
      <c r="W335" s="5">
        <f>IF((DiscreteStatsTable[[#This Row],[RepsRequested]]&gt;1),DiscreteStatsTable[[#This Row],[HalfWidth]],DiscreteStatsTable[[#This Row],[BatchMeansHalfWidth]])</f>
        <v>27.979169137803662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40</v>
      </c>
      <c r="Y335" s="5">
        <f>IF(DiscreteStatsTable[[#This Row],[RepsRequested]]=DiscreteStatsTable[[#This Row],[RepsWithStatObserved]],1,0)</f>
        <v>1</v>
      </c>
    </row>
    <row r="336" spans="1:25" x14ac:dyDescent="0.35">
      <c r="A336" t="s">
        <v>68</v>
      </c>
      <c r="B336" t="s">
        <v>70</v>
      </c>
      <c r="C336">
        <v>30</v>
      </c>
      <c r="D336" t="s">
        <v>79</v>
      </c>
      <c r="E336" t="s">
        <v>80</v>
      </c>
      <c r="F336" t="s">
        <v>81</v>
      </c>
      <c r="G336">
        <v>0</v>
      </c>
      <c r="H336">
        <v>2E+20</v>
      </c>
      <c r="I336">
        <v>0</v>
      </c>
      <c r="J336">
        <v>0</v>
      </c>
      <c r="K336">
        <v>200</v>
      </c>
      <c r="L336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40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0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0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0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246.15</v>
      </c>
      <c r="W336" s="5">
        <f>IF((DiscreteStatsTable[[#This Row],[RepsRequested]]&gt;1),DiscreteStatsTable[[#This Row],[HalfWidth]],DiscreteStatsTable[[#This Row],[BatchMeansHalfWidth]])</f>
        <v>0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40</v>
      </c>
      <c r="Y336" s="5">
        <f>IF(DiscreteStatsTable[[#This Row],[RepsRequested]]=DiscreteStatsTable[[#This Row],[RepsWithStatObserved]],1,0)</f>
        <v>1</v>
      </c>
    </row>
    <row r="337" spans="1:25" x14ac:dyDescent="0.35">
      <c r="A337" t="s">
        <v>68</v>
      </c>
      <c r="B337" t="s">
        <v>70</v>
      </c>
      <c r="C337">
        <v>30</v>
      </c>
      <c r="D337" t="s">
        <v>79</v>
      </c>
      <c r="E337" t="s">
        <v>82</v>
      </c>
      <c r="F337" t="s">
        <v>81</v>
      </c>
      <c r="G337">
        <v>0</v>
      </c>
      <c r="H337">
        <v>2E+20</v>
      </c>
      <c r="I337">
        <v>0</v>
      </c>
      <c r="J337">
        <v>0</v>
      </c>
      <c r="K337">
        <v>200</v>
      </c>
      <c r="L337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40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0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0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0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246.15</v>
      </c>
      <c r="W337" s="5">
        <f>IF((DiscreteStatsTable[[#This Row],[RepsRequested]]&gt;1),DiscreteStatsTable[[#This Row],[HalfWidth]],DiscreteStatsTable[[#This Row],[BatchMeansHalfWidth]])</f>
        <v>0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40</v>
      </c>
      <c r="Y337" s="5">
        <f>IF(DiscreteStatsTable[[#This Row],[RepsRequested]]=DiscreteStatsTable[[#This Row],[RepsWithStatObserved]],1,0)</f>
        <v>1</v>
      </c>
    </row>
    <row r="338" spans="1:25" x14ac:dyDescent="0.35">
      <c r="A338" t="s">
        <v>68</v>
      </c>
      <c r="B338" t="s">
        <v>70</v>
      </c>
      <c r="C338">
        <v>30</v>
      </c>
      <c r="D338" t="s">
        <v>79</v>
      </c>
      <c r="E338" t="s">
        <v>83</v>
      </c>
      <c r="F338" t="s">
        <v>81</v>
      </c>
      <c r="G338">
        <v>241.01704450306499</v>
      </c>
      <c r="H338">
        <v>2E+20</v>
      </c>
      <c r="I338">
        <v>7.8669806588143301</v>
      </c>
      <c r="J338">
        <v>1203.8290075008099</v>
      </c>
      <c r="K338">
        <v>200</v>
      </c>
      <c r="L338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40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343.53672604695009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87.285634596446968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224.70193845091299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536.11534632668702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5.8307026511145104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1446.41500829662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246.15</v>
      </c>
      <c r="W338" s="5">
        <f>IF((DiscreteStatsTable[[#This Row],[RepsRequested]]&gt;1),DiscreteStatsTable[[#This Row],[HalfWidth]],DiscreteStatsTable[[#This Row],[BatchMeansHalfWidth]])</f>
        <v>27.915300223586154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40</v>
      </c>
      <c r="Y338" s="5">
        <f>IF(DiscreteStatsTable[[#This Row],[RepsRequested]]=DiscreteStatsTable[[#This Row],[RepsWithStatObserved]],1,0)</f>
        <v>1</v>
      </c>
    </row>
    <row r="339" spans="1:25" x14ac:dyDescent="0.35">
      <c r="A339" t="s">
        <v>68</v>
      </c>
      <c r="B339" t="s">
        <v>70</v>
      </c>
      <c r="C339">
        <v>30</v>
      </c>
      <c r="D339" t="s">
        <v>79</v>
      </c>
      <c r="E339" t="s">
        <v>84</v>
      </c>
      <c r="F339" t="s">
        <v>81</v>
      </c>
      <c r="G339">
        <v>0</v>
      </c>
      <c r="H339">
        <v>2E+20</v>
      </c>
      <c r="I339">
        <v>0</v>
      </c>
      <c r="J339">
        <v>0</v>
      </c>
      <c r="K339">
        <v>200</v>
      </c>
      <c r="L339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40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0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0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0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246.15</v>
      </c>
      <c r="W339" s="5">
        <f>IF((DiscreteStatsTable[[#This Row],[RepsRequested]]&gt;1),DiscreteStatsTable[[#This Row],[HalfWidth]],DiscreteStatsTable[[#This Row],[BatchMeansHalfWidth]])</f>
        <v>0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40</v>
      </c>
      <c r="Y339" s="5">
        <f>IF(DiscreteStatsTable[[#This Row],[RepsRequested]]=DiscreteStatsTable[[#This Row],[RepsWithStatObserved]],1,0)</f>
        <v>1</v>
      </c>
    </row>
    <row r="340" spans="1:25" x14ac:dyDescent="0.35">
      <c r="A340" t="s">
        <v>68</v>
      </c>
      <c r="B340" t="s">
        <v>70</v>
      </c>
      <c r="C340">
        <v>30</v>
      </c>
      <c r="D340" t="s">
        <v>79</v>
      </c>
      <c r="E340" t="s">
        <v>85</v>
      </c>
      <c r="F340" t="s">
        <v>81</v>
      </c>
      <c r="G340">
        <v>101.393841805929</v>
      </c>
      <c r="H340">
        <v>2E+20</v>
      </c>
      <c r="I340">
        <v>7.8669806588143301</v>
      </c>
      <c r="J340">
        <v>229.93473706738899</v>
      </c>
      <c r="K340">
        <v>200</v>
      </c>
      <c r="L340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40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102.14875964009516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2.2962126910013021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96.156444378926295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107.14005251503001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5.8307026511145104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251.20270036070701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246.15</v>
      </c>
      <c r="W340" s="5">
        <f>IF((DiscreteStatsTable[[#This Row],[RepsRequested]]&gt;1),DiscreteStatsTable[[#This Row],[HalfWidth]],DiscreteStatsTable[[#This Row],[BatchMeansHalfWidth]])</f>
        <v>0.73436444545388257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40</v>
      </c>
      <c r="Y340" s="5">
        <f>IF(DiscreteStatsTable[[#This Row],[RepsRequested]]=DiscreteStatsTable[[#This Row],[RepsWithStatObserved]],1,0)</f>
        <v>1</v>
      </c>
    </row>
    <row r="341" spans="1:25" x14ac:dyDescent="0.35">
      <c r="A341" t="s">
        <v>68</v>
      </c>
      <c r="B341" t="s">
        <v>70</v>
      </c>
      <c r="C341">
        <v>30</v>
      </c>
      <c r="D341" t="s">
        <v>79</v>
      </c>
      <c r="E341" t="s">
        <v>86</v>
      </c>
      <c r="F341" t="s">
        <v>81</v>
      </c>
      <c r="G341">
        <v>139.623202697137</v>
      </c>
      <c r="H341">
        <v>2E+20</v>
      </c>
      <c r="I341">
        <v>0</v>
      </c>
      <c r="J341">
        <v>1122.5416321232599</v>
      </c>
      <c r="K341">
        <v>200</v>
      </c>
      <c r="L341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40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241.38796640685504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87.485340086404449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117.561885935883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435.60495245536299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1358.84356448017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246.15</v>
      </c>
      <c r="W341" s="5">
        <f>IF((DiscreteStatsTable[[#This Row],[RepsRequested]]&gt;1),DiscreteStatsTable[[#This Row],[HalfWidth]],DiscreteStatsTable[[#This Row],[BatchMeansHalfWidth]])</f>
        <v>27.979169137803662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40</v>
      </c>
      <c r="Y341" s="5">
        <f>IF(DiscreteStatsTable[[#This Row],[RepsRequested]]=DiscreteStatsTable[[#This Row],[RepsWithStatObserved]],1,0)</f>
        <v>1</v>
      </c>
    </row>
    <row r="342" spans="1:25" x14ac:dyDescent="0.35">
      <c r="A342" t="s">
        <v>68</v>
      </c>
      <c r="B342" t="s">
        <v>70</v>
      </c>
      <c r="C342">
        <v>31</v>
      </c>
      <c r="D342" t="s">
        <v>79</v>
      </c>
      <c r="E342" t="s">
        <v>80</v>
      </c>
      <c r="F342" t="s">
        <v>81</v>
      </c>
      <c r="G342">
        <v>0</v>
      </c>
      <c r="H342">
        <v>2E+20</v>
      </c>
      <c r="I342">
        <v>0</v>
      </c>
      <c r="J342">
        <v>0</v>
      </c>
      <c r="K342">
        <v>255</v>
      </c>
      <c r="L342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40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0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0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0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246.15</v>
      </c>
      <c r="W342" s="5">
        <f>IF((DiscreteStatsTable[[#This Row],[RepsRequested]]&gt;1),DiscreteStatsTable[[#This Row],[HalfWidth]],DiscreteStatsTable[[#This Row],[BatchMeansHalfWidth]])</f>
        <v>0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40</v>
      </c>
      <c r="Y342" s="5">
        <f>IF(DiscreteStatsTable[[#This Row],[RepsRequested]]=DiscreteStatsTable[[#This Row],[RepsWithStatObserved]],1,0)</f>
        <v>1</v>
      </c>
    </row>
    <row r="343" spans="1:25" x14ac:dyDescent="0.35">
      <c r="A343" t="s">
        <v>68</v>
      </c>
      <c r="B343" t="s">
        <v>70</v>
      </c>
      <c r="C343">
        <v>31</v>
      </c>
      <c r="D343" t="s">
        <v>79</v>
      </c>
      <c r="E343" t="s">
        <v>82</v>
      </c>
      <c r="F343" t="s">
        <v>81</v>
      </c>
      <c r="G343">
        <v>0</v>
      </c>
      <c r="H343">
        <v>2E+20</v>
      </c>
      <c r="I343">
        <v>0</v>
      </c>
      <c r="J343">
        <v>0</v>
      </c>
      <c r="K343">
        <v>255</v>
      </c>
      <c r="L343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40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0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0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0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246.15</v>
      </c>
      <c r="W343" s="5">
        <f>IF((DiscreteStatsTable[[#This Row],[RepsRequested]]&gt;1),DiscreteStatsTable[[#This Row],[HalfWidth]],DiscreteStatsTable[[#This Row],[BatchMeansHalfWidth]])</f>
        <v>0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40</v>
      </c>
      <c r="Y343" s="5">
        <f>IF(DiscreteStatsTable[[#This Row],[RepsRequested]]=DiscreteStatsTable[[#This Row],[RepsWithStatObserved]],1,0)</f>
        <v>1</v>
      </c>
    </row>
    <row r="344" spans="1:25" x14ac:dyDescent="0.35">
      <c r="A344" t="s">
        <v>68</v>
      </c>
      <c r="B344" t="s">
        <v>70</v>
      </c>
      <c r="C344">
        <v>31</v>
      </c>
      <c r="D344" t="s">
        <v>79</v>
      </c>
      <c r="E344" t="s">
        <v>83</v>
      </c>
      <c r="F344" t="s">
        <v>81</v>
      </c>
      <c r="G344">
        <v>346.81558573805597</v>
      </c>
      <c r="H344">
        <v>2E+20</v>
      </c>
      <c r="I344">
        <v>8.4162759757746208</v>
      </c>
      <c r="J344">
        <v>849.37228822649899</v>
      </c>
      <c r="K344">
        <v>255</v>
      </c>
      <c r="L344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40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343.53672604695009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87.285634596446968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224.70193845091299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536.11534632668702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5.8307026511145104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1446.41500829662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246.15</v>
      </c>
      <c r="W344" s="5">
        <f>IF((DiscreteStatsTable[[#This Row],[RepsRequested]]&gt;1),DiscreteStatsTable[[#This Row],[HalfWidth]],DiscreteStatsTable[[#This Row],[BatchMeansHalfWidth]])</f>
        <v>27.915300223586154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40</v>
      </c>
      <c r="Y344" s="5">
        <f>IF(DiscreteStatsTable[[#This Row],[RepsRequested]]=DiscreteStatsTable[[#This Row],[RepsWithStatObserved]],1,0)</f>
        <v>1</v>
      </c>
    </row>
    <row r="345" spans="1:25" x14ac:dyDescent="0.35">
      <c r="A345" t="s">
        <v>68</v>
      </c>
      <c r="B345" t="s">
        <v>70</v>
      </c>
      <c r="C345">
        <v>31</v>
      </c>
      <c r="D345" t="s">
        <v>79</v>
      </c>
      <c r="E345" t="s">
        <v>84</v>
      </c>
      <c r="F345" t="s">
        <v>81</v>
      </c>
      <c r="G345">
        <v>0</v>
      </c>
      <c r="H345">
        <v>2E+20</v>
      </c>
      <c r="I345">
        <v>0</v>
      </c>
      <c r="J345">
        <v>0</v>
      </c>
      <c r="K345">
        <v>255</v>
      </c>
      <c r="L345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40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0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0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0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246.15</v>
      </c>
      <c r="W345" s="5">
        <f>IF((DiscreteStatsTable[[#This Row],[RepsRequested]]&gt;1),DiscreteStatsTable[[#This Row],[HalfWidth]],DiscreteStatsTable[[#This Row],[BatchMeansHalfWidth]])</f>
        <v>0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40</v>
      </c>
      <c r="Y345" s="5">
        <f>IF(DiscreteStatsTable[[#This Row],[RepsRequested]]=DiscreteStatsTable[[#This Row],[RepsWithStatObserved]],1,0)</f>
        <v>1</v>
      </c>
    </row>
    <row r="346" spans="1:25" x14ac:dyDescent="0.35">
      <c r="A346" t="s">
        <v>68</v>
      </c>
      <c r="B346" t="s">
        <v>70</v>
      </c>
      <c r="C346">
        <v>31</v>
      </c>
      <c r="D346" t="s">
        <v>79</v>
      </c>
      <c r="E346" t="s">
        <v>85</v>
      </c>
      <c r="F346" t="s">
        <v>81</v>
      </c>
      <c r="G346">
        <v>102.000562139682</v>
      </c>
      <c r="H346">
        <v>2E+20</v>
      </c>
      <c r="I346">
        <v>8.4162759757746208</v>
      </c>
      <c r="J346">
        <v>241.22727237644699</v>
      </c>
      <c r="K346">
        <v>255</v>
      </c>
      <c r="L346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40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102.14875964009516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2.2962126910013021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96.156444378926295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107.14005251503001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5.8307026511145104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251.20270036070701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246.15</v>
      </c>
      <c r="W346" s="5">
        <f>IF((DiscreteStatsTable[[#This Row],[RepsRequested]]&gt;1),DiscreteStatsTable[[#This Row],[HalfWidth]],DiscreteStatsTable[[#This Row],[BatchMeansHalfWidth]])</f>
        <v>0.73436444545388257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40</v>
      </c>
      <c r="Y346" s="5">
        <f>IF(DiscreteStatsTable[[#This Row],[RepsRequested]]=DiscreteStatsTable[[#This Row],[RepsWithStatObserved]],1,0)</f>
        <v>1</v>
      </c>
    </row>
    <row r="347" spans="1:25" x14ac:dyDescent="0.35">
      <c r="A347" t="s">
        <v>68</v>
      </c>
      <c r="B347" t="s">
        <v>70</v>
      </c>
      <c r="C347">
        <v>31</v>
      </c>
      <c r="D347" t="s">
        <v>79</v>
      </c>
      <c r="E347" t="s">
        <v>86</v>
      </c>
      <c r="F347" t="s">
        <v>81</v>
      </c>
      <c r="G347">
        <v>244.81502359837401</v>
      </c>
      <c r="H347">
        <v>2E+20</v>
      </c>
      <c r="I347">
        <v>0</v>
      </c>
      <c r="J347">
        <v>805.79615381373105</v>
      </c>
      <c r="K347">
        <v>255</v>
      </c>
      <c r="L347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40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241.38796640685504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87.485340086404449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117.561885935883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435.60495245536299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1358.84356448017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246.15</v>
      </c>
      <c r="W347" s="5">
        <f>IF((DiscreteStatsTable[[#This Row],[RepsRequested]]&gt;1),DiscreteStatsTable[[#This Row],[HalfWidth]],DiscreteStatsTable[[#This Row],[BatchMeansHalfWidth]])</f>
        <v>27.979169137803662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40</v>
      </c>
      <c r="Y347" s="5">
        <f>IF(DiscreteStatsTable[[#This Row],[RepsRequested]]=DiscreteStatsTable[[#This Row],[RepsWithStatObserved]],1,0)</f>
        <v>1</v>
      </c>
    </row>
    <row r="348" spans="1:25" x14ac:dyDescent="0.35">
      <c r="A348" t="s">
        <v>68</v>
      </c>
      <c r="B348" t="s">
        <v>70</v>
      </c>
      <c r="C348">
        <v>32</v>
      </c>
      <c r="D348" t="s">
        <v>79</v>
      </c>
      <c r="E348" t="s">
        <v>80</v>
      </c>
      <c r="F348" t="s">
        <v>81</v>
      </c>
      <c r="G348">
        <v>0</v>
      </c>
      <c r="H348">
        <v>2E+20</v>
      </c>
      <c r="I348">
        <v>0</v>
      </c>
      <c r="J348">
        <v>0</v>
      </c>
      <c r="K348">
        <v>273</v>
      </c>
      <c r="L348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40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0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0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0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246.15</v>
      </c>
      <c r="W348" s="5">
        <f>IF((DiscreteStatsTable[[#This Row],[RepsRequested]]&gt;1),DiscreteStatsTable[[#This Row],[HalfWidth]],DiscreteStatsTable[[#This Row],[BatchMeansHalfWidth]])</f>
        <v>0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40</v>
      </c>
      <c r="Y348" s="5">
        <f>IF(DiscreteStatsTable[[#This Row],[RepsRequested]]=DiscreteStatsTable[[#This Row],[RepsWithStatObserved]],1,0)</f>
        <v>1</v>
      </c>
    </row>
    <row r="349" spans="1:25" x14ac:dyDescent="0.35">
      <c r="A349" t="s">
        <v>68</v>
      </c>
      <c r="B349" t="s">
        <v>70</v>
      </c>
      <c r="C349">
        <v>32</v>
      </c>
      <c r="D349" t="s">
        <v>79</v>
      </c>
      <c r="E349" t="s">
        <v>82</v>
      </c>
      <c r="F349" t="s">
        <v>81</v>
      </c>
      <c r="G349">
        <v>0</v>
      </c>
      <c r="H349">
        <v>2E+20</v>
      </c>
      <c r="I349">
        <v>0</v>
      </c>
      <c r="J349">
        <v>0</v>
      </c>
      <c r="K349">
        <v>273</v>
      </c>
      <c r="L349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40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0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0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0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246.15</v>
      </c>
      <c r="W349" s="5">
        <f>IF((DiscreteStatsTable[[#This Row],[RepsRequested]]&gt;1),DiscreteStatsTable[[#This Row],[HalfWidth]],DiscreteStatsTable[[#This Row],[BatchMeansHalfWidth]])</f>
        <v>0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40</v>
      </c>
      <c r="Y349" s="5">
        <f>IF(DiscreteStatsTable[[#This Row],[RepsRequested]]=DiscreteStatsTable[[#This Row],[RepsWithStatObserved]],1,0)</f>
        <v>1</v>
      </c>
    </row>
    <row r="350" spans="1:25" x14ac:dyDescent="0.35">
      <c r="A350" t="s">
        <v>68</v>
      </c>
      <c r="B350" t="s">
        <v>70</v>
      </c>
      <c r="C350">
        <v>32</v>
      </c>
      <c r="D350" t="s">
        <v>79</v>
      </c>
      <c r="E350" t="s">
        <v>83</v>
      </c>
      <c r="F350" t="s">
        <v>81</v>
      </c>
      <c r="G350">
        <v>535.07335806964898</v>
      </c>
      <c r="H350">
        <v>2E+20</v>
      </c>
      <c r="I350">
        <v>7.0905239128869697</v>
      </c>
      <c r="J350">
        <v>1394.12610101829</v>
      </c>
      <c r="K350">
        <v>273</v>
      </c>
      <c r="L350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40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343.53672604695009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87.285634596446968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224.70193845091299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536.11534632668702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5.8307026511145104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1446.41500829662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246.15</v>
      </c>
      <c r="W350" s="5">
        <f>IF((DiscreteStatsTable[[#This Row],[RepsRequested]]&gt;1),DiscreteStatsTable[[#This Row],[HalfWidth]],DiscreteStatsTable[[#This Row],[BatchMeansHalfWidth]])</f>
        <v>27.915300223586154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40</v>
      </c>
      <c r="Y350" s="5">
        <f>IF(DiscreteStatsTable[[#This Row],[RepsRequested]]=DiscreteStatsTable[[#This Row],[RepsWithStatObserved]],1,0)</f>
        <v>1</v>
      </c>
    </row>
    <row r="351" spans="1:25" x14ac:dyDescent="0.35">
      <c r="A351" t="s">
        <v>68</v>
      </c>
      <c r="B351" t="s">
        <v>70</v>
      </c>
      <c r="C351">
        <v>32</v>
      </c>
      <c r="D351" t="s">
        <v>79</v>
      </c>
      <c r="E351" t="s">
        <v>84</v>
      </c>
      <c r="F351" t="s">
        <v>81</v>
      </c>
      <c r="G351">
        <v>0</v>
      </c>
      <c r="H351">
        <v>2E+20</v>
      </c>
      <c r="I351">
        <v>0</v>
      </c>
      <c r="J351">
        <v>0</v>
      </c>
      <c r="K351">
        <v>273</v>
      </c>
      <c r="L351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40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0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0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0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246.15</v>
      </c>
      <c r="W351" s="5">
        <f>IF((DiscreteStatsTable[[#This Row],[RepsRequested]]&gt;1),DiscreteStatsTable[[#This Row],[HalfWidth]],DiscreteStatsTable[[#This Row],[BatchMeansHalfWidth]])</f>
        <v>0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40</v>
      </c>
      <c r="Y351" s="5">
        <f>IF(DiscreteStatsTable[[#This Row],[RepsRequested]]=DiscreteStatsTable[[#This Row],[RepsWithStatObserved]],1,0)</f>
        <v>1</v>
      </c>
    </row>
    <row r="352" spans="1:25" x14ac:dyDescent="0.35">
      <c r="A352" t="s">
        <v>68</v>
      </c>
      <c r="B352" t="s">
        <v>70</v>
      </c>
      <c r="C352">
        <v>32</v>
      </c>
      <c r="D352" t="s">
        <v>79</v>
      </c>
      <c r="E352" t="s">
        <v>85</v>
      </c>
      <c r="F352" t="s">
        <v>81</v>
      </c>
      <c r="G352">
        <v>99.4684056142858</v>
      </c>
      <c r="H352">
        <v>2E+20</v>
      </c>
      <c r="I352">
        <v>7.0905239128869697</v>
      </c>
      <c r="J352">
        <v>251.16962627083799</v>
      </c>
      <c r="K352">
        <v>273</v>
      </c>
      <c r="L352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40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102.14875964009516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2.2962126910013021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96.156444378926295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107.14005251503001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5.8307026511145104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251.20270036070701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246.15</v>
      </c>
      <c r="W352" s="5">
        <f>IF((DiscreteStatsTable[[#This Row],[RepsRequested]]&gt;1),DiscreteStatsTable[[#This Row],[HalfWidth]],DiscreteStatsTable[[#This Row],[BatchMeansHalfWidth]])</f>
        <v>0.73436444545388257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40</v>
      </c>
      <c r="Y352" s="5">
        <f>IF(DiscreteStatsTable[[#This Row],[RepsRequested]]=DiscreteStatsTable[[#This Row],[RepsWithStatObserved]],1,0)</f>
        <v>1</v>
      </c>
    </row>
    <row r="353" spans="1:25" x14ac:dyDescent="0.35">
      <c r="A353" t="s">
        <v>68</v>
      </c>
      <c r="B353" t="s">
        <v>70</v>
      </c>
      <c r="C353">
        <v>32</v>
      </c>
      <c r="D353" t="s">
        <v>79</v>
      </c>
      <c r="E353" t="s">
        <v>86</v>
      </c>
      <c r="F353" t="s">
        <v>81</v>
      </c>
      <c r="G353">
        <v>435.60495245536299</v>
      </c>
      <c r="H353">
        <v>2E+20</v>
      </c>
      <c r="I353">
        <v>0</v>
      </c>
      <c r="J353">
        <v>1200.0444766694</v>
      </c>
      <c r="K353">
        <v>273</v>
      </c>
      <c r="L353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40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241.38796640685504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87.485340086404449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117.561885935883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435.60495245536299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1358.84356448017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246.15</v>
      </c>
      <c r="W353" s="5">
        <f>IF((DiscreteStatsTable[[#This Row],[RepsRequested]]&gt;1),DiscreteStatsTable[[#This Row],[HalfWidth]],DiscreteStatsTable[[#This Row],[BatchMeansHalfWidth]])</f>
        <v>27.979169137803662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40</v>
      </c>
      <c r="Y353" s="5">
        <f>IF(DiscreteStatsTable[[#This Row],[RepsRequested]]=DiscreteStatsTable[[#This Row],[RepsWithStatObserved]],1,0)</f>
        <v>1</v>
      </c>
    </row>
    <row r="354" spans="1:25" x14ac:dyDescent="0.35">
      <c r="A354" t="s">
        <v>68</v>
      </c>
      <c r="B354" t="s">
        <v>70</v>
      </c>
      <c r="C354">
        <v>33</v>
      </c>
      <c r="D354" t="s">
        <v>79</v>
      </c>
      <c r="E354" t="s">
        <v>80</v>
      </c>
      <c r="F354" t="s">
        <v>81</v>
      </c>
      <c r="G354">
        <v>0</v>
      </c>
      <c r="H354">
        <v>2E+20</v>
      </c>
      <c r="I354">
        <v>0</v>
      </c>
      <c r="J354">
        <v>0</v>
      </c>
      <c r="K354">
        <v>249</v>
      </c>
      <c r="L354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40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0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0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0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246.15</v>
      </c>
      <c r="W354" s="5">
        <f>IF((DiscreteStatsTable[[#This Row],[RepsRequested]]&gt;1),DiscreteStatsTable[[#This Row],[HalfWidth]],DiscreteStatsTable[[#This Row],[BatchMeansHalfWidth]])</f>
        <v>0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40</v>
      </c>
      <c r="Y354" s="5">
        <f>IF(DiscreteStatsTable[[#This Row],[RepsRequested]]=DiscreteStatsTable[[#This Row],[RepsWithStatObserved]],1,0)</f>
        <v>1</v>
      </c>
    </row>
    <row r="355" spans="1:25" x14ac:dyDescent="0.35">
      <c r="A355" t="s">
        <v>68</v>
      </c>
      <c r="B355" t="s">
        <v>70</v>
      </c>
      <c r="C355">
        <v>33</v>
      </c>
      <c r="D355" t="s">
        <v>79</v>
      </c>
      <c r="E355" t="s">
        <v>82</v>
      </c>
      <c r="F355" t="s">
        <v>81</v>
      </c>
      <c r="G355">
        <v>0</v>
      </c>
      <c r="H355">
        <v>2E+20</v>
      </c>
      <c r="I355">
        <v>0</v>
      </c>
      <c r="J355">
        <v>0</v>
      </c>
      <c r="K355">
        <v>249</v>
      </c>
      <c r="L355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40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0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0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0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0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246.15</v>
      </c>
      <c r="W355" s="5">
        <f>IF((DiscreteStatsTable[[#This Row],[RepsRequested]]&gt;1),DiscreteStatsTable[[#This Row],[HalfWidth]],DiscreteStatsTable[[#This Row],[BatchMeansHalfWidth]])</f>
        <v>0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40</v>
      </c>
      <c r="Y355" s="5">
        <f>IF(DiscreteStatsTable[[#This Row],[RepsRequested]]=DiscreteStatsTable[[#This Row],[RepsWithStatObserved]],1,0)</f>
        <v>1</v>
      </c>
    </row>
    <row r="356" spans="1:25" x14ac:dyDescent="0.35">
      <c r="A356" t="s">
        <v>68</v>
      </c>
      <c r="B356" t="s">
        <v>70</v>
      </c>
      <c r="C356">
        <v>33</v>
      </c>
      <c r="D356" t="s">
        <v>79</v>
      </c>
      <c r="E356" t="s">
        <v>83</v>
      </c>
      <c r="F356" t="s">
        <v>81</v>
      </c>
      <c r="G356">
        <v>291.75675542513397</v>
      </c>
      <c r="H356">
        <v>2E+20</v>
      </c>
      <c r="I356">
        <v>8.0541218965670396</v>
      </c>
      <c r="J356">
        <v>1187.68765768463</v>
      </c>
      <c r="K356">
        <v>249</v>
      </c>
      <c r="L356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40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343.53672604695009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87.285634596446968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224.70193845091299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536.11534632668702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5.8307026511145104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1446.41500829662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246.15</v>
      </c>
      <c r="W356" s="5">
        <f>IF((DiscreteStatsTable[[#This Row],[RepsRequested]]&gt;1),DiscreteStatsTable[[#This Row],[HalfWidth]],DiscreteStatsTable[[#This Row],[BatchMeansHalfWidth]])</f>
        <v>27.915300223586154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40</v>
      </c>
      <c r="Y356" s="5">
        <f>IF(DiscreteStatsTable[[#This Row],[RepsRequested]]=DiscreteStatsTable[[#This Row],[RepsWithStatObserved]],1,0)</f>
        <v>1</v>
      </c>
    </row>
    <row r="357" spans="1:25" x14ac:dyDescent="0.35">
      <c r="A357" t="s">
        <v>68</v>
      </c>
      <c r="B357" t="s">
        <v>70</v>
      </c>
      <c r="C357">
        <v>33</v>
      </c>
      <c r="D357" t="s">
        <v>79</v>
      </c>
      <c r="E357" t="s">
        <v>84</v>
      </c>
      <c r="F357" t="s">
        <v>81</v>
      </c>
      <c r="G357">
        <v>0</v>
      </c>
      <c r="H357">
        <v>2E+20</v>
      </c>
      <c r="I357">
        <v>0</v>
      </c>
      <c r="J357">
        <v>0</v>
      </c>
      <c r="K357">
        <v>249</v>
      </c>
      <c r="L357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40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0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0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0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0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246.15</v>
      </c>
      <c r="W357" s="5">
        <f>IF((DiscreteStatsTable[[#This Row],[RepsRequested]]&gt;1),DiscreteStatsTable[[#This Row],[HalfWidth]],DiscreteStatsTable[[#This Row],[BatchMeansHalfWidth]])</f>
        <v>0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40</v>
      </c>
      <c r="Y357" s="5">
        <f>IF(DiscreteStatsTable[[#This Row],[RepsRequested]]=DiscreteStatsTable[[#This Row],[RepsWithStatObserved]],1,0)</f>
        <v>1</v>
      </c>
    </row>
    <row r="358" spans="1:25" x14ac:dyDescent="0.35">
      <c r="A358" t="s">
        <v>68</v>
      </c>
      <c r="B358" t="s">
        <v>70</v>
      </c>
      <c r="C358">
        <v>33</v>
      </c>
      <c r="D358" t="s">
        <v>79</v>
      </c>
      <c r="E358" t="s">
        <v>85</v>
      </c>
      <c r="F358" t="s">
        <v>81</v>
      </c>
      <c r="G358">
        <v>102.301293372096</v>
      </c>
      <c r="H358">
        <v>2E+20</v>
      </c>
      <c r="I358">
        <v>8.0541218965670396</v>
      </c>
      <c r="J358">
        <v>206.525531872127</v>
      </c>
      <c r="K358">
        <v>249</v>
      </c>
      <c r="L358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40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102.14875964009516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2.2962126910013021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96.156444378926295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107.14005251503001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5.8307026511145104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251.20270036070701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246.15</v>
      </c>
      <c r="W358" s="5">
        <f>IF((DiscreteStatsTable[[#This Row],[RepsRequested]]&gt;1),DiscreteStatsTable[[#This Row],[HalfWidth]],DiscreteStatsTable[[#This Row],[BatchMeansHalfWidth]])</f>
        <v>0.73436444545388257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40</v>
      </c>
      <c r="Y358" s="5">
        <f>IF(DiscreteStatsTable[[#This Row],[RepsRequested]]=DiscreteStatsTable[[#This Row],[RepsWithStatObserved]],1,0)</f>
        <v>1</v>
      </c>
    </row>
    <row r="359" spans="1:25" x14ac:dyDescent="0.35">
      <c r="A359" t="s">
        <v>68</v>
      </c>
      <c r="B359" t="s">
        <v>70</v>
      </c>
      <c r="C359">
        <v>33</v>
      </c>
      <c r="D359" t="s">
        <v>79</v>
      </c>
      <c r="E359" t="s">
        <v>86</v>
      </c>
      <c r="F359" t="s">
        <v>81</v>
      </c>
      <c r="G359">
        <v>189.45546205303799</v>
      </c>
      <c r="H359">
        <v>2E+20</v>
      </c>
      <c r="I359">
        <v>0</v>
      </c>
      <c r="J359">
        <v>1089.33215081752</v>
      </c>
      <c r="K359">
        <v>249</v>
      </c>
      <c r="L359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40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241.38796640685504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87.485340086404449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117.561885935883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435.60495245536299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1358.84356448017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246.15</v>
      </c>
      <c r="W359" s="5">
        <f>IF((DiscreteStatsTable[[#This Row],[RepsRequested]]&gt;1),DiscreteStatsTable[[#This Row],[HalfWidth]],DiscreteStatsTable[[#This Row],[BatchMeansHalfWidth]])</f>
        <v>27.979169137803662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40</v>
      </c>
      <c r="Y359" s="5">
        <f>IF(DiscreteStatsTable[[#This Row],[RepsRequested]]=DiscreteStatsTable[[#This Row],[RepsWithStatObserved]],1,0)</f>
        <v>1</v>
      </c>
    </row>
    <row r="360" spans="1:25" x14ac:dyDescent="0.35">
      <c r="A360" t="s">
        <v>68</v>
      </c>
      <c r="B360" t="s">
        <v>70</v>
      </c>
      <c r="C360">
        <v>34</v>
      </c>
      <c r="D360" t="s">
        <v>79</v>
      </c>
      <c r="E360" t="s">
        <v>80</v>
      </c>
      <c r="F360" t="s">
        <v>81</v>
      </c>
      <c r="G360">
        <v>0</v>
      </c>
      <c r="H360">
        <v>2E+20</v>
      </c>
      <c r="I360">
        <v>0</v>
      </c>
      <c r="J360">
        <v>0</v>
      </c>
      <c r="K360">
        <v>287</v>
      </c>
      <c r="L360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40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0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0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0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246.15</v>
      </c>
      <c r="W360" s="5">
        <f>IF((DiscreteStatsTable[[#This Row],[RepsRequested]]&gt;1),DiscreteStatsTable[[#This Row],[HalfWidth]],DiscreteStatsTable[[#This Row],[BatchMeansHalfWidth]])</f>
        <v>0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40</v>
      </c>
      <c r="Y360" s="5">
        <f>IF(DiscreteStatsTable[[#This Row],[RepsRequested]]=DiscreteStatsTable[[#This Row],[RepsWithStatObserved]],1,0)</f>
        <v>1</v>
      </c>
    </row>
    <row r="361" spans="1:25" x14ac:dyDescent="0.35">
      <c r="A361" t="s">
        <v>68</v>
      </c>
      <c r="B361" t="s">
        <v>70</v>
      </c>
      <c r="C361">
        <v>34</v>
      </c>
      <c r="D361" t="s">
        <v>79</v>
      </c>
      <c r="E361" t="s">
        <v>82</v>
      </c>
      <c r="F361" t="s">
        <v>81</v>
      </c>
      <c r="G361">
        <v>0</v>
      </c>
      <c r="H361">
        <v>2E+20</v>
      </c>
      <c r="I361">
        <v>0</v>
      </c>
      <c r="J361">
        <v>0</v>
      </c>
      <c r="K361">
        <v>287</v>
      </c>
      <c r="L361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40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0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0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0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0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246.15</v>
      </c>
      <c r="W361" s="5">
        <f>IF((DiscreteStatsTable[[#This Row],[RepsRequested]]&gt;1),DiscreteStatsTable[[#This Row],[HalfWidth]],DiscreteStatsTable[[#This Row],[BatchMeansHalfWidth]])</f>
        <v>0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40</v>
      </c>
      <c r="Y361" s="5">
        <f>IF(DiscreteStatsTable[[#This Row],[RepsRequested]]=DiscreteStatsTable[[#This Row],[RepsWithStatObserved]],1,0)</f>
        <v>1</v>
      </c>
    </row>
    <row r="362" spans="1:25" x14ac:dyDescent="0.35">
      <c r="A362" t="s">
        <v>68</v>
      </c>
      <c r="B362" t="s">
        <v>70</v>
      </c>
      <c r="C362">
        <v>34</v>
      </c>
      <c r="D362" t="s">
        <v>79</v>
      </c>
      <c r="E362" t="s">
        <v>83</v>
      </c>
      <c r="F362" t="s">
        <v>81</v>
      </c>
      <c r="G362">
        <v>536.11534632668702</v>
      </c>
      <c r="H362">
        <v>2E+20</v>
      </c>
      <c r="I362">
        <v>7.5102753236232598</v>
      </c>
      <c r="J362">
        <v>1098.9763338021901</v>
      </c>
      <c r="K362">
        <v>287</v>
      </c>
      <c r="L362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40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343.53672604695009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87.285634596446968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224.70193845091299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536.11534632668702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5.8307026511145104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1446.41500829662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246.15</v>
      </c>
      <c r="W362" s="5">
        <f>IF((DiscreteStatsTable[[#This Row],[RepsRequested]]&gt;1),DiscreteStatsTable[[#This Row],[HalfWidth]],DiscreteStatsTable[[#This Row],[BatchMeansHalfWidth]])</f>
        <v>27.915300223586154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40</v>
      </c>
      <c r="Y362" s="5">
        <f>IF(DiscreteStatsTable[[#This Row],[RepsRequested]]=DiscreteStatsTable[[#This Row],[RepsWithStatObserved]],1,0)</f>
        <v>1</v>
      </c>
    </row>
    <row r="363" spans="1:25" x14ac:dyDescent="0.35">
      <c r="A363" t="s">
        <v>68</v>
      </c>
      <c r="B363" t="s">
        <v>70</v>
      </c>
      <c r="C363">
        <v>34</v>
      </c>
      <c r="D363" t="s">
        <v>79</v>
      </c>
      <c r="E363" t="s">
        <v>84</v>
      </c>
      <c r="F363" t="s">
        <v>81</v>
      </c>
      <c r="G363">
        <v>0</v>
      </c>
      <c r="H363">
        <v>2E+20</v>
      </c>
      <c r="I363">
        <v>0</v>
      </c>
      <c r="J363">
        <v>0</v>
      </c>
      <c r="K363">
        <v>287</v>
      </c>
      <c r="L363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40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0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0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0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246.15</v>
      </c>
      <c r="W363" s="5">
        <f>IF((DiscreteStatsTable[[#This Row],[RepsRequested]]&gt;1),DiscreteStatsTable[[#This Row],[HalfWidth]],DiscreteStatsTable[[#This Row],[BatchMeansHalfWidth]])</f>
        <v>0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40</v>
      </c>
      <c r="Y363" s="5">
        <f>IF(DiscreteStatsTable[[#This Row],[RepsRequested]]=DiscreteStatsTable[[#This Row],[RepsWithStatObserved]],1,0)</f>
        <v>1</v>
      </c>
    </row>
    <row r="364" spans="1:25" x14ac:dyDescent="0.35">
      <c r="A364" t="s">
        <v>68</v>
      </c>
      <c r="B364" t="s">
        <v>70</v>
      </c>
      <c r="C364">
        <v>34</v>
      </c>
      <c r="D364" t="s">
        <v>79</v>
      </c>
      <c r="E364" t="s">
        <v>85</v>
      </c>
      <c r="F364" t="s">
        <v>81</v>
      </c>
      <c r="G364">
        <v>101.733765807688</v>
      </c>
      <c r="H364">
        <v>2E+20</v>
      </c>
      <c r="I364">
        <v>7.5102753236232598</v>
      </c>
      <c r="J364">
        <v>244.66391383547099</v>
      </c>
      <c r="K364">
        <v>287</v>
      </c>
      <c r="L364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40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102.14875964009516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2.2962126910013021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96.156444378926295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107.14005251503001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5.8307026511145104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251.20270036070701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246.15</v>
      </c>
      <c r="W364" s="5">
        <f>IF((DiscreteStatsTable[[#This Row],[RepsRequested]]&gt;1),DiscreteStatsTable[[#This Row],[HalfWidth]],DiscreteStatsTable[[#This Row],[BatchMeansHalfWidth]])</f>
        <v>0.73436444545388257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40</v>
      </c>
      <c r="Y364" s="5">
        <f>IF(DiscreteStatsTable[[#This Row],[RepsRequested]]=DiscreteStatsTable[[#This Row],[RepsWithStatObserved]],1,0)</f>
        <v>1</v>
      </c>
    </row>
    <row r="365" spans="1:25" x14ac:dyDescent="0.35">
      <c r="A365" t="s">
        <v>68</v>
      </c>
      <c r="B365" t="s">
        <v>70</v>
      </c>
      <c r="C365">
        <v>34</v>
      </c>
      <c r="D365" t="s">
        <v>79</v>
      </c>
      <c r="E365" t="s">
        <v>86</v>
      </c>
      <c r="F365" t="s">
        <v>81</v>
      </c>
      <c r="G365">
        <v>434.38158051900001</v>
      </c>
      <c r="H365">
        <v>2E+20</v>
      </c>
      <c r="I365">
        <v>0</v>
      </c>
      <c r="J365">
        <v>1020.72612424818</v>
      </c>
      <c r="K365">
        <v>287</v>
      </c>
      <c r="L365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40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241.38796640685504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87.485340086404449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117.561885935883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435.60495245536299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1358.84356448017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246.15</v>
      </c>
      <c r="W365" s="5">
        <f>IF((DiscreteStatsTable[[#This Row],[RepsRequested]]&gt;1),DiscreteStatsTable[[#This Row],[HalfWidth]],DiscreteStatsTable[[#This Row],[BatchMeansHalfWidth]])</f>
        <v>27.979169137803662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40</v>
      </c>
      <c r="Y365" s="5">
        <f>IF(DiscreteStatsTable[[#This Row],[RepsRequested]]=DiscreteStatsTable[[#This Row],[RepsWithStatObserved]],1,0)</f>
        <v>1</v>
      </c>
    </row>
    <row r="366" spans="1:25" x14ac:dyDescent="0.35">
      <c r="A366" t="s">
        <v>68</v>
      </c>
      <c r="B366" t="s">
        <v>70</v>
      </c>
      <c r="C366">
        <v>35</v>
      </c>
      <c r="D366" t="s">
        <v>79</v>
      </c>
      <c r="E366" t="s">
        <v>80</v>
      </c>
      <c r="F366" t="s">
        <v>81</v>
      </c>
      <c r="G366">
        <v>0</v>
      </c>
      <c r="H366">
        <v>2E+20</v>
      </c>
      <c r="I366">
        <v>0</v>
      </c>
      <c r="J366">
        <v>0</v>
      </c>
      <c r="K366">
        <v>155</v>
      </c>
      <c r="L366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40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246.15</v>
      </c>
      <c r="W366" s="5">
        <f>IF((DiscreteStatsTable[[#This Row],[RepsRequested]]&gt;1),DiscreteStatsTable[[#This Row],[HalfWidth]],DiscreteStatsTable[[#This Row],[BatchMeansHalfWidth]])</f>
        <v>0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40</v>
      </c>
      <c r="Y366" s="5">
        <f>IF(DiscreteStatsTable[[#This Row],[RepsRequested]]=DiscreteStatsTable[[#This Row],[RepsWithStatObserved]],1,0)</f>
        <v>1</v>
      </c>
    </row>
    <row r="367" spans="1:25" x14ac:dyDescent="0.35">
      <c r="A367" t="s">
        <v>68</v>
      </c>
      <c r="B367" t="s">
        <v>70</v>
      </c>
      <c r="C367">
        <v>35</v>
      </c>
      <c r="D367" t="s">
        <v>79</v>
      </c>
      <c r="E367" t="s">
        <v>82</v>
      </c>
      <c r="F367" t="s">
        <v>81</v>
      </c>
      <c r="G367">
        <v>0</v>
      </c>
      <c r="H367">
        <v>2E+20</v>
      </c>
      <c r="I367">
        <v>0</v>
      </c>
      <c r="J367">
        <v>0</v>
      </c>
      <c r="K367">
        <v>155</v>
      </c>
      <c r="L367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40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0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0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0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246.15</v>
      </c>
      <c r="W367" s="5">
        <f>IF((DiscreteStatsTable[[#This Row],[RepsRequested]]&gt;1),DiscreteStatsTable[[#This Row],[HalfWidth]],DiscreteStatsTable[[#This Row],[BatchMeansHalfWidth]])</f>
        <v>0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40</v>
      </c>
      <c r="Y367" s="5">
        <f>IF(DiscreteStatsTable[[#This Row],[RepsRequested]]=DiscreteStatsTable[[#This Row],[RepsWithStatObserved]],1,0)</f>
        <v>1</v>
      </c>
    </row>
    <row r="368" spans="1:25" x14ac:dyDescent="0.35">
      <c r="A368" t="s">
        <v>68</v>
      </c>
      <c r="B368" t="s">
        <v>70</v>
      </c>
      <c r="C368">
        <v>35</v>
      </c>
      <c r="D368" t="s">
        <v>79</v>
      </c>
      <c r="E368" t="s">
        <v>83</v>
      </c>
      <c r="F368" t="s">
        <v>81</v>
      </c>
      <c r="G368">
        <v>273.34411819620402</v>
      </c>
      <c r="H368">
        <v>2E+20</v>
      </c>
      <c r="I368">
        <v>7.3385067093013303</v>
      </c>
      <c r="J368">
        <v>1361.73926990431</v>
      </c>
      <c r="K368">
        <v>155</v>
      </c>
      <c r="L368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40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343.53672604695009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87.285634596446968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224.70193845091299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536.11534632668702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5.8307026511145104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1446.41500829662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246.15</v>
      </c>
      <c r="W368" s="5">
        <f>IF((DiscreteStatsTable[[#This Row],[RepsRequested]]&gt;1),DiscreteStatsTable[[#This Row],[HalfWidth]],DiscreteStatsTable[[#This Row],[BatchMeansHalfWidth]])</f>
        <v>27.915300223586154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40</v>
      </c>
      <c r="Y368" s="5">
        <f>IF(DiscreteStatsTable[[#This Row],[RepsRequested]]=DiscreteStatsTable[[#This Row],[RepsWithStatObserved]],1,0)</f>
        <v>1</v>
      </c>
    </row>
    <row r="369" spans="1:25" x14ac:dyDescent="0.35">
      <c r="A369" t="s">
        <v>68</v>
      </c>
      <c r="B369" t="s">
        <v>70</v>
      </c>
      <c r="C369">
        <v>35</v>
      </c>
      <c r="D369" t="s">
        <v>79</v>
      </c>
      <c r="E369" t="s">
        <v>84</v>
      </c>
      <c r="F369" t="s">
        <v>81</v>
      </c>
      <c r="G369">
        <v>0</v>
      </c>
      <c r="H369">
        <v>2E+20</v>
      </c>
      <c r="I369">
        <v>0</v>
      </c>
      <c r="J369">
        <v>0</v>
      </c>
      <c r="K369">
        <v>155</v>
      </c>
      <c r="L369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40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0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0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0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246.15</v>
      </c>
      <c r="W369" s="5">
        <f>IF((DiscreteStatsTable[[#This Row],[RepsRequested]]&gt;1),DiscreteStatsTable[[#This Row],[HalfWidth]],DiscreteStatsTable[[#This Row],[BatchMeansHalfWidth]])</f>
        <v>0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40</v>
      </c>
      <c r="Y369" s="5">
        <f>IF(DiscreteStatsTable[[#This Row],[RepsRequested]]=DiscreteStatsTable[[#This Row],[RepsWithStatObserved]],1,0)</f>
        <v>1</v>
      </c>
    </row>
    <row r="370" spans="1:25" x14ac:dyDescent="0.35">
      <c r="A370" t="s">
        <v>68</v>
      </c>
      <c r="B370" t="s">
        <v>70</v>
      </c>
      <c r="C370">
        <v>35</v>
      </c>
      <c r="D370" t="s">
        <v>79</v>
      </c>
      <c r="E370" t="s">
        <v>85</v>
      </c>
      <c r="F370" t="s">
        <v>81</v>
      </c>
      <c r="G370">
        <v>105.797500715482</v>
      </c>
      <c r="H370">
        <v>2E+20</v>
      </c>
      <c r="I370">
        <v>7.3385067093013303</v>
      </c>
      <c r="J370">
        <v>210.06029880063301</v>
      </c>
      <c r="K370">
        <v>155</v>
      </c>
      <c r="L370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40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102.14875964009516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2.2962126910013021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96.156444378926295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107.14005251503001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5.8307026511145104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251.20270036070701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246.15</v>
      </c>
      <c r="W370" s="5">
        <f>IF((DiscreteStatsTable[[#This Row],[RepsRequested]]&gt;1),DiscreteStatsTable[[#This Row],[HalfWidth]],DiscreteStatsTable[[#This Row],[BatchMeansHalfWidth]])</f>
        <v>0.73436444545388257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40</v>
      </c>
      <c r="Y370" s="5">
        <f>IF(DiscreteStatsTable[[#This Row],[RepsRequested]]=DiscreteStatsTable[[#This Row],[RepsWithStatObserved]],1,0)</f>
        <v>1</v>
      </c>
    </row>
    <row r="371" spans="1:25" x14ac:dyDescent="0.35">
      <c r="A371" t="s">
        <v>68</v>
      </c>
      <c r="B371" t="s">
        <v>70</v>
      </c>
      <c r="C371">
        <v>35</v>
      </c>
      <c r="D371" t="s">
        <v>79</v>
      </c>
      <c r="E371" t="s">
        <v>86</v>
      </c>
      <c r="F371" t="s">
        <v>81</v>
      </c>
      <c r="G371">
        <v>167.54661748072201</v>
      </c>
      <c r="H371">
        <v>2E+20</v>
      </c>
      <c r="I371">
        <v>0</v>
      </c>
      <c r="J371">
        <v>1285.6018285655</v>
      </c>
      <c r="K371">
        <v>155</v>
      </c>
      <c r="L371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40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241.38796640685504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87.485340086404449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117.561885935883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435.60495245536299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1358.84356448017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246.15</v>
      </c>
      <c r="W371" s="5">
        <f>IF((DiscreteStatsTable[[#This Row],[RepsRequested]]&gt;1),DiscreteStatsTable[[#This Row],[HalfWidth]],DiscreteStatsTable[[#This Row],[BatchMeansHalfWidth]])</f>
        <v>27.979169137803662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40</v>
      </c>
      <c r="Y371" s="5">
        <f>IF(DiscreteStatsTable[[#This Row],[RepsRequested]]=DiscreteStatsTable[[#This Row],[RepsWithStatObserved]],1,0)</f>
        <v>1</v>
      </c>
    </row>
    <row r="372" spans="1:25" x14ac:dyDescent="0.35">
      <c r="A372" t="s">
        <v>68</v>
      </c>
      <c r="B372" t="s">
        <v>70</v>
      </c>
      <c r="C372">
        <v>36</v>
      </c>
      <c r="D372" t="s">
        <v>79</v>
      </c>
      <c r="E372" t="s">
        <v>80</v>
      </c>
      <c r="F372" t="s">
        <v>81</v>
      </c>
      <c r="G372">
        <v>0</v>
      </c>
      <c r="H372">
        <v>2E+20</v>
      </c>
      <c r="I372">
        <v>0</v>
      </c>
      <c r="J372">
        <v>0</v>
      </c>
      <c r="K372">
        <v>248</v>
      </c>
      <c r="L372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40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246.15</v>
      </c>
      <c r="W372" s="5">
        <f>IF((DiscreteStatsTable[[#This Row],[RepsRequested]]&gt;1),DiscreteStatsTable[[#This Row],[HalfWidth]],DiscreteStatsTable[[#This Row],[BatchMeansHalfWidth]])</f>
        <v>0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40</v>
      </c>
      <c r="Y372" s="5">
        <f>IF(DiscreteStatsTable[[#This Row],[RepsRequested]]=DiscreteStatsTable[[#This Row],[RepsWithStatObserved]],1,0)</f>
        <v>1</v>
      </c>
    </row>
    <row r="373" spans="1:25" x14ac:dyDescent="0.35">
      <c r="A373" t="s">
        <v>68</v>
      </c>
      <c r="B373" t="s">
        <v>70</v>
      </c>
      <c r="C373">
        <v>36</v>
      </c>
      <c r="D373" t="s">
        <v>79</v>
      </c>
      <c r="E373" t="s">
        <v>82</v>
      </c>
      <c r="F373" t="s">
        <v>81</v>
      </c>
      <c r="G373">
        <v>0</v>
      </c>
      <c r="H373">
        <v>2E+20</v>
      </c>
      <c r="I373">
        <v>0</v>
      </c>
      <c r="J373">
        <v>0</v>
      </c>
      <c r="K373">
        <v>248</v>
      </c>
      <c r="L373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40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0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0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0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246.15</v>
      </c>
      <c r="W373" s="5">
        <f>IF((DiscreteStatsTable[[#This Row],[RepsRequested]]&gt;1),DiscreteStatsTable[[#This Row],[HalfWidth]],DiscreteStatsTable[[#This Row],[BatchMeansHalfWidth]])</f>
        <v>0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40</v>
      </c>
      <c r="Y373" s="5">
        <f>IF(DiscreteStatsTable[[#This Row],[RepsRequested]]=DiscreteStatsTable[[#This Row],[RepsWithStatObserved]],1,0)</f>
        <v>1</v>
      </c>
    </row>
    <row r="374" spans="1:25" x14ac:dyDescent="0.35">
      <c r="A374" t="s">
        <v>68</v>
      </c>
      <c r="B374" t="s">
        <v>70</v>
      </c>
      <c r="C374">
        <v>36</v>
      </c>
      <c r="D374" t="s">
        <v>79</v>
      </c>
      <c r="E374" t="s">
        <v>83</v>
      </c>
      <c r="F374" t="s">
        <v>81</v>
      </c>
      <c r="G374">
        <v>277.72177095661198</v>
      </c>
      <c r="H374">
        <v>2E+20</v>
      </c>
      <c r="I374">
        <v>5.8307026511145104</v>
      </c>
      <c r="J374">
        <v>756.35961950270996</v>
      </c>
      <c r="K374">
        <v>248</v>
      </c>
      <c r="L374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40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343.53672604695009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87.285634596446968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224.70193845091299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536.11534632668702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5.8307026511145104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1446.41500829662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246.15</v>
      </c>
      <c r="W374" s="5">
        <f>IF((DiscreteStatsTable[[#This Row],[RepsRequested]]&gt;1),DiscreteStatsTable[[#This Row],[HalfWidth]],DiscreteStatsTable[[#This Row],[BatchMeansHalfWidth]])</f>
        <v>27.915300223586154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40</v>
      </c>
      <c r="Y374" s="5">
        <f>IF(DiscreteStatsTable[[#This Row],[RepsRequested]]=DiscreteStatsTable[[#This Row],[RepsWithStatObserved]],1,0)</f>
        <v>1</v>
      </c>
    </row>
    <row r="375" spans="1:25" x14ac:dyDescent="0.35">
      <c r="A375" t="s">
        <v>68</v>
      </c>
      <c r="B375" t="s">
        <v>70</v>
      </c>
      <c r="C375">
        <v>36</v>
      </c>
      <c r="D375" t="s">
        <v>79</v>
      </c>
      <c r="E375" t="s">
        <v>84</v>
      </c>
      <c r="F375" t="s">
        <v>81</v>
      </c>
      <c r="G375">
        <v>0</v>
      </c>
      <c r="H375">
        <v>2E+20</v>
      </c>
      <c r="I375">
        <v>0</v>
      </c>
      <c r="J375">
        <v>0</v>
      </c>
      <c r="K375">
        <v>248</v>
      </c>
      <c r="L375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40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0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0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0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246.15</v>
      </c>
      <c r="W375" s="5">
        <f>IF((DiscreteStatsTable[[#This Row],[RepsRequested]]&gt;1),DiscreteStatsTable[[#This Row],[HalfWidth]],DiscreteStatsTable[[#This Row],[BatchMeansHalfWidth]])</f>
        <v>0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40</v>
      </c>
      <c r="Y375" s="5">
        <f>IF(DiscreteStatsTable[[#This Row],[RepsRequested]]=DiscreteStatsTable[[#This Row],[RepsWithStatObserved]],1,0)</f>
        <v>1</v>
      </c>
    </row>
    <row r="376" spans="1:25" x14ac:dyDescent="0.35">
      <c r="A376" t="s">
        <v>68</v>
      </c>
      <c r="B376" t="s">
        <v>70</v>
      </c>
      <c r="C376">
        <v>36</v>
      </c>
      <c r="D376" t="s">
        <v>79</v>
      </c>
      <c r="E376" t="s">
        <v>85</v>
      </c>
      <c r="F376" t="s">
        <v>81</v>
      </c>
      <c r="G376">
        <v>105.249699953324</v>
      </c>
      <c r="H376">
        <v>2E+20</v>
      </c>
      <c r="I376">
        <v>5.8307026511145104</v>
      </c>
      <c r="J376">
        <v>213.57158619469399</v>
      </c>
      <c r="K376">
        <v>248</v>
      </c>
      <c r="L376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40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102.14875964009516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2.2962126910013021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96.156444378926295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107.14005251503001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5.8307026511145104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251.20270036070701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246.15</v>
      </c>
      <c r="W376" s="5">
        <f>IF((DiscreteStatsTable[[#This Row],[RepsRequested]]&gt;1),DiscreteStatsTable[[#This Row],[HalfWidth]],DiscreteStatsTable[[#This Row],[BatchMeansHalfWidth]])</f>
        <v>0.73436444545388257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40</v>
      </c>
      <c r="Y376" s="5">
        <f>IF(DiscreteStatsTable[[#This Row],[RepsRequested]]=DiscreteStatsTable[[#This Row],[RepsWithStatObserved]],1,0)</f>
        <v>1</v>
      </c>
    </row>
    <row r="377" spans="1:25" x14ac:dyDescent="0.35">
      <c r="A377" t="s">
        <v>68</v>
      </c>
      <c r="B377" t="s">
        <v>70</v>
      </c>
      <c r="C377">
        <v>36</v>
      </c>
      <c r="D377" t="s">
        <v>79</v>
      </c>
      <c r="E377" t="s">
        <v>86</v>
      </c>
      <c r="F377" t="s">
        <v>81</v>
      </c>
      <c r="G377">
        <v>172.47207100328799</v>
      </c>
      <c r="H377">
        <v>2E+20</v>
      </c>
      <c r="I377">
        <v>0</v>
      </c>
      <c r="J377">
        <v>711.70406698197496</v>
      </c>
      <c r="K377">
        <v>248</v>
      </c>
      <c r="L377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40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241.38796640685504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87.485340086404449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117.561885935883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435.60495245536299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1358.84356448017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246.15</v>
      </c>
      <c r="W377" s="5">
        <f>IF((DiscreteStatsTable[[#This Row],[RepsRequested]]&gt;1),DiscreteStatsTable[[#This Row],[HalfWidth]],DiscreteStatsTable[[#This Row],[BatchMeansHalfWidth]])</f>
        <v>27.979169137803662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40</v>
      </c>
      <c r="Y377" s="5">
        <f>IF(DiscreteStatsTable[[#This Row],[RepsRequested]]=DiscreteStatsTable[[#This Row],[RepsWithStatObserved]],1,0)</f>
        <v>1</v>
      </c>
    </row>
    <row r="378" spans="1:25" x14ac:dyDescent="0.35">
      <c r="A378" t="s">
        <v>68</v>
      </c>
      <c r="B378" t="s">
        <v>70</v>
      </c>
      <c r="C378">
        <v>37</v>
      </c>
      <c r="D378" t="s">
        <v>79</v>
      </c>
      <c r="E378" t="s">
        <v>80</v>
      </c>
      <c r="F378" t="s">
        <v>81</v>
      </c>
      <c r="G378">
        <v>0</v>
      </c>
      <c r="H378">
        <v>2E+20</v>
      </c>
      <c r="I378">
        <v>0</v>
      </c>
      <c r="J378">
        <v>0</v>
      </c>
      <c r="K378">
        <v>286</v>
      </c>
      <c r="L378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40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246.15</v>
      </c>
      <c r="W378" s="5">
        <f>IF((DiscreteStatsTable[[#This Row],[RepsRequested]]&gt;1),DiscreteStatsTable[[#This Row],[HalfWidth]],DiscreteStatsTable[[#This Row],[BatchMeansHalfWidth]])</f>
        <v>0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40</v>
      </c>
      <c r="Y378" s="5">
        <f>IF(DiscreteStatsTable[[#This Row],[RepsRequested]]=DiscreteStatsTable[[#This Row],[RepsWithStatObserved]],1,0)</f>
        <v>1</v>
      </c>
    </row>
    <row r="379" spans="1:25" x14ac:dyDescent="0.35">
      <c r="A379" t="s">
        <v>68</v>
      </c>
      <c r="B379" t="s">
        <v>70</v>
      </c>
      <c r="C379">
        <v>37</v>
      </c>
      <c r="D379" t="s">
        <v>79</v>
      </c>
      <c r="E379" t="s">
        <v>82</v>
      </c>
      <c r="F379" t="s">
        <v>81</v>
      </c>
      <c r="G379">
        <v>0</v>
      </c>
      <c r="H379">
        <v>2E+20</v>
      </c>
      <c r="I379">
        <v>0</v>
      </c>
      <c r="J379">
        <v>0</v>
      </c>
      <c r="K379">
        <v>286</v>
      </c>
      <c r="L379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40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0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0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0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246.15</v>
      </c>
      <c r="W379" s="5">
        <f>IF((DiscreteStatsTable[[#This Row],[RepsRequested]]&gt;1),DiscreteStatsTable[[#This Row],[HalfWidth]],DiscreteStatsTable[[#This Row],[BatchMeansHalfWidth]])</f>
        <v>0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40</v>
      </c>
      <c r="Y379" s="5">
        <f>IF(DiscreteStatsTable[[#This Row],[RepsRequested]]=DiscreteStatsTable[[#This Row],[RepsWithStatObserved]],1,0)</f>
        <v>1</v>
      </c>
    </row>
    <row r="380" spans="1:25" x14ac:dyDescent="0.35">
      <c r="A380" t="s">
        <v>68</v>
      </c>
      <c r="B380" t="s">
        <v>70</v>
      </c>
      <c r="C380">
        <v>37</v>
      </c>
      <c r="D380" t="s">
        <v>79</v>
      </c>
      <c r="E380" t="s">
        <v>83</v>
      </c>
      <c r="F380" t="s">
        <v>81</v>
      </c>
      <c r="G380">
        <v>463.35179954522198</v>
      </c>
      <c r="H380">
        <v>2E+20</v>
      </c>
      <c r="I380">
        <v>7.9611241175421101</v>
      </c>
      <c r="J380">
        <v>910.80713370121305</v>
      </c>
      <c r="K380">
        <v>286</v>
      </c>
      <c r="L380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40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343.53672604695009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87.285634596446968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224.70193845091299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536.11534632668702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5.8307026511145104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1446.41500829662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246.15</v>
      </c>
      <c r="W380" s="5">
        <f>IF((DiscreteStatsTable[[#This Row],[RepsRequested]]&gt;1),DiscreteStatsTable[[#This Row],[HalfWidth]],DiscreteStatsTable[[#This Row],[BatchMeansHalfWidth]])</f>
        <v>27.915300223586154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40</v>
      </c>
      <c r="Y380" s="5">
        <f>IF(DiscreteStatsTable[[#This Row],[RepsRequested]]=DiscreteStatsTable[[#This Row],[RepsWithStatObserved]],1,0)</f>
        <v>1</v>
      </c>
    </row>
    <row r="381" spans="1:25" x14ac:dyDescent="0.35">
      <c r="A381" t="s">
        <v>68</v>
      </c>
      <c r="B381" t="s">
        <v>70</v>
      </c>
      <c r="C381">
        <v>37</v>
      </c>
      <c r="D381" t="s">
        <v>79</v>
      </c>
      <c r="E381" t="s">
        <v>84</v>
      </c>
      <c r="F381" t="s">
        <v>81</v>
      </c>
      <c r="G381">
        <v>0</v>
      </c>
      <c r="H381">
        <v>2E+20</v>
      </c>
      <c r="I381">
        <v>0</v>
      </c>
      <c r="J381">
        <v>0</v>
      </c>
      <c r="K381">
        <v>286</v>
      </c>
      <c r="L381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40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0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0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0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246.15</v>
      </c>
      <c r="W381" s="5">
        <f>IF((DiscreteStatsTable[[#This Row],[RepsRequested]]&gt;1),DiscreteStatsTable[[#This Row],[HalfWidth]],DiscreteStatsTable[[#This Row],[BatchMeansHalfWidth]])</f>
        <v>0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40</v>
      </c>
      <c r="Y381" s="5">
        <f>IF(DiscreteStatsTable[[#This Row],[RepsRequested]]=DiscreteStatsTable[[#This Row],[RepsWithStatObserved]],1,0)</f>
        <v>1</v>
      </c>
    </row>
    <row r="382" spans="1:25" x14ac:dyDescent="0.35">
      <c r="A382" t="s">
        <v>68</v>
      </c>
      <c r="B382" t="s">
        <v>70</v>
      </c>
      <c r="C382">
        <v>37</v>
      </c>
      <c r="D382" t="s">
        <v>79</v>
      </c>
      <c r="E382" t="s">
        <v>85</v>
      </c>
      <c r="F382" t="s">
        <v>81</v>
      </c>
      <c r="G382">
        <v>104.417891292658</v>
      </c>
      <c r="H382">
        <v>2E+20</v>
      </c>
      <c r="I382">
        <v>7.9611241175421101</v>
      </c>
      <c r="J382">
        <v>242.12501777981899</v>
      </c>
      <c r="K382">
        <v>286</v>
      </c>
      <c r="L382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40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102.14875964009516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2.2962126910013021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96.156444378926295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107.14005251503001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5.8307026511145104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251.20270036070701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246.15</v>
      </c>
      <c r="W382" s="5">
        <f>IF((DiscreteStatsTable[[#This Row],[RepsRequested]]&gt;1),DiscreteStatsTable[[#This Row],[HalfWidth]],DiscreteStatsTable[[#This Row],[BatchMeansHalfWidth]])</f>
        <v>0.73436444545388257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40</v>
      </c>
      <c r="Y382" s="5">
        <f>IF(DiscreteStatsTable[[#This Row],[RepsRequested]]=DiscreteStatsTable[[#This Row],[RepsWithStatObserved]],1,0)</f>
        <v>1</v>
      </c>
    </row>
    <row r="383" spans="1:25" x14ac:dyDescent="0.35">
      <c r="A383" t="s">
        <v>68</v>
      </c>
      <c r="B383" t="s">
        <v>70</v>
      </c>
      <c r="C383">
        <v>37</v>
      </c>
      <c r="D383" t="s">
        <v>79</v>
      </c>
      <c r="E383" t="s">
        <v>86</v>
      </c>
      <c r="F383" t="s">
        <v>81</v>
      </c>
      <c r="G383">
        <v>358.93390825256398</v>
      </c>
      <c r="H383">
        <v>2E+20</v>
      </c>
      <c r="I383">
        <v>0</v>
      </c>
      <c r="J383">
        <v>756.14587178434101</v>
      </c>
      <c r="K383">
        <v>286</v>
      </c>
      <c r="L383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40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241.38796640685504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87.485340086404449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117.561885935883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435.60495245536299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1358.84356448017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246.15</v>
      </c>
      <c r="W383" s="5">
        <f>IF((DiscreteStatsTable[[#This Row],[RepsRequested]]&gt;1),DiscreteStatsTable[[#This Row],[HalfWidth]],DiscreteStatsTable[[#This Row],[BatchMeansHalfWidth]])</f>
        <v>27.979169137803662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40</v>
      </c>
      <c r="Y383" s="5">
        <f>IF(DiscreteStatsTable[[#This Row],[RepsRequested]]=DiscreteStatsTable[[#This Row],[RepsWithStatObserved]],1,0)</f>
        <v>1</v>
      </c>
    </row>
    <row r="384" spans="1:25" x14ac:dyDescent="0.35">
      <c r="A384" t="s">
        <v>68</v>
      </c>
      <c r="B384" t="s">
        <v>70</v>
      </c>
      <c r="C384">
        <v>38</v>
      </c>
      <c r="D384" t="s">
        <v>79</v>
      </c>
      <c r="E384" t="s">
        <v>80</v>
      </c>
      <c r="F384" t="s">
        <v>81</v>
      </c>
      <c r="G384">
        <v>0</v>
      </c>
      <c r="H384">
        <v>2E+20</v>
      </c>
      <c r="I384">
        <v>0</v>
      </c>
      <c r="J384">
        <v>0</v>
      </c>
      <c r="K384">
        <v>281</v>
      </c>
      <c r="L384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40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246.15</v>
      </c>
      <c r="W384" s="5">
        <f>IF((DiscreteStatsTable[[#This Row],[RepsRequested]]&gt;1),DiscreteStatsTable[[#This Row],[HalfWidth]],DiscreteStatsTable[[#This Row],[BatchMeansHalfWidth]])</f>
        <v>0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40</v>
      </c>
      <c r="Y384" s="5">
        <f>IF(DiscreteStatsTable[[#This Row],[RepsRequested]]=DiscreteStatsTable[[#This Row],[RepsWithStatObserved]],1,0)</f>
        <v>1</v>
      </c>
    </row>
    <row r="385" spans="1:25" x14ac:dyDescent="0.35">
      <c r="A385" t="s">
        <v>68</v>
      </c>
      <c r="B385" t="s">
        <v>70</v>
      </c>
      <c r="C385">
        <v>38</v>
      </c>
      <c r="D385" t="s">
        <v>79</v>
      </c>
      <c r="E385" t="s">
        <v>82</v>
      </c>
      <c r="F385" t="s">
        <v>81</v>
      </c>
      <c r="G385">
        <v>0</v>
      </c>
      <c r="H385">
        <v>2E+20</v>
      </c>
      <c r="I385">
        <v>0</v>
      </c>
      <c r="J385">
        <v>0</v>
      </c>
      <c r="K385">
        <v>281</v>
      </c>
      <c r="L385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40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0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0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0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246.15</v>
      </c>
      <c r="W385" s="5">
        <f>IF((DiscreteStatsTable[[#This Row],[RepsRequested]]&gt;1),DiscreteStatsTable[[#This Row],[HalfWidth]],DiscreteStatsTable[[#This Row],[BatchMeansHalfWidth]])</f>
        <v>0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40</v>
      </c>
      <c r="Y385" s="5">
        <f>IF(DiscreteStatsTable[[#This Row],[RepsRequested]]=DiscreteStatsTable[[#This Row],[RepsWithStatObserved]],1,0)</f>
        <v>1</v>
      </c>
    </row>
    <row r="386" spans="1:25" x14ac:dyDescent="0.35">
      <c r="A386" t="s">
        <v>68</v>
      </c>
      <c r="B386" t="s">
        <v>70</v>
      </c>
      <c r="C386">
        <v>38</v>
      </c>
      <c r="D386" t="s">
        <v>79</v>
      </c>
      <c r="E386" t="s">
        <v>83</v>
      </c>
      <c r="F386" t="s">
        <v>81</v>
      </c>
      <c r="G386">
        <v>389.32884360127201</v>
      </c>
      <c r="H386">
        <v>2E+20</v>
      </c>
      <c r="I386">
        <v>6.7028567477227599</v>
      </c>
      <c r="J386">
        <v>781.02892601655606</v>
      </c>
      <c r="K386">
        <v>281</v>
      </c>
      <c r="L386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40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343.53672604695009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87.285634596446968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224.70193845091299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536.11534632668702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5.8307026511145104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1446.41500829662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246.15</v>
      </c>
      <c r="W386" s="5">
        <f>IF((DiscreteStatsTable[[#This Row],[RepsRequested]]&gt;1),DiscreteStatsTable[[#This Row],[HalfWidth]],DiscreteStatsTable[[#This Row],[BatchMeansHalfWidth]])</f>
        <v>27.915300223586154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40</v>
      </c>
      <c r="Y386" s="5">
        <f>IF(DiscreteStatsTable[[#This Row],[RepsRequested]]=DiscreteStatsTable[[#This Row],[RepsWithStatObserved]],1,0)</f>
        <v>1</v>
      </c>
    </row>
    <row r="387" spans="1:25" x14ac:dyDescent="0.35">
      <c r="A387" t="s">
        <v>68</v>
      </c>
      <c r="B387" t="s">
        <v>70</v>
      </c>
      <c r="C387">
        <v>38</v>
      </c>
      <c r="D387" t="s">
        <v>79</v>
      </c>
      <c r="E387" t="s">
        <v>84</v>
      </c>
      <c r="F387" t="s">
        <v>81</v>
      </c>
      <c r="G387">
        <v>0</v>
      </c>
      <c r="H387">
        <v>2E+20</v>
      </c>
      <c r="I387">
        <v>0</v>
      </c>
      <c r="J387">
        <v>0</v>
      </c>
      <c r="K387">
        <v>281</v>
      </c>
      <c r="L387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40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0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0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0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246.15</v>
      </c>
      <c r="W387" s="5">
        <f>IF((DiscreteStatsTable[[#This Row],[RepsRequested]]&gt;1),DiscreteStatsTable[[#This Row],[HalfWidth]],DiscreteStatsTable[[#This Row],[BatchMeansHalfWidth]])</f>
        <v>0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40</v>
      </c>
      <c r="Y387" s="5">
        <f>IF(DiscreteStatsTable[[#This Row],[RepsRequested]]=DiscreteStatsTable[[#This Row],[RepsWithStatObserved]],1,0)</f>
        <v>1</v>
      </c>
    </row>
    <row r="388" spans="1:25" x14ac:dyDescent="0.35">
      <c r="A388" t="s">
        <v>68</v>
      </c>
      <c r="B388" t="s">
        <v>70</v>
      </c>
      <c r="C388">
        <v>38</v>
      </c>
      <c r="D388" t="s">
        <v>79</v>
      </c>
      <c r="E388" t="s">
        <v>85</v>
      </c>
      <c r="F388" t="s">
        <v>81</v>
      </c>
      <c r="G388">
        <v>102.460884901689</v>
      </c>
      <c r="H388">
        <v>2E+20</v>
      </c>
      <c r="I388">
        <v>6.7028567477227599</v>
      </c>
      <c r="J388">
        <v>228.125706889951</v>
      </c>
      <c r="K388">
        <v>281</v>
      </c>
      <c r="L388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40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102.14875964009516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2.2962126910013021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96.156444378926295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107.14005251503001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5.8307026511145104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251.20270036070701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246.15</v>
      </c>
      <c r="W388" s="5">
        <f>IF((DiscreteStatsTable[[#This Row],[RepsRequested]]&gt;1),DiscreteStatsTable[[#This Row],[HalfWidth]],DiscreteStatsTable[[#This Row],[BatchMeansHalfWidth]])</f>
        <v>0.73436444545388257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40</v>
      </c>
      <c r="Y388" s="5">
        <f>IF(DiscreteStatsTable[[#This Row],[RepsRequested]]=DiscreteStatsTable[[#This Row],[RepsWithStatObserved]],1,0)</f>
        <v>1</v>
      </c>
    </row>
    <row r="389" spans="1:25" x14ac:dyDescent="0.35">
      <c r="A389" t="s">
        <v>68</v>
      </c>
      <c r="B389" t="s">
        <v>70</v>
      </c>
      <c r="C389">
        <v>38</v>
      </c>
      <c r="D389" t="s">
        <v>79</v>
      </c>
      <c r="E389" t="s">
        <v>86</v>
      </c>
      <c r="F389" t="s">
        <v>81</v>
      </c>
      <c r="G389">
        <v>286.86795869958303</v>
      </c>
      <c r="H389">
        <v>2E+20</v>
      </c>
      <c r="I389">
        <v>0</v>
      </c>
      <c r="J389">
        <v>756.95500012933098</v>
      </c>
      <c r="K389">
        <v>281</v>
      </c>
      <c r="L389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40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241.38796640685504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87.485340086404449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117.561885935883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435.60495245536299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1358.84356448017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246.15</v>
      </c>
      <c r="W389" s="5">
        <f>IF((DiscreteStatsTable[[#This Row],[RepsRequested]]&gt;1),DiscreteStatsTable[[#This Row],[HalfWidth]],DiscreteStatsTable[[#This Row],[BatchMeansHalfWidth]])</f>
        <v>27.979169137803662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40</v>
      </c>
      <c r="Y389" s="5">
        <f>IF(DiscreteStatsTable[[#This Row],[RepsRequested]]=DiscreteStatsTable[[#This Row],[RepsWithStatObserved]],1,0)</f>
        <v>1</v>
      </c>
    </row>
    <row r="390" spans="1:25" x14ac:dyDescent="0.35">
      <c r="A390" t="s">
        <v>68</v>
      </c>
      <c r="B390" t="s">
        <v>70</v>
      </c>
      <c r="C390">
        <v>39</v>
      </c>
      <c r="D390" t="s">
        <v>79</v>
      </c>
      <c r="E390" t="s">
        <v>80</v>
      </c>
      <c r="F390" t="s">
        <v>81</v>
      </c>
      <c r="G390">
        <v>0</v>
      </c>
      <c r="H390">
        <v>2E+20</v>
      </c>
      <c r="I390">
        <v>0</v>
      </c>
      <c r="J390">
        <v>0</v>
      </c>
      <c r="K390">
        <v>254</v>
      </c>
      <c r="L390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40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246.15</v>
      </c>
      <c r="W390" s="5">
        <f>IF((DiscreteStatsTable[[#This Row],[RepsRequested]]&gt;1),DiscreteStatsTable[[#This Row],[HalfWidth]],DiscreteStatsTable[[#This Row],[BatchMeansHalfWidth]])</f>
        <v>0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40</v>
      </c>
      <c r="Y390" s="5">
        <f>IF(DiscreteStatsTable[[#This Row],[RepsRequested]]=DiscreteStatsTable[[#This Row],[RepsWithStatObserved]],1,0)</f>
        <v>1</v>
      </c>
    </row>
    <row r="391" spans="1:25" x14ac:dyDescent="0.35">
      <c r="A391" t="s">
        <v>68</v>
      </c>
      <c r="B391" t="s">
        <v>70</v>
      </c>
      <c r="C391">
        <v>39</v>
      </c>
      <c r="D391" t="s">
        <v>79</v>
      </c>
      <c r="E391" t="s">
        <v>82</v>
      </c>
      <c r="F391" t="s">
        <v>81</v>
      </c>
      <c r="G391">
        <v>0</v>
      </c>
      <c r="H391">
        <v>2E+20</v>
      </c>
      <c r="I391">
        <v>0</v>
      </c>
      <c r="J391">
        <v>0</v>
      </c>
      <c r="K391">
        <v>254</v>
      </c>
      <c r="L391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40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0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0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0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246.15</v>
      </c>
      <c r="W391" s="5">
        <f>IF((DiscreteStatsTable[[#This Row],[RepsRequested]]&gt;1),DiscreteStatsTable[[#This Row],[HalfWidth]],DiscreteStatsTable[[#This Row],[BatchMeansHalfWidth]])</f>
        <v>0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40</v>
      </c>
      <c r="Y391" s="5">
        <f>IF(DiscreteStatsTable[[#This Row],[RepsRequested]]=DiscreteStatsTable[[#This Row],[RepsWithStatObserved]],1,0)</f>
        <v>1</v>
      </c>
    </row>
    <row r="392" spans="1:25" x14ac:dyDescent="0.35">
      <c r="A392" t="s">
        <v>68</v>
      </c>
      <c r="B392" t="s">
        <v>70</v>
      </c>
      <c r="C392">
        <v>39</v>
      </c>
      <c r="D392" t="s">
        <v>79</v>
      </c>
      <c r="E392" t="s">
        <v>83</v>
      </c>
      <c r="F392" t="s">
        <v>81</v>
      </c>
      <c r="G392">
        <v>381.11518600248598</v>
      </c>
      <c r="H392">
        <v>2E+20</v>
      </c>
      <c r="I392">
        <v>6.9992179494893199</v>
      </c>
      <c r="J392">
        <v>880.15900266168296</v>
      </c>
      <c r="K392">
        <v>254</v>
      </c>
      <c r="L392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40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343.53672604695009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87.285634596446968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224.70193845091299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536.11534632668702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5.8307026511145104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1446.41500829662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246.15</v>
      </c>
      <c r="W392" s="5">
        <f>IF((DiscreteStatsTable[[#This Row],[RepsRequested]]&gt;1),DiscreteStatsTable[[#This Row],[HalfWidth]],DiscreteStatsTable[[#This Row],[BatchMeansHalfWidth]])</f>
        <v>27.915300223586154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40</v>
      </c>
      <c r="Y392" s="5">
        <f>IF(DiscreteStatsTable[[#This Row],[RepsRequested]]=DiscreteStatsTable[[#This Row],[RepsWithStatObserved]],1,0)</f>
        <v>1</v>
      </c>
    </row>
    <row r="393" spans="1:25" x14ac:dyDescent="0.35">
      <c r="A393" t="s">
        <v>68</v>
      </c>
      <c r="B393" t="s">
        <v>70</v>
      </c>
      <c r="C393">
        <v>39</v>
      </c>
      <c r="D393" t="s">
        <v>79</v>
      </c>
      <c r="E393" t="s">
        <v>84</v>
      </c>
      <c r="F393" t="s">
        <v>81</v>
      </c>
      <c r="G393">
        <v>0</v>
      </c>
      <c r="H393">
        <v>2E+20</v>
      </c>
      <c r="I393">
        <v>0</v>
      </c>
      <c r="J393">
        <v>0</v>
      </c>
      <c r="K393">
        <v>254</v>
      </c>
      <c r="L393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40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0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0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0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246.15</v>
      </c>
      <c r="W393" s="5">
        <f>IF((DiscreteStatsTable[[#This Row],[RepsRequested]]&gt;1),DiscreteStatsTable[[#This Row],[HalfWidth]],DiscreteStatsTable[[#This Row],[BatchMeansHalfWidth]])</f>
        <v>0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40</v>
      </c>
      <c r="Y393" s="5">
        <f>IF(DiscreteStatsTable[[#This Row],[RepsRequested]]=DiscreteStatsTable[[#This Row],[RepsWithStatObserved]],1,0)</f>
        <v>1</v>
      </c>
    </row>
    <row r="394" spans="1:25" x14ac:dyDescent="0.35">
      <c r="A394" t="s">
        <v>68</v>
      </c>
      <c r="B394" t="s">
        <v>70</v>
      </c>
      <c r="C394">
        <v>39</v>
      </c>
      <c r="D394" t="s">
        <v>79</v>
      </c>
      <c r="E394" t="s">
        <v>85</v>
      </c>
      <c r="F394" t="s">
        <v>81</v>
      </c>
      <c r="G394">
        <v>104.185242735888</v>
      </c>
      <c r="H394">
        <v>2E+20</v>
      </c>
      <c r="I394">
        <v>6.9992179494893199</v>
      </c>
      <c r="J394">
        <v>221.860197406965</v>
      </c>
      <c r="K394">
        <v>254</v>
      </c>
      <c r="L394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40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102.14875964009516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2.2962126910013021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96.156444378926295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107.14005251503001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5.8307026511145104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251.20270036070701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246.15</v>
      </c>
      <c r="W394" s="5">
        <f>IF((DiscreteStatsTable[[#This Row],[RepsRequested]]&gt;1),DiscreteStatsTable[[#This Row],[HalfWidth]],DiscreteStatsTable[[#This Row],[BatchMeansHalfWidth]])</f>
        <v>0.73436444545388257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40</v>
      </c>
      <c r="Y394" s="5">
        <f>IF(DiscreteStatsTable[[#This Row],[RepsRequested]]=DiscreteStatsTable[[#This Row],[RepsWithStatObserved]],1,0)</f>
        <v>1</v>
      </c>
    </row>
    <row r="395" spans="1:25" x14ac:dyDescent="0.35">
      <c r="A395" t="s">
        <v>68</v>
      </c>
      <c r="B395" t="s">
        <v>70</v>
      </c>
      <c r="C395">
        <v>39</v>
      </c>
      <c r="D395" t="s">
        <v>79</v>
      </c>
      <c r="E395" t="s">
        <v>86</v>
      </c>
      <c r="F395" t="s">
        <v>81</v>
      </c>
      <c r="G395">
        <v>276.92994326659903</v>
      </c>
      <c r="H395">
        <v>2E+20</v>
      </c>
      <c r="I395">
        <v>0</v>
      </c>
      <c r="J395">
        <v>828.97198309052499</v>
      </c>
      <c r="K395">
        <v>254</v>
      </c>
      <c r="L395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40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241.38796640685504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87.485340086404449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117.561885935883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435.60495245536299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1358.84356448017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246.15</v>
      </c>
      <c r="W395" s="5">
        <f>IF((DiscreteStatsTable[[#This Row],[RepsRequested]]&gt;1),DiscreteStatsTable[[#This Row],[HalfWidth]],DiscreteStatsTable[[#This Row],[BatchMeansHalfWidth]])</f>
        <v>27.979169137803662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40</v>
      </c>
      <c r="Y395" s="5">
        <f>IF(DiscreteStatsTable[[#This Row],[RepsRequested]]=DiscreteStatsTable[[#This Row],[RepsWithStatObserved]],1,0)</f>
        <v>1</v>
      </c>
    </row>
    <row r="396" spans="1:25" x14ac:dyDescent="0.35">
      <c r="A396" t="s">
        <v>68</v>
      </c>
      <c r="B396" t="s">
        <v>70</v>
      </c>
      <c r="C396">
        <v>40</v>
      </c>
      <c r="D396" t="s">
        <v>79</v>
      </c>
      <c r="E396" t="s">
        <v>80</v>
      </c>
      <c r="F396" t="s">
        <v>81</v>
      </c>
      <c r="G396">
        <v>0</v>
      </c>
      <c r="H396">
        <v>2E+20</v>
      </c>
      <c r="I396">
        <v>0</v>
      </c>
      <c r="J396">
        <v>0</v>
      </c>
      <c r="K396">
        <v>289</v>
      </c>
      <c r="L396" s="5" t="str">
        <f>DiscreteStatsTable[[#This Row],[ProjectName]]&amp;DiscreteStatsTable[[#This Row],[Name]]&amp;DiscreteStatsTable[[#This Row],[Type]]&amp;DiscreteStatsTable[[#This Row],[Source]]</f>
        <v>Drone ProjectDroneNVA TimeEntity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40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246.15</v>
      </c>
      <c r="W396" s="5">
        <f>IF((DiscreteStatsTable[[#This Row],[RepsRequested]]&gt;1),DiscreteStatsTable[[#This Row],[HalfWidth]],DiscreteStatsTable[[#This Row],[BatchMeansHalfWidth]])</f>
        <v>0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40</v>
      </c>
      <c r="Y396" s="5">
        <f>IF(DiscreteStatsTable[[#This Row],[RepsRequested]]=DiscreteStatsTable[[#This Row],[RepsWithStatObserved]],1,0)</f>
        <v>1</v>
      </c>
    </row>
    <row r="397" spans="1:25" x14ac:dyDescent="0.35">
      <c r="A397" t="s">
        <v>68</v>
      </c>
      <c r="B397" t="s">
        <v>70</v>
      </c>
      <c r="C397">
        <v>40</v>
      </c>
      <c r="D397" t="s">
        <v>79</v>
      </c>
      <c r="E397" t="s">
        <v>82</v>
      </c>
      <c r="F397" t="s">
        <v>81</v>
      </c>
      <c r="G397">
        <v>0</v>
      </c>
      <c r="H397">
        <v>2E+20</v>
      </c>
      <c r="I397">
        <v>0</v>
      </c>
      <c r="J397">
        <v>0</v>
      </c>
      <c r="K397">
        <v>289</v>
      </c>
      <c r="L397" s="5" t="str">
        <f>DiscreteStatsTable[[#This Row],[ProjectName]]&amp;DiscreteStatsTable[[#This Row],[Name]]&amp;DiscreteStatsTable[[#This Row],[Type]]&amp;DiscreteStatsTable[[#This Row],[Source]]</f>
        <v>Drone ProjectDroneOther TimeEntity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40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0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0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0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246.15</v>
      </c>
      <c r="W397" s="5">
        <f>IF((DiscreteStatsTable[[#This Row],[RepsRequested]]&gt;1),DiscreteStatsTable[[#This Row],[HalfWidth]],DiscreteStatsTable[[#This Row],[BatchMeansHalfWidth]])</f>
        <v>0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40</v>
      </c>
      <c r="Y397" s="5">
        <f>IF(DiscreteStatsTable[[#This Row],[RepsRequested]]=DiscreteStatsTable[[#This Row],[RepsWithStatObserved]],1,0)</f>
        <v>1</v>
      </c>
    </row>
    <row r="398" spans="1:25" x14ac:dyDescent="0.35">
      <c r="A398" t="s">
        <v>68</v>
      </c>
      <c r="B398" t="s">
        <v>70</v>
      </c>
      <c r="C398">
        <v>40</v>
      </c>
      <c r="D398" t="s">
        <v>79</v>
      </c>
      <c r="E398" t="s">
        <v>83</v>
      </c>
      <c r="F398" t="s">
        <v>81</v>
      </c>
      <c r="G398">
        <v>420.354864830753</v>
      </c>
      <c r="H398">
        <v>2E+20</v>
      </c>
      <c r="I398">
        <v>7.2121011143722198</v>
      </c>
      <c r="J398">
        <v>844.28243047168996</v>
      </c>
      <c r="K398">
        <v>289</v>
      </c>
      <c r="L398" s="5" t="str">
        <f>DiscreteStatsTable[[#This Row],[ProjectName]]&amp;DiscreteStatsTable[[#This Row],[Name]]&amp;DiscreteStatsTable[[#This Row],[Type]]&amp;DiscreteStatsTable[[#This Row],[Source]]</f>
        <v>Drone ProjectDroneTotal TimeEntity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40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343.53672604695009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87.285634596446968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27.915300223586154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224.70193845091299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536.11534632668702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5.8307026511145104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1446.41500829662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246.15</v>
      </c>
      <c r="W398" s="5">
        <f>IF((DiscreteStatsTable[[#This Row],[RepsRequested]]&gt;1),DiscreteStatsTable[[#This Row],[HalfWidth]],DiscreteStatsTable[[#This Row],[BatchMeansHalfWidth]])</f>
        <v>27.915300223586154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40</v>
      </c>
      <c r="Y398" s="5">
        <f>IF(DiscreteStatsTable[[#This Row],[RepsRequested]]=DiscreteStatsTable[[#This Row],[RepsWithStatObserved]],1,0)</f>
        <v>1</v>
      </c>
    </row>
    <row r="399" spans="1:25" x14ac:dyDescent="0.35">
      <c r="A399" t="s">
        <v>68</v>
      </c>
      <c r="B399" t="s">
        <v>70</v>
      </c>
      <c r="C399">
        <v>40</v>
      </c>
      <c r="D399" t="s">
        <v>79</v>
      </c>
      <c r="E399" t="s">
        <v>84</v>
      </c>
      <c r="F399" t="s">
        <v>81</v>
      </c>
      <c r="G399">
        <v>0</v>
      </c>
      <c r="H399">
        <v>2E+20</v>
      </c>
      <c r="I399">
        <v>0</v>
      </c>
      <c r="J399">
        <v>0</v>
      </c>
      <c r="K399">
        <v>289</v>
      </c>
      <c r="L399" s="5" t="str">
        <f>DiscreteStatsTable[[#This Row],[ProjectName]]&amp;DiscreteStatsTable[[#This Row],[Name]]&amp;DiscreteStatsTable[[#This Row],[Type]]&amp;DiscreteStatsTable[[#This Row],[Source]]</f>
        <v>Drone ProjectDroneTransfer TimeEntity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40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0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0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0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246.15</v>
      </c>
      <c r="W399" s="5">
        <f>IF((DiscreteStatsTable[[#This Row],[RepsRequested]]&gt;1),DiscreteStatsTable[[#This Row],[HalfWidth]],DiscreteStatsTable[[#This Row],[BatchMeansHalfWidth]])</f>
        <v>0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40</v>
      </c>
      <c r="Y399" s="5">
        <f>IF(DiscreteStatsTable[[#This Row],[RepsRequested]]=DiscreteStatsTable[[#This Row],[RepsWithStatObserved]],1,0)</f>
        <v>1</v>
      </c>
    </row>
    <row r="400" spans="1:25" x14ac:dyDescent="0.35">
      <c r="A400" t="s">
        <v>68</v>
      </c>
      <c r="B400" t="s">
        <v>70</v>
      </c>
      <c r="C400">
        <v>40</v>
      </c>
      <c r="D400" t="s">
        <v>79</v>
      </c>
      <c r="E400" t="s">
        <v>85</v>
      </c>
      <c r="F400" t="s">
        <v>81</v>
      </c>
      <c r="G400">
        <v>102.44621144582599</v>
      </c>
      <c r="H400">
        <v>2E+20</v>
      </c>
      <c r="I400">
        <v>7.2121011143722198</v>
      </c>
      <c r="J400">
        <v>217.61668989580599</v>
      </c>
      <c r="K400">
        <v>289</v>
      </c>
      <c r="L400" s="5" t="str">
        <f>DiscreteStatsTable[[#This Row],[ProjectName]]&amp;DiscreteStatsTable[[#This Row],[Name]]&amp;DiscreteStatsTable[[#This Row],[Type]]&amp;DiscreteStatsTable[[#This Row],[Source]]</f>
        <v>Drone ProjectDroneVA TimeEntity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40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102.14875964009516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2.2962126910013021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0.73436444545388257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96.156444378926295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107.14005251503001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5.8307026511145104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251.20270036070701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246.15</v>
      </c>
      <c r="W400" s="5">
        <f>IF((DiscreteStatsTable[[#This Row],[RepsRequested]]&gt;1),DiscreteStatsTable[[#This Row],[HalfWidth]],DiscreteStatsTable[[#This Row],[BatchMeansHalfWidth]])</f>
        <v>0.73436444545388257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40</v>
      </c>
      <c r="Y400" s="5">
        <f>IF(DiscreteStatsTable[[#This Row],[RepsRequested]]=DiscreteStatsTable[[#This Row],[RepsWithStatObserved]],1,0)</f>
        <v>1</v>
      </c>
    </row>
    <row r="401" spans="1:25" x14ac:dyDescent="0.35">
      <c r="A401" t="s">
        <v>68</v>
      </c>
      <c r="B401" t="s">
        <v>70</v>
      </c>
      <c r="C401">
        <v>40</v>
      </c>
      <c r="D401" t="s">
        <v>79</v>
      </c>
      <c r="E401" t="s">
        <v>86</v>
      </c>
      <c r="F401" t="s">
        <v>81</v>
      </c>
      <c r="G401">
        <v>317.90865338492802</v>
      </c>
      <c r="H401">
        <v>2E+20</v>
      </c>
      <c r="I401">
        <v>0</v>
      </c>
      <c r="J401">
        <v>683.51532476039097</v>
      </c>
      <c r="K401">
        <v>289</v>
      </c>
      <c r="L401" s="5" t="str">
        <f>DiscreteStatsTable[[#This Row],[ProjectName]]&amp;DiscreteStatsTable[[#This Row],[Name]]&amp;DiscreteStatsTable[[#This Row],[Type]]&amp;DiscreteStatsTable[[#This Row],[Source]]</f>
        <v>Drone ProjectDroneWait TimeEntity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40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241.38796640685504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87.485340086404449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27.979169137803662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117.561885935883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435.60495245536299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1358.84356448017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246.15</v>
      </c>
      <c r="W401" s="5">
        <f>IF((DiscreteStatsTable[[#This Row],[RepsRequested]]&gt;1),DiscreteStatsTable[[#This Row],[HalfWidth]],DiscreteStatsTable[[#This Row],[BatchMeansHalfWidth]])</f>
        <v>27.979169137803662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40</v>
      </c>
      <c r="Y401" s="5">
        <f>IF(DiscreteStatsTable[[#This Row],[RepsRequested]]=DiscreteStatsTable[[#This Row],[RepsWithStatObserved]],1,0)</f>
        <v>1</v>
      </c>
    </row>
    <row r="402" spans="1:25" x14ac:dyDescent="0.35">
      <c r="A402" t="s">
        <v>68</v>
      </c>
      <c r="B402" t="s">
        <v>70</v>
      </c>
      <c r="C402">
        <v>1</v>
      </c>
      <c r="D402" t="s">
        <v>87</v>
      </c>
      <c r="E402" t="s">
        <v>72</v>
      </c>
      <c r="F402" t="s">
        <v>73</v>
      </c>
      <c r="G402">
        <v>0.156647353922404</v>
      </c>
      <c r="H402">
        <v>2E+20</v>
      </c>
      <c r="I402">
        <v>0</v>
      </c>
      <c r="J402">
        <v>4.5427732637497202</v>
      </c>
      <c r="K402">
        <v>290</v>
      </c>
      <c r="L402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40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0.69572118656217896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0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3.3981404703853899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0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45.846548082896099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271.5</v>
      </c>
      <c r="W402" s="5">
        <f>IF((DiscreteStatsTable[[#This Row],[RepsRequested]]&gt;1),DiscreteStatsTable[[#This Row],[HalfWidth]],DiscreteStatsTable[[#This Row],[BatchMeansHalfWidth]])</f>
        <v>0.2727677126505697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40</v>
      </c>
      <c r="Y402" s="5">
        <f>IF(DiscreteStatsTable[[#This Row],[RepsRequested]]=DiscreteStatsTable[[#This Row],[RepsWithStatObserved]],1,0)</f>
        <v>1</v>
      </c>
    </row>
    <row r="403" spans="1:25" x14ac:dyDescent="0.35">
      <c r="A403" t="s">
        <v>68</v>
      </c>
      <c r="B403" t="s">
        <v>70</v>
      </c>
      <c r="C403">
        <v>2</v>
      </c>
      <c r="D403" t="s">
        <v>87</v>
      </c>
      <c r="E403" t="s">
        <v>72</v>
      </c>
      <c r="F403" t="s">
        <v>73</v>
      </c>
      <c r="G403">
        <v>0</v>
      </c>
      <c r="H403">
        <v>2E+20</v>
      </c>
      <c r="I403">
        <v>0</v>
      </c>
      <c r="J403">
        <v>0</v>
      </c>
      <c r="K403">
        <v>220</v>
      </c>
      <c r="L403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40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0.69572118656217896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0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3.3981404703853899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45.846548082896099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271.5</v>
      </c>
      <c r="W403" s="5">
        <f>IF((DiscreteStatsTable[[#This Row],[RepsRequested]]&gt;1),DiscreteStatsTable[[#This Row],[HalfWidth]],DiscreteStatsTable[[#This Row],[BatchMeansHalfWidth]])</f>
        <v>0.2727677126505697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40</v>
      </c>
      <c r="Y403" s="5">
        <f>IF(DiscreteStatsTable[[#This Row],[RepsRequested]]=DiscreteStatsTable[[#This Row],[RepsWithStatObserved]],1,0)</f>
        <v>1</v>
      </c>
    </row>
    <row r="404" spans="1:25" x14ac:dyDescent="0.35">
      <c r="A404" t="s">
        <v>68</v>
      </c>
      <c r="B404" t="s">
        <v>70</v>
      </c>
      <c r="C404">
        <v>3</v>
      </c>
      <c r="D404" t="s">
        <v>87</v>
      </c>
      <c r="E404" t="s">
        <v>72</v>
      </c>
      <c r="F404" t="s">
        <v>73</v>
      </c>
      <c r="G404">
        <v>0</v>
      </c>
      <c r="H404">
        <v>2E+20</v>
      </c>
      <c r="I404">
        <v>0</v>
      </c>
      <c r="J404">
        <v>0</v>
      </c>
      <c r="K404">
        <v>210</v>
      </c>
      <c r="L404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40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0.69572118656217896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0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3.3981404703853899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0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45.846548082896099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271.5</v>
      </c>
      <c r="W404" s="5">
        <f>IF((DiscreteStatsTable[[#This Row],[RepsRequested]]&gt;1),DiscreteStatsTable[[#This Row],[HalfWidth]],DiscreteStatsTable[[#This Row],[BatchMeansHalfWidth]])</f>
        <v>0.2727677126505697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40</v>
      </c>
      <c r="Y404" s="5">
        <f>IF(DiscreteStatsTable[[#This Row],[RepsRequested]]=DiscreteStatsTable[[#This Row],[RepsWithStatObserved]],1,0)</f>
        <v>1</v>
      </c>
    </row>
    <row r="405" spans="1:25" x14ac:dyDescent="0.35">
      <c r="A405" t="s">
        <v>68</v>
      </c>
      <c r="B405" t="s">
        <v>70</v>
      </c>
      <c r="C405">
        <v>4</v>
      </c>
      <c r="D405" t="s">
        <v>87</v>
      </c>
      <c r="E405" t="s">
        <v>72</v>
      </c>
      <c r="F405" t="s">
        <v>73</v>
      </c>
      <c r="G405">
        <v>0.87047666233049503</v>
      </c>
      <c r="H405">
        <v>2E+20</v>
      </c>
      <c r="I405">
        <v>0</v>
      </c>
      <c r="J405">
        <v>25.243823207584299</v>
      </c>
      <c r="K405">
        <v>290</v>
      </c>
      <c r="L405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40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0.69572118656217896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0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3.3981404703853899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45.846548082896099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271.5</v>
      </c>
      <c r="W405" s="5">
        <f>IF((DiscreteStatsTable[[#This Row],[RepsRequested]]&gt;1),DiscreteStatsTable[[#This Row],[HalfWidth]],DiscreteStatsTable[[#This Row],[BatchMeansHalfWidth]])</f>
        <v>0.2727677126505697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40</v>
      </c>
      <c r="Y405" s="5">
        <f>IF(DiscreteStatsTable[[#This Row],[RepsRequested]]=DiscreteStatsTable[[#This Row],[RepsWithStatObserved]],1,0)</f>
        <v>1</v>
      </c>
    </row>
    <row r="406" spans="1:25" x14ac:dyDescent="0.35">
      <c r="A406" t="s">
        <v>68</v>
      </c>
      <c r="B406" t="s">
        <v>70</v>
      </c>
      <c r="C406">
        <v>5</v>
      </c>
      <c r="D406" t="s">
        <v>87</v>
      </c>
      <c r="E406" t="s">
        <v>72</v>
      </c>
      <c r="F406" t="s">
        <v>73</v>
      </c>
      <c r="G406">
        <v>1.48199398918806</v>
      </c>
      <c r="H406">
        <v>3E+20</v>
      </c>
      <c r="I406">
        <v>0</v>
      </c>
      <c r="J406">
        <v>27.217981744217902</v>
      </c>
      <c r="K406">
        <v>330</v>
      </c>
      <c r="L406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40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0.69572118656217896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3.3981404703853899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45.846548082896099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271.5</v>
      </c>
      <c r="W406" s="5">
        <f>IF((DiscreteStatsTable[[#This Row],[RepsRequested]]&gt;1),DiscreteStatsTable[[#This Row],[HalfWidth]],DiscreteStatsTable[[#This Row],[BatchMeansHalfWidth]])</f>
        <v>0.2727677126505697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40</v>
      </c>
      <c r="Y406" s="5">
        <f>IF(DiscreteStatsTable[[#This Row],[RepsRequested]]=DiscreteStatsTable[[#This Row],[RepsWithStatObserved]],1,0)</f>
        <v>1</v>
      </c>
    </row>
    <row r="407" spans="1:25" x14ac:dyDescent="0.35">
      <c r="A407" t="s">
        <v>68</v>
      </c>
      <c r="B407" t="s">
        <v>70</v>
      </c>
      <c r="C407">
        <v>6</v>
      </c>
      <c r="D407" t="s">
        <v>87</v>
      </c>
      <c r="E407" t="s">
        <v>72</v>
      </c>
      <c r="F407" t="s">
        <v>73</v>
      </c>
      <c r="G407">
        <v>0.26587889927526498</v>
      </c>
      <c r="H407">
        <v>0.39141748923509101</v>
      </c>
      <c r="I407">
        <v>0</v>
      </c>
      <c r="J407">
        <v>8.5081247768084705</v>
      </c>
      <c r="K407">
        <v>320</v>
      </c>
      <c r="L407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40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0.69572118656217896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0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3.3981404703853899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45.846548082896099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271.5</v>
      </c>
      <c r="W407" s="5">
        <f>IF((DiscreteStatsTable[[#This Row],[RepsRequested]]&gt;1),DiscreteStatsTable[[#This Row],[HalfWidth]],DiscreteStatsTable[[#This Row],[BatchMeansHalfWidth]])</f>
        <v>0.2727677126505697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40</v>
      </c>
      <c r="Y407" s="5">
        <f>IF(DiscreteStatsTable[[#This Row],[RepsRequested]]=DiscreteStatsTable[[#This Row],[RepsWithStatObserved]],1,0)</f>
        <v>1</v>
      </c>
    </row>
    <row r="408" spans="1:25" x14ac:dyDescent="0.35">
      <c r="A408" t="s">
        <v>68</v>
      </c>
      <c r="B408" t="s">
        <v>70</v>
      </c>
      <c r="C408">
        <v>7</v>
      </c>
      <c r="D408" t="s">
        <v>87</v>
      </c>
      <c r="E408" t="s">
        <v>72</v>
      </c>
      <c r="F408" t="s">
        <v>73</v>
      </c>
      <c r="G408">
        <v>0</v>
      </c>
      <c r="H408">
        <v>2E+20</v>
      </c>
      <c r="I408">
        <v>0</v>
      </c>
      <c r="J408">
        <v>0</v>
      </c>
      <c r="K408">
        <v>260</v>
      </c>
      <c r="L408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40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0.69572118656217896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0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3.3981404703853899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0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45.846548082896099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271.5</v>
      </c>
      <c r="W408" s="5">
        <f>IF((DiscreteStatsTable[[#This Row],[RepsRequested]]&gt;1),DiscreteStatsTable[[#This Row],[HalfWidth]],DiscreteStatsTable[[#This Row],[BatchMeansHalfWidth]])</f>
        <v>0.2727677126505697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40</v>
      </c>
      <c r="Y408" s="5">
        <f>IF(DiscreteStatsTable[[#This Row],[RepsRequested]]=DiscreteStatsTable[[#This Row],[RepsWithStatObserved]],1,0)</f>
        <v>1</v>
      </c>
    </row>
    <row r="409" spans="1:25" x14ac:dyDescent="0.35">
      <c r="A409" t="s">
        <v>68</v>
      </c>
      <c r="B409" t="s">
        <v>70</v>
      </c>
      <c r="C409">
        <v>8</v>
      </c>
      <c r="D409" t="s">
        <v>87</v>
      </c>
      <c r="E409" t="s">
        <v>72</v>
      </c>
      <c r="F409" t="s">
        <v>73</v>
      </c>
      <c r="G409">
        <v>0.66870802323488798</v>
      </c>
      <c r="H409">
        <v>2E+20</v>
      </c>
      <c r="I409">
        <v>0</v>
      </c>
      <c r="J409">
        <v>17.728983800946299</v>
      </c>
      <c r="K409">
        <v>310</v>
      </c>
      <c r="L409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40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0.69572118656217896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0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3.3981404703853899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45.846548082896099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271.5</v>
      </c>
      <c r="W409" s="5">
        <f>IF((DiscreteStatsTable[[#This Row],[RepsRequested]]&gt;1),DiscreteStatsTable[[#This Row],[HalfWidth]],DiscreteStatsTable[[#This Row],[BatchMeansHalfWidth]])</f>
        <v>0.2727677126505697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40</v>
      </c>
      <c r="Y409" s="5">
        <f>IF(DiscreteStatsTable[[#This Row],[RepsRequested]]=DiscreteStatsTable[[#This Row],[RepsWithStatObserved]],1,0)</f>
        <v>1</v>
      </c>
    </row>
    <row r="410" spans="1:25" x14ac:dyDescent="0.35">
      <c r="A410" t="s">
        <v>68</v>
      </c>
      <c r="B410" t="s">
        <v>70</v>
      </c>
      <c r="C410">
        <v>9</v>
      </c>
      <c r="D410" t="s">
        <v>87</v>
      </c>
      <c r="E410" t="s">
        <v>72</v>
      </c>
      <c r="F410" t="s">
        <v>73</v>
      </c>
      <c r="G410">
        <v>0</v>
      </c>
      <c r="H410">
        <v>2E+20</v>
      </c>
      <c r="I410">
        <v>0</v>
      </c>
      <c r="J410">
        <v>0</v>
      </c>
      <c r="K410">
        <v>280</v>
      </c>
      <c r="L410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40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0.69572118656217896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0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3.3981404703853899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0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45.846548082896099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271.5</v>
      </c>
      <c r="W410" s="5">
        <f>IF((DiscreteStatsTable[[#This Row],[RepsRequested]]&gt;1),DiscreteStatsTable[[#This Row],[HalfWidth]],DiscreteStatsTable[[#This Row],[BatchMeansHalfWidth]])</f>
        <v>0.2727677126505697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40</v>
      </c>
      <c r="Y410" s="5">
        <f>IF(DiscreteStatsTable[[#This Row],[RepsRequested]]=DiscreteStatsTable[[#This Row],[RepsWithStatObserved]],1,0)</f>
        <v>1</v>
      </c>
    </row>
    <row r="411" spans="1:25" x14ac:dyDescent="0.35">
      <c r="A411" t="s">
        <v>68</v>
      </c>
      <c r="B411" t="s">
        <v>70</v>
      </c>
      <c r="C411">
        <v>10</v>
      </c>
      <c r="D411" t="s">
        <v>87</v>
      </c>
      <c r="E411" t="s">
        <v>72</v>
      </c>
      <c r="F411" t="s">
        <v>73</v>
      </c>
      <c r="G411">
        <v>0.38093264001820298</v>
      </c>
      <c r="H411">
        <v>0.57832038755374104</v>
      </c>
      <c r="I411">
        <v>0</v>
      </c>
      <c r="J411">
        <v>12.570777120600701</v>
      </c>
      <c r="K411">
        <v>330</v>
      </c>
      <c r="L411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40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0.69572118656217896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0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3.3981404703853899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45.846548082896099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271.5</v>
      </c>
      <c r="W411" s="5">
        <f>IF((DiscreteStatsTable[[#This Row],[RepsRequested]]&gt;1),DiscreteStatsTable[[#This Row],[HalfWidth]],DiscreteStatsTable[[#This Row],[BatchMeansHalfWidth]])</f>
        <v>0.2727677126505697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40</v>
      </c>
      <c r="Y411" s="5">
        <f>IF(DiscreteStatsTable[[#This Row],[RepsRequested]]=DiscreteStatsTable[[#This Row],[RepsWithStatObserved]],1,0)</f>
        <v>1</v>
      </c>
    </row>
    <row r="412" spans="1:25" x14ac:dyDescent="0.35">
      <c r="A412" t="s">
        <v>68</v>
      </c>
      <c r="B412" t="s">
        <v>70</v>
      </c>
      <c r="C412">
        <v>11</v>
      </c>
      <c r="D412" t="s">
        <v>87</v>
      </c>
      <c r="E412" t="s">
        <v>72</v>
      </c>
      <c r="F412" t="s">
        <v>73</v>
      </c>
      <c r="G412">
        <v>0.35599439768463997</v>
      </c>
      <c r="H412">
        <v>2E+20</v>
      </c>
      <c r="I412">
        <v>0</v>
      </c>
      <c r="J412">
        <v>7.4758823513774404</v>
      </c>
      <c r="K412">
        <v>210</v>
      </c>
      <c r="L412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40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0.69572118656217896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3.3981404703853899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45.846548082896099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271.5</v>
      </c>
      <c r="W412" s="5">
        <f>IF((DiscreteStatsTable[[#This Row],[RepsRequested]]&gt;1),DiscreteStatsTable[[#This Row],[HalfWidth]],DiscreteStatsTable[[#This Row],[BatchMeansHalfWidth]])</f>
        <v>0.2727677126505697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40</v>
      </c>
      <c r="Y412" s="5">
        <f>IF(DiscreteStatsTable[[#This Row],[RepsRequested]]=DiscreteStatsTable[[#This Row],[RepsWithStatObserved]],1,0)</f>
        <v>1</v>
      </c>
    </row>
    <row r="413" spans="1:25" x14ac:dyDescent="0.35">
      <c r="A413" t="s">
        <v>68</v>
      </c>
      <c r="B413" t="s">
        <v>70</v>
      </c>
      <c r="C413">
        <v>12</v>
      </c>
      <c r="D413" t="s">
        <v>87</v>
      </c>
      <c r="E413" t="s">
        <v>72</v>
      </c>
      <c r="F413" t="s">
        <v>73</v>
      </c>
      <c r="G413">
        <v>0.26169181042723699</v>
      </c>
      <c r="H413">
        <v>0.446033863452796</v>
      </c>
      <c r="I413">
        <v>0</v>
      </c>
      <c r="J413">
        <v>8.3741379336715909</v>
      </c>
      <c r="K413">
        <v>320</v>
      </c>
      <c r="L413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40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0.69572118656217896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0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3.3981404703853899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45.846548082896099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271.5</v>
      </c>
      <c r="W413" s="5">
        <f>IF((DiscreteStatsTable[[#This Row],[RepsRequested]]&gt;1),DiscreteStatsTable[[#This Row],[HalfWidth]],DiscreteStatsTable[[#This Row],[BatchMeansHalfWidth]])</f>
        <v>0.2727677126505697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40</v>
      </c>
      <c r="Y413" s="5">
        <f>IF(DiscreteStatsTable[[#This Row],[RepsRequested]]=DiscreteStatsTable[[#This Row],[RepsWithStatObserved]],1,0)</f>
        <v>1</v>
      </c>
    </row>
    <row r="414" spans="1:25" x14ac:dyDescent="0.35">
      <c r="A414" t="s">
        <v>68</v>
      </c>
      <c r="B414" t="s">
        <v>70</v>
      </c>
      <c r="C414">
        <v>13</v>
      </c>
      <c r="D414" t="s">
        <v>87</v>
      </c>
      <c r="E414" t="s">
        <v>72</v>
      </c>
      <c r="F414" t="s">
        <v>73</v>
      </c>
      <c r="G414">
        <v>0.52618218464592703</v>
      </c>
      <c r="H414">
        <v>0.83659894046910199</v>
      </c>
      <c r="I414">
        <v>0</v>
      </c>
      <c r="J414">
        <v>15.015175188076901</v>
      </c>
      <c r="K414">
        <v>410</v>
      </c>
      <c r="L414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40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0.69572118656217896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0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3.3981404703853899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0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45.846548082896099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271.5</v>
      </c>
      <c r="W414" s="5">
        <f>IF((DiscreteStatsTable[[#This Row],[RepsRequested]]&gt;1),DiscreteStatsTable[[#This Row],[HalfWidth]],DiscreteStatsTable[[#This Row],[BatchMeansHalfWidth]])</f>
        <v>0.2727677126505697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40</v>
      </c>
      <c r="Y414" s="5">
        <f>IF(DiscreteStatsTable[[#This Row],[RepsRequested]]=DiscreteStatsTable[[#This Row],[RepsWithStatObserved]],1,0)</f>
        <v>1</v>
      </c>
    </row>
    <row r="415" spans="1:25" x14ac:dyDescent="0.35">
      <c r="A415" t="s">
        <v>68</v>
      </c>
      <c r="B415" t="s">
        <v>70</v>
      </c>
      <c r="C415">
        <v>14</v>
      </c>
      <c r="D415" t="s">
        <v>87</v>
      </c>
      <c r="E415" t="s">
        <v>72</v>
      </c>
      <c r="F415" t="s">
        <v>73</v>
      </c>
      <c r="G415">
        <v>2.1583392973865498</v>
      </c>
      <c r="H415">
        <v>2E+20</v>
      </c>
      <c r="I415">
        <v>0</v>
      </c>
      <c r="J415">
        <v>45.846548082896099</v>
      </c>
      <c r="K415">
        <v>240</v>
      </c>
      <c r="L415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40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0.69572118656217896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0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3.3981404703853899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45.846548082896099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271.5</v>
      </c>
      <c r="W415" s="5">
        <f>IF((DiscreteStatsTable[[#This Row],[RepsRequested]]&gt;1),DiscreteStatsTable[[#This Row],[HalfWidth]],DiscreteStatsTable[[#This Row],[BatchMeansHalfWidth]])</f>
        <v>0.2727677126505697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40</v>
      </c>
      <c r="Y415" s="5">
        <f>IF(DiscreteStatsTable[[#This Row],[RepsRequested]]=DiscreteStatsTable[[#This Row],[RepsWithStatObserved]],1,0)</f>
        <v>1</v>
      </c>
    </row>
    <row r="416" spans="1:25" x14ac:dyDescent="0.35">
      <c r="A416" t="s">
        <v>68</v>
      </c>
      <c r="B416" t="s">
        <v>70</v>
      </c>
      <c r="C416">
        <v>15</v>
      </c>
      <c r="D416" t="s">
        <v>87</v>
      </c>
      <c r="E416" t="s">
        <v>72</v>
      </c>
      <c r="F416" t="s">
        <v>73</v>
      </c>
      <c r="G416">
        <v>0</v>
      </c>
      <c r="H416">
        <v>2E+20</v>
      </c>
      <c r="I416">
        <v>0</v>
      </c>
      <c r="J416">
        <v>0</v>
      </c>
      <c r="K416">
        <v>170</v>
      </c>
      <c r="L416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40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0.69572118656217896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0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3.3981404703853899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0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45.846548082896099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271.5</v>
      </c>
      <c r="W416" s="5">
        <f>IF((DiscreteStatsTable[[#This Row],[RepsRequested]]&gt;1),DiscreteStatsTable[[#This Row],[HalfWidth]],DiscreteStatsTable[[#This Row],[BatchMeansHalfWidth]])</f>
        <v>0.2727677126505697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40</v>
      </c>
      <c r="Y416" s="5">
        <f>IF(DiscreteStatsTable[[#This Row],[RepsRequested]]=DiscreteStatsTable[[#This Row],[RepsWithStatObserved]],1,0)</f>
        <v>1</v>
      </c>
    </row>
    <row r="417" spans="1:25" x14ac:dyDescent="0.35">
      <c r="A417" t="s">
        <v>68</v>
      </c>
      <c r="B417" t="s">
        <v>70</v>
      </c>
      <c r="C417">
        <v>16</v>
      </c>
      <c r="D417" t="s">
        <v>87</v>
      </c>
      <c r="E417" t="s">
        <v>72</v>
      </c>
      <c r="F417" t="s">
        <v>73</v>
      </c>
      <c r="G417">
        <v>0.93823792430994701</v>
      </c>
      <c r="H417">
        <v>2E+20</v>
      </c>
      <c r="I417">
        <v>0</v>
      </c>
      <c r="J417">
        <v>20.641234334818801</v>
      </c>
      <c r="K417">
        <v>220</v>
      </c>
      <c r="L417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40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0.69572118656217896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0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3.3981404703853899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45.846548082896099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271.5</v>
      </c>
      <c r="W417" s="5">
        <f>IF((DiscreteStatsTable[[#This Row],[RepsRequested]]&gt;1),DiscreteStatsTable[[#This Row],[HalfWidth]],DiscreteStatsTable[[#This Row],[BatchMeansHalfWidth]])</f>
        <v>0.2727677126505697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40</v>
      </c>
      <c r="Y417" s="5">
        <f>IF(DiscreteStatsTable[[#This Row],[RepsRequested]]=DiscreteStatsTable[[#This Row],[RepsWithStatObserved]],1,0)</f>
        <v>1</v>
      </c>
    </row>
    <row r="418" spans="1:25" x14ac:dyDescent="0.35">
      <c r="A418" t="s">
        <v>68</v>
      </c>
      <c r="B418" t="s">
        <v>70</v>
      </c>
      <c r="C418">
        <v>17</v>
      </c>
      <c r="D418" t="s">
        <v>87</v>
      </c>
      <c r="E418" t="s">
        <v>72</v>
      </c>
      <c r="F418" t="s">
        <v>73</v>
      </c>
      <c r="G418">
        <v>1.0699726631150499</v>
      </c>
      <c r="H418">
        <v>2E+20</v>
      </c>
      <c r="I418">
        <v>0</v>
      </c>
      <c r="J418">
        <v>17.0574284696979</v>
      </c>
      <c r="K418">
        <v>300</v>
      </c>
      <c r="L418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40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0.69572118656217896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3.3981404703853899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45.846548082896099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271.5</v>
      </c>
      <c r="W418" s="5">
        <f>IF((DiscreteStatsTable[[#This Row],[RepsRequested]]&gt;1),DiscreteStatsTable[[#This Row],[HalfWidth]],DiscreteStatsTable[[#This Row],[BatchMeansHalfWidth]])</f>
        <v>0.2727677126505697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40</v>
      </c>
      <c r="Y418" s="5">
        <f>IF(DiscreteStatsTable[[#This Row],[RepsRequested]]=DiscreteStatsTable[[#This Row],[RepsWithStatObserved]],1,0)</f>
        <v>1</v>
      </c>
    </row>
    <row r="419" spans="1:25" x14ac:dyDescent="0.35">
      <c r="A419" t="s">
        <v>68</v>
      </c>
      <c r="B419" t="s">
        <v>70</v>
      </c>
      <c r="C419">
        <v>18</v>
      </c>
      <c r="D419" t="s">
        <v>87</v>
      </c>
      <c r="E419" t="s">
        <v>72</v>
      </c>
      <c r="F419" t="s">
        <v>73</v>
      </c>
      <c r="G419">
        <v>0.68552945309330104</v>
      </c>
      <c r="H419">
        <v>2E+20</v>
      </c>
      <c r="I419">
        <v>0</v>
      </c>
      <c r="J419">
        <v>8.9422665504853303</v>
      </c>
      <c r="K419">
        <v>210</v>
      </c>
      <c r="L419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40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0.69572118656217896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0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3.3981404703853899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45.846548082896099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271.5</v>
      </c>
      <c r="W419" s="5">
        <f>IF((DiscreteStatsTable[[#This Row],[RepsRequested]]&gt;1),DiscreteStatsTable[[#This Row],[HalfWidth]],DiscreteStatsTable[[#This Row],[BatchMeansHalfWidth]])</f>
        <v>0.2727677126505697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40</v>
      </c>
      <c r="Y419" s="5">
        <f>IF(DiscreteStatsTable[[#This Row],[RepsRequested]]=DiscreteStatsTable[[#This Row],[RepsWithStatObserved]],1,0)</f>
        <v>1</v>
      </c>
    </row>
    <row r="420" spans="1:25" x14ac:dyDescent="0.35">
      <c r="A420" t="s">
        <v>68</v>
      </c>
      <c r="B420" t="s">
        <v>70</v>
      </c>
      <c r="C420">
        <v>19</v>
      </c>
      <c r="D420" t="s">
        <v>87</v>
      </c>
      <c r="E420" t="s">
        <v>72</v>
      </c>
      <c r="F420" t="s">
        <v>73</v>
      </c>
      <c r="G420">
        <v>0</v>
      </c>
      <c r="H420">
        <v>2E+20</v>
      </c>
      <c r="I420">
        <v>0</v>
      </c>
      <c r="J420">
        <v>0</v>
      </c>
      <c r="K420">
        <v>260</v>
      </c>
      <c r="L420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40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0.69572118656217896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0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3.3981404703853899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0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45.846548082896099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271.5</v>
      </c>
      <c r="W420" s="5">
        <f>IF((DiscreteStatsTable[[#This Row],[RepsRequested]]&gt;1),DiscreteStatsTable[[#This Row],[HalfWidth]],DiscreteStatsTable[[#This Row],[BatchMeansHalfWidth]])</f>
        <v>0.2727677126505697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40</v>
      </c>
      <c r="Y420" s="5">
        <f>IF(DiscreteStatsTable[[#This Row],[RepsRequested]]=DiscreteStatsTable[[#This Row],[RepsWithStatObserved]],1,0)</f>
        <v>1</v>
      </c>
    </row>
    <row r="421" spans="1:25" x14ac:dyDescent="0.35">
      <c r="A421" t="s">
        <v>68</v>
      </c>
      <c r="B421" t="s">
        <v>70</v>
      </c>
      <c r="C421">
        <v>20</v>
      </c>
      <c r="D421" t="s">
        <v>87</v>
      </c>
      <c r="E421" t="s">
        <v>72</v>
      </c>
      <c r="F421" t="s">
        <v>73</v>
      </c>
      <c r="G421">
        <v>0</v>
      </c>
      <c r="H421">
        <v>2E+20</v>
      </c>
      <c r="I421">
        <v>0</v>
      </c>
      <c r="J421">
        <v>0</v>
      </c>
      <c r="K421">
        <v>120</v>
      </c>
      <c r="L421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40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0.69572118656217896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0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3.3981404703853899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45.846548082896099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271.5</v>
      </c>
      <c r="W421" s="5">
        <f>IF((DiscreteStatsTable[[#This Row],[RepsRequested]]&gt;1),DiscreteStatsTable[[#This Row],[HalfWidth]],DiscreteStatsTable[[#This Row],[BatchMeansHalfWidth]])</f>
        <v>0.2727677126505697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40</v>
      </c>
      <c r="Y421" s="5">
        <f>IF(DiscreteStatsTable[[#This Row],[RepsRequested]]=DiscreteStatsTable[[#This Row],[RepsWithStatObserved]],1,0)</f>
        <v>1</v>
      </c>
    </row>
    <row r="422" spans="1:25" x14ac:dyDescent="0.35">
      <c r="A422" t="s">
        <v>68</v>
      </c>
      <c r="B422" t="s">
        <v>70</v>
      </c>
      <c r="C422">
        <v>21</v>
      </c>
      <c r="D422" t="s">
        <v>87</v>
      </c>
      <c r="E422" t="s">
        <v>72</v>
      </c>
      <c r="F422" t="s">
        <v>73</v>
      </c>
      <c r="G422">
        <v>0</v>
      </c>
      <c r="H422">
        <v>2E+20</v>
      </c>
      <c r="I422">
        <v>0</v>
      </c>
      <c r="J422">
        <v>0</v>
      </c>
      <c r="K422">
        <v>270</v>
      </c>
      <c r="L422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40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0.69572118656217896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0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3.3981404703853899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0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45.846548082896099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271.5</v>
      </c>
      <c r="W422" s="5">
        <f>IF((DiscreteStatsTable[[#This Row],[RepsRequested]]&gt;1),DiscreteStatsTable[[#This Row],[HalfWidth]],DiscreteStatsTable[[#This Row],[BatchMeansHalfWidth]])</f>
        <v>0.2727677126505697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40</v>
      </c>
      <c r="Y422" s="5">
        <f>IF(DiscreteStatsTable[[#This Row],[RepsRequested]]=DiscreteStatsTable[[#This Row],[RepsWithStatObserved]],1,0)</f>
        <v>1</v>
      </c>
    </row>
    <row r="423" spans="1:25" x14ac:dyDescent="0.35">
      <c r="A423" t="s">
        <v>68</v>
      </c>
      <c r="B423" t="s">
        <v>70</v>
      </c>
      <c r="C423">
        <v>22</v>
      </c>
      <c r="D423" t="s">
        <v>87</v>
      </c>
      <c r="E423" t="s">
        <v>72</v>
      </c>
      <c r="F423" t="s">
        <v>73</v>
      </c>
      <c r="G423">
        <v>0</v>
      </c>
      <c r="H423">
        <v>2E+20</v>
      </c>
      <c r="I423">
        <v>0</v>
      </c>
      <c r="J423">
        <v>0</v>
      </c>
      <c r="K423">
        <v>230</v>
      </c>
      <c r="L423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40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0.69572118656217896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0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3.3981404703853899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45.846548082896099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271.5</v>
      </c>
      <c r="W423" s="5">
        <f>IF((DiscreteStatsTable[[#This Row],[RepsRequested]]&gt;1),DiscreteStatsTable[[#This Row],[HalfWidth]],DiscreteStatsTable[[#This Row],[BatchMeansHalfWidth]])</f>
        <v>0.2727677126505697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40</v>
      </c>
      <c r="Y423" s="5">
        <f>IF(DiscreteStatsTable[[#This Row],[RepsRequested]]=DiscreteStatsTable[[#This Row],[RepsWithStatObserved]],1,0)</f>
        <v>1</v>
      </c>
    </row>
    <row r="424" spans="1:25" x14ac:dyDescent="0.35">
      <c r="A424" t="s">
        <v>68</v>
      </c>
      <c r="B424" t="s">
        <v>70</v>
      </c>
      <c r="C424">
        <v>23</v>
      </c>
      <c r="D424" t="s">
        <v>87</v>
      </c>
      <c r="E424" t="s">
        <v>72</v>
      </c>
      <c r="F424" t="s">
        <v>73</v>
      </c>
      <c r="G424">
        <v>0.74223538318007598</v>
      </c>
      <c r="H424">
        <v>2E+20</v>
      </c>
      <c r="I424">
        <v>0</v>
      </c>
      <c r="J424">
        <v>10.360130264928801</v>
      </c>
      <c r="K424">
        <v>270</v>
      </c>
      <c r="L424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40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0.69572118656217896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3.3981404703853899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45.846548082896099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271.5</v>
      </c>
      <c r="W424" s="5">
        <f>IF((DiscreteStatsTable[[#This Row],[RepsRequested]]&gt;1),DiscreteStatsTable[[#This Row],[HalfWidth]],DiscreteStatsTable[[#This Row],[BatchMeansHalfWidth]])</f>
        <v>0.2727677126505697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40</v>
      </c>
      <c r="Y424" s="5">
        <f>IF(DiscreteStatsTable[[#This Row],[RepsRequested]]=DiscreteStatsTable[[#This Row],[RepsWithStatObserved]],1,0)</f>
        <v>1</v>
      </c>
    </row>
    <row r="425" spans="1:25" x14ac:dyDescent="0.35">
      <c r="A425" t="s">
        <v>68</v>
      </c>
      <c r="B425" t="s">
        <v>70</v>
      </c>
      <c r="C425">
        <v>24</v>
      </c>
      <c r="D425" t="s">
        <v>87</v>
      </c>
      <c r="E425" t="s">
        <v>72</v>
      </c>
      <c r="F425" t="s">
        <v>73</v>
      </c>
      <c r="G425">
        <v>0.37635936712402801</v>
      </c>
      <c r="H425">
        <v>2E+20</v>
      </c>
      <c r="I425">
        <v>0</v>
      </c>
      <c r="J425">
        <v>10.5380622794728</v>
      </c>
      <c r="K425">
        <v>280</v>
      </c>
      <c r="L425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40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0.69572118656217896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0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3.3981404703853899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45.846548082896099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271.5</v>
      </c>
      <c r="W425" s="5">
        <f>IF((DiscreteStatsTable[[#This Row],[RepsRequested]]&gt;1),DiscreteStatsTable[[#This Row],[HalfWidth]],DiscreteStatsTable[[#This Row],[BatchMeansHalfWidth]])</f>
        <v>0.2727677126505697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40</v>
      </c>
      <c r="Y425" s="5">
        <f>IF(DiscreteStatsTable[[#This Row],[RepsRequested]]=DiscreteStatsTable[[#This Row],[RepsWithStatObserved]],1,0)</f>
        <v>1</v>
      </c>
    </row>
    <row r="426" spans="1:25" x14ac:dyDescent="0.35">
      <c r="A426" t="s">
        <v>68</v>
      </c>
      <c r="B426" t="s">
        <v>70</v>
      </c>
      <c r="C426">
        <v>25</v>
      </c>
      <c r="D426" t="s">
        <v>87</v>
      </c>
      <c r="E426" t="s">
        <v>72</v>
      </c>
      <c r="F426" t="s">
        <v>73</v>
      </c>
      <c r="G426">
        <v>0</v>
      </c>
      <c r="H426">
        <v>0</v>
      </c>
      <c r="I426">
        <v>0</v>
      </c>
      <c r="J426">
        <v>0</v>
      </c>
      <c r="K426">
        <v>330</v>
      </c>
      <c r="L426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40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0.69572118656217896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0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3.3981404703853899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0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45.846548082896099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271.5</v>
      </c>
      <c r="W426" s="5">
        <f>IF((DiscreteStatsTable[[#This Row],[RepsRequested]]&gt;1),DiscreteStatsTable[[#This Row],[HalfWidth]],DiscreteStatsTable[[#This Row],[BatchMeansHalfWidth]])</f>
        <v>0.2727677126505697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40</v>
      </c>
      <c r="Y426" s="5">
        <f>IF(DiscreteStatsTable[[#This Row],[RepsRequested]]=DiscreteStatsTable[[#This Row],[RepsWithStatObserved]],1,0)</f>
        <v>1</v>
      </c>
    </row>
    <row r="427" spans="1:25" x14ac:dyDescent="0.35">
      <c r="A427" t="s">
        <v>68</v>
      </c>
      <c r="B427" t="s">
        <v>70</v>
      </c>
      <c r="C427">
        <v>26</v>
      </c>
      <c r="D427" t="s">
        <v>87</v>
      </c>
      <c r="E427" t="s">
        <v>72</v>
      </c>
      <c r="F427" t="s">
        <v>73</v>
      </c>
      <c r="G427">
        <v>4.1746037981748002E-2</v>
      </c>
      <c r="H427">
        <v>2E+20</v>
      </c>
      <c r="I427">
        <v>0</v>
      </c>
      <c r="J427">
        <v>1.0019049115619501</v>
      </c>
      <c r="K427">
        <v>240</v>
      </c>
      <c r="L427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40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0.69572118656217896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0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3.3981404703853899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45.846548082896099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271.5</v>
      </c>
      <c r="W427" s="5">
        <f>IF((DiscreteStatsTable[[#This Row],[RepsRequested]]&gt;1),DiscreteStatsTable[[#This Row],[HalfWidth]],DiscreteStatsTable[[#This Row],[BatchMeansHalfWidth]])</f>
        <v>0.2727677126505697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40</v>
      </c>
      <c r="Y427" s="5">
        <f>IF(DiscreteStatsTable[[#This Row],[RepsRequested]]=DiscreteStatsTable[[#This Row],[RepsWithStatObserved]],1,0)</f>
        <v>1</v>
      </c>
    </row>
    <row r="428" spans="1:25" x14ac:dyDescent="0.35">
      <c r="A428" t="s">
        <v>68</v>
      </c>
      <c r="B428" t="s">
        <v>70</v>
      </c>
      <c r="C428">
        <v>27</v>
      </c>
      <c r="D428" t="s">
        <v>87</v>
      </c>
      <c r="E428" t="s">
        <v>72</v>
      </c>
      <c r="F428" t="s">
        <v>73</v>
      </c>
      <c r="G428">
        <v>0.36124644127232503</v>
      </c>
      <c r="H428">
        <v>2E+20</v>
      </c>
      <c r="I428">
        <v>0</v>
      </c>
      <c r="J428">
        <v>10.4761467968974</v>
      </c>
      <c r="K428">
        <v>290</v>
      </c>
      <c r="L428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40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0.69572118656217896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0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3.3981404703853899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0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45.846548082896099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271.5</v>
      </c>
      <c r="W428" s="5">
        <f>IF((DiscreteStatsTable[[#This Row],[RepsRequested]]&gt;1),DiscreteStatsTable[[#This Row],[HalfWidth]],DiscreteStatsTable[[#This Row],[BatchMeansHalfWidth]])</f>
        <v>0.2727677126505697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40</v>
      </c>
      <c r="Y428" s="5">
        <f>IF(DiscreteStatsTable[[#This Row],[RepsRequested]]=DiscreteStatsTable[[#This Row],[RepsWithStatObserved]],1,0)</f>
        <v>1</v>
      </c>
    </row>
    <row r="429" spans="1:25" x14ac:dyDescent="0.35">
      <c r="A429" t="s">
        <v>68</v>
      </c>
      <c r="B429" t="s">
        <v>70</v>
      </c>
      <c r="C429">
        <v>28</v>
      </c>
      <c r="D429" t="s">
        <v>87</v>
      </c>
      <c r="E429" t="s">
        <v>72</v>
      </c>
      <c r="F429" t="s">
        <v>73</v>
      </c>
      <c r="G429">
        <v>1.1945250083850301</v>
      </c>
      <c r="H429">
        <v>2E+20</v>
      </c>
      <c r="I429">
        <v>0</v>
      </c>
      <c r="J429">
        <v>25.2012470961477</v>
      </c>
      <c r="K429">
        <v>250</v>
      </c>
      <c r="L429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40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0.69572118656217896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0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3.3981404703853899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45.846548082896099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271.5</v>
      </c>
      <c r="W429" s="5">
        <f>IF((DiscreteStatsTable[[#This Row],[RepsRequested]]&gt;1),DiscreteStatsTable[[#This Row],[HalfWidth]],DiscreteStatsTable[[#This Row],[BatchMeansHalfWidth]])</f>
        <v>0.2727677126505697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40</v>
      </c>
      <c r="Y429" s="5">
        <f>IF(DiscreteStatsTable[[#This Row],[RepsRequested]]=DiscreteStatsTable[[#This Row],[RepsWithStatObserved]],1,0)</f>
        <v>1</v>
      </c>
    </row>
    <row r="430" spans="1:25" x14ac:dyDescent="0.35">
      <c r="A430" t="s">
        <v>68</v>
      </c>
      <c r="B430" t="s">
        <v>70</v>
      </c>
      <c r="C430">
        <v>29</v>
      </c>
      <c r="D430" t="s">
        <v>87</v>
      </c>
      <c r="E430" t="s">
        <v>72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280</v>
      </c>
      <c r="L430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40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0.69572118656217896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3.3981404703853899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45.846548082896099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271.5</v>
      </c>
      <c r="W430" s="5">
        <f>IF((DiscreteStatsTable[[#This Row],[RepsRequested]]&gt;1),DiscreteStatsTable[[#This Row],[HalfWidth]],DiscreteStatsTable[[#This Row],[BatchMeansHalfWidth]])</f>
        <v>0.2727677126505697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40</v>
      </c>
      <c r="Y430" s="5">
        <f>IF(DiscreteStatsTable[[#This Row],[RepsRequested]]=DiscreteStatsTable[[#This Row],[RepsWithStatObserved]],1,0)</f>
        <v>1</v>
      </c>
    </row>
    <row r="431" spans="1:25" x14ac:dyDescent="0.35">
      <c r="A431" t="s">
        <v>68</v>
      </c>
      <c r="B431" t="s">
        <v>70</v>
      </c>
      <c r="C431">
        <v>30</v>
      </c>
      <c r="D431" t="s">
        <v>87</v>
      </c>
      <c r="E431" t="s">
        <v>72</v>
      </c>
      <c r="F431" t="s">
        <v>73</v>
      </c>
      <c r="G431">
        <v>1.9347353564979599</v>
      </c>
      <c r="H431">
        <v>2E+20</v>
      </c>
      <c r="I431">
        <v>0</v>
      </c>
      <c r="J431">
        <v>38.694707129959198</v>
      </c>
      <c r="K431">
        <v>200</v>
      </c>
      <c r="L431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40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0.69572118656217896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0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3.3981404703853899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45.846548082896099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271.5</v>
      </c>
      <c r="W431" s="5">
        <f>IF((DiscreteStatsTable[[#This Row],[RepsRequested]]&gt;1),DiscreteStatsTable[[#This Row],[HalfWidth]],DiscreteStatsTable[[#This Row],[BatchMeansHalfWidth]])</f>
        <v>0.2727677126505697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40</v>
      </c>
      <c r="Y431" s="5">
        <f>IF(DiscreteStatsTable[[#This Row],[RepsRequested]]=DiscreteStatsTable[[#This Row],[RepsWithStatObserved]],1,0)</f>
        <v>1</v>
      </c>
    </row>
    <row r="432" spans="1:25" x14ac:dyDescent="0.35">
      <c r="A432" t="s">
        <v>68</v>
      </c>
      <c r="B432" t="s">
        <v>70</v>
      </c>
      <c r="C432">
        <v>31</v>
      </c>
      <c r="D432" t="s">
        <v>87</v>
      </c>
      <c r="E432" t="s">
        <v>72</v>
      </c>
      <c r="F432" t="s">
        <v>73</v>
      </c>
      <c r="G432">
        <v>2.1840581826938501</v>
      </c>
      <c r="H432">
        <v>2E+20</v>
      </c>
      <c r="I432">
        <v>0</v>
      </c>
      <c r="J432">
        <v>36.691693409615503</v>
      </c>
      <c r="K432">
        <v>310</v>
      </c>
      <c r="L432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40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0.69572118656217896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0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3.3981404703853899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0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45.846548082896099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271.5</v>
      </c>
      <c r="W432" s="5">
        <f>IF((DiscreteStatsTable[[#This Row],[RepsRequested]]&gt;1),DiscreteStatsTable[[#This Row],[HalfWidth]],DiscreteStatsTable[[#This Row],[BatchMeansHalfWidth]])</f>
        <v>0.2727677126505697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40</v>
      </c>
      <c r="Y432" s="5">
        <f>IF(DiscreteStatsTable[[#This Row],[RepsRequested]]=DiscreteStatsTable[[#This Row],[RepsWithStatObserved]],1,0)</f>
        <v>1</v>
      </c>
    </row>
    <row r="433" spans="1:25" x14ac:dyDescent="0.35">
      <c r="A433" t="s">
        <v>68</v>
      </c>
      <c r="B433" t="s">
        <v>70</v>
      </c>
      <c r="C433">
        <v>32</v>
      </c>
      <c r="D433" t="s">
        <v>87</v>
      </c>
      <c r="E433" t="s">
        <v>72</v>
      </c>
      <c r="F433" t="s">
        <v>73</v>
      </c>
      <c r="G433">
        <v>1.39339932269176</v>
      </c>
      <c r="H433">
        <v>1.5778669137905701</v>
      </c>
      <c r="I433">
        <v>0</v>
      </c>
      <c r="J433">
        <v>25.928842251425699</v>
      </c>
      <c r="K433">
        <v>350</v>
      </c>
      <c r="L433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40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0.69572118656217896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0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3.3981404703853899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45.846548082896099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271.5</v>
      </c>
      <c r="W433" s="5">
        <f>IF((DiscreteStatsTable[[#This Row],[RepsRequested]]&gt;1),DiscreteStatsTable[[#This Row],[HalfWidth]],DiscreteStatsTable[[#This Row],[BatchMeansHalfWidth]])</f>
        <v>0.2727677126505697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40</v>
      </c>
      <c r="Y433" s="5">
        <f>IF(DiscreteStatsTable[[#This Row],[RepsRequested]]=DiscreteStatsTable[[#This Row],[RepsWithStatObserved]],1,0)</f>
        <v>1</v>
      </c>
    </row>
    <row r="434" spans="1:25" x14ac:dyDescent="0.35">
      <c r="A434" t="s">
        <v>68</v>
      </c>
      <c r="B434" t="s">
        <v>70</v>
      </c>
      <c r="C434">
        <v>33</v>
      </c>
      <c r="D434" t="s">
        <v>87</v>
      </c>
      <c r="E434" t="s">
        <v>72</v>
      </c>
      <c r="F434" t="s">
        <v>73</v>
      </c>
      <c r="G434">
        <v>3.3981404703853899</v>
      </c>
      <c r="H434">
        <v>2E+20</v>
      </c>
      <c r="I434">
        <v>0</v>
      </c>
      <c r="J434">
        <v>29.8574986847227</v>
      </c>
      <c r="K434">
        <v>280</v>
      </c>
      <c r="L434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40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0.69572118656217896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0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3.3981404703853899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0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45.846548082896099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271.5</v>
      </c>
      <c r="W434" s="5">
        <f>IF((DiscreteStatsTable[[#This Row],[RepsRequested]]&gt;1),DiscreteStatsTable[[#This Row],[HalfWidth]],DiscreteStatsTable[[#This Row],[BatchMeansHalfWidth]])</f>
        <v>0.2727677126505697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40</v>
      </c>
      <c r="Y434" s="5">
        <f>IF(DiscreteStatsTable[[#This Row],[RepsRequested]]=DiscreteStatsTable[[#This Row],[RepsWithStatObserved]],1,0)</f>
        <v>1</v>
      </c>
    </row>
    <row r="435" spans="1:25" x14ac:dyDescent="0.35">
      <c r="A435" t="s">
        <v>68</v>
      </c>
      <c r="B435" t="s">
        <v>70</v>
      </c>
      <c r="C435">
        <v>34</v>
      </c>
      <c r="D435" t="s">
        <v>87</v>
      </c>
      <c r="E435" t="s">
        <v>72</v>
      </c>
      <c r="F435" t="s">
        <v>73</v>
      </c>
      <c r="G435">
        <v>0.18121596831397599</v>
      </c>
      <c r="H435">
        <v>0.39113767860868698</v>
      </c>
      <c r="I435">
        <v>0</v>
      </c>
      <c r="J435">
        <v>5.9801269543612001</v>
      </c>
      <c r="K435">
        <v>330</v>
      </c>
      <c r="L435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40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0.69572118656217896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0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3.3981404703853899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45.846548082896099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271.5</v>
      </c>
      <c r="W435" s="5">
        <f>IF((DiscreteStatsTable[[#This Row],[RepsRequested]]&gt;1),DiscreteStatsTable[[#This Row],[HalfWidth]],DiscreteStatsTable[[#This Row],[BatchMeansHalfWidth]])</f>
        <v>0.2727677126505697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40</v>
      </c>
      <c r="Y435" s="5">
        <f>IF(DiscreteStatsTable[[#This Row],[RepsRequested]]=DiscreteStatsTable[[#This Row],[RepsWithStatObserved]],1,0)</f>
        <v>1</v>
      </c>
    </row>
    <row r="436" spans="1:25" x14ac:dyDescent="0.35">
      <c r="A436" t="s">
        <v>68</v>
      </c>
      <c r="B436" t="s">
        <v>70</v>
      </c>
      <c r="C436">
        <v>35</v>
      </c>
      <c r="D436" t="s">
        <v>87</v>
      </c>
      <c r="E436" t="s">
        <v>72</v>
      </c>
      <c r="F436" t="s">
        <v>73</v>
      </c>
      <c r="G436">
        <v>0</v>
      </c>
      <c r="H436">
        <v>2E+20</v>
      </c>
      <c r="I436">
        <v>0</v>
      </c>
      <c r="J436">
        <v>0</v>
      </c>
      <c r="K436">
        <v>140</v>
      </c>
      <c r="L436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40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0.69572118656217896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3.3981404703853899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45.846548082896099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271.5</v>
      </c>
      <c r="W436" s="5">
        <f>IF((DiscreteStatsTable[[#This Row],[RepsRequested]]&gt;1),DiscreteStatsTable[[#This Row],[HalfWidth]],DiscreteStatsTable[[#This Row],[BatchMeansHalfWidth]])</f>
        <v>0.2727677126505697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40</v>
      </c>
      <c r="Y436" s="5">
        <f>IF(DiscreteStatsTable[[#This Row],[RepsRequested]]=DiscreteStatsTable[[#This Row],[RepsWithStatObserved]],1,0)</f>
        <v>1</v>
      </c>
    </row>
    <row r="437" spans="1:25" x14ac:dyDescent="0.35">
      <c r="A437" t="s">
        <v>68</v>
      </c>
      <c r="B437" t="s">
        <v>70</v>
      </c>
      <c r="C437">
        <v>36</v>
      </c>
      <c r="D437" t="s">
        <v>87</v>
      </c>
      <c r="E437" t="s">
        <v>72</v>
      </c>
      <c r="F437" t="s">
        <v>73</v>
      </c>
      <c r="G437">
        <v>2.3661663884545798</v>
      </c>
      <c r="H437">
        <v>2E+20</v>
      </c>
      <c r="I437">
        <v>0</v>
      </c>
      <c r="J437">
        <v>31.6564703657473</v>
      </c>
      <c r="K437">
        <v>250</v>
      </c>
      <c r="L437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40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0.69572118656217896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0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3.3981404703853899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45.846548082896099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271.5</v>
      </c>
      <c r="W437" s="5">
        <f>IF((DiscreteStatsTable[[#This Row],[RepsRequested]]&gt;1),DiscreteStatsTable[[#This Row],[HalfWidth]],DiscreteStatsTable[[#This Row],[BatchMeansHalfWidth]])</f>
        <v>0.2727677126505697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40</v>
      </c>
      <c r="Y437" s="5">
        <f>IF(DiscreteStatsTable[[#This Row],[RepsRequested]]=DiscreteStatsTable[[#This Row],[RepsWithStatObserved]],1,0)</f>
        <v>1</v>
      </c>
    </row>
    <row r="438" spans="1:25" x14ac:dyDescent="0.35">
      <c r="A438" t="s">
        <v>68</v>
      </c>
      <c r="B438" t="s">
        <v>70</v>
      </c>
      <c r="C438">
        <v>37</v>
      </c>
      <c r="D438" t="s">
        <v>87</v>
      </c>
      <c r="E438" t="s">
        <v>72</v>
      </c>
      <c r="F438" t="s">
        <v>73</v>
      </c>
      <c r="G438">
        <v>0.93754424790675694</v>
      </c>
      <c r="H438">
        <v>2E+20</v>
      </c>
      <c r="I438">
        <v>0</v>
      </c>
      <c r="J438">
        <v>29.0638716851095</v>
      </c>
      <c r="K438">
        <v>310</v>
      </c>
      <c r="L438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40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0.69572118656217896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0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3.3981404703853899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0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45.846548082896099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271.5</v>
      </c>
      <c r="W438" s="5">
        <f>IF((DiscreteStatsTable[[#This Row],[RepsRequested]]&gt;1),DiscreteStatsTable[[#This Row],[HalfWidth]],DiscreteStatsTable[[#This Row],[BatchMeansHalfWidth]])</f>
        <v>0.2727677126505697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40</v>
      </c>
      <c r="Y438" s="5">
        <f>IF(DiscreteStatsTable[[#This Row],[RepsRequested]]=DiscreteStatsTable[[#This Row],[RepsWithStatObserved]],1,0)</f>
        <v>1</v>
      </c>
    </row>
    <row r="439" spans="1:25" x14ac:dyDescent="0.35">
      <c r="A439" t="s">
        <v>68</v>
      </c>
      <c r="B439" t="s">
        <v>70</v>
      </c>
      <c r="C439">
        <v>38</v>
      </c>
      <c r="D439" t="s">
        <v>87</v>
      </c>
      <c r="E439" t="s">
        <v>72</v>
      </c>
      <c r="F439" t="s">
        <v>73</v>
      </c>
      <c r="G439">
        <v>0</v>
      </c>
      <c r="H439">
        <v>0</v>
      </c>
      <c r="I439">
        <v>0</v>
      </c>
      <c r="J439">
        <v>0</v>
      </c>
      <c r="K439">
        <v>320</v>
      </c>
      <c r="L439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40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0.69572118656217896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0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3.3981404703853899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45.846548082896099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271.5</v>
      </c>
      <c r="W439" s="5">
        <f>IF((DiscreteStatsTable[[#This Row],[RepsRequested]]&gt;1),DiscreteStatsTable[[#This Row],[HalfWidth]],DiscreteStatsTable[[#This Row],[BatchMeansHalfWidth]])</f>
        <v>0.2727677126505697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40</v>
      </c>
      <c r="Y439" s="5">
        <f>IF(DiscreteStatsTable[[#This Row],[RepsRequested]]=DiscreteStatsTable[[#This Row],[RepsWithStatObserved]],1,0)</f>
        <v>1</v>
      </c>
    </row>
    <row r="440" spans="1:25" x14ac:dyDescent="0.35">
      <c r="A440" t="s">
        <v>68</v>
      </c>
      <c r="B440" t="s">
        <v>70</v>
      </c>
      <c r="C440">
        <v>39</v>
      </c>
      <c r="D440" t="s">
        <v>87</v>
      </c>
      <c r="E440" t="s">
        <v>72</v>
      </c>
      <c r="F440" t="s">
        <v>73</v>
      </c>
      <c r="G440">
        <v>0.58155820813514403</v>
      </c>
      <c r="H440">
        <v>2E+20</v>
      </c>
      <c r="I440">
        <v>0</v>
      </c>
      <c r="J440">
        <v>17.4467462440543</v>
      </c>
      <c r="K440">
        <v>300</v>
      </c>
      <c r="L440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40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0.69572118656217896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0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3.3981404703853899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0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45.846548082896099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271.5</v>
      </c>
      <c r="W440" s="5">
        <f>IF((DiscreteStatsTable[[#This Row],[RepsRequested]]&gt;1),DiscreteStatsTable[[#This Row],[HalfWidth]],DiscreteStatsTable[[#This Row],[BatchMeansHalfWidth]])</f>
        <v>0.2727677126505697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40</v>
      </c>
      <c r="Y440" s="5">
        <f>IF(DiscreteStatsTable[[#This Row],[RepsRequested]]=DiscreteStatsTable[[#This Row],[RepsWithStatObserved]],1,0)</f>
        <v>1</v>
      </c>
    </row>
    <row r="441" spans="1:25" x14ac:dyDescent="0.35">
      <c r="A441" t="s">
        <v>68</v>
      </c>
      <c r="B441" t="s">
        <v>70</v>
      </c>
      <c r="C441">
        <v>40</v>
      </c>
      <c r="D441" t="s">
        <v>87</v>
      </c>
      <c r="E441" t="s">
        <v>72</v>
      </c>
      <c r="F441" t="s">
        <v>73</v>
      </c>
      <c r="G441">
        <v>2.3153317808325702</v>
      </c>
      <c r="H441">
        <v>4.0045185236644096</v>
      </c>
      <c r="I441">
        <v>0</v>
      </c>
      <c r="J441">
        <v>38.600042237971103</v>
      </c>
      <c r="K441">
        <v>330</v>
      </c>
      <c r="L441" s="5" t="str">
        <f>DiscreteStatsTable[[#This Row],[ProjectName]]&amp;DiscreteStatsTable[[#This Row],[Name]]&amp;DiscreteStatsTable[[#This Row],[Type]]&amp;DiscreteStatsTable[[#This Row],[Source]]</f>
        <v>Drone ProjectInitialDiagnostics.QueueWaiting TimeQueue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40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0.69572118656217896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0.85289080559520036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0.2727677126505697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0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3.3981404703853899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45.846548082896099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271.5</v>
      </c>
      <c r="W441" s="5">
        <f>IF((DiscreteStatsTable[[#This Row],[RepsRequested]]&gt;1),DiscreteStatsTable[[#This Row],[HalfWidth]],DiscreteStatsTable[[#This Row],[BatchMeansHalfWidth]])</f>
        <v>0.2727677126505697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40</v>
      </c>
      <c r="Y441" s="5">
        <f>IF(DiscreteStatsTable[[#This Row],[RepsRequested]]=DiscreteStatsTable[[#This Row],[RepsWithStatObserved]],1,0)</f>
        <v>1</v>
      </c>
    </row>
    <row r="442" spans="1:25" x14ac:dyDescent="0.35">
      <c r="A442" t="s">
        <v>68</v>
      </c>
      <c r="B442" t="s">
        <v>70</v>
      </c>
      <c r="C442">
        <v>1</v>
      </c>
      <c r="D442" t="s">
        <v>88</v>
      </c>
      <c r="E442" t="s">
        <v>72</v>
      </c>
      <c r="F442" t="s">
        <v>73</v>
      </c>
      <c r="G442">
        <v>0</v>
      </c>
      <c r="H442">
        <v>2E+20</v>
      </c>
      <c r="I442">
        <v>0</v>
      </c>
      <c r="J442">
        <v>0</v>
      </c>
      <c r="K442">
        <v>5</v>
      </c>
      <c r="L442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40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42" s="5">
        <f>IF((DiscreteStatsTable[[#This Row],[RepsRequested]]&gt;1),DiscreteStatsTable[[#This Row],[HalfWidth]],DiscreteStatsTable[[#This Row],[BatchMeansHalfWidth]])</f>
        <v>0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40</v>
      </c>
      <c r="Y442" s="5">
        <f>IF(DiscreteStatsTable[[#This Row],[RepsRequested]]=DiscreteStatsTable[[#This Row],[RepsWithStatObserved]],1,0)</f>
        <v>1</v>
      </c>
    </row>
    <row r="443" spans="1:25" x14ac:dyDescent="0.35">
      <c r="A443" t="s">
        <v>68</v>
      </c>
      <c r="B443" t="s">
        <v>70</v>
      </c>
      <c r="C443">
        <v>2</v>
      </c>
      <c r="D443" t="s">
        <v>88</v>
      </c>
      <c r="E443" t="s">
        <v>72</v>
      </c>
      <c r="F443" t="s">
        <v>73</v>
      </c>
      <c r="G443">
        <v>0</v>
      </c>
      <c r="H443">
        <v>2E+20</v>
      </c>
      <c r="I443">
        <v>0</v>
      </c>
      <c r="J443">
        <v>0</v>
      </c>
      <c r="K443">
        <v>4</v>
      </c>
      <c r="L443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40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0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0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0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0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43" s="5">
        <f>IF((DiscreteStatsTable[[#This Row],[RepsRequested]]&gt;1),DiscreteStatsTable[[#This Row],[HalfWidth]],DiscreteStatsTable[[#This Row],[BatchMeansHalfWidth]])</f>
        <v>0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40</v>
      </c>
      <c r="Y443" s="5">
        <f>IF(DiscreteStatsTable[[#This Row],[RepsRequested]]=DiscreteStatsTable[[#This Row],[RepsWithStatObserved]],1,0)</f>
        <v>1</v>
      </c>
    </row>
    <row r="444" spans="1:25" x14ac:dyDescent="0.35">
      <c r="A444" t="s">
        <v>68</v>
      </c>
      <c r="B444" t="s">
        <v>70</v>
      </c>
      <c r="C444">
        <v>3</v>
      </c>
      <c r="D444" t="s">
        <v>88</v>
      </c>
      <c r="E444" t="s">
        <v>72</v>
      </c>
      <c r="F444" t="s">
        <v>73</v>
      </c>
      <c r="G444">
        <v>0</v>
      </c>
      <c r="H444">
        <v>2E+20</v>
      </c>
      <c r="I444">
        <v>0</v>
      </c>
      <c r="J444">
        <v>0</v>
      </c>
      <c r="K444">
        <v>4</v>
      </c>
      <c r="L444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40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0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0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0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0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0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0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44" s="5">
        <f>IF((DiscreteStatsTable[[#This Row],[RepsRequested]]&gt;1),DiscreteStatsTable[[#This Row],[HalfWidth]],DiscreteStatsTable[[#This Row],[BatchMeansHalfWidth]])</f>
        <v>0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40</v>
      </c>
      <c r="Y444" s="5">
        <f>IF(DiscreteStatsTable[[#This Row],[RepsRequested]]=DiscreteStatsTable[[#This Row],[RepsWithStatObserved]],1,0)</f>
        <v>1</v>
      </c>
    </row>
    <row r="445" spans="1:25" x14ac:dyDescent="0.35">
      <c r="A445" t="s">
        <v>68</v>
      </c>
      <c r="B445" t="s">
        <v>70</v>
      </c>
      <c r="C445">
        <v>4</v>
      </c>
      <c r="D445" t="s">
        <v>88</v>
      </c>
      <c r="E445" t="s">
        <v>72</v>
      </c>
      <c r="F445" t="s">
        <v>73</v>
      </c>
      <c r="G445">
        <v>0</v>
      </c>
      <c r="H445">
        <v>2E+20</v>
      </c>
      <c r="I445">
        <v>0</v>
      </c>
      <c r="J445">
        <v>0</v>
      </c>
      <c r="K445">
        <v>5</v>
      </c>
      <c r="L445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40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0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0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0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0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0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45" s="5">
        <f>IF((DiscreteStatsTable[[#This Row],[RepsRequested]]&gt;1),DiscreteStatsTable[[#This Row],[HalfWidth]],DiscreteStatsTable[[#This Row],[BatchMeansHalfWidth]])</f>
        <v>0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40</v>
      </c>
      <c r="Y445" s="5">
        <f>IF(DiscreteStatsTable[[#This Row],[RepsRequested]]=DiscreteStatsTable[[#This Row],[RepsWithStatObserved]],1,0)</f>
        <v>1</v>
      </c>
    </row>
    <row r="446" spans="1:25" x14ac:dyDescent="0.35">
      <c r="A446" t="s">
        <v>68</v>
      </c>
      <c r="B446" t="s">
        <v>70</v>
      </c>
      <c r="C446">
        <v>5</v>
      </c>
      <c r="D446" t="s">
        <v>88</v>
      </c>
      <c r="E446" t="s">
        <v>72</v>
      </c>
      <c r="F446" t="s">
        <v>73</v>
      </c>
      <c r="G446">
        <v>0</v>
      </c>
      <c r="H446">
        <v>2E+20</v>
      </c>
      <c r="I446">
        <v>0</v>
      </c>
      <c r="J446">
        <v>0</v>
      </c>
      <c r="K446">
        <v>6</v>
      </c>
      <c r="L446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40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0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0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0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0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0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0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46" s="5">
        <f>IF((DiscreteStatsTable[[#This Row],[RepsRequested]]&gt;1),DiscreteStatsTable[[#This Row],[HalfWidth]],DiscreteStatsTable[[#This Row],[BatchMeansHalfWidth]])</f>
        <v>0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40</v>
      </c>
      <c r="Y446" s="5">
        <f>IF(DiscreteStatsTable[[#This Row],[RepsRequested]]=DiscreteStatsTable[[#This Row],[RepsWithStatObserved]],1,0)</f>
        <v>1</v>
      </c>
    </row>
    <row r="447" spans="1:25" x14ac:dyDescent="0.35">
      <c r="A447" t="s">
        <v>68</v>
      </c>
      <c r="B447" t="s">
        <v>70</v>
      </c>
      <c r="C447">
        <v>6</v>
      </c>
      <c r="D447" t="s">
        <v>88</v>
      </c>
      <c r="E447" t="s">
        <v>72</v>
      </c>
      <c r="F447" t="s">
        <v>73</v>
      </c>
      <c r="G447">
        <v>0</v>
      </c>
      <c r="H447">
        <v>2E+20</v>
      </c>
      <c r="I447">
        <v>0</v>
      </c>
      <c r="J447">
        <v>0</v>
      </c>
      <c r="K447">
        <v>4</v>
      </c>
      <c r="L447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40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0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0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0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0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0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47" s="5">
        <f>IF((DiscreteStatsTable[[#This Row],[RepsRequested]]&gt;1),DiscreteStatsTable[[#This Row],[HalfWidth]],DiscreteStatsTable[[#This Row],[BatchMeansHalfWidth]])</f>
        <v>0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40</v>
      </c>
      <c r="Y447" s="5">
        <f>IF(DiscreteStatsTable[[#This Row],[RepsRequested]]=DiscreteStatsTable[[#This Row],[RepsWithStatObserved]],1,0)</f>
        <v>1</v>
      </c>
    </row>
    <row r="448" spans="1:25" x14ac:dyDescent="0.35">
      <c r="A448" t="s">
        <v>68</v>
      </c>
      <c r="B448" t="s">
        <v>70</v>
      </c>
      <c r="C448">
        <v>7</v>
      </c>
      <c r="D448" t="s">
        <v>88</v>
      </c>
      <c r="E448" t="s">
        <v>72</v>
      </c>
      <c r="F448" t="s">
        <v>73</v>
      </c>
      <c r="G448">
        <v>0</v>
      </c>
      <c r="H448">
        <v>2E+20</v>
      </c>
      <c r="I448">
        <v>0</v>
      </c>
      <c r="J448">
        <v>0</v>
      </c>
      <c r="K448">
        <v>4</v>
      </c>
      <c r="L448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40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48" s="5">
        <f>IF((DiscreteStatsTable[[#This Row],[RepsRequested]]&gt;1),DiscreteStatsTable[[#This Row],[HalfWidth]],DiscreteStatsTable[[#This Row],[BatchMeansHalfWidth]])</f>
        <v>0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40</v>
      </c>
      <c r="Y448" s="5">
        <f>IF(DiscreteStatsTable[[#This Row],[RepsRequested]]=DiscreteStatsTable[[#This Row],[RepsWithStatObserved]],1,0)</f>
        <v>1</v>
      </c>
    </row>
    <row r="449" spans="1:25" x14ac:dyDescent="0.35">
      <c r="A449" t="s">
        <v>68</v>
      </c>
      <c r="B449" t="s">
        <v>70</v>
      </c>
      <c r="C449">
        <v>8</v>
      </c>
      <c r="D449" t="s">
        <v>88</v>
      </c>
      <c r="E449" t="s">
        <v>72</v>
      </c>
      <c r="F449" t="s">
        <v>73</v>
      </c>
      <c r="G449">
        <v>0</v>
      </c>
      <c r="H449">
        <v>2E+20</v>
      </c>
      <c r="I449">
        <v>0</v>
      </c>
      <c r="J449">
        <v>0</v>
      </c>
      <c r="K449">
        <v>4</v>
      </c>
      <c r="L449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40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0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0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0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0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49" s="5">
        <f>IF((DiscreteStatsTable[[#This Row],[RepsRequested]]&gt;1),DiscreteStatsTable[[#This Row],[HalfWidth]],DiscreteStatsTable[[#This Row],[BatchMeansHalfWidth]])</f>
        <v>0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40</v>
      </c>
      <c r="Y449" s="5">
        <f>IF(DiscreteStatsTable[[#This Row],[RepsRequested]]=DiscreteStatsTable[[#This Row],[RepsWithStatObserved]],1,0)</f>
        <v>1</v>
      </c>
    </row>
    <row r="450" spans="1:25" x14ac:dyDescent="0.35">
      <c r="A450" t="s">
        <v>68</v>
      </c>
      <c r="B450" t="s">
        <v>70</v>
      </c>
      <c r="C450">
        <v>9</v>
      </c>
      <c r="D450" t="s">
        <v>88</v>
      </c>
      <c r="E450" t="s">
        <v>72</v>
      </c>
      <c r="F450" t="s">
        <v>73</v>
      </c>
      <c r="G450">
        <v>0</v>
      </c>
      <c r="H450">
        <v>2E+20</v>
      </c>
      <c r="I450">
        <v>0</v>
      </c>
      <c r="J450">
        <v>0</v>
      </c>
      <c r="K450">
        <v>4</v>
      </c>
      <c r="L450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40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0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0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0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0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0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0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0" s="5">
        <f>IF((DiscreteStatsTable[[#This Row],[RepsRequested]]&gt;1),DiscreteStatsTable[[#This Row],[HalfWidth]],DiscreteStatsTable[[#This Row],[BatchMeansHalfWidth]])</f>
        <v>0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40</v>
      </c>
      <c r="Y450" s="5">
        <f>IF(DiscreteStatsTable[[#This Row],[RepsRequested]]=DiscreteStatsTable[[#This Row],[RepsWithStatObserved]],1,0)</f>
        <v>1</v>
      </c>
    </row>
    <row r="451" spans="1:25" x14ac:dyDescent="0.35">
      <c r="A451" t="s">
        <v>68</v>
      </c>
      <c r="B451" t="s">
        <v>70</v>
      </c>
      <c r="C451">
        <v>10</v>
      </c>
      <c r="D451" t="s">
        <v>88</v>
      </c>
      <c r="E451" t="s">
        <v>72</v>
      </c>
      <c r="F451" t="s">
        <v>73</v>
      </c>
      <c r="G451">
        <v>0</v>
      </c>
      <c r="H451">
        <v>2E+20</v>
      </c>
      <c r="I451">
        <v>0</v>
      </c>
      <c r="J451">
        <v>0</v>
      </c>
      <c r="K451">
        <v>5</v>
      </c>
      <c r="L451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40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0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0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0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0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0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1" s="5">
        <f>IF((DiscreteStatsTable[[#This Row],[RepsRequested]]&gt;1),DiscreteStatsTable[[#This Row],[HalfWidth]],DiscreteStatsTable[[#This Row],[BatchMeansHalfWidth]])</f>
        <v>0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40</v>
      </c>
      <c r="Y451" s="5">
        <f>IF(DiscreteStatsTable[[#This Row],[RepsRequested]]=DiscreteStatsTable[[#This Row],[RepsWithStatObserved]],1,0)</f>
        <v>1</v>
      </c>
    </row>
    <row r="452" spans="1:25" x14ac:dyDescent="0.35">
      <c r="A452" t="s">
        <v>68</v>
      </c>
      <c r="B452" t="s">
        <v>70</v>
      </c>
      <c r="C452">
        <v>11</v>
      </c>
      <c r="D452" t="s">
        <v>88</v>
      </c>
      <c r="E452" t="s">
        <v>72</v>
      </c>
      <c r="F452" t="s">
        <v>73</v>
      </c>
      <c r="G452">
        <v>0</v>
      </c>
      <c r="H452">
        <v>2E+20</v>
      </c>
      <c r="I452">
        <v>0</v>
      </c>
      <c r="J452">
        <v>0</v>
      </c>
      <c r="K452">
        <v>3</v>
      </c>
      <c r="L452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40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0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0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0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0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0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2" s="5">
        <f>IF((DiscreteStatsTable[[#This Row],[RepsRequested]]&gt;1),DiscreteStatsTable[[#This Row],[HalfWidth]],DiscreteStatsTable[[#This Row],[BatchMeansHalfWidth]])</f>
        <v>0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40</v>
      </c>
      <c r="Y452" s="5">
        <f>IF(DiscreteStatsTable[[#This Row],[RepsRequested]]=DiscreteStatsTable[[#This Row],[RepsWithStatObserved]],1,0)</f>
        <v>1</v>
      </c>
    </row>
    <row r="453" spans="1:25" x14ac:dyDescent="0.35">
      <c r="A453" t="s">
        <v>68</v>
      </c>
      <c r="B453" t="s">
        <v>70</v>
      </c>
      <c r="C453">
        <v>12</v>
      </c>
      <c r="D453" t="s">
        <v>88</v>
      </c>
      <c r="E453" t="s">
        <v>72</v>
      </c>
      <c r="F453" t="s">
        <v>73</v>
      </c>
      <c r="G453">
        <v>0</v>
      </c>
      <c r="H453">
        <v>2E+20</v>
      </c>
      <c r="I453">
        <v>0</v>
      </c>
      <c r="J453">
        <v>0</v>
      </c>
      <c r="K453">
        <v>5</v>
      </c>
      <c r="L453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40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0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0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0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0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0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3" s="5">
        <f>IF((DiscreteStatsTable[[#This Row],[RepsRequested]]&gt;1),DiscreteStatsTable[[#This Row],[HalfWidth]],DiscreteStatsTable[[#This Row],[BatchMeansHalfWidth]])</f>
        <v>0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40</v>
      </c>
      <c r="Y453" s="5">
        <f>IF(DiscreteStatsTable[[#This Row],[RepsRequested]]=DiscreteStatsTable[[#This Row],[RepsWithStatObserved]],1,0)</f>
        <v>1</v>
      </c>
    </row>
    <row r="454" spans="1:25" x14ac:dyDescent="0.35">
      <c r="A454" t="s">
        <v>68</v>
      </c>
      <c r="B454" t="s">
        <v>70</v>
      </c>
      <c r="C454">
        <v>13</v>
      </c>
      <c r="D454" t="s">
        <v>88</v>
      </c>
      <c r="E454" t="s">
        <v>72</v>
      </c>
      <c r="F454" t="s">
        <v>73</v>
      </c>
      <c r="G454">
        <v>0</v>
      </c>
      <c r="H454">
        <v>2E+20</v>
      </c>
      <c r="I454">
        <v>0</v>
      </c>
      <c r="J454">
        <v>0</v>
      </c>
      <c r="K454">
        <v>6</v>
      </c>
      <c r="L454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40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4" s="5">
        <f>IF((DiscreteStatsTable[[#This Row],[RepsRequested]]&gt;1),DiscreteStatsTable[[#This Row],[HalfWidth]],DiscreteStatsTable[[#This Row],[BatchMeansHalfWidth]])</f>
        <v>0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40</v>
      </c>
      <c r="Y454" s="5">
        <f>IF(DiscreteStatsTable[[#This Row],[RepsRequested]]=DiscreteStatsTable[[#This Row],[RepsWithStatObserved]],1,0)</f>
        <v>1</v>
      </c>
    </row>
    <row r="455" spans="1:25" x14ac:dyDescent="0.35">
      <c r="A455" t="s">
        <v>68</v>
      </c>
      <c r="B455" t="s">
        <v>70</v>
      </c>
      <c r="C455">
        <v>14</v>
      </c>
      <c r="D455" t="s">
        <v>88</v>
      </c>
      <c r="E455" t="s">
        <v>72</v>
      </c>
      <c r="F455" t="s">
        <v>73</v>
      </c>
      <c r="G455">
        <v>0</v>
      </c>
      <c r="H455">
        <v>2E+20</v>
      </c>
      <c r="I455">
        <v>0</v>
      </c>
      <c r="J455">
        <v>0</v>
      </c>
      <c r="K455">
        <v>4</v>
      </c>
      <c r="L455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40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0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0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0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0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5" s="5">
        <f>IF((DiscreteStatsTable[[#This Row],[RepsRequested]]&gt;1),DiscreteStatsTable[[#This Row],[HalfWidth]],DiscreteStatsTable[[#This Row],[BatchMeansHalfWidth]])</f>
        <v>0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40</v>
      </c>
      <c r="Y455" s="5">
        <f>IF(DiscreteStatsTable[[#This Row],[RepsRequested]]=DiscreteStatsTable[[#This Row],[RepsWithStatObserved]],1,0)</f>
        <v>1</v>
      </c>
    </row>
    <row r="456" spans="1:25" x14ac:dyDescent="0.35">
      <c r="A456" t="s">
        <v>68</v>
      </c>
      <c r="B456" t="s">
        <v>70</v>
      </c>
      <c r="C456">
        <v>15</v>
      </c>
      <c r="D456" t="s">
        <v>88</v>
      </c>
      <c r="E456" t="s">
        <v>72</v>
      </c>
      <c r="F456" t="s">
        <v>73</v>
      </c>
      <c r="G456">
        <v>0</v>
      </c>
      <c r="H456">
        <v>2E+20</v>
      </c>
      <c r="I456">
        <v>0</v>
      </c>
      <c r="J456">
        <v>0</v>
      </c>
      <c r="K456">
        <v>3</v>
      </c>
      <c r="L456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40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0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0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0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0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0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0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6" s="5">
        <f>IF((DiscreteStatsTable[[#This Row],[RepsRequested]]&gt;1),DiscreteStatsTable[[#This Row],[HalfWidth]],DiscreteStatsTable[[#This Row],[BatchMeansHalfWidth]])</f>
        <v>0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40</v>
      </c>
      <c r="Y456" s="5">
        <f>IF(DiscreteStatsTable[[#This Row],[RepsRequested]]=DiscreteStatsTable[[#This Row],[RepsWithStatObserved]],1,0)</f>
        <v>1</v>
      </c>
    </row>
    <row r="457" spans="1:25" x14ac:dyDescent="0.35">
      <c r="A457" t="s">
        <v>68</v>
      </c>
      <c r="B457" t="s">
        <v>70</v>
      </c>
      <c r="C457">
        <v>16</v>
      </c>
      <c r="D457" t="s">
        <v>88</v>
      </c>
      <c r="E457" t="s">
        <v>72</v>
      </c>
      <c r="F457" t="s">
        <v>73</v>
      </c>
      <c r="G457">
        <v>0</v>
      </c>
      <c r="H457">
        <v>2E+20</v>
      </c>
      <c r="I457">
        <v>0</v>
      </c>
      <c r="J457">
        <v>0</v>
      </c>
      <c r="K457">
        <v>4</v>
      </c>
      <c r="L457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40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0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0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0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0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0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7" s="5">
        <f>IF((DiscreteStatsTable[[#This Row],[RepsRequested]]&gt;1),DiscreteStatsTable[[#This Row],[HalfWidth]],DiscreteStatsTable[[#This Row],[BatchMeansHalfWidth]])</f>
        <v>0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40</v>
      </c>
      <c r="Y457" s="5">
        <f>IF(DiscreteStatsTable[[#This Row],[RepsRequested]]=DiscreteStatsTable[[#This Row],[RepsWithStatObserved]],1,0)</f>
        <v>1</v>
      </c>
    </row>
    <row r="458" spans="1:25" x14ac:dyDescent="0.35">
      <c r="A458" t="s">
        <v>68</v>
      </c>
      <c r="B458" t="s">
        <v>70</v>
      </c>
      <c r="C458">
        <v>17</v>
      </c>
      <c r="D458" t="s">
        <v>88</v>
      </c>
      <c r="E458" t="s">
        <v>72</v>
      </c>
      <c r="F458" t="s">
        <v>73</v>
      </c>
      <c r="G458">
        <v>0</v>
      </c>
      <c r="H458">
        <v>2E+20</v>
      </c>
      <c r="I458">
        <v>0</v>
      </c>
      <c r="J458">
        <v>0</v>
      </c>
      <c r="K458">
        <v>4</v>
      </c>
      <c r="L458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40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0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0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0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0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0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8" s="5">
        <f>IF((DiscreteStatsTable[[#This Row],[RepsRequested]]&gt;1),DiscreteStatsTable[[#This Row],[HalfWidth]],DiscreteStatsTable[[#This Row],[BatchMeansHalfWidth]])</f>
        <v>0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40</v>
      </c>
      <c r="Y458" s="5">
        <f>IF(DiscreteStatsTable[[#This Row],[RepsRequested]]=DiscreteStatsTable[[#This Row],[RepsWithStatObserved]],1,0)</f>
        <v>1</v>
      </c>
    </row>
    <row r="459" spans="1:25" x14ac:dyDescent="0.35">
      <c r="A459" t="s">
        <v>68</v>
      </c>
      <c r="B459" t="s">
        <v>70</v>
      </c>
      <c r="C459">
        <v>18</v>
      </c>
      <c r="D459" t="s">
        <v>88</v>
      </c>
      <c r="E459" t="s">
        <v>72</v>
      </c>
      <c r="F459" t="s">
        <v>73</v>
      </c>
      <c r="G459">
        <v>0</v>
      </c>
      <c r="H459">
        <v>2E+20</v>
      </c>
      <c r="I459">
        <v>0</v>
      </c>
      <c r="J459">
        <v>0</v>
      </c>
      <c r="K459">
        <v>3</v>
      </c>
      <c r="L459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40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0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0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0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0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0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59" s="5">
        <f>IF((DiscreteStatsTable[[#This Row],[RepsRequested]]&gt;1),DiscreteStatsTable[[#This Row],[HalfWidth]],DiscreteStatsTable[[#This Row],[BatchMeansHalfWidth]])</f>
        <v>0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40</v>
      </c>
      <c r="Y459" s="5">
        <f>IF(DiscreteStatsTable[[#This Row],[RepsRequested]]=DiscreteStatsTable[[#This Row],[RepsWithStatObserved]],1,0)</f>
        <v>1</v>
      </c>
    </row>
    <row r="460" spans="1:25" x14ac:dyDescent="0.35">
      <c r="A460" t="s">
        <v>68</v>
      </c>
      <c r="B460" t="s">
        <v>70</v>
      </c>
      <c r="C460">
        <v>19</v>
      </c>
      <c r="D460" t="s">
        <v>88</v>
      </c>
      <c r="E460" t="s">
        <v>72</v>
      </c>
      <c r="F460" t="s">
        <v>73</v>
      </c>
      <c r="G460">
        <v>0</v>
      </c>
      <c r="H460">
        <v>2E+20</v>
      </c>
      <c r="I460">
        <v>0</v>
      </c>
      <c r="J460">
        <v>0</v>
      </c>
      <c r="K460">
        <v>4</v>
      </c>
      <c r="L460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40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0" s="5">
        <f>IF((DiscreteStatsTable[[#This Row],[RepsRequested]]&gt;1),DiscreteStatsTable[[#This Row],[HalfWidth]],DiscreteStatsTable[[#This Row],[BatchMeansHalfWidth]])</f>
        <v>0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40</v>
      </c>
      <c r="Y460" s="5">
        <f>IF(DiscreteStatsTable[[#This Row],[RepsRequested]]=DiscreteStatsTable[[#This Row],[RepsWithStatObserved]],1,0)</f>
        <v>1</v>
      </c>
    </row>
    <row r="461" spans="1:25" x14ac:dyDescent="0.35">
      <c r="A461" t="s">
        <v>68</v>
      </c>
      <c r="B461" t="s">
        <v>70</v>
      </c>
      <c r="C461">
        <v>20</v>
      </c>
      <c r="D461" t="s">
        <v>88</v>
      </c>
      <c r="E461" t="s">
        <v>72</v>
      </c>
      <c r="F461" t="s">
        <v>73</v>
      </c>
      <c r="G461">
        <v>0</v>
      </c>
      <c r="H461">
        <v>2E+20</v>
      </c>
      <c r="I461">
        <v>0</v>
      </c>
      <c r="J461">
        <v>0</v>
      </c>
      <c r="K461">
        <v>2</v>
      </c>
      <c r="L461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40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0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0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0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0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1" s="5">
        <f>IF((DiscreteStatsTable[[#This Row],[RepsRequested]]&gt;1),DiscreteStatsTable[[#This Row],[HalfWidth]],DiscreteStatsTable[[#This Row],[BatchMeansHalfWidth]])</f>
        <v>0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40</v>
      </c>
      <c r="Y461" s="5">
        <f>IF(DiscreteStatsTable[[#This Row],[RepsRequested]]=DiscreteStatsTable[[#This Row],[RepsWithStatObserved]],1,0)</f>
        <v>1</v>
      </c>
    </row>
    <row r="462" spans="1:25" x14ac:dyDescent="0.35">
      <c r="A462" t="s">
        <v>68</v>
      </c>
      <c r="B462" t="s">
        <v>70</v>
      </c>
      <c r="C462">
        <v>21</v>
      </c>
      <c r="D462" t="s">
        <v>88</v>
      </c>
      <c r="E462" t="s">
        <v>72</v>
      </c>
      <c r="F462" t="s">
        <v>73</v>
      </c>
      <c r="G462">
        <v>0</v>
      </c>
      <c r="H462">
        <v>2E+20</v>
      </c>
      <c r="I462">
        <v>0</v>
      </c>
      <c r="J462">
        <v>0</v>
      </c>
      <c r="K462">
        <v>3</v>
      </c>
      <c r="L462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40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0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0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0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0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0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0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2" s="5">
        <f>IF((DiscreteStatsTable[[#This Row],[RepsRequested]]&gt;1),DiscreteStatsTable[[#This Row],[HalfWidth]],DiscreteStatsTable[[#This Row],[BatchMeansHalfWidth]])</f>
        <v>0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40</v>
      </c>
      <c r="Y462" s="5">
        <f>IF(DiscreteStatsTable[[#This Row],[RepsRequested]]=DiscreteStatsTable[[#This Row],[RepsWithStatObserved]],1,0)</f>
        <v>1</v>
      </c>
    </row>
    <row r="463" spans="1:25" x14ac:dyDescent="0.35">
      <c r="A463" t="s">
        <v>68</v>
      </c>
      <c r="B463" t="s">
        <v>70</v>
      </c>
      <c r="C463">
        <v>22</v>
      </c>
      <c r="D463" t="s">
        <v>88</v>
      </c>
      <c r="E463" t="s">
        <v>72</v>
      </c>
      <c r="F463" t="s">
        <v>73</v>
      </c>
      <c r="G463">
        <v>0</v>
      </c>
      <c r="H463">
        <v>2E+20</v>
      </c>
      <c r="I463">
        <v>0</v>
      </c>
      <c r="J463">
        <v>0</v>
      </c>
      <c r="K463">
        <v>3</v>
      </c>
      <c r="L463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40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0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0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0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0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0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3" s="5">
        <f>IF((DiscreteStatsTable[[#This Row],[RepsRequested]]&gt;1),DiscreteStatsTable[[#This Row],[HalfWidth]],DiscreteStatsTable[[#This Row],[BatchMeansHalfWidth]])</f>
        <v>0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40</v>
      </c>
      <c r="Y463" s="5">
        <f>IF(DiscreteStatsTable[[#This Row],[RepsRequested]]=DiscreteStatsTable[[#This Row],[RepsWithStatObserved]],1,0)</f>
        <v>1</v>
      </c>
    </row>
    <row r="464" spans="1:25" x14ac:dyDescent="0.35">
      <c r="A464" t="s">
        <v>68</v>
      </c>
      <c r="B464" t="s">
        <v>70</v>
      </c>
      <c r="C464">
        <v>23</v>
      </c>
      <c r="D464" t="s">
        <v>88</v>
      </c>
      <c r="E464" t="s">
        <v>72</v>
      </c>
      <c r="F464" t="s">
        <v>73</v>
      </c>
      <c r="G464">
        <v>0</v>
      </c>
      <c r="H464">
        <v>2E+20</v>
      </c>
      <c r="I464">
        <v>0</v>
      </c>
      <c r="J464">
        <v>0</v>
      </c>
      <c r="K464">
        <v>4</v>
      </c>
      <c r="L464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40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0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0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0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0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0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4" s="5">
        <f>IF((DiscreteStatsTable[[#This Row],[RepsRequested]]&gt;1),DiscreteStatsTable[[#This Row],[HalfWidth]],DiscreteStatsTable[[#This Row],[BatchMeansHalfWidth]])</f>
        <v>0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40</v>
      </c>
      <c r="Y464" s="5">
        <f>IF(DiscreteStatsTable[[#This Row],[RepsRequested]]=DiscreteStatsTable[[#This Row],[RepsWithStatObserved]],1,0)</f>
        <v>1</v>
      </c>
    </row>
    <row r="465" spans="1:25" x14ac:dyDescent="0.35">
      <c r="A465" t="s">
        <v>68</v>
      </c>
      <c r="B465" t="s">
        <v>70</v>
      </c>
      <c r="C465">
        <v>24</v>
      </c>
      <c r="D465" t="s">
        <v>88</v>
      </c>
      <c r="E465" t="s">
        <v>72</v>
      </c>
      <c r="F465" t="s">
        <v>73</v>
      </c>
      <c r="G465">
        <v>0</v>
      </c>
      <c r="H465">
        <v>2E+20</v>
      </c>
      <c r="I465">
        <v>0</v>
      </c>
      <c r="J465">
        <v>0</v>
      </c>
      <c r="K465">
        <v>4</v>
      </c>
      <c r="L465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40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0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0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0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0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5" s="5">
        <f>IF((DiscreteStatsTable[[#This Row],[RepsRequested]]&gt;1),DiscreteStatsTable[[#This Row],[HalfWidth]],DiscreteStatsTable[[#This Row],[BatchMeansHalfWidth]])</f>
        <v>0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40</v>
      </c>
      <c r="Y465" s="5">
        <f>IF(DiscreteStatsTable[[#This Row],[RepsRequested]]=DiscreteStatsTable[[#This Row],[RepsWithStatObserved]],1,0)</f>
        <v>1</v>
      </c>
    </row>
    <row r="466" spans="1:25" x14ac:dyDescent="0.35">
      <c r="A466" t="s">
        <v>68</v>
      </c>
      <c r="B466" t="s">
        <v>70</v>
      </c>
      <c r="C466">
        <v>25</v>
      </c>
      <c r="D466" t="s">
        <v>88</v>
      </c>
      <c r="E466" t="s">
        <v>72</v>
      </c>
      <c r="F466" t="s">
        <v>73</v>
      </c>
      <c r="G466">
        <v>0</v>
      </c>
      <c r="H466">
        <v>2E+20</v>
      </c>
      <c r="I466">
        <v>0</v>
      </c>
      <c r="J466">
        <v>0</v>
      </c>
      <c r="K466">
        <v>6</v>
      </c>
      <c r="L466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40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6" s="5">
        <f>IF((DiscreteStatsTable[[#This Row],[RepsRequested]]&gt;1),DiscreteStatsTable[[#This Row],[HalfWidth]],DiscreteStatsTable[[#This Row],[BatchMeansHalfWidth]])</f>
        <v>0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40</v>
      </c>
      <c r="Y466" s="5">
        <f>IF(DiscreteStatsTable[[#This Row],[RepsRequested]]=DiscreteStatsTable[[#This Row],[RepsWithStatObserved]],1,0)</f>
        <v>1</v>
      </c>
    </row>
    <row r="467" spans="1:25" x14ac:dyDescent="0.35">
      <c r="A467" t="s">
        <v>68</v>
      </c>
      <c r="B467" t="s">
        <v>70</v>
      </c>
      <c r="C467">
        <v>26</v>
      </c>
      <c r="D467" t="s">
        <v>88</v>
      </c>
      <c r="E467" t="s">
        <v>72</v>
      </c>
      <c r="F467" t="s">
        <v>73</v>
      </c>
      <c r="G467">
        <v>0</v>
      </c>
      <c r="H467">
        <v>2E+20</v>
      </c>
      <c r="I467">
        <v>0</v>
      </c>
      <c r="J467">
        <v>0</v>
      </c>
      <c r="K467">
        <v>4</v>
      </c>
      <c r="L467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40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0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0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0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0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7" s="5">
        <f>IF((DiscreteStatsTable[[#This Row],[RepsRequested]]&gt;1),DiscreteStatsTable[[#This Row],[HalfWidth]],DiscreteStatsTable[[#This Row],[BatchMeansHalfWidth]])</f>
        <v>0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40</v>
      </c>
      <c r="Y467" s="5">
        <f>IF(DiscreteStatsTable[[#This Row],[RepsRequested]]=DiscreteStatsTable[[#This Row],[RepsWithStatObserved]],1,0)</f>
        <v>1</v>
      </c>
    </row>
    <row r="468" spans="1:25" x14ac:dyDescent="0.35">
      <c r="A468" t="s">
        <v>68</v>
      </c>
      <c r="B468" t="s">
        <v>70</v>
      </c>
      <c r="C468">
        <v>27</v>
      </c>
      <c r="D468" t="s">
        <v>88</v>
      </c>
      <c r="E468" t="s">
        <v>72</v>
      </c>
      <c r="F468" t="s">
        <v>73</v>
      </c>
      <c r="G468">
        <v>0</v>
      </c>
      <c r="H468">
        <v>2E+20</v>
      </c>
      <c r="I468">
        <v>0</v>
      </c>
      <c r="J468">
        <v>0</v>
      </c>
      <c r="K468">
        <v>5</v>
      </c>
      <c r="L468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40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0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0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0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0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0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0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8" s="5">
        <f>IF((DiscreteStatsTable[[#This Row],[RepsRequested]]&gt;1),DiscreteStatsTable[[#This Row],[HalfWidth]],DiscreteStatsTable[[#This Row],[BatchMeansHalfWidth]])</f>
        <v>0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40</v>
      </c>
      <c r="Y468" s="5">
        <f>IF(DiscreteStatsTable[[#This Row],[RepsRequested]]=DiscreteStatsTable[[#This Row],[RepsWithStatObserved]],1,0)</f>
        <v>1</v>
      </c>
    </row>
    <row r="469" spans="1:25" x14ac:dyDescent="0.35">
      <c r="A469" t="s">
        <v>68</v>
      </c>
      <c r="B469" t="s">
        <v>70</v>
      </c>
      <c r="C469">
        <v>28</v>
      </c>
      <c r="D469" t="s">
        <v>88</v>
      </c>
      <c r="E469" t="s">
        <v>72</v>
      </c>
      <c r="F469" t="s">
        <v>73</v>
      </c>
      <c r="G469">
        <v>0</v>
      </c>
      <c r="H469">
        <v>2E+20</v>
      </c>
      <c r="I469">
        <v>0</v>
      </c>
      <c r="J469">
        <v>0</v>
      </c>
      <c r="K469">
        <v>4</v>
      </c>
      <c r="L469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40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0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0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0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0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0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69" s="5">
        <f>IF((DiscreteStatsTable[[#This Row],[RepsRequested]]&gt;1),DiscreteStatsTable[[#This Row],[HalfWidth]],DiscreteStatsTable[[#This Row],[BatchMeansHalfWidth]])</f>
        <v>0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40</v>
      </c>
      <c r="Y469" s="5">
        <f>IF(DiscreteStatsTable[[#This Row],[RepsRequested]]=DiscreteStatsTable[[#This Row],[RepsWithStatObserved]],1,0)</f>
        <v>1</v>
      </c>
    </row>
    <row r="470" spans="1:25" x14ac:dyDescent="0.35">
      <c r="A470" t="s">
        <v>68</v>
      </c>
      <c r="B470" t="s">
        <v>70</v>
      </c>
      <c r="C470">
        <v>29</v>
      </c>
      <c r="D470" t="s">
        <v>88</v>
      </c>
      <c r="E470" t="s">
        <v>72</v>
      </c>
      <c r="F470" t="s">
        <v>73</v>
      </c>
      <c r="G470">
        <v>0</v>
      </c>
      <c r="H470">
        <v>2E+20</v>
      </c>
      <c r="I470">
        <v>0</v>
      </c>
      <c r="J470">
        <v>0</v>
      </c>
      <c r="K470">
        <v>4</v>
      </c>
      <c r="L470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40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0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0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0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0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0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0" s="5">
        <f>IF((DiscreteStatsTable[[#This Row],[RepsRequested]]&gt;1),DiscreteStatsTable[[#This Row],[HalfWidth]],DiscreteStatsTable[[#This Row],[BatchMeansHalfWidth]])</f>
        <v>0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40</v>
      </c>
      <c r="Y470" s="5">
        <f>IF(DiscreteStatsTable[[#This Row],[RepsRequested]]=DiscreteStatsTable[[#This Row],[RepsWithStatObserved]],1,0)</f>
        <v>1</v>
      </c>
    </row>
    <row r="471" spans="1:25" x14ac:dyDescent="0.35">
      <c r="A471" t="s">
        <v>68</v>
      </c>
      <c r="B471" t="s">
        <v>70</v>
      </c>
      <c r="C471">
        <v>30</v>
      </c>
      <c r="D471" t="s">
        <v>88</v>
      </c>
      <c r="E471" t="s">
        <v>72</v>
      </c>
      <c r="F471" t="s">
        <v>73</v>
      </c>
      <c r="G471">
        <v>0</v>
      </c>
      <c r="H471">
        <v>2E+20</v>
      </c>
      <c r="I471">
        <v>0</v>
      </c>
      <c r="J471">
        <v>0</v>
      </c>
      <c r="K471">
        <v>3</v>
      </c>
      <c r="L471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40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0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0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0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0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1" s="5">
        <f>IF((DiscreteStatsTable[[#This Row],[RepsRequested]]&gt;1),DiscreteStatsTable[[#This Row],[HalfWidth]],DiscreteStatsTable[[#This Row],[BatchMeansHalfWidth]])</f>
        <v>0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40</v>
      </c>
      <c r="Y471" s="5">
        <f>IF(DiscreteStatsTable[[#This Row],[RepsRequested]]=DiscreteStatsTable[[#This Row],[RepsWithStatObserved]],1,0)</f>
        <v>1</v>
      </c>
    </row>
    <row r="472" spans="1:25" x14ac:dyDescent="0.35">
      <c r="A472" t="s">
        <v>68</v>
      </c>
      <c r="B472" t="s">
        <v>70</v>
      </c>
      <c r="C472">
        <v>31</v>
      </c>
      <c r="D472" t="s">
        <v>88</v>
      </c>
      <c r="E472" t="s">
        <v>72</v>
      </c>
      <c r="F472" t="s">
        <v>73</v>
      </c>
      <c r="G472">
        <v>0</v>
      </c>
      <c r="H472">
        <v>2E+20</v>
      </c>
      <c r="I472">
        <v>0</v>
      </c>
      <c r="J472">
        <v>0</v>
      </c>
      <c r="K472">
        <v>4</v>
      </c>
      <c r="L472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40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2" s="5">
        <f>IF((DiscreteStatsTable[[#This Row],[RepsRequested]]&gt;1),DiscreteStatsTable[[#This Row],[HalfWidth]],DiscreteStatsTable[[#This Row],[BatchMeansHalfWidth]])</f>
        <v>0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40</v>
      </c>
      <c r="Y472" s="5">
        <f>IF(DiscreteStatsTable[[#This Row],[RepsRequested]]=DiscreteStatsTable[[#This Row],[RepsWithStatObserved]],1,0)</f>
        <v>1</v>
      </c>
    </row>
    <row r="473" spans="1:25" x14ac:dyDescent="0.35">
      <c r="A473" t="s">
        <v>68</v>
      </c>
      <c r="B473" t="s">
        <v>70</v>
      </c>
      <c r="C473">
        <v>32</v>
      </c>
      <c r="D473" t="s">
        <v>88</v>
      </c>
      <c r="E473" t="s">
        <v>72</v>
      </c>
      <c r="F473" t="s">
        <v>73</v>
      </c>
      <c r="G473">
        <v>0</v>
      </c>
      <c r="H473">
        <v>2E+20</v>
      </c>
      <c r="I473">
        <v>0</v>
      </c>
      <c r="J473">
        <v>0</v>
      </c>
      <c r="K473">
        <v>5</v>
      </c>
      <c r="L473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40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0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0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0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0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3" s="5">
        <f>IF((DiscreteStatsTable[[#This Row],[RepsRequested]]&gt;1),DiscreteStatsTable[[#This Row],[HalfWidth]],DiscreteStatsTable[[#This Row],[BatchMeansHalfWidth]])</f>
        <v>0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40</v>
      </c>
      <c r="Y473" s="5">
        <f>IF(DiscreteStatsTable[[#This Row],[RepsRequested]]=DiscreteStatsTable[[#This Row],[RepsWithStatObserved]],1,0)</f>
        <v>1</v>
      </c>
    </row>
    <row r="474" spans="1:25" x14ac:dyDescent="0.35">
      <c r="A474" t="s">
        <v>68</v>
      </c>
      <c r="B474" t="s">
        <v>70</v>
      </c>
      <c r="C474">
        <v>33</v>
      </c>
      <c r="D474" t="s">
        <v>88</v>
      </c>
      <c r="E474" t="s">
        <v>72</v>
      </c>
      <c r="F474" t="s">
        <v>73</v>
      </c>
      <c r="G474">
        <v>0</v>
      </c>
      <c r="H474">
        <v>2E+20</v>
      </c>
      <c r="I474">
        <v>0</v>
      </c>
      <c r="J474">
        <v>0</v>
      </c>
      <c r="K474">
        <v>4</v>
      </c>
      <c r="L474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40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0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0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0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0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0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0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4" s="5">
        <f>IF((DiscreteStatsTable[[#This Row],[RepsRequested]]&gt;1),DiscreteStatsTable[[#This Row],[HalfWidth]],DiscreteStatsTable[[#This Row],[BatchMeansHalfWidth]])</f>
        <v>0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40</v>
      </c>
      <c r="Y474" s="5">
        <f>IF(DiscreteStatsTable[[#This Row],[RepsRequested]]=DiscreteStatsTable[[#This Row],[RepsWithStatObserved]],1,0)</f>
        <v>1</v>
      </c>
    </row>
    <row r="475" spans="1:25" x14ac:dyDescent="0.35">
      <c r="A475" t="s">
        <v>68</v>
      </c>
      <c r="B475" t="s">
        <v>70</v>
      </c>
      <c r="C475">
        <v>34</v>
      </c>
      <c r="D475" t="s">
        <v>88</v>
      </c>
      <c r="E475" t="s">
        <v>72</v>
      </c>
      <c r="F475" t="s">
        <v>73</v>
      </c>
      <c r="G475">
        <v>0</v>
      </c>
      <c r="H475">
        <v>2E+20</v>
      </c>
      <c r="I475">
        <v>0</v>
      </c>
      <c r="J475">
        <v>0</v>
      </c>
      <c r="K475">
        <v>4</v>
      </c>
      <c r="L475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40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0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0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0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0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0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5" s="5">
        <f>IF((DiscreteStatsTable[[#This Row],[RepsRequested]]&gt;1),DiscreteStatsTable[[#This Row],[HalfWidth]],DiscreteStatsTable[[#This Row],[BatchMeansHalfWidth]])</f>
        <v>0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40</v>
      </c>
      <c r="Y475" s="5">
        <f>IF(DiscreteStatsTable[[#This Row],[RepsRequested]]=DiscreteStatsTable[[#This Row],[RepsWithStatObserved]],1,0)</f>
        <v>1</v>
      </c>
    </row>
    <row r="476" spans="1:25" x14ac:dyDescent="0.35">
      <c r="A476" t="s">
        <v>68</v>
      </c>
      <c r="B476" t="s">
        <v>70</v>
      </c>
      <c r="C476">
        <v>35</v>
      </c>
      <c r="D476" t="s">
        <v>88</v>
      </c>
      <c r="E476" t="s">
        <v>72</v>
      </c>
      <c r="F476" t="s">
        <v>73</v>
      </c>
      <c r="G476">
        <v>0</v>
      </c>
      <c r="H476">
        <v>2E+20</v>
      </c>
      <c r="I476">
        <v>0</v>
      </c>
      <c r="J476">
        <v>0</v>
      </c>
      <c r="K476">
        <v>2</v>
      </c>
      <c r="L476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40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0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0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0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0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0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6" s="5">
        <f>IF((DiscreteStatsTable[[#This Row],[RepsRequested]]&gt;1),DiscreteStatsTable[[#This Row],[HalfWidth]],DiscreteStatsTable[[#This Row],[BatchMeansHalfWidth]])</f>
        <v>0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40</v>
      </c>
      <c r="Y476" s="5">
        <f>IF(DiscreteStatsTable[[#This Row],[RepsRequested]]=DiscreteStatsTable[[#This Row],[RepsWithStatObserved]],1,0)</f>
        <v>1</v>
      </c>
    </row>
    <row r="477" spans="1:25" x14ac:dyDescent="0.35">
      <c r="A477" t="s">
        <v>68</v>
      </c>
      <c r="B477" t="s">
        <v>70</v>
      </c>
      <c r="C477">
        <v>36</v>
      </c>
      <c r="D477" t="s">
        <v>88</v>
      </c>
      <c r="E477" t="s">
        <v>72</v>
      </c>
      <c r="F477" t="s">
        <v>73</v>
      </c>
      <c r="G477">
        <v>0</v>
      </c>
      <c r="H477">
        <v>2E+20</v>
      </c>
      <c r="I477">
        <v>0</v>
      </c>
      <c r="J477">
        <v>0</v>
      </c>
      <c r="K477">
        <v>4</v>
      </c>
      <c r="L477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40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0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0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0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0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7" s="5">
        <f>IF((DiscreteStatsTable[[#This Row],[RepsRequested]]&gt;1),DiscreteStatsTable[[#This Row],[HalfWidth]],DiscreteStatsTable[[#This Row],[BatchMeansHalfWidth]])</f>
        <v>0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40</v>
      </c>
      <c r="Y477" s="5">
        <f>IF(DiscreteStatsTable[[#This Row],[RepsRequested]]=DiscreteStatsTable[[#This Row],[RepsWithStatObserved]],1,0)</f>
        <v>1</v>
      </c>
    </row>
    <row r="478" spans="1:25" x14ac:dyDescent="0.35">
      <c r="A478" t="s">
        <v>68</v>
      </c>
      <c r="B478" t="s">
        <v>70</v>
      </c>
      <c r="C478">
        <v>37</v>
      </c>
      <c r="D478" t="s">
        <v>88</v>
      </c>
      <c r="E478" t="s">
        <v>72</v>
      </c>
      <c r="F478" t="s">
        <v>73</v>
      </c>
      <c r="G478">
        <v>0</v>
      </c>
      <c r="H478">
        <v>2E+20</v>
      </c>
      <c r="I478">
        <v>0</v>
      </c>
      <c r="J478">
        <v>0</v>
      </c>
      <c r="K478">
        <v>5</v>
      </c>
      <c r="L478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40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8" s="5">
        <f>IF((DiscreteStatsTable[[#This Row],[RepsRequested]]&gt;1),DiscreteStatsTable[[#This Row],[HalfWidth]],DiscreteStatsTable[[#This Row],[BatchMeansHalfWidth]])</f>
        <v>0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40</v>
      </c>
      <c r="Y478" s="5">
        <f>IF(DiscreteStatsTable[[#This Row],[RepsRequested]]=DiscreteStatsTable[[#This Row],[RepsWithStatObserved]],1,0)</f>
        <v>1</v>
      </c>
    </row>
    <row r="479" spans="1:25" x14ac:dyDescent="0.35">
      <c r="A479" t="s">
        <v>68</v>
      </c>
      <c r="B479" t="s">
        <v>70</v>
      </c>
      <c r="C479">
        <v>38</v>
      </c>
      <c r="D479" t="s">
        <v>88</v>
      </c>
      <c r="E479" t="s">
        <v>72</v>
      </c>
      <c r="F479" t="s">
        <v>73</v>
      </c>
      <c r="G479">
        <v>0</v>
      </c>
      <c r="H479">
        <v>2E+20</v>
      </c>
      <c r="I479">
        <v>0</v>
      </c>
      <c r="J479">
        <v>0</v>
      </c>
      <c r="K479">
        <v>5</v>
      </c>
      <c r="L479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40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0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0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0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0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79" s="5">
        <f>IF((DiscreteStatsTable[[#This Row],[RepsRequested]]&gt;1),DiscreteStatsTable[[#This Row],[HalfWidth]],DiscreteStatsTable[[#This Row],[BatchMeansHalfWidth]])</f>
        <v>0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40</v>
      </c>
      <c r="Y479" s="5">
        <f>IF(DiscreteStatsTable[[#This Row],[RepsRequested]]=DiscreteStatsTable[[#This Row],[RepsWithStatObserved]],1,0)</f>
        <v>1</v>
      </c>
    </row>
    <row r="480" spans="1:25" x14ac:dyDescent="0.35">
      <c r="A480" t="s">
        <v>68</v>
      </c>
      <c r="B480" t="s">
        <v>70</v>
      </c>
      <c r="C480">
        <v>39</v>
      </c>
      <c r="D480" t="s">
        <v>88</v>
      </c>
      <c r="E480" t="s">
        <v>72</v>
      </c>
      <c r="F480" t="s">
        <v>73</v>
      </c>
      <c r="G480">
        <v>0</v>
      </c>
      <c r="H480">
        <v>2E+20</v>
      </c>
      <c r="I480">
        <v>0</v>
      </c>
      <c r="J480">
        <v>0</v>
      </c>
      <c r="K480">
        <v>4</v>
      </c>
      <c r="L480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40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0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0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0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0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0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0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80" s="5">
        <f>IF((DiscreteStatsTable[[#This Row],[RepsRequested]]&gt;1),DiscreteStatsTable[[#This Row],[HalfWidth]],DiscreteStatsTable[[#This Row],[BatchMeansHalfWidth]])</f>
        <v>0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40</v>
      </c>
      <c r="Y480" s="5">
        <f>IF(DiscreteStatsTable[[#This Row],[RepsRequested]]=DiscreteStatsTable[[#This Row],[RepsWithStatObserved]],1,0)</f>
        <v>1</v>
      </c>
    </row>
    <row r="481" spans="1:25" x14ac:dyDescent="0.35">
      <c r="A481" t="s">
        <v>68</v>
      </c>
      <c r="B481" t="s">
        <v>70</v>
      </c>
      <c r="C481">
        <v>40</v>
      </c>
      <c r="D481" t="s">
        <v>88</v>
      </c>
      <c r="E481" t="s">
        <v>72</v>
      </c>
      <c r="F481" t="s">
        <v>73</v>
      </c>
      <c r="G481">
        <v>0</v>
      </c>
      <c r="H481">
        <v>2E+20</v>
      </c>
      <c r="I481">
        <v>0</v>
      </c>
      <c r="J481">
        <v>0</v>
      </c>
      <c r="K481">
        <v>4</v>
      </c>
      <c r="L481" s="5" t="str">
        <f>DiscreteStatsTable[[#This Row],[ProjectName]]&amp;DiscreteStatsTable[[#This Row],[Name]]&amp;DiscreteStatsTable[[#This Row],[Type]]&amp;DiscreteStatsTable[[#This Row],[Source]]</f>
        <v>Drone ProjectPorterReturnTrip.QueueWaiting TimeQueue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40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0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0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0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0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0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481" s="5">
        <f>IF((DiscreteStatsTable[[#This Row],[RepsRequested]]&gt;1),DiscreteStatsTable[[#This Row],[HalfWidth]],DiscreteStatsTable[[#This Row],[BatchMeansHalfWidth]])</f>
        <v>0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40</v>
      </c>
      <c r="Y481" s="5">
        <f>IF(DiscreteStatsTable[[#This Row],[RepsRequested]]=DiscreteStatsTable[[#This Row],[RepsWithStatObserved]],1,0)</f>
        <v>1</v>
      </c>
    </row>
    <row r="482" spans="1:25" x14ac:dyDescent="0.35">
      <c r="A482" t="s">
        <v>68</v>
      </c>
      <c r="B482" t="s">
        <v>70</v>
      </c>
      <c r="C482">
        <v>1</v>
      </c>
      <c r="D482" t="s">
        <v>89</v>
      </c>
      <c r="E482" t="s">
        <v>72</v>
      </c>
      <c r="F482" t="s">
        <v>73</v>
      </c>
      <c r="G482">
        <v>27.512705361693001</v>
      </c>
      <c r="H482">
        <v>2E+20</v>
      </c>
      <c r="I482">
        <v>0</v>
      </c>
      <c r="J482">
        <v>62.013626105815099</v>
      </c>
      <c r="K482">
        <v>50</v>
      </c>
      <c r="L482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40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34.921779946260017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6.3032013098109374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27.512705361693001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53.488815640182303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0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166.467015449315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40.625</v>
      </c>
      <c r="W482" s="5">
        <f>IF((DiscreteStatsTable[[#This Row],[RepsRequested]]&gt;1),DiscreteStatsTable[[#This Row],[HalfWidth]],DiscreteStatsTable[[#This Row],[BatchMeansHalfWidth]])</f>
        <v>2.0158615761526035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40</v>
      </c>
      <c r="Y482" s="5">
        <f>IF(DiscreteStatsTable[[#This Row],[RepsRequested]]=DiscreteStatsTable[[#This Row],[RepsWithStatObserved]],1,0)</f>
        <v>1</v>
      </c>
    </row>
    <row r="483" spans="1:25" x14ac:dyDescent="0.35">
      <c r="A483" t="s">
        <v>68</v>
      </c>
      <c r="B483" t="s">
        <v>70</v>
      </c>
      <c r="C483">
        <v>2</v>
      </c>
      <c r="D483" t="s">
        <v>89</v>
      </c>
      <c r="E483" t="s">
        <v>72</v>
      </c>
      <c r="F483" t="s">
        <v>73</v>
      </c>
      <c r="G483">
        <v>29.826450786431899</v>
      </c>
      <c r="H483">
        <v>2E+20</v>
      </c>
      <c r="I483">
        <v>0</v>
      </c>
      <c r="J483">
        <v>67.034428094093499</v>
      </c>
      <c r="K483">
        <v>40</v>
      </c>
      <c r="L483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40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34.921779946260017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6.3032013098109374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27.512705361693001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53.488815640182303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166.467015449315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40.625</v>
      </c>
      <c r="W483" s="5">
        <f>IF((DiscreteStatsTable[[#This Row],[RepsRequested]]&gt;1),DiscreteStatsTable[[#This Row],[HalfWidth]],DiscreteStatsTable[[#This Row],[BatchMeansHalfWidth]])</f>
        <v>2.0158615761526035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40</v>
      </c>
      <c r="Y483" s="5">
        <f>IF(DiscreteStatsTable[[#This Row],[RepsRequested]]=DiscreteStatsTable[[#This Row],[RepsWithStatObserved]],1,0)</f>
        <v>1</v>
      </c>
    </row>
    <row r="484" spans="1:25" x14ac:dyDescent="0.35">
      <c r="A484" t="s">
        <v>68</v>
      </c>
      <c r="B484" t="s">
        <v>70</v>
      </c>
      <c r="C484">
        <v>3</v>
      </c>
      <c r="D484" t="s">
        <v>89</v>
      </c>
      <c r="E484" t="s">
        <v>72</v>
      </c>
      <c r="F484" t="s">
        <v>73</v>
      </c>
      <c r="G484">
        <v>36.952152124549997</v>
      </c>
      <c r="H484">
        <v>2E+20</v>
      </c>
      <c r="I484">
        <v>0</v>
      </c>
      <c r="J484">
        <v>108.62617945720299</v>
      </c>
      <c r="K484">
        <v>40</v>
      </c>
      <c r="L484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40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34.921779946260017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6.3032013098109374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27.512705361693001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53.488815640182303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166.467015449315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40.625</v>
      </c>
      <c r="W484" s="5">
        <f>IF((DiscreteStatsTable[[#This Row],[RepsRequested]]&gt;1),DiscreteStatsTable[[#This Row],[HalfWidth]],DiscreteStatsTable[[#This Row],[BatchMeansHalfWidth]])</f>
        <v>2.0158615761526035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40</v>
      </c>
      <c r="Y484" s="5">
        <f>IF(DiscreteStatsTable[[#This Row],[RepsRequested]]=DiscreteStatsTable[[#This Row],[RepsWithStatObserved]],1,0)</f>
        <v>1</v>
      </c>
    </row>
    <row r="485" spans="1:25" x14ac:dyDescent="0.35">
      <c r="A485" t="s">
        <v>68</v>
      </c>
      <c r="B485" t="s">
        <v>70</v>
      </c>
      <c r="C485">
        <v>4</v>
      </c>
      <c r="D485" t="s">
        <v>89</v>
      </c>
      <c r="E485" t="s">
        <v>72</v>
      </c>
      <c r="F485" t="s">
        <v>73</v>
      </c>
      <c r="G485">
        <v>42.862240317694003</v>
      </c>
      <c r="H485">
        <v>2E+20</v>
      </c>
      <c r="I485">
        <v>0</v>
      </c>
      <c r="J485">
        <v>138.70339118088401</v>
      </c>
      <c r="K485">
        <v>50</v>
      </c>
      <c r="L485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40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34.921779946260017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6.3032013098109374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27.512705361693001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53.488815640182303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166.467015449315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40.625</v>
      </c>
      <c r="W485" s="5">
        <f>IF((DiscreteStatsTable[[#This Row],[RepsRequested]]&gt;1),DiscreteStatsTable[[#This Row],[HalfWidth]],DiscreteStatsTable[[#This Row],[BatchMeansHalfWidth]])</f>
        <v>2.0158615761526035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40</v>
      </c>
      <c r="Y485" s="5">
        <f>IF(DiscreteStatsTable[[#This Row],[RepsRequested]]=DiscreteStatsTable[[#This Row],[RepsWithStatObserved]],1,0)</f>
        <v>1</v>
      </c>
    </row>
    <row r="486" spans="1:25" x14ac:dyDescent="0.35">
      <c r="A486" t="s">
        <v>68</v>
      </c>
      <c r="B486" t="s">
        <v>70</v>
      </c>
      <c r="C486">
        <v>5</v>
      </c>
      <c r="D486" t="s">
        <v>89</v>
      </c>
      <c r="E486" t="s">
        <v>72</v>
      </c>
      <c r="F486" t="s">
        <v>73</v>
      </c>
      <c r="G486">
        <v>34.824854560627799</v>
      </c>
      <c r="H486">
        <v>2E+20</v>
      </c>
      <c r="I486">
        <v>0</v>
      </c>
      <c r="J486">
        <v>113.39949440845</v>
      </c>
      <c r="K486">
        <v>60</v>
      </c>
      <c r="L486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40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34.921779946260017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6.3032013098109374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27.512705361693001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53.488815640182303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0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166.467015449315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40.625</v>
      </c>
      <c r="W486" s="5">
        <f>IF((DiscreteStatsTable[[#This Row],[RepsRequested]]&gt;1),DiscreteStatsTable[[#This Row],[HalfWidth]],DiscreteStatsTable[[#This Row],[BatchMeansHalfWidth]])</f>
        <v>2.0158615761526035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40</v>
      </c>
      <c r="Y486" s="5">
        <f>IF(DiscreteStatsTable[[#This Row],[RepsRequested]]=DiscreteStatsTable[[#This Row],[RepsWithStatObserved]],1,0)</f>
        <v>1</v>
      </c>
    </row>
    <row r="487" spans="1:25" x14ac:dyDescent="0.35">
      <c r="A487" t="s">
        <v>68</v>
      </c>
      <c r="B487" t="s">
        <v>70</v>
      </c>
      <c r="C487">
        <v>6</v>
      </c>
      <c r="D487" t="s">
        <v>89</v>
      </c>
      <c r="E487" t="s">
        <v>72</v>
      </c>
      <c r="F487" t="s">
        <v>73</v>
      </c>
      <c r="G487">
        <v>35.181368235415199</v>
      </c>
      <c r="H487">
        <v>2E+20</v>
      </c>
      <c r="I487">
        <v>0</v>
      </c>
      <c r="J487">
        <v>124.638910890847</v>
      </c>
      <c r="K487">
        <v>40</v>
      </c>
      <c r="L487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40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34.921779946260017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6.3032013098109374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27.512705361693001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53.488815640182303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166.467015449315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40.625</v>
      </c>
      <c r="W487" s="5">
        <f>IF((DiscreteStatsTable[[#This Row],[RepsRequested]]&gt;1),DiscreteStatsTable[[#This Row],[HalfWidth]],DiscreteStatsTable[[#This Row],[BatchMeansHalfWidth]])</f>
        <v>2.0158615761526035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40</v>
      </c>
      <c r="Y487" s="5">
        <f>IF(DiscreteStatsTable[[#This Row],[RepsRequested]]=DiscreteStatsTable[[#This Row],[RepsWithStatObserved]],1,0)</f>
        <v>1</v>
      </c>
    </row>
    <row r="488" spans="1:25" x14ac:dyDescent="0.35">
      <c r="A488" t="s">
        <v>68</v>
      </c>
      <c r="B488" t="s">
        <v>70</v>
      </c>
      <c r="C488">
        <v>7</v>
      </c>
      <c r="D488" t="s">
        <v>89</v>
      </c>
      <c r="E488" t="s">
        <v>72</v>
      </c>
      <c r="F488" t="s">
        <v>73</v>
      </c>
      <c r="G488">
        <v>53.488815640182303</v>
      </c>
      <c r="H488">
        <v>2E+20</v>
      </c>
      <c r="I488">
        <v>0</v>
      </c>
      <c r="J488">
        <v>159.71094018899899</v>
      </c>
      <c r="K488">
        <v>40</v>
      </c>
      <c r="L488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40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34.921779946260017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6.3032013098109374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27.512705361693001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53.488815640182303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0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166.467015449315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40.625</v>
      </c>
      <c r="W488" s="5">
        <f>IF((DiscreteStatsTable[[#This Row],[RepsRequested]]&gt;1),DiscreteStatsTable[[#This Row],[HalfWidth]],DiscreteStatsTable[[#This Row],[BatchMeansHalfWidth]])</f>
        <v>2.0158615761526035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40</v>
      </c>
      <c r="Y488" s="5">
        <f>IF(DiscreteStatsTable[[#This Row],[RepsRequested]]=DiscreteStatsTable[[#This Row],[RepsWithStatObserved]],1,0)</f>
        <v>1</v>
      </c>
    </row>
    <row r="489" spans="1:25" x14ac:dyDescent="0.35">
      <c r="A489" t="s">
        <v>68</v>
      </c>
      <c r="B489" t="s">
        <v>70</v>
      </c>
      <c r="C489">
        <v>8</v>
      </c>
      <c r="D489" t="s">
        <v>89</v>
      </c>
      <c r="E489" t="s">
        <v>72</v>
      </c>
      <c r="F489" t="s">
        <v>73</v>
      </c>
      <c r="G489">
        <v>36.9568283943428</v>
      </c>
      <c r="H489">
        <v>2E+20</v>
      </c>
      <c r="I489">
        <v>0</v>
      </c>
      <c r="J489">
        <v>125.239834507118</v>
      </c>
      <c r="K489">
        <v>40</v>
      </c>
      <c r="L489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40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34.921779946260017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6.3032013098109374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27.512705361693001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53.488815640182303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166.467015449315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40.625</v>
      </c>
      <c r="W489" s="5">
        <f>IF((DiscreteStatsTable[[#This Row],[RepsRequested]]&gt;1),DiscreteStatsTable[[#This Row],[HalfWidth]],DiscreteStatsTable[[#This Row],[BatchMeansHalfWidth]])</f>
        <v>2.0158615761526035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40</v>
      </c>
      <c r="Y489" s="5">
        <f>IF(DiscreteStatsTable[[#This Row],[RepsRequested]]=DiscreteStatsTable[[#This Row],[RepsWithStatObserved]],1,0)</f>
        <v>1</v>
      </c>
    </row>
    <row r="490" spans="1:25" x14ac:dyDescent="0.35">
      <c r="A490" t="s">
        <v>68</v>
      </c>
      <c r="B490" t="s">
        <v>70</v>
      </c>
      <c r="C490">
        <v>9</v>
      </c>
      <c r="D490" t="s">
        <v>89</v>
      </c>
      <c r="E490" t="s">
        <v>72</v>
      </c>
      <c r="F490" t="s">
        <v>73</v>
      </c>
      <c r="G490">
        <v>36.068122397896403</v>
      </c>
      <c r="H490">
        <v>2E+20</v>
      </c>
      <c r="I490">
        <v>0</v>
      </c>
      <c r="J490">
        <v>122.462216094463</v>
      </c>
      <c r="K490">
        <v>40</v>
      </c>
      <c r="L490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40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34.921779946260017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27.512705361693001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53.488815640182303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166.467015449315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40.625</v>
      </c>
      <c r="W490" s="5">
        <f>IF((DiscreteStatsTable[[#This Row],[RepsRequested]]&gt;1),DiscreteStatsTable[[#This Row],[HalfWidth]],DiscreteStatsTable[[#This Row],[BatchMeansHalfWidth]])</f>
        <v>2.0158615761526035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40</v>
      </c>
      <c r="Y490" s="5">
        <f>IF(DiscreteStatsTable[[#This Row],[RepsRequested]]=DiscreteStatsTable[[#This Row],[RepsWithStatObserved]],1,0)</f>
        <v>1</v>
      </c>
    </row>
    <row r="491" spans="1:25" x14ac:dyDescent="0.35">
      <c r="A491" t="s">
        <v>68</v>
      </c>
      <c r="B491" t="s">
        <v>70</v>
      </c>
      <c r="C491">
        <v>10</v>
      </c>
      <c r="D491" t="s">
        <v>89</v>
      </c>
      <c r="E491" t="s">
        <v>72</v>
      </c>
      <c r="F491" t="s">
        <v>73</v>
      </c>
      <c r="G491">
        <v>31.522998876659699</v>
      </c>
      <c r="H491">
        <v>2E+20</v>
      </c>
      <c r="I491">
        <v>0</v>
      </c>
      <c r="J491">
        <v>83.600472844712399</v>
      </c>
      <c r="K491">
        <v>50</v>
      </c>
      <c r="L491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40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34.921779946260017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27.512705361693001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53.488815640182303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166.467015449315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40.625</v>
      </c>
      <c r="W491" s="5">
        <f>IF((DiscreteStatsTable[[#This Row],[RepsRequested]]&gt;1),DiscreteStatsTable[[#This Row],[HalfWidth]],DiscreteStatsTable[[#This Row],[BatchMeansHalfWidth]])</f>
        <v>2.0158615761526035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40</v>
      </c>
      <c r="Y491" s="5">
        <f>IF(DiscreteStatsTable[[#This Row],[RepsRequested]]=DiscreteStatsTable[[#This Row],[RepsWithStatObserved]],1,0)</f>
        <v>1</v>
      </c>
    </row>
    <row r="492" spans="1:25" x14ac:dyDescent="0.35">
      <c r="A492" t="s">
        <v>68</v>
      </c>
      <c r="B492" t="s">
        <v>70</v>
      </c>
      <c r="C492">
        <v>11</v>
      </c>
      <c r="D492" t="s">
        <v>89</v>
      </c>
      <c r="E492" t="s">
        <v>72</v>
      </c>
      <c r="F492" t="s">
        <v>73</v>
      </c>
      <c r="G492">
        <v>29.551142821210099</v>
      </c>
      <c r="H492">
        <v>2E+20</v>
      </c>
      <c r="I492">
        <v>0</v>
      </c>
      <c r="J492">
        <v>70.910935131922997</v>
      </c>
      <c r="K492">
        <v>30</v>
      </c>
      <c r="L492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40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34.921779946260017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27.512705361693001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53.488815640182303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0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166.467015449315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40.625</v>
      </c>
      <c r="W492" s="5">
        <f>IF((DiscreteStatsTable[[#This Row],[RepsRequested]]&gt;1),DiscreteStatsTable[[#This Row],[HalfWidth]],DiscreteStatsTable[[#This Row],[BatchMeansHalfWidth]])</f>
        <v>2.0158615761526035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40</v>
      </c>
      <c r="Y492" s="5">
        <f>IF(DiscreteStatsTable[[#This Row],[RepsRequested]]=DiscreteStatsTable[[#This Row],[RepsWithStatObserved]],1,0)</f>
        <v>1</v>
      </c>
    </row>
    <row r="493" spans="1:25" x14ac:dyDescent="0.35">
      <c r="A493" t="s">
        <v>68</v>
      </c>
      <c r="B493" t="s">
        <v>70</v>
      </c>
      <c r="C493">
        <v>12</v>
      </c>
      <c r="D493" t="s">
        <v>89</v>
      </c>
      <c r="E493" t="s">
        <v>72</v>
      </c>
      <c r="F493" t="s">
        <v>73</v>
      </c>
      <c r="G493">
        <v>28.584580491198601</v>
      </c>
      <c r="H493">
        <v>2E+20</v>
      </c>
      <c r="I493">
        <v>0</v>
      </c>
      <c r="J493">
        <v>66.875607303111295</v>
      </c>
      <c r="K493">
        <v>50</v>
      </c>
      <c r="L493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40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34.921779946260017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27.512705361693001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53.488815640182303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166.467015449315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40.625</v>
      </c>
      <c r="W493" s="5">
        <f>IF((DiscreteStatsTable[[#This Row],[RepsRequested]]&gt;1),DiscreteStatsTable[[#This Row],[HalfWidth]],DiscreteStatsTable[[#This Row],[BatchMeansHalfWidth]])</f>
        <v>2.0158615761526035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40</v>
      </c>
      <c r="Y493" s="5">
        <f>IF(DiscreteStatsTable[[#This Row],[RepsRequested]]=DiscreteStatsTable[[#This Row],[RepsWithStatObserved]],1,0)</f>
        <v>1</v>
      </c>
    </row>
    <row r="494" spans="1:25" x14ac:dyDescent="0.35">
      <c r="A494" t="s">
        <v>68</v>
      </c>
      <c r="B494" t="s">
        <v>70</v>
      </c>
      <c r="C494">
        <v>13</v>
      </c>
      <c r="D494" t="s">
        <v>89</v>
      </c>
      <c r="E494" t="s">
        <v>72</v>
      </c>
      <c r="F494" t="s">
        <v>73</v>
      </c>
      <c r="G494">
        <v>45.192309034800402</v>
      </c>
      <c r="H494">
        <v>2E+20</v>
      </c>
      <c r="I494">
        <v>0</v>
      </c>
      <c r="J494">
        <v>166.467015449315</v>
      </c>
      <c r="K494">
        <v>57</v>
      </c>
      <c r="L494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40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34.921779946260017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27.512705361693001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53.488815640182303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0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166.467015449315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40.625</v>
      </c>
      <c r="W494" s="5">
        <f>IF((DiscreteStatsTable[[#This Row],[RepsRequested]]&gt;1),DiscreteStatsTable[[#This Row],[HalfWidth]],DiscreteStatsTable[[#This Row],[BatchMeansHalfWidth]])</f>
        <v>2.0158615761526035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40</v>
      </c>
      <c r="Y494" s="5">
        <f>IF(DiscreteStatsTable[[#This Row],[RepsRequested]]=DiscreteStatsTable[[#This Row],[RepsWithStatObserved]],1,0)</f>
        <v>1</v>
      </c>
    </row>
    <row r="495" spans="1:25" x14ac:dyDescent="0.35">
      <c r="A495" t="s">
        <v>68</v>
      </c>
      <c r="B495" t="s">
        <v>70</v>
      </c>
      <c r="C495">
        <v>14</v>
      </c>
      <c r="D495" t="s">
        <v>89</v>
      </c>
      <c r="E495" t="s">
        <v>72</v>
      </c>
      <c r="F495" t="s">
        <v>73</v>
      </c>
      <c r="G495">
        <v>33.141534817874302</v>
      </c>
      <c r="H495">
        <v>2E+20</v>
      </c>
      <c r="I495">
        <v>0</v>
      </c>
      <c r="J495">
        <v>100.183924758212</v>
      </c>
      <c r="K495">
        <v>40</v>
      </c>
      <c r="L495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40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34.921779946260017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27.512705361693001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53.488815640182303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166.467015449315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40.625</v>
      </c>
      <c r="W495" s="5">
        <f>IF((DiscreteStatsTable[[#This Row],[RepsRequested]]&gt;1),DiscreteStatsTable[[#This Row],[HalfWidth]],DiscreteStatsTable[[#This Row],[BatchMeansHalfWidth]])</f>
        <v>2.0158615761526035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40</v>
      </c>
      <c r="Y495" s="5">
        <f>IF(DiscreteStatsTable[[#This Row],[RepsRequested]]=DiscreteStatsTable[[#This Row],[RepsWithStatObserved]],1,0)</f>
        <v>1</v>
      </c>
    </row>
    <row r="496" spans="1:25" x14ac:dyDescent="0.35">
      <c r="A496" t="s">
        <v>68</v>
      </c>
      <c r="B496" t="s">
        <v>70</v>
      </c>
      <c r="C496">
        <v>15</v>
      </c>
      <c r="D496" t="s">
        <v>89</v>
      </c>
      <c r="E496" t="s">
        <v>72</v>
      </c>
      <c r="F496" t="s">
        <v>73</v>
      </c>
      <c r="G496">
        <v>38.590665076078999</v>
      </c>
      <c r="H496">
        <v>2E+20</v>
      </c>
      <c r="I496">
        <v>0</v>
      </c>
      <c r="J496">
        <v>111.56021496071401</v>
      </c>
      <c r="K496">
        <v>30</v>
      </c>
      <c r="L496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40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34.921779946260017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27.512705361693001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53.488815640182303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166.467015449315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40.625</v>
      </c>
      <c r="W496" s="5">
        <f>IF((DiscreteStatsTable[[#This Row],[RepsRequested]]&gt;1),DiscreteStatsTable[[#This Row],[HalfWidth]],DiscreteStatsTable[[#This Row],[BatchMeansHalfWidth]])</f>
        <v>2.0158615761526035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40</v>
      </c>
      <c r="Y496" s="5">
        <f>IF(DiscreteStatsTable[[#This Row],[RepsRequested]]=DiscreteStatsTable[[#This Row],[RepsWithStatObserved]],1,0)</f>
        <v>1</v>
      </c>
    </row>
    <row r="497" spans="1:25" x14ac:dyDescent="0.35">
      <c r="A497" t="s">
        <v>68</v>
      </c>
      <c r="B497" t="s">
        <v>70</v>
      </c>
      <c r="C497">
        <v>16</v>
      </c>
      <c r="D497" t="s">
        <v>89</v>
      </c>
      <c r="E497" t="s">
        <v>72</v>
      </c>
      <c r="F497" t="s">
        <v>73</v>
      </c>
      <c r="G497">
        <v>34.829277275805197</v>
      </c>
      <c r="H497">
        <v>2E+20</v>
      </c>
      <c r="I497">
        <v>0</v>
      </c>
      <c r="J497">
        <v>127.401575804418</v>
      </c>
      <c r="K497">
        <v>34</v>
      </c>
      <c r="L497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40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34.921779946260017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27.512705361693001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53.488815640182303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166.467015449315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40.625</v>
      </c>
      <c r="W497" s="5">
        <f>IF((DiscreteStatsTable[[#This Row],[RepsRequested]]&gt;1),DiscreteStatsTable[[#This Row],[HalfWidth]],DiscreteStatsTable[[#This Row],[BatchMeansHalfWidth]])</f>
        <v>2.0158615761526035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40</v>
      </c>
      <c r="Y497" s="5">
        <f>IF(DiscreteStatsTable[[#This Row],[RepsRequested]]=DiscreteStatsTable[[#This Row],[RepsWithStatObserved]],1,0)</f>
        <v>1</v>
      </c>
    </row>
    <row r="498" spans="1:25" x14ac:dyDescent="0.35">
      <c r="A498" t="s">
        <v>68</v>
      </c>
      <c r="B498" t="s">
        <v>70</v>
      </c>
      <c r="C498">
        <v>17</v>
      </c>
      <c r="D498" t="s">
        <v>89</v>
      </c>
      <c r="E498" t="s">
        <v>72</v>
      </c>
      <c r="F498" t="s">
        <v>73</v>
      </c>
      <c r="G498">
        <v>35.419480301842398</v>
      </c>
      <c r="H498">
        <v>2E+20</v>
      </c>
      <c r="I498">
        <v>0</v>
      </c>
      <c r="J498">
        <v>91.340293098529898</v>
      </c>
      <c r="K498">
        <v>40</v>
      </c>
      <c r="L498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40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34.921779946260017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27.512705361693001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53.488815640182303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0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166.467015449315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40.625</v>
      </c>
      <c r="W498" s="5">
        <f>IF((DiscreteStatsTable[[#This Row],[RepsRequested]]&gt;1),DiscreteStatsTable[[#This Row],[HalfWidth]],DiscreteStatsTable[[#This Row],[BatchMeansHalfWidth]])</f>
        <v>2.0158615761526035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40</v>
      </c>
      <c r="Y498" s="5">
        <f>IF(DiscreteStatsTable[[#This Row],[RepsRequested]]=DiscreteStatsTable[[#This Row],[RepsWithStatObserved]],1,0)</f>
        <v>1</v>
      </c>
    </row>
    <row r="499" spans="1:25" x14ac:dyDescent="0.35">
      <c r="A499" t="s">
        <v>68</v>
      </c>
      <c r="B499" t="s">
        <v>70</v>
      </c>
      <c r="C499">
        <v>18</v>
      </c>
      <c r="D499" t="s">
        <v>89</v>
      </c>
      <c r="E499" t="s">
        <v>72</v>
      </c>
      <c r="F499" t="s">
        <v>73</v>
      </c>
      <c r="G499">
        <v>36.729090659024997</v>
      </c>
      <c r="H499">
        <v>2E+20</v>
      </c>
      <c r="I499">
        <v>0</v>
      </c>
      <c r="J499">
        <v>129.118806876208</v>
      </c>
      <c r="K499">
        <v>30</v>
      </c>
      <c r="L499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40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34.921779946260017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6.3032013098109374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27.512705361693001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53.488815640182303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166.467015449315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40.625</v>
      </c>
      <c r="W499" s="5">
        <f>IF((DiscreteStatsTable[[#This Row],[RepsRequested]]&gt;1),DiscreteStatsTable[[#This Row],[HalfWidth]],DiscreteStatsTable[[#This Row],[BatchMeansHalfWidth]])</f>
        <v>2.0158615761526035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40</v>
      </c>
      <c r="Y499" s="5">
        <f>IF(DiscreteStatsTable[[#This Row],[RepsRequested]]=DiscreteStatsTable[[#This Row],[RepsWithStatObserved]],1,0)</f>
        <v>1</v>
      </c>
    </row>
    <row r="500" spans="1:25" x14ac:dyDescent="0.35">
      <c r="A500" t="s">
        <v>68</v>
      </c>
      <c r="B500" t="s">
        <v>70</v>
      </c>
      <c r="C500">
        <v>19</v>
      </c>
      <c r="D500" t="s">
        <v>89</v>
      </c>
      <c r="E500" t="s">
        <v>72</v>
      </c>
      <c r="F500" t="s">
        <v>73</v>
      </c>
      <c r="G500">
        <v>40.647698896741502</v>
      </c>
      <c r="H500">
        <v>2E+20</v>
      </c>
      <c r="I500">
        <v>0</v>
      </c>
      <c r="J500">
        <v>154.523714062587</v>
      </c>
      <c r="K500">
        <v>40</v>
      </c>
      <c r="L500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40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34.921779946260017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27.512705361693001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53.488815640182303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0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166.467015449315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40.625</v>
      </c>
      <c r="W500" s="5">
        <f>IF((DiscreteStatsTable[[#This Row],[RepsRequested]]&gt;1),DiscreteStatsTable[[#This Row],[HalfWidth]],DiscreteStatsTable[[#This Row],[BatchMeansHalfWidth]])</f>
        <v>2.0158615761526035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40</v>
      </c>
      <c r="Y500" s="5">
        <f>IF(DiscreteStatsTable[[#This Row],[RepsRequested]]=DiscreteStatsTable[[#This Row],[RepsWithStatObserved]],1,0)</f>
        <v>1</v>
      </c>
    </row>
    <row r="501" spans="1:25" x14ac:dyDescent="0.35">
      <c r="A501" t="s">
        <v>68</v>
      </c>
      <c r="B501" t="s">
        <v>70</v>
      </c>
      <c r="C501">
        <v>20</v>
      </c>
      <c r="D501" t="s">
        <v>89</v>
      </c>
      <c r="E501" t="s">
        <v>72</v>
      </c>
      <c r="F501" t="s">
        <v>73</v>
      </c>
      <c r="G501">
        <v>49.277158702101602</v>
      </c>
      <c r="H501">
        <v>2E+20</v>
      </c>
      <c r="I501">
        <v>0</v>
      </c>
      <c r="J501">
        <v>149.431524849223</v>
      </c>
      <c r="K501">
        <v>20</v>
      </c>
      <c r="L501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40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34.921779946260017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27.512705361693001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53.488815640182303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166.467015449315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40.625</v>
      </c>
      <c r="W501" s="5">
        <f>IF((DiscreteStatsTable[[#This Row],[RepsRequested]]&gt;1),DiscreteStatsTable[[#This Row],[HalfWidth]],DiscreteStatsTable[[#This Row],[BatchMeansHalfWidth]])</f>
        <v>2.0158615761526035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40</v>
      </c>
      <c r="Y501" s="5">
        <f>IF(DiscreteStatsTable[[#This Row],[RepsRequested]]=DiscreteStatsTable[[#This Row],[RepsWithStatObserved]],1,0)</f>
        <v>1</v>
      </c>
    </row>
    <row r="502" spans="1:25" x14ac:dyDescent="0.35">
      <c r="A502" t="s">
        <v>68</v>
      </c>
      <c r="B502" t="s">
        <v>70</v>
      </c>
      <c r="C502">
        <v>21</v>
      </c>
      <c r="D502" t="s">
        <v>89</v>
      </c>
      <c r="E502" t="s">
        <v>72</v>
      </c>
      <c r="F502" t="s">
        <v>73</v>
      </c>
      <c r="G502">
        <v>27.7047065008937</v>
      </c>
      <c r="H502">
        <v>2E+20</v>
      </c>
      <c r="I502">
        <v>0</v>
      </c>
      <c r="J502">
        <v>59.423417479147901</v>
      </c>
      <c r="K502">
        <v>30</v>
      </c>
      <c r="L502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40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34.921779946260017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27.512705361693001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53.488815640182303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166.467015449315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40.625</v>
      </c>
      <c r="W502" s="5">
        <f>IF((DiscreteStatsTable[[#This Row],[RepsRequested]]&gt;1),DiscreteStatsTable[[#This Row],[HalfWidth]],DiscreteStatsTable[[#This Row],[BatchMeansHalfWidth]])</f>
        <v>2.0158615761526035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40</v>
      </c>
      <c r="Y502" s="5">
        <f>IF(DiscreteStatsTable[[#This Row],[RepsRequested]]=DiscreteStatsTable[[#This Row],[RepsWithStatObserved]],1,0)</f>
        <v>1</v>
      </c>
    </row>
    <row r="503" spans="1:25" x14ac:dyDescent="0.35">
      <c r="A503" t="s">
        <v>68</v>
      </c>
      <c r="B503" t="s">
        <v>70</v>
      </c>
      <c r="C503">
        <v>22</v>
      </c>
      <c r="D503" t="s">
        <v>89</v>
      </c>
      <c r="E503" t="s">
        <v>72</v>
      </c>
      <c r="F503" t="s">
        <v>73</v>
      </c>
      <c r="G503">
        <v>29.083682370951799</v>
      </c>
      <c r="H503">
        <v>2E+20</v>
      </c>
      <c r="I503">
        <v>0</v>
      </c>
      <c r="J503">
        <v>65.294040983183095</v>
      </c>
      <c r="K503">
        <v>30</v>
      </c>
      <c r="L503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40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34.921779946260017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27.512705361693001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53.488815640182303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166.467015449315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40.625</v>
      </c>
      <c r="W503" s="5">
        <f>IF((DiscreteStatsTable[[#This Row],[RepsRequested]]&gt;1),DiscreteStatsTable[[#This Row],[HalfWidth]],DiscreteStatsTable[[#This Row],[BatchMeansHalfWidth]])</f>
        <v>2.0158615761526035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40</v>
      </c>
      <c r="Y503" s="5">
        <f>IF(DiscreteStatsTable[[#This Row],[RepsRequested]]=DiscreteStatsTable[[#This Row],[RepsWithStatObserved]],1,0)</f>
        <v>1</v>
      </c>
    </row>
    <row r="504" spans="1:25" x14ac:dyDescent="0.35">
      <c r="A504" t="s">
        <v>68</v>
      </c>
      <c r="B504" t="s">
        <v>70</v>
      </c>
      <c r="C504">
        <v>23</v>
      </c>
      <c r="D504" t="s">
        <v>89</v>
      </c>
      <c r="E504" t="s">
        <v>72</v>
      </c>
      <c r="F504" t="s">
        <v>73</v>
      </c>
      <c r="G504">
        <v>31.540066576475301</v>
      </c>
      <c r="H504">
        <v>2E+20</v>
      </c>
      <c r="I504">
        <v>0</v>
      </c>
      <c r="J504">
        <v>73.119168675482797</v>
      </c>
      <c r="K504">
        <v>40</v>
      </c>
      <c r="L504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40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34.921779946260017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27.512705361693001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53.488815640182303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0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166.467015449315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40.625</v>
      </c>
      <c r="W504" s="5">
        <f>IF((DiscreteStatsTable[[#This Row],[RepsRequested]]&gt;1),DiscreteStatsTable[[#This Row],[HalfWidth]],DiscreteStatsTable[[#This Row],[BatchMeansHalfWidth]])</f>
        <v>2.0158615761526035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40</v>
      </c>
      <c r="Y504" s="5">
        <f>IF(DiscreteStatsTable[[#This Row],[RepsRequested]]=DiscreteStatsTable[[#This Row],[RepsWithStatObserved]],1,0)</f>
        <v>1</v>
      </c>
    </row>
    <row r="505" spans="1:25" x14ac:dyDescent="0.35">
      <c r="A505" t="s">
        <v>68</v>
      </c>
      <c r="B505" t="s">
        <v>70</v>
      </c>
      <c r="C505">
        <v>24</v>
      </c>
      <c r="D505" t="s">
        <v>89</v>
      </c>
      <c r="E505" t="s">
        <v>72</v>
      </c>
      <c r="F505" t="s">
        <v>73</v>
      </c>
      <c r="G505">
        <v>31.862144893602999</v>
      </c>
      <c r="H505">
        <v>2E+20</v>
      </c>
      <c r="I505">
        <v>0</v>
      </c>
      <c r="J505">
        <v>71.841873348446398</v>
      </c>
      <c r="K505">
        <v>40</v>
      </c>
      <c r="L505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40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34.921779946260017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27.512705361693001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53.488815640182303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166.467015449315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40.625</v>
      </c>
      <c r="W505" s="5">
        <f>IF((DiscreteStatsTable[[#This Row],[RepsRequested]]&gt;1),DiscreteStatsTable[[#This Row],[HalfWidth]],DiscreteStatsTable[[#This Row],[BatchMeansHalfWidth]])</f>
        <v>2.0158615761526035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40</v>
      </c>
      <c r="Y505" s="5">
        <f>IF(DiscreteStatsTable[[#This Row],[RepsRequested]]=DiscreteStatsTable[[#This Row],[RepsWithStatObserved]],1,0)</f>
        <v>1</v>
      </c>
    </row>
    <row r="506" spans="1:25" x14ac:dyDescent="0.35">
      <c r="A506" t="s">
        <v>68</v>
      </c>
      <c r="B506" t="s">
        <v>70</v>
      </c>
      <c r="C506">
        <v>25</v>
      </c>
      <c r="D506" t="s">
        <v>89</v>
      </c>
      <c r="E506" t="s">
        <v>72</v>
      </c>
      <c r="F506" t="s">
        <v>73</v>
      </c>
      <c r="G506">
        <v>37.626882347092497</v>
      </c>
      <c r="H506">
        <v>2E+20</v>
      </c>
      <c r="I506">
        <v>0</v>
      </c>
      <c r="J506">
        <v>148.39198548049299</v>
      </c>
      <c r="K506">
        <v>60</v>
      </c>
      <c r="L506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40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34.921779946260017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27.512705361693001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53.488815640182303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0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166.467015449315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40.625</v>
      </c>
      <c r="W506" s="5">
        <f>IF((DiscreteStatsTable[[#This Row],[RepsRequested]]&gt;1),DiscreteStatsTable[[#This Row],[HalfWidth]],DiscreteStatsTable[[#This Row],[BatchMeansHalfWidth]])</f>
        <v>2.0158615761526035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40</v>
      </c>
      <c r="Y506" s="5">
        <f>IF(DiscreteStatsTable[[#This Row],[RepsRequested]]=DiscreteStatsTable[[#This Row],[RepsWithStatObserved]],1,0)</f>
        <v>1</v>
      </c>
    </row>
    <row r="507" spans="1:25" x14ac:dyDescent="0.35">
      <c r="A507" t="s">
        <v>68</v>
      </c>
      <c r="B507" t="s">
        <v>70</v>
      </c>
      <c r="C507">
        <v>26</v>
      </c>
      <c r="D507" t="s">
        <v>89</v>
      </c>
      <c r="E507" t="s">
        <v>72</v>
      </c>
      <c r="F507" t="s">
        <v>73</v>
      </c>
      <c r="G507">
        <v>29.1704036745626</v>
      </c>
      <c r="H507">
        <v>2E+20</v>
      </c>
      <c r="I507">
        <v>0</v>
      </c>
      <c r="J507">
        <v>70.847927673537598</v>
      </c>
      <c r="K507">
        <v>40</v>
      </c>
      <c r="L507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40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34.921779946260017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27.512705361693001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53.488815640182303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166.467015449315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40.625</v>
      </c>
      <c r="W507" s="5">
        <f>IF((DiscreteStatsTable[[#This Row],[RepsRequested]]&gt;1),DiscreteStatsTable[[#This Row],[HalfWidth]],DiscreteStatsTable[[#This Row],[BatchMeansHalfWidth]])</f>
        <v>2.0158615761526035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40</v>
      </c>
      <c r="Y507" s="5">
        <f>IF(DiscreteStatsTable[[#This Row],[RepsRequested]]=DiscreteStatsTable[[#This Row],[RepsWithStatObserved]],1,0)</f>
        <v>1</v>
      </c>
    </row>
    <row r="508" spans="1:25" x14ac:dyDescent="0.35">
      <c r="A508" t="s">
        <v>68</v>
      </c>
      <c r="B508" t="s">
        <v>70</v>
      </c>
      <c r="C508">
        <v>27</v>
      </c>
      <c r="D508" t="s">
        <v>89</v>
      </c>
      <c r="E508" t="s">
        <v>72</v>
      </c>
      <c r="F508" t="s">
        <v>73</v>
      </c>
      <c r="G508">
        <v>31.071427558757101</v>
      </c>
      <c r="H508">
        <v>2E+20</v>
      </c>
      <c r="I508">
        <v>0</v>
      </c>
      <c r="J508">
        <v>93.650526488741207</v>
      </c>
      <c r="K508">
        <v>44</v>
      </c>
      <c r="L508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40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34.921779946260017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27.512705361693001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53.488815640182303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166.467015449315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40.625</v>
      </c>
      <c r="W508" s="5">
        <f>IF((DiscreteStatsTable[[#This Row],[RepsRequested]]&gt;1),DiscreteStatsTable[[#This Row],[HalfWidth]],DiscreteStatsTable[[#This Row],[BatchMeansHalfWidth]])</f>
        <v>2.0158615761526035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40</v>
      </c>
      <c r="Y508" s="5">
        <f>IF(DiscreteStatsTable[[#This Row],[RepsRequested]]=DiscreteStatsTable[[#This Row],[RepsWithStatObserved]],1,0)</f>
        <v>1</v>
      </c>
    </row>
    <row r="509" spans="1:25" x14ac:dyDescent="0.35">
      <c r="A509" t="s">
        <v>68</v>
      </c>
      <c r="B509" t="s">
        <v>70</v>
      </c>
      <c r="C509">
        <v>28</v>
      </c>
      <c r="D509" t="s">
        <v>89</v>
      </c>
      <c r="E509" t="s">
        <v>72</v>
      </c>
      <c r="F509" t="s">
        <v>73</v>
      </c>
      <c r="G509">
        <v>30.3077894949419</v>
      </c>
      <c r="H509">
        <v>2E+20</v>
      </c>
      <c r="I509">
        <v>0</v>
      </c>
      <c r="J509">
        <v>69.983435221141903</v>
      </c>
      <c r="K509">
        <v>40</v>
      </c>
      <c r="L509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40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34.921779946260017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6.3032013098109374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27.512705361693001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53.488815640182303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166.467015449315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40.625</v>
      </c>
      <c r="W509" s="5">
        <f>IF((DiscreteStatsTable[[#This Row],[RepsRequested]]&gt;1),DiscreteStatsTable[[#This Row],[HalfWidth]],DiscreteStatsTable[[#This Row],[BatchMeansHalfWidth]])</f>
        <v>2.0158615761526035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40</v>
      </c>
      <c r="Y509" s="5">
        <f>IF(DiscreteStatsTable[[#This Row],[RepsRequested]]=DiscreteStatsTable[[#This Row],[RepsWithStatObserved]],1,0)</f>
        <v>1</v>
      </c>
    </row>
    <row r="510" spans="1:25" x14ac:dyDescent="0.35">
      <c r="A510" t="s">
        <v>68</v>
      </c>
      <c r="B510" t="s">
        <v>70</v>
      </c>
      <c r="C510">
        <v>29</v>
      </c>
      <c r="D510" t="s">
        <v>89</v>
      </c>
      <c r="E510" t="s">
        <v>72</v>
      </c>
      <c r="F510" t="s">
        <v>73</v>
      </c>
      <c r="G510">
        <v>49.702608362986801</v>
      </c>
      <c r="H510">
        <v>2E+20</v>
      </c>
      <c r="I510">
        <v>0</v>
      </c>
      <c r="J510">
        <v>145.42050707368099</v>
      </c>
      <c r="K510">
        <v>40</v>
      </c>
      <c r="L510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40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34.921779946260017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27.512705361693001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53.488815640182303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0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166.467015449315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40.625</v>
      </c>
      <c r="W510" s="5">
        <f>IF((DiscreteStatsTable[[#This Row],[RepsRequested]]&gt;1),DiscreteStatsTable[[#This Row],[HalfWidth]],DiscreteStatsTable[[#This Row],[BatchMeansHalfWidth]])</f>
        <v>2.0158615761526035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40</v>
      </c>
      <c r="Y510" s="5">
        <f>IF(DiscreteStatsTable[[#This Row],[RepsRequested]]=DiscreteStatsTable[[#This Row],[RepsWithStatObserved]],1,0)</f>
        <v>1</v>
      </c>
    </row>
    <row r="511" spans="1:25" x14ac:dyDescent="0.35">
      <c r="A511" t="s">
        <v>68</v>
      </c>
      <c r="B511" t="s">
        <v>70</v>
      </c>
      <c r="C511">
        <v>30</v>
      </c>
      <c r="D511" t="s">
        <v>89</v>
      </c>
      <c r="E511" t="s">
        <v>72</v>
      </c>
      <c r="F511" t="s">
        <v>73</v>
      </c>
      <c r="G511">
        <v>31.354934226686101</v>
      </c>
      <c r="H511">
        <v>2E+20</v>
      </c>
      <c r="I511">
        <v>0</v>
      </c>
      <c r="J511">
        <v>68.250420322720402</v>
      </c>
      <c r="K511">
        <v>30</v>
      </c>
      <c r="L511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40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34.921779946260017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27.512705361693001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53.488815640182303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166.467015449315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40.625</v>
      </c>
      <c r="W511" s="5">
        <f>IF((DiscreteStatsTable[[#This Row],[RepsRequested]]&gt;1),DiscreteStatsTable[[#This Row],[HalfWidth]],DiscreteStatsTable[[#This Row],[BatchMeansHalfWidth]])</f>
        <v>2.0158615761526035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40</v>
      </c>
      <c r="Y511" s="5">
        <f>IF(DiscreteStatsTable[[#This Row],[RepsRequested]]=DiscreteStatsTable[[#This Row],[RepsWithStatObserved]],1,0)</f>
        <v>1</v>
      </c>
    </row>
    <row r="512" spans="1:25" x14ac:dyDescent="0.35">
      <c r="A512" t="s">
        <v>68</v>
      </c>
      <c r="B512" t="s">
        <v>70</v>
      </c>
      <c r="C512">
        <v>31</v>
      </c>
      <c r="D512" t="s">
        <v>89</v>
      </c>
      <c r="E512" t="s">
        <v>72</v>
      </c>
      <c r="F512" t="s">
        <v>73</v>
      </c>
      <c r="G512">
        <v>38.851250643391701</v>
      </c>
      <c r="H512">
        <v>2E+20</v>
      </c>
      <c r="I512">
        <v>0</v>
      </c>
      <c r="J512">
        <v>124.19157632571</v>
      </c>
      <c r="K512">
        <v>40</v>
      </c>
      <c r="L512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40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34.921779946260017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27.512705361693001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53.488815640182303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0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166.467015449315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40.625</v>
      </c>
      <c r="W512" s="5">
        <f>IF((DiscreteStatsTable[[#This Row],[RepsRequested]]&gt;1),DiscreteStatsTable[[#This Row],[HalfWidth]],DiscreteStatsTable[[#This Row],[BatchMeansHalfWidth]])</f>
        <v>2.0158615761526035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40</v>
      </c>
      <c r="Y512" s="5">
        <f>IF(DiscreteStatsTable[[#This Row],[RepsRequested]]=DiscreteStatsTable[[#This Row],[RepsWithStatObserved]],1,0)</f>
        <v>1</v>
      </c>
    </row>
    <row r="513" spans="1:25" x14ac:dyDescent="0.35">
      <c r="A513" t="s">
        <v>68</v>
      </c>
      <c r="B513" t="s">
        <v>70</v>
      </c>
      <c r="C513">
        <v>32</v>
      </c>
      <c r="D513" t="s">
        <v>89</v>
      </c>
      <c r="E513" t="s">
        <v>72</v>
      </c>
      <c r="F513" t="s">
        <v>73</v>
      </c>
      <c r="G513">
        <v>36.933627338727</v>
      </c>
      <c r="H513">
        <v>2E+20</v>
      </c>
      <c r="I513">
        <v>0</v>
      </c>
      <c r="J513">
        <v>144.14994390836799</v>
      </c>
      <c r="K513">
        <v>50</v>
      </c>
      <c r="L513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40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34.921779946260017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27.512705361693001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53.488815640182303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166.467015449315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40.625</v>
      </c>
      <c r="W513" s="5">
        <f>IF((DiscreteStatsTable[[#This Row],[RepsRequested]]&gt;1),DiscreteStatsTable[[#This Row],[HalfWidth]],DiscreteStatsTable[[#This Row],[BatchMeansHalfWidth]])</f>
        <v>2.0158615761526035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40</v>
      </c>
      <c r="Y513" s="5">
        <f>IF(DiscreteStatsTable[[#This Row],[RepsRequested]]=DiscreteStatsTable[[#This Row],[RepsWithStatObserved]],1,0)</f>
        <v>1</v>
      </c>
    </row>
    <row r="514" spans="1:25" x14ac:dyDescent="0.35">
      <c r="A514" t="s">
        <v>68</v>
      </c>
      <c r="B514" t="s">
        <v>70</v>
      </c>
      <c r="C514">
        <v>33</v>
      </c>
      <c r="D514" t="s">
        <v>89</v>
      </c>
      <c r="E514" t="s">
        <v>72</v>
      </c>
      <c r="F514" t="s">
        <v>73</v>
      </c>
      <c r="G514">
        <v>37.108258816768</v>
      </c>
      <c r="H514">
        <v>2E+20</v>
      </c>
      <c r="I514">
        <v>0</v>
      </c>
      <c r="J514">
        <v>110.134123562819</v>
      </c>
      <c r="K514">
        <v>40</v>
      </c>
      <c r="L514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40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34.921779946260017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27.512705361693001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53.488815640182303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166.467015449315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40.625</v>
      </c>
      <c r="W514" s="5">
        <f>IF((DiscreteStatsTable[[#This Row],[RepsRequested]]&gt;1),DiscreteStatsTable[[#This Row],[HalfWidth]],DiscreteStatsTable[[#This Row],[BatchMeansHalfWidth]])</f>
        <v>2.0158615761526035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40</v>
      </c>
      <c r="Y514" s="5">
        <f>IF(DiscreteStatsTable[[#This Row],[RepsRequested]]=DiscreteStatsTable[[#This Row],[RepsWithStatObserved]],1,0)</f>
        <v>1</v>
      </c>
    </row>
    <row r="515" spans="1:25" x14ac:dyDescent="0.35">
      <c r="A515" t="s">
        <v>68</v>
      </c>
      <c r="B515" t="s">
        <v>70</v>
      </c>
      <c r="C515">
        <v>34</v>
      </c>
      <c r="D515" t="s">
        <v>89</v>
      </c>
      <c r="E515" t="s">
        <v>72</v>
      </c>
      <c r="F515" t="s">
        <v>73</v>
      </c>
      <c r="G515">
        <v>29.404303505900199</v>
      </c>
      <c r="H515">
        <v>2E+20</v>
      </c>
      <c r="I515">
        <v>0</v>
      </c>
      <c r="J515">
        <v>65.858205697584296</v>
      </c>
      <c r="K515">
        <v>40</v>
      </c>
      <c r="L515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40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34.921779946260017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27.512705361693001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53.488815640182303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166.467015449315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40.625</v>
      </c>
      <c r="W515" s="5">
        <f>IF((DiscreteStatsTable[[#This Row],[RepsRequested]]&gt;1),DiscreteStatsTable[[#This Row],[HalfWidth]],DiscreteStatsTable[[#This Row],[BatchMeansHalfWidth]])</f>
        <v>2.0158615761526035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40</v>
      </c>
      <c r="Y515" s="5">
        <f>IF(DiscreteStatsTable[[#This Row],[RepsRequested]]=DiscreteStatsTable[[#This Row],[RepsWithStatObserved]],1,0)</f>
        <v>1</v>
      </c>
    </row>
    <row r="516" spans="1:25" x14ac:dyDescent="0.35">
      <c r="A516" t="s">
        <v>68</v>
      </c>
      <c r="B516" t="s">
        <v>70</v>
      </c>
      <c r="C516">
        <v>35</v>
      </c>
      <c r="D516" t="s">
        <v>89</v>
      </c>
      <c r="E516" t="s">
        <v>72</v>
      </c>
      <c r="F516" t="s">
        <v>73</v>
      </c>
      <c r="G516">
        <v>28.889079787376701</v>
      </c>
      <c r="H516">
        <v>2E+20</v>
      </c>
      <c r="I516">
        <v>0</v>
      </c>
      <c r="J516">
        <v>65.166958081511396</v>
      </c>
      <c r="K516">
        <v>20</v>
      </c>
      <c r="L516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40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34.921779946260017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27.512705361693001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53.488815640182303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0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166.467015449315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40.625</v>
      </c>
      <c r="W516" s="5">
        <f>IF((DiscreteStatsTable[[#This Row],[RepsRequested]]&gt;1),DiscreteStatsTable[[#This Row],[HalfWidth]],DiscreteStatsTable[[#This Row],[BatchMeansHalfWidth]])</f>
        <v>2.0158615761526035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40</v>
      </c>
      <c r="Y516" s="5">
        <f>IF(DiscreteStatsTable[[#This Row],[RepsRequested]]=DiscreteStatsTable[[#This Row],[RepsWithStatObserved]],1,0)</f>
        <v>1</v>
      </c>
    </row>
    <row r="517" spans="1:25" x14ac:dyDescent="0.35">
      <c r="A517" t="s">
        <v>68</v>
      </c>
      <c r="B517" t="s">
        <v>70</v>
      </c>
      <c r="C517">
        <v>36</v>
      </c>
      <c r="D517" t="s">
        <v>89</v>
      </c>
      <c r="E517" t="s">
        <v>72</v>
      </c>
      <c r="F517" t="s">
        <v>73</v>
      </c>
      <c r="G517">
        <v>28.332657423283798</v>
      </c>
      <c r="H517">
        <v>2E+20</v>
      </c>
      <c r="I517">
        <v>0</v>
      </c>
      <c r="J517">
        <v>65.482035683408895</v>
      </c>
      <c r="K517">
        <v>40</v>
      </c>
      <c r="L517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40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34.921779946260017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27.512705361693001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53.488815640182303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166.467015449315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40.625</v>
      </c>
      <c r="W517" s="5">
        <f>IF((DiscreteStatsTable[[#This Row],[RepsRequested]]&gt;1),DiscreteStatsTable[[#This Row],[HalfWidth]],DiscreteStatsTable[[#This Row],[BatchMeansHalfWidth]])</f>
        <v>2.0158615761526035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40</v>
      </c>
      <c r="Y517" s="5">
        <f>IF(DiscreteStatsTable[[#This Row],[RepsRequested]]=DiscreteStatsTable[[#This Row],[RepsWithStatObserved]],1,0)</f>
        <v>1</v>
      </c>
    </row>
    <row r="518" spans="1:25" x14ac:dyDescent="0.35">
      <c r="A518" t="s">
        <v>68</v>
      </c>
      <c r="B518" t="s">
        <v>70</v>
      </c>
      <c r="C518">
        <v>37</v>
      </c>
      <c r="D518" t="s">
        <v>89</v>
      </c>
      <c r="E518" t="s">
        <v>72</v>
      </c>
      <c r="F518" t="s">
        <v>73</v>
      </c>
      <c r="G518">
        <v>29.670966761333901</v>
      </c>
      <c r="H518">
        <v>2E+20</v>
      </c>
      <c r="I518">
        <v>0</v>
      </c>
      <c r="J518">
        <v>70.5657774834539</v>
      </c>
      <c r="K518">
        <v>50</v>
      </c>
      <c r="L518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40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34.921779946260017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27.512705361693001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53.488815640182303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0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166.467015449315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40.625</v>
      </c>
      <c r="W518" s="5">
        <f>IF((DiscreteStatsTable[[#This Row],[RepsRequested]]&gt;1),DiscreteStatsTable[[#This Row],[HalfWidth]],DiscreteStatsTable[[#This Row],[BatchMeansHalfWidth]])</f>
        <v>2.0158615761526035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40</v>
      </c>
      <c r="Y518" s="5">
        <f>IF(DiscreteStatsTable[[#This Row],[RepsRequested]]=DiscreteStatsTable[[#This Row],[RepsWithStatObserved]],1,0)</f>
        <v>1</v>
      </c>
    </row>
    <row r="519" spans="1:25" x14ac:dyDescent="0.35">
      <c r="A519" t="s">
        <v>68</v>
      </c>
      <c r="B519" t="s">
        <v>70</v>
      </c>
      <c r="C519">
        <v>38</v>
      </c>
      <c r="D519" t="s">
        <v>89</v>
      </c>
      <c r="E519" t="s">
        <v>72</v>
      </c>
      <c r="F519" t="s">
        <v>73</v>
      </c>
      <c r="G519">
        <v>37.207616885633698</v>
      </c>
      <c r="H519">
        <v>2E+20</v>
      </c>
      <c r="I519">
        <v>0</v>
      </c>
      <c r="J519">
        <v>148.82471268586099</v>
      </c>
      <c r="K519">
        <v>50</v>
      </c>
      <c r="L519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40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34.921779946260017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6.3032013098109374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27.512705361693001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53.488815640182303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166.467015449315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40.625</v>
      </c>
      <c r="W519" s="5">
        <f>IF((DiscreteStatsTable[[#This Row],[RepsRequested]]&gt;1),DiscreteStatsTable[[#This Row],[HalfWidth]],DiscreteStatsTable[[#This Row],[BatchMeansHalfWidth]])</f>
        <v>2.0158615761526035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40</v>
      </c>
      <c r="Y519" s="5">
        <f>IF(DiscreteStatsTable[[#This Row],[RepsRequested]]=DiscreteStatsTable[[#This Row],[RepsWithStatObserved]],1,0)</f>
        <v>1</v>
      </c>
    </row>
    <row r="520" spans="1:25" x14ac:dyDescent="0.35">
      <c r="A520" t="s">
        <v>68</v>
      </c>
      <c r="B520" t="s">
        <v>70</v>
      </c>
      <c r="C520">
        <v>39</v>
      </c>
      <c r="D520" t="s">
        <v>89</v>
      </c>
      <c r="E520" t="s">
        <v>72</v>
      </c>
      <c r="F520" t="s">
        <v>73</v>
      </c>
      <c r="G520">
        <v>30.153705604636201</v>
      </c>
      <c r="H520">
        <v>2E+20</v>
      </c>
      <c r="I520">
        <v>0</v>
      </c>
      <c r="J520">
        <v>71.436478658631401</v>
      </c>
      <c r="K520">
        <v>40</v>
      </c>
      <c r="L520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40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34.921779946260017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6.3032013098109374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27.512705361693001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53.488815640182303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166.467015449315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40.625</v>
      </c>
      <c r="W520" s="5">
        <f>IF((DiscreteStatsTable[[#This Row],[RepsRequested]]&gt;1),DiscreteStatsTable[[#This Row],[HalfWidth]],DiscreteStatsTable[[#This Row],[BatchMeansHalfWidth]])</f>
        <v>2.0158615761526035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40</v>
      </c>
      <c r="Y520" s="5">
        <f>IF(DiscreteStatsTable[[#This Row],[RepsRequested]]=DiscreteStatsTable[[#This Row],[RepsWithStatObserved]],1,0)</f>
        <v>1</v>
      </c>
    </row>
    <row r="521" spans="1:25" x14ac:dyDescent="0.35">
      <c r="A521" t="s">
        <v>68</v>
      </c>
      <c r="B521" t="s">
        <v>70</v>
      </c>
      <c r="C521">
        <v>40</v>
      </c>
      <c r="D521" t="s">
        <v>89</v>
      </c>
      <c r="E521" t="s">
        <v>72</v>
      </c>
      <c r="F521" t="s">
        <v>73</v>
      </c>
      <c r="G521">
        <v>33.735610304227301</v>
      </c>
      <c r="H521">
        <v>2E+20</v>
      </c>
      <c r="I521">
        <v>0</v>
      </c>
      <c r="J521">
        <v>132.85032017332199</v>
      </c>
      <c r="K521">
        <v>40</v>
      </c>
      <c r="L521" s="5" t="str">
        <f>DiscreteStatsTable[[#This Row],[ProjectName]]&amp;DiscreteStatsTable[[#This Row],[Name]]&amp;DiscreteStatsTable[[#This Row],[Type]]&amp;DiscreteStatsTable[[#This Row],[Source]]</f>
        <v>Drone ProjectRecycle.QueueWaiting TimeQueue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40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34.921779946260017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6.3032013098109374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2.0158615761526035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27.512705361693001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53.488815640182303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166.467015449315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40.625</v>
      </c>
      <c r="W521" s="5">
        <f>IF((DiscreteStatsTable[[#This Row],[RepsRequested]]&gt;1),DiscreteStatsTable[[#This Row],[HalfWidth]],DiscreteStatsTable[[#This Row],[BatchMeansHalfWidth]])</f>
        <v>2.0158615761526035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40</v>
      </c>
      <c r="Y521" s="5">
        <f>IF(DiscreteStatsTable[[#This Row],[RepsRequested]]=DiscreteStatsTable[[#This Row],[RepsWithStatObserved]],1,0)</f>
        <v>1</v>
      </c>
    </row>
    <row r="522" spans="1:25" x14ac:dyDescent="0.35">
      <c r="A522" t="s">
        <v>68</v>
      </c>
      <c r="B522" t="s">
        <v>70</v>
      </c>
      <c r="C522">
        <v>1</v>
      </c>
      <c r="D522" t="s">
        <v>90</v>
      </c>
      <c r="E522" t="s">
        <v>72</v>
      </c>
      <c r="F522" t="s">
        <v>73</v>
      </c>
      <c r="G522">
        <v>0</v>
      </c>
      <c r="H522">
        <v>2E+20</v>
      </c>
      <c r="I522">
        <v>0</v>
      </c>
      <c r="J522">
        <v>0</v>
      </c>
      <c r="K522">
        <v>16</v>
      </c>
      <c r="L522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40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1.0382248193339652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2.3370101249346282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0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13.793094914582801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0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62.621061150420502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22" s="5">
        <f>IF((DiscreteStatsTable[[#This Row],[RepsRequested]]&gt;1),DiscreteStatsTable[[#This Row],[HalfWidth]],DiscreteStatsTable[[#This Row],[BatchMeansHalfWidth]])</f>
        <v>0.74741209781805629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40</v>
      </c>
      <c r="Y522" s="5">
        <f>IF(DiscreteStatsTable[[#This Row],[RepsRequested]]=DiscreteStatsTable[[#This Row],[RepsWithStatObserved]],1,0)</f>
        <v>1</v>
      </c>
    </row>
    <row r="523" spans="1:25" x14ac:dyDescent="0.35">
      <c r="A523" t="s">
        <v>68</v>
      </c>
      <c r="B523" t="s">
        <v>70</v>
      </c>
      <c r="C523">
        <v>2</v>
      </c>
      <c r="D523" t="s">
        <v>90</v>
      </c>
      <c r="E523" t="s">
        <v>72</v>
      </c>
      <c r="F523" t="s">
        <v>73</v>
      </c>
      <c r="G523">
        <v>0</v>
      </c>
      <c r="H523">
        <v>2E+20</v>
      </c>
      <c r="I523">
        <v>0</v>
      </c>
      <c r="J523">
        <v>0</v>
      </c>
      <c r="K523">
        <v>20</v>
      </c>
      <c r="L523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40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1.0382248193339652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2.3370101249346282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0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13.793094914582801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62.621061150420502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23" s="5">
        <f>IF((DiscreteStatsTable[[#This Row],[RepsRequested]]&gt;1),DiscreteStatsTable[[#This Row],[HalfWidth]],DiscreteStatsTable[[#This Row],[BatchMeansHalfWidth]])</f>
        <v>0.74741209781805629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40</v>
      </c>
      <c r="Y523" s="5">
        <f>IF(DiscreteStatsTable[[#This Row],[RepsRequested]]=DiscreteStatsTable[[#This Row],[RepsWithStatObserved]],1,0)</f>
        <v>1</v>
      </c>
    </row>
    <row r="524" spans="1:25" x14ac:dyDescent="0.35">
      <c r="A524" t="s">
        <v>68</v>
      </c>
      <c r="B524" t="s">
        <v>70</v>
      </c>
      <c r="C524">
        <v>3</v>
      </c>
      <c r="D524" t="s">
        <v>90</v>
      </c>
      <c r="E524" t="s">
        <v>72</v>
      </c>
      <c r="F524" t="s">
        <v>73</v>
      </c>
      <c r="G524">
        <v>0</v>
      </c>
      <c r="H524">
        <v>2E+20</v>
      </c>
      <c r="I524">
        <v>0</v>
      </c>
      <c r="J524">
        <v>0</v>
      </c>
      <c r="K524">
        <v>17</v>
      </c>
      <c r="L524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40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1.0382248193339652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2.3370101249346282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0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13.793094914582801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0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62.621061150420502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24" s="5">
        <f>IF((DiscreteStatsTable[[#This Row],[RepsRequested]]&gt;1),DiscreteStatsTable[[#This Row],[HalfWidth]],DiscreteStatsTable[[#This Row],[BatchMeansHalfWidth]])</f>
        <v>0.74741209781805629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40</v>
      </c>
      <c r="Y524" s="5">
        <f>IF(DiscreteStatsTable[[#This Row],[RepsRequested]]=DiscreteStatsTable[[#This Row],[RepsWithStatObserved]],1,0)</f>
        <v>1</v>
      </c>
    </row>
    <row r="525" spans="1:25" x14ac:dyDescent="0.35">
      <c r="A525" t="s">
        <v>68</v>
      </c>
      <c r="B525" t="s">
        <v>70</v>
      </c>
      <c r="C525">
        <v>4</v>
      </c>
      <c r="D525" t="s">
        <v>90</v>
      </c>
      <c r="E525" t="s">
        <v>72</v>
      </c>
      <c r="F525" t="s">
        <v>73</v>
      </c>
      <c r="G525">
        <v>0</v>
      </c>
      <c r="H525">
        <v>2E+20</v>
      </c>
      <c r="I525">
        <v>0</v>
      </c>
      <c r="J525">
        <v>0</v>
      </c>
      <c r="K525">
        <v>16</v>
      </c>
      <c r="L525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40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1.0382248193339652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2.3370101249346282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0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13.793094914582801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62.621061150420502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25" s="5">
        <f>IF((DiscreteStatsTable[[#This Row],[RepsRequested]]&gt;1),DiscreteStatsTable[[#This Row],[HalfWidth]],DiscreteStatsTable[[#This Row],[BatchMeansHalfWidth]])</f>
        <v>0.74741209781805629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40</v>
      </c>
      <c r="Y525" s="5">
        <f>IF(DiscreteStatsTable[[#This Row],[RepsRequested]]=DiscreteStatsTable[[#This Row],[RepsWithStatObserved]],1,0)</f>
        <v>1</v>
      </c>
    </row>
    <row r="526" spans="1:25" x14ac:dyDescent="0.35">
      <c r="A526" t="s">
        <v>68</v>
      </c>
      <c r="B526" t="s">
        <v>70</v>
      </c>
      <c r="C526">
        <v>5</v>
      </c>
      <c r="D526" t="s">
        <v>90</v>
      </c>
      <c r="E526" t="s">
        <v>72</v>
      </c>
      <c r="F526" t="s">
        <v>73</v>
      </c>
      <c r="G526">
        <v>0</v>
      </c>
      <c r="H526">
        <v>2E+20</v>
      </c>
      <c r="I526">
        <v>0</v>
      </c>
      <c r="J526">
        <v>0</v>
      </c>
      <c r="K526">
        <v>9</v>
      </c>
      <c r="L526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40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1.0382248193339652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2.3370101249346282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13.793094914582801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62.621061150420502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26" s="5">
        <f>IF((DiscreteStatsTable[[#This Row],[RepsRequested]]&gt;1),DiscreteStatsTable[[#This Row],[HalfWidth]],DiscreteStatsTable[[#This Row],[BatchMeansHalfWidth]])</f>
        <v>0.74741209781805629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40</v>
      </c>
      <c r="Y526" s="5">
        <f>IF(DiscreteStatsTable[[#This Row],[RepsRequested]]=DiscreteStatsTable[[#This Row],[RepsWithStatObserved]],1,0)</f>
        <v>1</v>
      </c>
    </row>
    <row r="527" spans="1:25" x14ac:dyDescent="0.35">
      <c r="A527" t="s">
        <v>68</v>
      </c>
      <c r="B527" t="s">
        <v>70</v>
      </c>
      <c r="C527">
        <v>6</v>
      </c>
      <c r="D527" t="s">
        <v>90</v>
      </c>
      <c r="E527" t="s">
        <v>72</v>
      </c>
      <c r="F527" t="s">
        <v>73</v>
      </c>
      <c r="G527">
        <v>2.6853259014374</v>
      </c>
      <c r="H527">
        <v>2E+20</v>
      </c>
      <c r="I527">
        <v>0</v>
      </c>
      <c r="J527">
        <v>46.909200693125499</v>
      </c>
      <c r="K527">
        <v>19</v>
      </c>
      <c r="L527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40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1.0382248193339652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2.3370101249346282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0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13.793094914582801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62.621061150420502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27" s="5">
        <f>IF((DiscreteStatsTable[[#This Row],[RepsRequested]]&gt;1),DiscreteStatsTable[[#This Row],[HalfWidth]],DiscreteStatsTable[[#This Row],[BatchMeansHalfWidth]])</f>
        <v>0.74741209781805629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40</v>
      </c>
      <c r="Y527" s="5">
        <f>IF(DiscreteStatsTable[[#This Row],[RepsRequested]]=DiscreteStatsTable[[#This Row],[RepsWithStatObserved]],1,0)</f>
        <v>1</v>
      </c>
    </row>
    <row r="528" spans="1:25" x14ac:dyDescent="0.35">
      <c r="A528" t="s">
        <v>68</v>
      </c>
      <c r="B528" t="s">
        <v>70</v>
      </c>
      <c r="C528">
        <v>7</v>
      </c>
      <c r="D528" t="s">
        <v>90</v>
      </c>
      <c r="E528" t="s">
        <v>72</v>
      </c>
      <c r="F528" t="s">
        <v>73</v>
      </c>
      <c r="G528">
        <v>0</v>
      </c>
      <c r="H528">
        <v>2E+20</v>
      </c>
      <c r="I528">
        <v>0</v>
      </c>
      <c r="J528">
        <v>0</v>
      </c>
      <c r="K528">
        <v>12</v>
      </c>
      <c r="L528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40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1.0382248193339652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2.3370101249346282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0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13.793094914582801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0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62.621061150420502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28" s="5">
        <f>IF((DiscreteStatsTable[[#This Row],[RepsRequested]]&gt;1),DiscreteStatsTable[[#This Row],[HalfWidth]],DiscreteStatsTable[[#This Row],[BatchMeansHalfWidth]])</f>
        <v>0.74741209781805629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40</v>
      </c>
      <c r="Y528" s="5">
        <f>IF(DiscreteStatsTable[[#This Row],[RepsRequested]]=DiscreteStatsTable[[#This Row],[RepsWithStatObserved]],1,0)</f>
        <v>1</v>
      </c>
    </row>
    <row r="529" spans="1:25" x14ac:dyDescent="0.35">
      <c r="A529" t="s">
        <v>68</v>
      </c>
      <c r="B529" t="s">
        <v>70</v>
      </c>
      <c r="C529">
        <v>8</v>
      </c>
      <c r="D529" t="s">
        <v>90</v>
      </c>
      <c r="E529" t="s">
        <v>72</v>
      </c>
      <c r="F529" t="s">
        <v>73</v>
      </c>
      <c r="G529">
        <v>2.2172957910107001</v>
      </c>
      <c r="H529">
        <v>2E+20</v>
      </c>
      <c r="I529">
        <v>0</v>
      </c>
      <c r="J529">
        <v>19.551134313456</v>
      </c>
      <c r="K529">
        <v>21</v>
      </c>
      <c r="L529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40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1.0382248193339652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2.3370101249346282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0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13.793094914582801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62.621061150420502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29" s="5">
        <f>IF((DiscreteStatsTable[[#This Row],[RepsRequested]]&gt;1),DiscreteStatsTable[[#This Row],[HalfWidth]],DiscreteStatsTable[[#This Row],[BatchMeansHalfWidth]])</f>
        <v>0.74741209781805629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40</v>
      </c>
      <c r="Y529" s="5">
        <f>IF(DiscreteStatsTable[[#This Row],[RepsRequested]]=DiscreteStatsTable[[#This Row],[RepsWithStatObserved]],1,0)</f>
        <v>1</v>
      </c>
    </row>
    <row r="530" spans="1:25" x14ac:dyDescent="0.35">
      <c r="A530" t="s">
        <v>68</v>
      </c>
      <c r="B530" t="s">
        <v>70</v>
      </c>
      <c r="C530">
        <v>9</v>
      </c>
      <c r="D530" t="s">
        <v>90</v>
      </c>
      <c r="E530" t="s">
        <v>72</v>
      </c>
      <c r="F530" t="s">
        <v>73</v>
      </c>
      <c r="G530">
        <v>3.54797682992512</v>
      </c>
      <c r="H530">
        <v>2E+20</v>
      </c>
      <c r="I530">
        <v>0</v>
      </c>
      <c r="J530">
        <v>24.948718459832399</v>
      </c>
      <c r="K530">
        <v>13</v>
      </c>
      <c r="L530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40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1.0382248193339652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0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13.793094914582801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0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62.621061150420502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0" s="5">
        <f>IF((DiscreteStatsTable[[#This Row],[RepsRequested]]&gt;1),DiscreteStatsTable[[#This Row],[HalfWidth]],DiscreteStatsTable[[#This Row],[BatchMeansHalfWidth]])</f>
        <v>0.74741209781805629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40</v>
      </c>
      <c r="Y530" s="5">
        <f>IF(DiscreteStatsTable[[#This Row],[RepsRequested]]=DiscreteStatsTable[[#This Row],[RepsWithStatObserved]],1,0)</f>
        <v>1</v>
      </c>
    </row>
    <row r="531" spans="1:25" x14ac:dyDescent="0.35">
      <c r="A531" t="s">
        <v>68</v>
      </c>
      <c r="B531" t="s">
        <v>70</v>
      </c>
      <c r="C531">
        <v>10</v>
      </c>
      <c r="D531" t="s">
        <v>90</v>
      </c>
      <c r="E531" t="s">
        <v>72</v>
      </c>
      <c r="F531" t="s">
        <v>73</v>
      </c>
      <c r="G531">
        <v>1.8625885324504501</v>
      </c>
      <c r="H531">
        <v>2E+20</v>
      </c>
      <c r="I531">
        <v>0</v>
      </c>
      <c r="J531">
        <v>22.2381869613383</v>
      </c>
      <c r="K531">
        <v>17</v>
      </c>
      <c r="L531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40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1.0382248193339652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0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13.793094914582801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62.621061150420502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1" s="5">
        <f>IF((DiscreteStatsTable[[#This Row],[RepsRequested]]&gt;1),DiscreteStatsTable[[#This Row],[HalfWidth]],DiscreteStatsTable[[#This Row],[BatchMeansHalfWidth]])</f>
        <v>0.74741209781805629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40</v>
      </c>
      <c r="Y531" s="5">
        <f>IF(DiscreteStatsTable[[#This Row],[RepsRequested]]=DiscreteStatsTable[[#This Row],[RepsWithStatObserved]],1,0)</f>
        <v>1</v>
      </c>
    </row>
    <row r="532" spans="1:25" x14ac:dyDescent="0.35">
      <c r="A532" t="s">
        <v>68</v>
      </c>
      <c r="B532" t="s">
        <v>70</v>
      </c>
      <c r="C532">
        <v>11</v>
      </c>
      <c r="D532" t="s">
        <v>90</v>
      </c>
      <c r="E532" t="s">
        <v>72</v>
      </c>
      <c r="F532" t="s">
        <v>73</v>
      </c>
      <c r="G532">
        <v>0</v>
      </c>
      <c r="H532">
        <v>2E+20</v>
      </c>
      <c r="I532">
        <v>0</v>
      </c>
      <c r="J532">
        <v>0</v>
      </c>
      <c r="K532">
        <v>8</v>
      </c>
      <c r="L532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40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1.0382248193339652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13.793094914582801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62.621061150420502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2" s="5">
        <f>IF((DiscreteStatsTable[[#This Row],[RepsRequested]]&gt;1),DiscreteStatsTable[[#This Row],[HalfWidth]],DiscreteStatsTable[[#This Row],[BatchMeansHalfWidth]])</f>
        <v>0.74741209781805629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40</v>
      </c>
      <c r="Y532" s="5">
        <f>IF(DiscreteStatsTable[[#This Row],[RepsRequested]]=DiscreteStatsTable[[#This Row],[RepsWithStatObserved]],1,0)</f>
        <v>1</v>
      </c>
    </row>
    <row r="533" spans="1:25" x14ac:dyDescent="0.35">
      <c r="A533" t="s">
        <v>68</v>
      </c>
      <c r="B533" t="s">
        <v>70</v>
      </c>
      <c r="C533">
        <v>12</v>
      </c>
      <c r="D533" t="s">
        <v>90</v>
      </c>
      <c r="E533" t="s">
        <v>72</v>
      </c>
      <c r="F533" t="s">
        <v>73</v>
      </c>
      <c r="G533">
        <v>0.45147463556443301</v>
      </c>
      <c r="H533">
        <v>2E+20</v>
      </c>
      <c r="I533">
        <v>0</v>
      </c>
      <c r="J533">
        <v>8.5780180757242306</v>
      </c>
      <c r="K533">
        <v>19</v>
      </c>
      <c r="L533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40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1.0382248193339652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0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13.793094914582801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62.621061150420502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3" s="5">
        <f>IF((DiscreteStatsTable[[#This Row],[RepsRequested]]&gt;1),DiscreteStatsTable[[#This Row],[HalfWidth]],DiscreteStatsTable[[#This Row],[BatchMeansHalfWidth]])</f>
        <v>0.74741209781805629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40</v>
      </c>
      <c r="Y533" s="5">
        <f>IF(DiscreteStatsTable[[#This Row],[RepsRequested]]=DiscreteStatsTable[[#This Row],[RepsWithStatObserved]],1,0)</f>
        <v>1</v>
      </c>
    </row>
    <row r="534" spans="1:25" x14ac:dyDescent="0.35">
      <c r="A534" t="s">
        <v>68</v>
      </c>
      <c r="B534" t="s">
        <v>70</v>
      </c>
      <c r="C534">
        <v>13</v>
      </c>
      <c r="D534" t="s">
        <v>90</v>
      </c>
      <c r="E534" t="s">
        <v>72</v>
      </c>
      <c r="F534" t="s">
        <v>73</v>
      </c>
      <c r="G534">
        <v>0.41425864629618198</v>
      </c>
      <c r="H534">
        <v>2E+20</v>
      </c>
      <c r="I534">
        <v>0</v>
      </c>
      <c r="J534">
        <v>9.1136902185160107</v>
      </c>
      <c r="K534">
        <v>22</v>
      </c>
      <c r="L534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40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1.0382248193339652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0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13.793094914582801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0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62.621061150420502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4" s="5">
        <f>IF((DiscreteStatsTable[[#This Row],[RepsRequested]]&gt;1),DiscreteStatsTable[[#This Row],[HalfWidth]],DiscreteStatsTable[[#This Row],[BatchMeansHalfWidth]])</f>
        <v>0.74741209781805629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40</v>
      </c>
      <c r="Y534" s="5">
        <f>IF(DiscreteStatsTable[[#This Row],[RepsRequested]]=DiscreteStatsTable[[#This Row],[RepsWithStatObserved]],1,0)</f>
        <v>1</v>
      </c>
    </row>
    <row r="535" spans="1:25" x14ac:dyDescent="0.35">
      <c r="A535" t="s">
        <v>68</v>
      </c>
      <c r="B535" t="s">
        <v>70</v>
      </c>
      <c r="C535">
        <v>14</v>
      </c>
      <c r="D535" t="s">
        <v>90</v>
      </c>
      <c r="E535" t="s">
        <v>72</v>
      </c>
      <c r="F535" t="s">
        <v>73</v>
      </c>
      <c r="G535">
        <v>2.0265965413630198</v>
      </c>
      <c r="H535">
        <v>2E+20</v>
      </c>
      <c r="I535">
        <v>0</v>
      </c>
      <c r="J535">
        <v>25.3129561095711</v>
      </c>
      <c r="K535">
        <v>18</v>
      </c>
      <c r="L535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40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1.0382248193339652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0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13.793094914582801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62.621061150420502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5" s="5">
        <f>IF((DiscreteStatsTable[[#This Row],[RepsRequested]]&gt;1),DiscreteStatsTable[[#This Row],[HalfWidth]],DiscreteStatsTable[[#This Row],[BatchMeansHalfWidth]])</f>
        <v>0.74741209781805629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40</v>
      </c>
      <c r="Y535" s="5">
        <f>IF(DiscreteStatsTable[[#This Row],[RepsRequested]]=DiscreteStatsTable[[#This Row],[RepsWithStatObserved]],1,0)</f>
        <v>1</v>
      </c>
    </row>
    <row r="536" spans="1:25" x14ac:dyDescent="0.35">
      <c r="A536" t="s">
        <v>68</v>
      </c>
      <c r="B536" t="s">
        <v>70</v>
      </c>
      <c r="C536">
        <v>15</v>
      </c>
      <c r="D536" t="s">
        <v>90</v>
      </c>
      <c r="E536" t="s">
        <v>72</v>
      </c>
      <c r="F536" t="s">
        <v>73</v>
      </c>
      <c r="G536">
        <v>0</v>
      </c>
      <c r="H536">
        <v>2E+20</v>
      </c>
      <c r="I536">
        <v>0</v>
      </c>
      <c r="J536">
        <v>0</v>
      </c>
      <c r="K536">
        <v>12</v>
      </c>
      <c r="L536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40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1.0382248193339652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0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13.793094914582801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0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62.621061150420502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6" s="5">
        <f>IF((DiscreteStatsTable[[#This Row],[RepsRequested]]&gt;1),DiscreteStatsTable[[#This Row],[HalfWidth]],DiscreteStatsTable[[#This Row],[BatchMeansHalfWidth]])</f>
        <v>0.74741209781805629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40</v>
      </c>
      <c r="Y536" s="5">
        <f>IF(DiscreteStatsTable[[#This Row],[RepsRequested]]=DiscreteStatsTable[[#This Row],[RepsWithStatObserved]],1,0)</f>
        <v>1</v>
      </c>
    </row>
    <row r="537" spans="1:25" x14ac:dyDescent="0.35">
      <c r="A537" t="s">
        <v>68</v>
      </c>
      <c r="B537" t="s">
        <v>70</v>
      </c>
      <c r="C537">
        <v>16</v>
      </c>
      <c r="D537" t="s">
        <v>90</v>
      </c>
      <c r="E537" t="s">
        <v>72</v>
      </c>
      <c r="F537" t="s">
        <v>73</v>
      </c>
      <c r="G537">
        <v>0.107254921923099</v>
      </c>
      <c r="H537">
        <v>2E+20</v>
      </c>
      <c r="I537">
        <v>0</v>
      </c>
      <c r="J537">
        <v>1.3943139850002799</v>
      </c>
      <c r="K537">
        <v>13</v>
      </c>
      <c r="L537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40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1.0382248193339652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0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13.793094914582801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62.621061150420502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7" s="5">
        <f>IF((DiscreteStatsTable[[#This Row],[RepsRequested]]&gt;1),DiscreteStatsTable[[#This Row],[HalfWidth]],DiscreteStatsTable[[#This Row],[BatchMeansHalfWidth]])</f>
        <v>0.74741209781805629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40</v>
      </c>
      <c r="Y537" s="5">
        <f>IF(DiscreteStatsTable[[#This Row],[RepsRequested]]=DiscreteStatsTable[[#This Row],[RepsWithStatObserved]],1,0)</f>
        <v>1</v>
      </c>
    </row>
    <row r="538" spans="1:25" x14ac:dyDescent="0.35">
      <c r="A538" t="s">
        <v>68</v>
      </c>
      <c r="B538" t="s">
        <v>70</v>
      </c>
      <c r="C538">
        <v>17</v>
      </c>
      <c r="D538" t="s">
        <v>90</v>
      </c>
      <c r="E538" t="s">
        <v>72</v>
      </c>
      <c r="F538" t="s">
        <v>73</v>
      </c>
      <c r="G538">
        <v>0</v>
      </c>
      <c r="H538">
        <v>2E+20</v>
      </c>
      <c r="I538">
        <v>0</v>
      </c>
      <c r="J538">
        <v>0</v>
      </c>
      <c r="K538">
        <v>25</v>
      </c>
      <c r="L538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40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1.0382248193339652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13.793094914582801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62.621061150420502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8" s="5">
        <f>IF((DiscreteStatsTable[[#This Row],[RepsRequested]]&gt;1),DiscreteStatsTable[[#This Row],[HalfWidth]],DiscreteStatsTable[[#This Row],[BatchMeansHalfWidth]])</f>
        <v>0.74741209781805629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40</v>
      </c>
      <c r="Y538" s="5">
        <f>IF(DiscreteStatsTable[[#This Row],[RepsRequested]]=DiscreteStatsTable[[#This Row],[RepsWithStatObserved]],1,0)</f>
        <v>1</v>
      </c>
    </row>
    <row r="539" spans="1:25" x14ac:dyDescent="0.35">
      <c r="A539" t="s">
        <v>68</v>
      </c>
      <c r="B539" t="s">
        <v>70</v>
      </c>
      <c r="C539">
        <v>18</v>
      </c>
      <c r="D539" t="s">
        <v>90</v>
      </c>
      <c r="E539" t="s">
        <v>72</v>
      </c>
      <c r="F539" t="s">
        <v>73</v>
      </c>
      <c r="G539">
        <v>0</v>
      </c>
      <c r="H539">
        <v>2E+20</v>
      </c>
      <c r="I539">
        <v>0</v>
      </c>
      <c r="J539">
        <v>0</v>
      </c>
      <c r="K539">
        <v>8</v>
      </c>
      <c r="L539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40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1.0382248193339652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2.3370101249346282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0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13.793094914582801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62.621061150420502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39" s="5">
        <f>IF((DiscreteStatsTable[[#This Row],[RepsRequested]]&gt;1),DiscreteStatsTable[[#This Row],[HalfWidth]],DiscreteStatsTable[[#This Row],[BatchMeansHalfWidth]])</f>
        <v>0.74741209781805629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40</v>
      </c>
      <c r="Y539" s="5">
        <f>IF(DiscreteStatsTable[[#This Row],[RepsRequested]]=DiscreteStatsTable[[#This Row],[RepsWithStatObserved]],1,0)</f>
        <v>1</v>
      </c>
    </row>
    <row r="540" spans="1:25" x14ac:dyDescent="0.35">
      <c r="A540" t="s">
        <v>68</v>
      </c>
      <c r="B540" t="s">
        <v>70</v>
      </c>
      <c r="C540">
        <v>19</v>
      </c>
      <c r="D540" t="s">
        <v>90</v>
      </c>
      <c r="E540" t="s">
        <v>72</v>
      </c>
      <c r="F540" t="s">
        <v>73</v>
      </c>
      <c r="G540">
        <v>1.6681403977587499</v>
      </c>
      <c r="H540">
        <v>2E+20</v>
      </c>
      <c r="I540">
        <v>0</v>
      </c>
      <c r="J540">
        <v>16.973675727845102</v>
      </c>
      <c r="K540">
        <v>20</v>
      </c>
      <c r="L540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40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1.0382248193339652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0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13.793094914582801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0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62.621061150420502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0" s="5">
        <f>IF((DiscreteStatsTable[[#This Row],[RepsRequested]]&gt;1),DiscreteStatsTable[[#This Row],[HalfWidth]],DiscreteStatsTable[[#This Row],[BatchMeansHalfWidth]])</f>
        <v>0.74741209781805629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40</v>
      </c>
      <c r="Y540" s="5">
        <f>IF(DiscreteStatsTable[[#This Row],[RepsRequested]]=DiscreteStatsTable[[#This Row],[RepsWithStatObserved]],1,0)</f>
        <v>1</v>
      </c>
    </row>
    <row r="541" spans="1:25" x14ac:dyDescent="0.35">
      <c r="A541" t="s">
        <v>68</v>
      </c>
      <c r="B541" t="s">
        <v>70</v>
      </c>
      <c r="C541">
        <v>20</v>
      </c>
      <c r="D541" t="s">
        <v>90</v>
      </c>
      <c r="E541" t="s">
        <v>72</v>
      </c>
      <c r="F541" t="s">
        <v>73</v>
      </c>
      <c r="G541">
        <v>0</v>
      </c>
      <c r="H541">
        <v>2E+20</v>
      </c>
      <c r="I541">
        <v>0</v>
      </c>
      <c r="J541">
        <v>0</v>
      </c>
      <c r="K541">
        <v>16</v>
      </c>
      <c r="L541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40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1.0382248193339652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0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13.793094914582801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62.621061150420502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1" s="5">
        <f>IF((DiscreteStatsTable[[#This Row],[RepsRequested]]&gt;1),DiscreteStatsTable[[#This Row],[HalfWidth]],DiscreteStatsTable[[#This Row],[BatchMeansHalfWidth]])</f>
        <v>0.74741209781805629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40</v>
      </c>
      <c r="Y541" s="5">
        <f>IF(DiscreteStatsTable[[#This Row],[RepsRequested]]=DiscreteStatsTable[[#This Row],[RepsWithStatObserved]],1,0)</f>
        <v>1</v>
      </c>
    </row>
    <row r="542" spans="1:25" x14ac:dyDescent="0.35">
      <c r="A542" t="s">
        <v>68</v>
      </c>
      <c r="B542" t="s">
        <v>70</v>
      </c>
      <c r="C542">
        <v>21</v>
      </c>
      <c r="D542" t="s">
        <v>90</v>
      </c>
      <c r="E542" t="s">
        <v>72</v>
      </c>
      <c r="F542" t="s">
        <v>73</v>
      </c>
      <c r="G542">
        <v>0</v>
      </c>
      <c r="H542">
        <v>2E+20</v>
      </c>
      <c r="I542">
        <v>0</v>
      </c>
      <c r="J542">
        <v>0</v>
      </c>
      <c r="K542">
        <v>14</v>
      </c>
      <c r="L542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40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1.0382248193339652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0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13.793094914582801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0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62.621061150420502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2" s="5">
        <f>IF((DiscreteStatsTable[[#This Row],[RepsRequested]]&gt;1),DiscreteStatsTable[[#This Row],[HalfWidth]],DiscreteStatsTable[[#This Row],[BatchMeansHalfWidth]])</f>
        <v>0.74741209781805629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40</v>
      </c>
      <c r="Y542" s="5">
        <f>IF(DiscreteStatsTable[[#This Row],[RepsRequested]]=DiscreteStatsTable[[#This Row],[RepsWithStatObserved]],1,0)</f>
        <v>1</v>
      </c>
    </row>
    <row r="543" spans="1:25" x14ac:dyDescent="0.35">
      <c r="A543" t="s">
        <v>68</v>
      </c>
      <c r="B543" t="s">
        <v>70</v>
      </c>
      <c r="C543">
        <v>22</v>
      </c>
      <c r="D543" t="s">
        <v>90</v>
      </c>
      <c r="E543" t="s">
        <v>72</v>
      </c>
      <c r="F543" t="s">
        <v>73</v>
      </c>
      <c r="G543">
        <v>0</v>
      </c>
      <c r="H543">
        <v>2E+20</v>
      </c>
      <c r="I543">
        <v>0</v>
      </c>
      <c r="J543">
        <v>0</v>
      </c>
      <c r="K543">
        <v>11</v>
      </c>
      <c r="L543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40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1.0382248193339652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0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13.793094914582801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62.621061150420502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3" s="5">
        <f>IF((DiscreteStatsTable[[#This Row],[RepsRequested]]&gt;1),DiscreteStatsTable[[#This Row],[HalfWidth]],DiscreteStatsTable[[#This Row],[BatchMeansHalfWidth]])</f>
        <v>0.74741209781805629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40</v>
      </c>
      <c r="Y543" s="5">
        <f>IF(DiscreteStatsTable[[#This Row],[RepsRequested]]=DiscreteStatsTable[[#This Row],[RepsWithStatObserved]],1,0)</f>
        <v>1</v>
      </c>
    </row>
    <row r="544" spans="1:25" x14ac:dyDescent="0.35">
      <c r="A544" t="s">
        <v>68</v>
      </c>
      <c r="B544" t="s">
        <v>70</v>
      </c>
      <c r="C544">
        <v>23</v>
      </c>
      <c r="D544" t="s">
        <v>90</v>
      </c>
      <c r="E544" t="s">
        <v>72</v>
      </c>
      <c r="F544" t="s">
        <v>73</v>
      </c>
      <c r="G544">
        <v>0</v>
      </c>
      <c r="H544">
        <v>2E+20</v>
      </c>
      <c r="I544">
        <v>0</v>
      </c>
      <c r="J544">
        <v>0</v>
      </c>
      <c r="K544">
        <v>11</v>
      </c>
      <c r="L544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40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1.0382248193339652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13.793094914582801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62.621061150420502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4" s="5">
        <f>IF((DiscreteStatsTable[[#This Row],[RepsRequested]]&gt;1),DiscreteStatsTable[[#This Row],[HalfWidth]],DiscreteStatsTable[[#This Row],[BatchMeansHalfWidth]])</f>
        <v>0.74741209781805629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40</v>
      </c>
      <c r="Y544" s="5">
        <f>IF(DiscreteStatsTable[[#This Row],[RepsRequested]]=DiscreteStatsTable[[#This Row],[RepsWithStatObserved]],1,0)</f>
        <v>1</v>
      </c>
    </row>
    <row r="545" spans="1:25" x14ac:dyDescent="0.35">
      <c r="A545" t="s">
        <v>68</v>
      </c>
      <c r="B545" t="s">
        <v>70</v>
      </c>
      <c r="C545">
        <v>24</v>
      </c>
      <c r="D545" t="s">
        <v>90</v>
      </c>
      <c r="E545" t="s">
        <v>72</v>
      </c>
      <c r="F545" t="s">
        <v>73</v>
      </c>
      <c r="G545">
        <v>0</v>
      </c>
      <c r="H545">
        <v>2E+20</v>
      </c>
      <c r="I545">
        <v>0</v>
      </c>
      <c r="J545">
        <v>0</v>
      </c>
      <c r="K545">
        <v>15</v>
      </c>
      <c r="L545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40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1.0382248193339652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0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13.793094914582801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62.621061150420502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5" s="5">
        <f>IF((DiscreteStatsTable[[#This Row],[RepsRequested]]&gt;1),DiscreteStatsTable[[#This Row],[HalfWidth]],DiscreteStatsTable[[#This Row],[BatchMeansHalfWidth]])</f>
        <v>0.74741209781805629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40</v>
      </c>
      <c r="Y545" s="5">
        <f>IF(DiscreteStatsTable[[#This Row],[RepsRequested]]=DiscreteStatsTable[[#This Row],[RepsWithStatObserved]],1,0)</f>
        <v>1</v>
      </c>
    </row>
    <row r="546" spans="1:25" x14ac:dyDescent="0.35">
      <c r="A546" t="s">
        <v>68</v>
      </c>
      <c r="B546" t="s">
        <v>70</v>
      </c>
      <c r="C546">
        <v>25</v>
      </c>
      <c r="D546" t="s">
        <v>90</v>
      </c>
      <c r="E546" t="s">
        <v>72</v>
      </c>
      <c r="F546" t="s">
        <v>73</v>
      </c>
      <c r="G546">
        <v>0.35868998013537601</v>
      </c>
      <c r="H546">
        <v>2E+20</v>
      </c>
      <c r="I546">
        <v>0</v>
      </c>
      <c r="J546">
        <v>8.6085595232490295</v>
      </c>
      <c r="K546">
        <v>24</v>
      </c>
      <c r="L546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40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1.0382248193339652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0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13.793094914582801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0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62.621061150420502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6" s="5">
        <f>IF((DiscreteStatsTable[[#This Row],[RepsRequested]]&gt;1),DiscreteStatsTable[[#This Row],[HalfWidth]],DiscreteStatsTable[[#This Row],[BatchMeansHalfWidth]])</f>
        <v>0.74741209781805629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40</v>
      </c>
      <c r="Y546" s="5">
        <f>IF(DiscreteStatsTable[[#This Row],[RepsRequested]]=DiscreteStatsTable[[#This Row],[RepsWithStatObserved]],1,0)</f>
        <v>1</v>
      </c>
    </row>
    <row r="547" spans="1:25" x14ac:dyDescent="0.35">
      <c r="A547" t="s">
        <v>68</v>
      </c>
      <c r="B547" t="s">
        <v>70</v>
      </c>
      <c r="C547">
        <v>26</v>
      </c>
      <c r="D547" t="s">
        <v>90</v>
      </c>
      <c r="E547" t="s">
        <v>72</v>
      </c>
      <c r="F547" t="s">
        <v>73</v>
      </c>
      <c r="G547">
        <v>0</v>
      </c>
      <c r="H547">
        <v>2E+20</v>
      </c>
      <c r="I547">
        <v>0</v>
      </c>
      <c r="J547">
        <v>0</v>
      </c>
      <c r="K547">
        <v>14</v>
      </c>
      <c r="L547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40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1.0382248193339652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0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13.793094914582801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62.621061150420502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7" s="5">
        <f>IF((DiscreteStatsTable[[#This Row],[RepsRequested]]&gt;1),DiscreteStatsTable[[#This Row],[HalfWidth]],DiscreteStatsTable[[#This Row],[BatchMeansHalfWidth]])</f>
        <v>0.74741209781805629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40</v>
      </c>
      <c r="Y547" s="5">
        <f>IF(DiscreteStatsTable[[#This Row],[RepsRequested]]=DiscreteStatsTable[[#This Row],[RepsWithStatObserved]],1,0)</f>
        <v>1</v>
      </c>
    </row>
    <row r="548" spans="1:25" x14ac:dyDescent="0.35">
      <c r="A548" t="s">
        <v>68</v>
      </c>
      <c r="B548" t="s">
        <v>70</v>
      </c>
      <c r="C548">
        <v>27</v>
      </c>
      <c r="D548" t="s">
        <v>90</v>
      </c>
      <c r="E548" t="s">
        <v>72</v>
      </c>
      <c r="F548" t="s">
        <v>73</v>
      </c>
      <c r="G548">
        <v>0.35589025126944901</v>
      </c>
      <c r="H548">
        <v>2E+20</v>
      </c>
      <c r="I548">
        <v>0</v>
      </c>
      <c r="J548">
        <v>7.4736952766584199</v>
      </c>
      <c r="K548">
        <v>21</v>
      </c>
      <c r="L548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40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1.0382248193339652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0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13.793094914582801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0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62.621061150420502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8" s="5">
        <f>IF((DiscreteStatsTable[[#This Row],[RepsRequested]]&gt;1),DiscreteStatsTable[[#This Row],[HalfWidth]],DiscreteStatsTable[[#This Row],[BatchMeansHalfWidth]])</f>
        <v>0.74741209781805629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40</v>
      </c>
      <c r="Y548" s="5">
        <f>IF(DiscreteStatsTable[[#This Row],[RepsRequested]]=DiscreteStatsTable[[#This Row],[RepsWithStatObserved]],1,0)</f>
        <v>1</v>
      </c>
    </row>
    <row r="549" spans="1:25" x14ac:dyDescent="0.35">
      <c r="A549" t="s">
        <v>68</v>
      </c>
      <c r="B549" t="s">
        <v>70</v>
      </c>
      <c r="C549">
        <v>28</v>
      </c>
      <c r="D549" t="s">
        <v>90</v>
      </c>
      <c r="E549" t="s">
        <v>72</v>
      </c>
      <c r="F549" t="s">
        <v>73</v>
      </c>
      <c r="G549">
        <v>0</v>
      </c>
      <c r="H549">
        <v>2E+20</v>
      </c>
      <c r="I549">
        <v>0</v>
      </c>
      <c r="J549">
        <v>0</v>
      </c>
      <c r="K549">
        <v>9</v>
      </c>
      <c r="L549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40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1.0382248193339652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2.3370101249346282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0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13.793094914582801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62.621061150420502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49" s="5">
        <f>IF((DiscreteStatsTable[[#This Row],[RepsRequested]]&gt;1),DiscreteStatsTable[[#This Row],[HalfWidth]],DiscreteStatsTable[[#This Row],[BatchMeansHalfWidth]])</f>
        <v>0.74741209781805629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40</v>
      </c>
      <c r="Y549" s="5">
        <f>IF(DiscreteStatsTable[[#This Row],[RepsRequested]]=DiscreteStatsTable[[#This Row],[RepsWithStatObserved]],1,0)</f>
        <v>1</v>
      </c>
    </row>
    <row r="550" spans="1:25" x14ac:dyDescent="0.35">
      <c r="A550" t="s">
        <v>68</v>
      </c>
      <c r="B550" t="s">
        <v>70</v>
      </c>
      <c r="C550">
        <v>29</v>
      </c>
      <c r="D550" t="s">
        <v>90</v>
      </c>
      <c r="E550" t="s">
        <v>72</v>
      </c>
      <c r="F550" t="s">
        <v>73</v>
      </c>
      <c r="G550">
        <v>0</v>
      </c>
      <c r="H550">
        <v>2E+20</v>
      </c>
      <c r="I550">
        <v>0</v>
      </c>
      <c r="J550">
        <v>0</v>
      </c>
      <c r="K550">
        <v>13</v>
      </c>
      <c r="L550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40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1.0382248193339652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13.793094914582801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62.621061150420502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0" s="5">
        <f>IF((DiscreteStatsTable[[#This Row],[RepsRequested]]&gt;1),DiscreteStatsTable[[#This Row],[HalfWidth]],DiscreteStatsTable[[#This Row],[BatchMeansHalfWidth]])</f>
        <v>0.74741209781805629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40</v>
      </c>
      <c r="Y550" s="5">
        <f>IF(DiscreteStatsTable[[#This Row],[RepsRequested]]=DiscreteStatsTable[[#This Row],[RepsWithStatObserved]],1,0)</f>
        <v>1</v>
      </c>
    </row>
    <row r="551" spans="1:25" x14ac:dyDescent="0.35">
      <c r="A551" t="s">
        <v>68</v>
      </c>
      <c r="B551" t="s">
        <v>70</v>
      </c>
      <c r="C551">
        <v>30</v>
      </c>
      <c r="D551" t="s">
        <v>90</v>
      </c>
      <c r="E551" t="s">
        <v>72</v>
      </c>
      <c r="F551" t="s">
        <v>73</v>
      </c>
      <c r="G551">
        <v>0</v>
      </c>
      <c r="H551">
        <v>2E+20</v>
      </c>
      <c r="I551">
        <v>0</v>
      </c>
      <c r="J551">
        <v>0</v>
      </c>
      <c r="K551">
        <v>10</v>
      </c>
      <c r="L551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40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1.0382248193339652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0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13.793094914582801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62.621061150420502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1" s="5">
        <f>IF((DiscreteStatsTable[[#This Row],[RepsRequested]]&gt;1),DiscreteStatsTable[[#This Row],[HalfWidth]],DiscreteStatsTable[[#This Row],[BatchMeansHalfWidth]])</f>
        <v>0.74741209781805629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40</v>
      </c>
      <c r="Y551" s="5">
        <f>IF(DiscreteStatsTable[[#This Row],[RepsRequested]]=DiscreteStatsTable[[#This Row],[RepsWithStatObserved]],1,0)</f>
        <v>1</v>
      </c>
    </row>
    <row r="552" spans="1:25" x14ac:dyDescent="0.35">
      <c r="A552" t="s">
        <v>68</v>
      </c>
      <c r="B552" t="s">
        <v>70</v>
      </c>
      <c r="C552">
        <v>31</v>
      </c>
      <c r="D552" t="s">
        <v>90</v>
      </c>
      <c r="E552" t="s">
        <v>72</v>
      </c>
      <c r="F552" t="s">
        <v>73</v>
      </c>
      <c r="G552">
        <v>0</v>
      </c>
      <c r="H552">
        <v>2E+20</v>
      </c>
      <c r="I552">
        <v>0</v>
      </c>
      <c r="J552">
        <v>0</v>
      </c>
      <c r="K552">
        <v>15</v>
      </c>
      <c r="L552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40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1.0382248193339652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0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13.793094914582801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0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62.621061150420502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2" s="5">
        <f>IF((DiscreteStatsTable[[#This Row],[RepsRequested]]&gt;1),DiscreteStatsTable[[#This Row],[HalfWidth]],DiscreteStatsTable[[#This Row],[BatchMeansHalfWidth]])</f>
        <v>0.74741209781805629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40</v>
      </c>
      <c r="Y552" s="5">
        <f>IF(DiscreteStatsTable[[#This Row],[RepsRequested]]=DiscreteStatsTable[[#This Row],[RepsWithStatObserved]],1,0)</f>
        <v>1</v>
      </c>
    </row>
    <row r="553" spans="1:25" x14ac:dyDescent="0.35">
      <c r="A553" t="s">
        <v>68</v>
      </c>
      <c r="B553" t="s">
        <v>70</v>
      </c>
      <c r="C553">
        <v>32</v>
      </c>
      <c r="D553" t="s">
        <v>90</v>
      </c>
      <c r="E553" t="s">
        <v>72</v>
      </c>
      <c r="F553" t="s">
        <v>73</v>
      </c>
      <c r="G553">
        <v>3.5385472156706101</v>
      </c>
      <c r="H553">
        <v>2E+20</v>
      </c>
      <c r="I553">
        <v>0</v>
      </c>
      <c r="J553">
        <v>31.219186118264599</v>
      </c>
      <c r="K553">
        <v>22</v>
      </c>
      <c r="L553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40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1.0382248193339652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0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13.793094914582801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62.621061150420502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3" s="5">
        <f>IF((DiscreteStatsTable[[#This Row],[RepsRequested]]&gt;1),DiscreteStatsTable[[#This Row],[HalfWidth]],DiscreteStatsTable[[#This Row],[BatchMeansHalfWidth]])</f>
        <v>0.74741209781805629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40</v>
      </c>
      <c r="Y553" s="5">
        <f>IF(DiscreteStatsTable[[#This Row],[RepsRequested]]=DiscreteStatsTable[[#This Row],[RepsWithStatObserved]],1,0)</f>
        <v>1</v>
      </c>
    </row>
    <row r="554" spans="1:25" x14ac:dyDescent="0.35">
      <c r="A554" t="s">
        <v>68</v>
      </c>
      <c r="B554" t="s">
        <v>70</v>
      </c>
      <c r="C554">
        <v>33</v>
      </c>
      <c r="D554" t="s">
        <v>90</v>
      </c>
      <c r="E554" t="s">
        <v>72</v>
      </c>
      <c r="F554" t="s">
        <v>73</v>
      </c>
      <c r="G554">
        <v>0</v>
      </c>
      <c r="H554">
        <v>2E+20</v>
      </c>
      <c r="I554">
        <v>0</v>
      </c>
      <c r="J554">
        <v>0</v>
      </c>
      <c r="K554">
        <v>17</v>
      </c>
      <c r="L554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40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1.0382248193339652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0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13.793094914582801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0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62.621061150420502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4" s="5">
        <f>IF((DiscreteStatsTable[[#This Row],[RepsRequested]]&gt;1),DiscreteStatsTable[[#This Row],[HalfWidth]],DiscreteStatsTable[[#This Row],[BatchMeansHalfWidth]])</f>
        <v>0.74741209781805629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40</v>
      </c>
      <c r="Y554" s="5">
        <f>IF(DiscreteStatsTable[[#This Row],[RepsRequested]]=DiscreteStatsTable[[#This Row],[RepsWithStatObserved]],1,0)</f>
        <v>1</v>
      </c>
    </row>
    <row r="555" spans="1:25" x14ac:dyDescent="0.35">
      <c r="A555" t="s">
        <v>68</v>
      </c>
      <c r="B555" t="s">
        <v>70</v>
      </c>
      <c r="C555">
        <v>34</v>
      </c>
      <c r="D555" t="s">
        <v>90</v>
      </c>
      <c r="E555" t="s">
        <v>72</v>
      </c>
      <c r="F555" t="s">
        <v>73</v>
      </c>
      <c r="G555">
        <v>1.2457031519456201</v>
      </c>
      <c r="H555">
        <v>2E+20</v>
      </c>
      <c r="I555">
        <v>0</v>
      </c>
      <c r="J555">
        <v>29.630605837793599</v>
      </c>
      <c r="K555">
        <v>26</v>
      </c>
      <c r="L555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40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1.0382248193339652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0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13.793094914582801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62.621061150420502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5" s="5">
        <f>IF((DiscreteStatsTable[[#This Row],[RepsRequested]]&gt;1),DiscreteStatsTable[[#This Row],[HalfWidth]],DiscreteStatsTable[[#This Row],[BatchMeansHalfWidth]])</f>
        <v>0.74741209781805629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40</v>
      </c>
      <c r="Y555" s="5">
        <f>IF(DiscreteStatsTable[[#This Row],[RepsRequested]]=DiscreteStatsTable[[#This Row],[RepsWithStatObserved]],1,0)</f>
        <v>1</v>
      </c>
    </row>
    <row r="556" spans="1:25" x14ac:dyDescent="0.35">
      <c r="A556" t="s">
        <v>68</v>
      </c>
      <c r="B556" t="s">
        <v>70</v>
      </c>
      <c r="C556">
        <v>35</v>
      </c>
      <c r="D556" t="s">
        <v>90</v>
      </c>
      <c r="E556" t="s">
        <v>72</v>
      </c>
      <c r="F556" t="s">
        <v>73</v>
      </c>
      <c r="G556">
        <v>13.793094914582801</v>
      </c>
      <c r="H556">
        <v>2E+20</v>
      </c>
      <c r="I556">
        <v>0</v>
      </c>
      <c r="J556">
        <v>44.220664359804502</v>
      </c>
      <c r="K556">
        <v>8</v>
      </c>
      <c r="L556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40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1.0382248193339652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13.793094914582801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62.621061150420502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6" s="5">
        <f>IF((DiscreteStatsTable[[#This Row],[RepsRequested]]&gt;1),DiscreteStatsTable[[#This Row],[HalfWidth]],DiscreteStatsTable[[#This Row],[BatchMeansHalfWidth]])</f>
        <v>0.74741209781805629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40</v>
      </c>
      <c r="Y556" s="5">
        <f>IF(DiscreteStatsTable[[#This Row],[RepsRequested]]=DiscreteStatsTable[[#This Row],[RepsWithStatObserved]],1,0)</f>
        <v>1</v>
      </c>
    </row>
    <row r="557" spans="1:25" x14ac:dyDescent="0.35">
      <c r="A557" t="s">
        <v>68</v>
      </c>
      <c r="B557" t="s">
        <v>70</v>
      </c>
      <c r="C557">
        <v>36</v>
      </c>
      <c r="D557" t="s">
        <v>90</v>
      </c>
      <c r="E557" t="s">
        <v>72</v>
      </c>
      <c r="F557" t="s">
        <v>73</v>
      </c>
      <c r="G557">
        <v>2.7226548326269802</v>
      </c>
      <c r="H557">
        <v>2E+20</v>
      </c>
      <c r="I557">
        <v>0</v>
      </c>
      <c r="J557">
        <v>62.621061150420502</v>
      </c>
      <c r="K557">
        <v>23</v>
      </c>
      <c r="L557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40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1.0382248193339652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0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13.793094914582801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62.621061150420502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7" s="5">
        <f>IF((DiscreteStatsTable[[#This Row],[RepsRequested]]&gt;1),DiscreteStatsTable[[#This Row],[HalfWidth]],DiscreteStatsTable[[#This Row],[BatchMeansHalfWidth]])</f>
        <v>0.74741209781805629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40</v>
      </c>
      <c r="Y557" s="5">
        <f>IF(DiscreteStatsTable[[#This Row],[RepsRequested]]=DiscreteStatsTable[[#This Row],[RepsWithStatObserved]],1,0)</f>
        <v>1</v>
      </c>
    </row>
    <row r="558" spans="1:25" x14ac:dyDescent="0.35">
      <c r="A558" t="s">
        <v>68</v>
      </c>
      <c r="B558" t="s">
        <v>70</v>
      </c>
      <c r="C558">
        <v>37</v>
      </c>
      <c r="D558" t="s">
        <v>90</v>
      </c>
      <c r="E558" t="s">
        <v>72</v>
      </c>
      <c r="F558" t="s">
        <v>73</v>
      </c>
      <c r="G558">
        <v>2.2879234676335898</v>
      </c>
      <c r="H558">
        <v>2E+20</v>
      </c>
      <c r="I558">
        <v>0</v>
      </c>
      <c r="J558">
        <v>25.448415148952801</v>
      </c>
      <c r="K558">
        <v>18</v>
      </c>
      <c r="L558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40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1.0382248193339652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0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13.793094914582801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0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62.621061150420502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8" s="5">
        <f>IF((DiscreteStatsTable[[#This Row],[RepsRequested]]&gt;1),DiscreteStatsTable[[#This Row],[HalfWidth]],DiscreteStatsTable[[#This Row],[BatchMeansHalfWidth]])</f>
        <v>0.74741209781805629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40</v>
      </c>
      <c r="Y558" s="5">
        <f>IF(DiscreteStatsTable[[#This Row],[RepsRequested]]=DiscreteStatsTable[[#This Row],[RepsWithStatObserved]],1,0)</f>
        <v>1</v>
      </c>
    </row>
    <row r="559" spans="1:25" x14ac:dyDescent="0.35">
      <c r="A559" t="s">
        <v>68</v>
      </c>
      <c r="B559" t="s">
        <v>70</v>
      </c>
      <c r="C559">
        <v>38</v>
      </c>
      <c r="D559" t="s">
        <v>90</v>
      </c>
      <c r="E559" t="s">
        <v>72</v>
      </c>
      <c r="F559" t="s">
        <v>73</v>
      </c>
      <c r="G559">
        <v>1.79782912994581</v>
      </c>
      <c r="H559">
        <v>2E+20</v>
      </c>
      <c r="I559">
        <v>0</v>
      </c>
      <c r="J559">
        <v>41.350069988753603</v>
      </c>
      <c r="K559">
        <v>23</v>
      </c>
      <c r="L559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40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1.0382248193339652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2.3370101249346282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0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13.793094914582801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62.621061150420502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59" s="5">
        <f>IF((DiscreteStatsTable[[#This Row],[RepsRequested]]&gt;1),DiscreteStatsTable[[#This Row],[HalfWidth]],DiscreteStatsTable[[#This Row],[BatchMeansHalfWidth]])</f>
        <v>0.74741209781805629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40</v>
      </c>
      <c r="Y559" s="5">
        <f>IF(DiscreteStatsTable[[#This Row],[RepsRequested]]=DiscreteStatsTable[[#This Row],[RepsWithStatObserved]],1,0)</f>
        <v>1</v>
      </c>
    </row>
    <row r="560" spans="1:25" x14ac:dyDescent="0.35">
      <c r="A560" t="s">
        <v>68</v>
      </c>
      <c r="B560" t="s">
        <v>70</v>
      </c>
      <c r="C560">
        <v>39</v>
      </c>
      <c r="D560" t="s">
        <v>90</v>
      </c>
      <c r="E560" t="s">
        <v>72</v>
      </c>
      <c r="F560" t="s">
        <v>73</v>
      </c>
      <c r="G560">
        <v>0</v>
      </c>
      <c r="H560">
        <v>2E+20</v>
      </c>
      <c r="I560">
        <v>0</v>
      </c>
      <c r="J560">
        <v>0</v>
      </c>
      <c r="K560">
        <v>21</v>
      </c>
      <c r="L560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40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1.0382248193339652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2.3370101249346282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0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13.793094914582801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0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62.621061150420502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60" s="5">
        <f>IF((DiscreteStatsTable[[#This Row],[RepsRequested]]&gt;1),DiscreteStatsTable[[#This Row],[HalfWidth]],DiscreteStatsTable[[#This Row],[BatchMeansHalfWidth]])</f>
        <v>0.74741209781805629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40</v>
      </c>
      <c r="Y560" s="5">
        <f>IF(DiscreteStatsTable[[#This Row],[RepsRequested]]=DiscreteStatsTable[[#This Row],[RepsWithStatObserved]],1,0)</f>
        <v>1</v>
      </c>
    </row>
    <row r="561" spans="1:25" x14ac:dyDescent="0.35">
      <c r="A561" t="s">
        <v>68</v>
      </c>
      <c r="B561" t="s">
        <v>70</v>
      </c>
      <c r="C561">
        <v>40</v>
      </c>
      <c r="D561" t="s">
        <v>90</v>
      </c>
      <c r="E561" t="s">
        <v>72</v>
      </c>
      <c r="F561" t="s">
        <v>73</v>
      </c>
      <c r="G561">
        <v>0.44774763181922</v>
      </c>
      <c r="H561">
        <v>2E+20</v>
      </c>
      <c r="I561">
        <v>0</v>
      </c>
      <c r="J561">
        <v>5.7761671975265498</v>
      </c>
      <c r="K561">
        <v>20</v>
      </c>
      <c r="L561" s="5" t="str">
        <f>DiscreteStatsTable[[#This Row],[ProjectName]]&amp;DiscreteStatsTable[[#This Row],[Name]]&amp;DiscreteStatsTable[[#This Row],[Type]]&amp;DiscreteStatsTable[[#This Row],[Source]]</f>
        <v>Drone ProjectReevaluation.QueueWaiting TimeQueue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40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1.0382248193339652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2.3370101249346282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0.74741209781805629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0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13.793094914582801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62.621061150420502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16.399999999999999</v>
      </c>
      <c r="W561" s="5">
        <f>IF((DiscreteStatsTable[[#This Row],[RepsRequested]]&gt;1),DiscreteStatsTable[[#This Row],[HalfWidth]],DiscreteStatsTable[[#This Row],[BatchMeansHalfWidth]])</f>
        <v>0.74741209781805629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40</v>
      </c>
      <c r="Y561" s="5">
        <f>IF(DiscreteStatsTable[[#This Row],[RepsRequested]]=DiscreteStatsTable[[#This Row],[RepsWithStatObserved]],1,0)</f>
        <v>1</v>
      </c>
    </row>
    <row r="562" spans="1:25" x14ac:dyDescent="0.35">
      <c r="A562" t="s">
        <v>68</v>
      </c>
      <c r="B562" t="s">
        <v>70</v>
      </c>
      <c r="C562">
        <v>1</v>
      </c>
      <c r="D562" t="s">
        <v>91</v>
      </c>
      <c r="E562" t="s">
        <v>72</v>
      </c>
      <c r="F562" t="s">
        <v>73</v>
      </c>
      <c r="G562">
        <v>0</v>
      </c>
      <c r="H562">
        <v>2E+20</v>
      </c>
      <c r="I562">
        <v>0</v>
      </c>
      <c r="J562">
        <v>0</v>
      </c>
      <c r="K562">
        <v>16</v>
      </c>
      <c r="L562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40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1.7925773530499716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2.0198566331266576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6.8884926758251597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82.333045035764101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62" s="5">
        <f>IF((DiscreteStatsTable[[#This Row],[RepsRequested]]&gt;1),DiscreteStatsTable[[#This Row],[HalfWidth]],DiscreteStatsTable[[#This Row],[BatchMeansHalfWidth]])</f>
        <v>0.64598149034512209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40</v>
      </c>
      <c r="Y562" s="5">
        <f>IF(DiscreteStatsTable[[#This Row],[RepsRequested]]=DiscreteStatsTable[[#This Row],[RepsWithStatObserved]],1,0)</f>
        <v>1</v>
      </c>
    </row>
    <row r="563" spans="1:25" x14ac:dyDescent="0.35">
      <c r="A563" t="s">
        <v>68</v>
      </c>
      <c r="B563" t="s">
        <v>70</v>
      </c>
      <c r="C563">
        <v>2</v>
      </c>
      <c r="D563" t="s">
        <v>91</v>
      </c>
      <c r="E563" t="s">
        <v>72</v>
      </c>
      <c r="F563" t="s">
        <v>73</v>
      </c>
      <c r="G563">
        <v>0</v>
      </c>
      <c r="H563">
        <v>2E+20</v>
      </c>
      <c r="I563">
        <v>0</v>
      </c>
      <c r="J563">
        <v>0</v>
      </c>
      <c r="K563">
        <v>20</v>
      </c>
      <c r="L563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40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1.7925773530499716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2.0198566331266576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0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6.8884926758251597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82.333045035764101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63" s="5">
        <f>IF((DiscreteStatsTable[[#This Row],[RepsRequested]]&gt;1),DiscreteStatsTable[[#This Row],[HalfWidth]],DiscreteStatsTable[[#This Row],[BatchMeansHalfWidth]])</f>
        <v>0.64598149034512209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40</v>
      </c>
      <c r="Y563" s="5">
        <f>IF(DiscreteStatsTable[[#This Row],[RepsRequested]]=DiscreteStatsTable[[#This Row],[RepsWithStatObserved]],1,0)</f>
        <v>1</v>
      </c>
    </row>
    <row r="564" spans="1:25" x14ac:dyDescent="0.35">
      <c r="A564" t="s">
        <v>68</v>
      </c>
      <c r="B564" t="s">
        <v>70</v>
      </c>
      <c r="C564">
        <v>3</v>
      </c>
      <c r="D564" t="s">
        <v>91</v>
      </c>
      <c r="E564" t="s">
        <v>72</v>
      </c>
      <c r="F564" t="s">
        <v>73</v>
      </c>
      <c r="G564">
        <v>0</v>
      </c>
      <c r="H564">
        <v>2E+20</v>
      </c>
      <c r="I564">
        <v>0</v>
      </c>
      <c r="J564">
        <v>0</v>
      </c>
      <c r="K564">
        <v>18</v>
      </c>
      <c r="L564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40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1.7925773530499716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2.0198566331266576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0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6.8884926758251597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0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82.333045035764101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64" s="5">
        <f>IF((DiscreteStatsTable[[#This Row],[RepsRequested]]&gt;1),DiscreteStatsTable[[#This Row],[HalfWidth]],DiscreteStatsTable[[#This Row],[BatchMeansHalfWidth]])</f>
        <v>0.64598149034512209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40</v>
      </c>
      <c r="Y564" s="5">
        <f>IF(DiscreteStatsTable[[#This Row],[RepsRequested]]=DiscreteStatsTable[[#This Row],[RepsWithStatObserved]],1,0)</f>
        <v>1</v>
      </c>
    </row>
    <row r="565" spans="1:25" x14ac:dyDescent="0.35">
      <c r="A565" t="s">
        <v>68</v>
      </c>
      <c r="B565" t="s">
        <v>70</v>
      </c>
      <c r="C565">
        <v>4</v>
      </c>
      <c r="D565" t="s">
        <v>91</v>
      </c>
      <c r="E565" t="s">
        <v>72</v>
      </c>
      <c r="F565" t="s">
        <v>73</v>
      </c>
      <c r="G565">
        <v>0</v>
      </c>
      <c r="H565">
        <v>2E+20</v>
      </c>
      <c r="I565">
        <v>0</v>
      </c>
      <c r="J565">
        <v>0</v>
      </c>
      <c r="K565">
        <v>17</v>
      </c>
      <c r="L565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40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1.7925773530499716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2.0198566331266576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0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6.8884926758251597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82.333045035764101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65" s="5">
        <f>IF((DiscreteStatsTable[[#This Row],[RepsRequested]]&gt;1),DiscreteStatsTable[[#This Row],[HalfWidth]],DiscreteStatsTable[[#This Row],[BatchMeansHalfWidth]])</f>
        <v>0.64598149034512209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40</v>
      </c>
      <c r="Y565" s="5">
        <f>IF(DiscreteStatsTable[[#This Row],[RepsRequested]]=DiscreteStatsTable[[#This Row],[RepsWithStatObserved]],1,0)</f>
        <v>1</v>
      </c>
    </row>
    <row r="566" spans="1:25" x14ac:dyDescent="0.35">
      <c r="A566" t="s">
        <v>68</v>
      </c>
      <c r="B566" t="s">
        <v>70</v>
      </c>
      <c r="C566">
        <v>5</v>
      </c>
      <c r="D566" t="s">
        <v>91</v>
      </c>
      <c r="E566" t="s">
        <v>72</v>
      </c>
      <c r="F566" t="s">
        <v>73</v>
      </c>
      <c r="G566">
        <v>0</v>
      </c>
      <c r="H566">
        <v>2E+20</v>
      </c>
      <c r="I566">
        <v>0</v>
      </c>
      <c r="J566">
        <v>0</v>
      </c>
      <c r="K566">
        <v>9</v>
      </c>
      <c r="L566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40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1.7925773530499716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2.0198566331266576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0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6.8884926758251597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0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82.333045035764101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66" s="5">
        <f>IF((DiscreteStatsTable[[#This Row],[RepsRequested]]&gt;1),DiscreteStatsTable[[#This Row],[HalfWidth]],DiscreteStatsTable[[#This Row],[BatchMeansHalfWidth]])</f>
        <v>0.64598149034512209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40</v>
      </c>
      <c r="Y566" s="5">
        <f>IF(DiscreteStatsTable[[#This Row],[RepsRequested]]=DiscreteStatsTable[[#This Row],[RepsWithStatObserved]],1,0)</f>
        <v>1</v>
      </c>
    </row>
    <row r="567" spans="1:25" x14ac:dyDescent="0.35">
      <c r="A567" t="s">
        <v>68</v>
      </c>
      <c r="B567" t="s">
        <v>70</v>
      </c>
      <c r="C567">
        <v>6</v>
      </c>
      <c r="D567" t="s">
        <v>91</v>
      </c>
      <c r="E567" t="s">
        <v>72</v>
      </c>
      <c r="F567" t="s">
        <v>73</v>
      </c>
      <c r="G567">
        <v>5.1177277424098504</v>
      </c>
      <c r="H567">
        <v>2E+20</v>
      </c>
      <c r="I567">
        <v>0</v>
      </c>
      <c r="J567">
        <v>44.870086061459702</v>
      </c>
      <c r="K567">
        <v>19</v>
      </c>
      <c r="L567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40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1.7925773530499716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2.0198566331266576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0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6.8884926758251597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82.333045035764101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67" s="5">
        <f>IF((DiscreteStatsTable[[#This Row],[RepsRequested]]&gt;1),DiscreteStatsTable[[#This Row],[HalfWidth]],DiscreteStatsTable[[#This Row],[BatchMeansHalfWidth]])</f>
        <v>0.64598149034512209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40</v>
      </c>
      <c r="Y567" s="5">
        <f>IF(DiscreteStatsTable[[#This Row],[RepsRequested]]=DiscreteStatsTable[[#This Row],[RepsWithStatObserved]],1,0)</f>
        <v>1</v>
      </c>
    </row>
    <row r="568" spans="1:25" x14ac:dyDescent="0.35">
      <c r="A568" t="s">
        <v>68</v>
      </c>
      <c r="B568" t="s">
        <v>70</v>
      </c>
      <c r="C568">
        <v>7</v>
      </c>
      <c r="D568" t="s">
        <v>91</v>
      </c>
      <c r="E568" t="s">
        <v>72</v>
      </c>
      <c r="F568" t="s">
        <v>73</v>
      </c>
      <c r="G568">
        <v>0</v>
      </c>
      <c r="H568">
        <v>2E+20</v>
      </c>
      <c r="I568">
        <v>0</v>
      </c>
      <c r="J568">
        <v>0</v>
      </c>
      <c r="K568">
        <v>13</v>
      </c>
      <c r="L568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40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1.7925773530499716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2.0198566331266576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6.8884926758251597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82.333045035764101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68" s="5">
        <f>IF((DiscreteStatsTable[[#This Row],[RepsRequested]]&gt;1),DiscreteStatsTable[[#This Row],[HalfWidth]],DiscreteStatsTable[[#This Row],[BatchMeansHalfWidth]])</f>
        <v>0.64598149034512209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40</v>
      </c>
      <c r="Y568" s="5">
        <f>IF(DiscreteStatsTable[[#This Row],[RepsRequested]]=DiscreteStatsTable[[#This Row],[RepsWithStatObserved]],1,0)</f>
        <v>1</v>
      </c>
    </row>
    <row r="569" spans="1:25" x14ac:dyDescent="0.35">
      <c r="A569" t="s">
        <v>68</v>
      </c>
      <c r="B569" t="s">
        <v>70</v>
      </c>
      <c r="C569">
        <v>8</v>
      </c>
      <c r="D569" t="s">
        <v>91</v>
      </c>
      <c r="E569" t="s">
        <v>72</v>
      </c>
      <c r="F569" t="s">
        <v>73</v>
      </c>
      <c r="G569">
        <v>6.8884926758251597</v>
      </c>
      <c r="H569">
        <v>2E+20</v>
      </c>
      <c r="I569">
        <v>0</v>
      </c>
      <c r="J569">
        <v>37.9212178806929</v>
      </c>
      <c r="K569">
        <v>21</v>
      </c>
      <c r="L569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40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1.7925773530499716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2.0198566331266576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0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6.8884926758251597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82.333045035764101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69" s="5">
        <f>IF((DiscreteStatsTable[[#This Row],[RepsRequested]]&gt;1),DiscreteStatsTable[[#This Row],[HalfWidth]],DiscreteStatsTable[[#This Row],[BatchMeansHalfWidth]])</f>
        <v>0.64598149034512209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40</v>
      </c>
      <c r="Y569" s="5">
        <f>IF(DiscreteStatsTable[[#This Row],[RepsRequested]]=DiscreteStatsTable[[#This Row],[RepsWithStatObserved]],1,0)</f>
        <v>1</v>
      </c>
    </row>
    <row r="570" spans="1:25" x14ac:dyDescent="0.35">
      <c r="A570" t="s">
        <v>68</v>
      </c>
      <c r="B570" t="s">
        <v>70</v>
      </c>
      <c r="C570">
        <v>9</v>
      </c>
      <c r="D570" t="s">
        <v>91</v>
      </c>
      <c r="E570" t="s">
        <v>72</v>
      </c>
      <c r="F570" t="s">
        <v>73</v>
      </c>
      <c r="G570">
        <v>5.1344402869942103</v>
      </c>
      <c r="H570">
        <v>2E+20</v>
      </c>
      <c r="I570">
        <v>0</v>
      </c>
      <c r="J570">
        <v>66.747723730924704</v>
      </c>
      <c r="K570">
        <v>13</v>
      </c>
      <c r="L570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40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1.7925773530499716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0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6.8884926758251597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0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82.333045035764101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0" s="5">
        <f>IF((DiscreteStatsTable[[#This Row],[RepsRequested]]&gt;1),DiscreteStatsTable[[#This Row],[HalfWidth]],DiscreteStatsTable[[#This Row],[BatchMeansHalfWidth]])</f>
        <v>0.64598149034512209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40</v>
      </c>
      <c r="Y570" s="5">
        <f>IF(DiscreteStatsTable[[#This Row],[RepsRequested]]=DiscreteStatsTable[[#This Row],[RepsWithStatObserved]],1,0)</f>
        <v>1</v>
      </c>
    </row>
    <row r="571" spans="1:25" x14ac:dyDescent="0.35">
      <c r="A571" t="s">
        <v>68</v>
      </c>
      <c r="B571" t="s">
        <v>70</v>
      </c>
      <c r="C571">
        <v>10</v>
      </c>
      <c r="D571" t="s">
        <v>91</v>
      </c>
      <c r="E571" t="s">
        <v>72</v>
      </c>
      <c r="F571" t="s">
        <v>73</v>
      </c>
      <c r="G571">
        <v>2.4520945347256702</v>
      </c>
      <c r="H571">
        <v>2E+20</v>
      </c>
      <c r="I571">
        <v>0</v>
      </c>
      <c r="J571">
        <v>24.180286092174999</v>
      </c>
      <c r="K571">
        <v>18</v>
      </c>
      <c r="L571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40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1.7925773530499716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0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6.8884926758251597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82.333045035764101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1" s="5">
        <f>IF((DiscreteStatsTable[[#This Row],[RepsRequested]]&gt;1),DiscreteStatsTable[[#This Row],[HalfWidth]],DiscreteStatsTable[[#This Row],[BatchMeansHalfWidth]])</f>
        <v>0.64598149034512209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40</v>
      </c>
      <c r="Y571" s="5">
        <f>IF(DiscreteStatsTable[[#This Row],[RepsRequested]]=DiscreteStatsTable[[#This Row],[RepsWithStatObserved]],1,0)</f>
        <v>1</v>
      </c>
    </row>
    <row r="572" spans="1:25" x14ac:dyDescent="0.35">
      <c r="A572" t="s">
        <v>68</v>
      </c>
      <c r="B572" t="s">
        <v>70</v>
      </c>
      <c r="C572">
        <v>11</v>
      </c>
      <c r="D572" t="s">
        <v>91</v>
      </c>
      <c r="E572" t="s">
        <v>72</v>
      </c>
      <c r="F572" t="s">
        <v>73</v>
      </c>
      <c r="G572">
        <v>0</v>
      </c>
      <c r="H572">
        <v>2E+20</v>
      </c>
      <c r="I572">
        <v>0</v>
      </c>
      <c r="J572">
        <v>0</v>
      </c>
      <c r="K572">
        <v>9</v>
      </c>
      <c r="L572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40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1.7925773530499716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0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6.8884926758251597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0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82.333045035764101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2" s="5">
        <f>IF((DiscreteStatsTable[[#This Row],[RepsRequested]]&gt;1),DiscreteStatsTable[[#This Row],[HalfWidth]],DiscreteStatsTable[[#This Row],[BatchMeansHalfWidth]])</f>
        <v>0.64598149034512209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40</v>
      </c>
      <c r="Y572" s="5">
        <f>IF(DiscreteStatsTable[[#This Row],[RepsRequested]]=DiscreteStatsTable[[#This Row],[RepsWithStatObserved]],1,0)</f>
        <v>1</v>
      </c>
    </row>
    <row r="573" spans="1:25" x14ac:dyDescent="0.35">
      <c r="A573" t="s">
        <v>68</v>
      </c>
      <c r="B573" t="s">
        <v>70</v>
      </c>
      <c r="C573">
        <v>12</v>
      </c>
      <c r="D573" t="s">
        <v>91</v>
      </c>
      <c r="E573" t="s">
        <v>72</v>
      </c>
      <c r="F573" t="s">
        <v>73</v>
      </c>
      <c r="G573">
        <v>1.32443079140079</v>
      </c>
      <c r="H573">
        <v>2E+20</v>
      </c>
      <c r="I573">
        <v>0</v>
      </c>
      <c r="J573">
        <v>25.164185036614999</v>
      </c>
      <c r="K573">
        <v>19</v>
      </c>
      <c r="L573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40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1.7925773530499716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0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6.8884926758251597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82.333045035764101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3" s="5">
        <f>IF((DiscreteStatsTable[[#This Row],[RepsRequested]]&gt;1),DiscreteStatsTable[[#This Row],[HalfWidth]],DiscreteStatsTable[[#This Row],[BatchMeansHalfWidth]])</f>
        <v>0.64598149034512209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40</v>
      </c>
      <c r="Y573" s="5">
        <f>IF(DiscreteStatsTable[[#This Row],[RepsRequested]]=DiscreteStatsTable[[#This Row],[RepsWithStatObserved]],1,0)</f>
        <v>1</v>
      </c>
    </row>
    <row r="574" spans="1:25" x14ac:dyDescent="0.35">
      <c r="A574" t="s">
        <v>68</v>
      </c>
      <c r="B574" t="s">
        <v>70</v>
      </c>
      <c r="C574">
        <v>13</v>
      </c>
      <c r="D574" t="s">
        <v>91</v>
      </c>
      <c r="E574" t="s">
        <v>72</v>
      </c>
      <c r="F574" t="s">
        <v>73</v>
      </c>
      <c r="G574">
        <v>1.3826478126876001</v>
      </c>
      <c r="H574">
        <v>2E+20</v>
      </c>
      <c r="I574">
        <v>0</v>
      </c>
      <c r="J574">
        <v>30.418251879127201</v>
      </c>
      <c r="K574">
        <v>22</v>
      </c>
      <c r="L574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40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1.7925773530499716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6.8884926758251597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82.333045035764101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4" s="5">
        <f>IF((DiscreteStatsTable[[#This Row],[RepsRequested]]&gt;1),DiscreteStatsTable[[#This Row],[HalfWidth]],DiscreteStatsTable[[#This Row],[BatchMeansHalfWidth]])</f>
        <v>0.64598149034512209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40</v>
      </c>
      <c r="Y574" s="5">
        <f>IF(DiscreteStatsTable[[#This Row],[RepsRequested]]=DiscreteStatsTable[[#This Row],[RepsWithStatObserved]],1,0)</f>
        <v>1</v>
      </c>
    </row>
    <row r="575" spans="1:25" x14ac:dyDescent="0.35">
      <c r="A575" t="s">
        <v>68</v>
      </c>
      <c r="B575" t="s">
        <v>70</v>
      </c>
      <c r="C575">
        <v>14</v>
      </c>
      <c r="D575" t="s">
        <v>91</v>
      </c>
      <c r="E575" t="s">
        <v>72</v>
      </c>
      <c r="F575" t="s">
        <v>73</v>
      </c>
      <c r="G575">
        <v>0.37622989832116999</v>
      </c>
      <c r="H575">
        <v>2E+20</v>
      </c>
      <c r="I575">
        <v>0</v>
      </c>
      <c r="J575">
        <v>7.1483680681022301</v>
      </c>
      <c r="K575">
        <v>19</v>
      </c>
      <c r="L575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40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1.7925773530499716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0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6.8884926758251597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82.333045035764101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5" s="5">
        <f>IF((DiscreteStatsTable[[#This Row],[RepsRequested]]&gt;1),DiscreteStatsTable[[#This Row],[HalfWidth]],DiscreteStatsTable[[#This Row],[BatchMeansHalfWidth]])</f>
        <v>0.64598149034512209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40</v>
      </c>
      <c r="Y575" s="5">
        <f>IF(DiscreteStatsTable[[#This Row],[RepsRequested]]=DiscreteStatsTable[[#This Row],[RepsWithStatObserved]],1,0)</f>
        <v>1</v>
      </c>
    </row>
    <row r="576" spans="1:25" x14ac:dyDescent="0.35">
      <c r="A576" t="s">
        <v>68</v>
      </c>
      <c r="B576" t="s">
        <v>70</v>
      </c>
      <c r="C576">
        <v>15</v>
      </c>
      <c r="D576" t="s">
        <v>91</v>
      </c>
      <c r="E576" t="s">
        <v>72</v>
      </c>
      <c r="F576" t="s">
        <v>73</v>
      </c>
      <c r="G576">
        <v>0</v>
      </c>
      <c r="H576">
        <v>2E+20</v>
      </c>
      <c r="I576">
        <v>0</v>
      </c>
      <c r="J576">
        <v>0</v>
      </c>
      <c r="K576">
        <v>13</v>
      </c>
      <c r="L576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40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1.7925773530499716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0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6.8884926758251597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0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82.333045035764101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6" s="5">
        <f>IF((DiscreteStatsTable[[#This Row],[RepsRequested]]&gt;1),DiscreteStatsTable[[#This Row],[HalfWidth]],DiscreteStatsTable[[#This Row],[BatchMeansHalfWidth]])</f>
        <v>0.64598149034512209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40</v>
      </c>
      <c r="Y576" s="5">
        <f>IF(DiscreteStatsTable[[#This Row],[RepsRequested]]=DiscreteStatsTable[[#This Row],[RepsWithStatObserved]],1,0)</f>
        <v>1</v>
      </c>
    </row>
    <row r="577" spans="1:25" x14ac:dyDescent="0.35">
      <c r="A577" t="s">
        <v>68</v>
      </c>
      <c r="B577" t="s">
        <v>70</v>
      </c>
      <c r="C577">
        <v>16</v>
      </c>
      <c r="D577" t="s">
        <v>91</v>
      </c>
      <c r="E577" t="s">
        <v>72</v>
      </c>
      <c r="F577" t="s">
        <v>73</v>
      </c>
      <c r="G577">
        <v>0.82136936491175305</v>
      </c>
      <c r="H577">
        <v>2E+20</v>
      </c>
      <c r="I577">
        <v>0</v>
      </c>
      <c r="J577">
        <v>10.6778017438528</v>
      </c>
      <c r="K577">
        <v>13</v>
      </c>
      <c r="L577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40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1.7925773530499716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0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6.8884926758251597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82.333045035764101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7" s="5">
        <f>IF((DiscreteStatsTable[[#This Row],[RepsRequested]]&gt;1),DiscreteStatsTable[[#This Row],[HalfWidth]],DiscreteStatsTable[[#This Row],[BatchMeansHalfWidth]])</f>
        <v>0.64598149034512209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40</v>
      </c>
      <c r="Y577" s="5">
        <f>IF(DiscreteStatsTable[[#This Row],[RepsRequested]]=DiscreteStatsTable[[#This Row],[RepsWithStatObserved]],1,0)</f>
        <v>1</v>
      </c>
    </row>
    <row r="578" spans="1:25" x14ac:dyDescent="0.35">
      <c r="A578" t="s">
        <v>68</v>
      </c>
      <c r="B578" t="s">
        <v>70</v>
      </c>
      <c r="C578">
        <v>17</v>
      </c>
      <c r="D578" t="s">
        <v>91</v>
      </c>
      <c r="E578" t="s">
        <v>72</v>
      </c>
      <c r="F578" t="s">
        <v>73</v>
      </c>
      <c r="G578">
        <v>1.78389700970408</v>
      </c>
      <c r="H578">
        <v>2E+20</v>
      </c>
      <c r="I578">
        <v>0</v>
      </c>
      <c r="J578">
        <v>44.597425242601901</v>
      </c>
      <c r="K578">
        <v>25</v>
      </c>
      <c r="L578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40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1.7925773530499716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0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6.8884926758251597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0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82.333045035764101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8" s="5">
        <f>IF((DiscreteStatsTable[[#This Row],[RepsRequested]]&gt;1),DiscreteStatsTable[[#This Row],[HalfWidth]],DiscreteStatsTable[[#This Row],[BatchMeansHalfWidth]])</f>
        <v>0.64598149034512209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40</v>
      </c>
      <c r="Y578" s="5">
        <f>IF(DiscreteStatsTable[[#This Row],[RepsRequested]]=DiscreteStatsTable[[#This Row],[RepsWithStatObserved]],1,0)</f>
        <v>1</v>
      </c>
    </row>
    <row r="579" spans="1:25" x14ac:dyDescent="0.35">
      <c r="A579" t="s">
        <v>68</v>
      </c>
      <c r="B579" t="s">
        <v>70</v>
      </c>
      <c r="C579">
        <v>18</v>
      </c>
      <c r="D579" t="s">
        <v>91</v>
      </c>
      <c r="E579" t="s">
        <v>72</v>
      </c>
      <c r="F579" t="s">
        <v>73</v>
      </c>
      <c r="G579">
        <v>2.3458001516750699</v>
      </c>
      <c r="H579">
        <v>2E+20</v>
      </c>
      <c r="I579">
        <v>0</v>
      </c>
      <c r="J579">
        <v>21.112201365075599</v>
      </c>
      <c r="K579">
        <v>9</v>
      </c>
      <c r="L579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40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1.7925773530499716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2.0198566331266576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0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6.8884926758251597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82.333045035764101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79" s="5">
        <f>IF((DiscreteStatsTable[[#This Row],[RepsRequested]]&gt;1),DiscreteStatsTable[[#This Row],[HalfWidth]],DiscreteStatsTable[[#This Row],[BatchMeansHalfWidth]])</f>
        <v>0.64598149034512209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40</v>
      </c>
      <c r="Y579" s="5">
        <f>IF(DiscreteStatsTable[[#This Row],[RepsRequested]]=DiscreteStatsTable[[#This Row],[RepsWithStatObserved]],1,0)</f>
        <v>1</v>
      </c>
    </row>
    <row r="580" spans="1:25" x14ac:dyDescent="0.35">
      <c r="A580" t="s">
        <v>68</v>
      </c>
      <c r="B580" t="s">
        <v>70</v>
      </c>
      <c r="C580">
        <v>19</v>
      </c>
      <c r="D580" t="s">
        <v>91</v>
      </c>
      <c r="E580" t="s">
        <v>72</v>
      </c>
      <c r="F580" t="s">
        <v>73</v>
      </c>
      <c r="G580">
        <v>1.19119252042447</v>
      </c>
      <c r="H580">
        <v>2E+20</v>
      </c>
      <c r="I580">
        <v>0</v>
      </c>
      <c r="J580">
        <v>14.587046388308901</v>
      </c>
      <c r="K580">
        <v>20</v>
      </c>
      <c r="L580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40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1.7925773530499716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6.8884926758251597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82.333045035764101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0" s="5">
        <f>IF((DiscreteStatsTable[[#This Row],[RepsRequested]]&gt;1),DiscreteStatsTable[[#This Row],[HalfWidth]],DiscreteStatsTable[[#This Row],[BatchMeansHalfWidth]])</f>
        <v>0.64598149034512209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40</v>
      </c>
      <c r="Y580" s="5">
        <f>IF(DiscreteStatsTable[[#This Row],[RepsRequested]]=DiscreteStatsTable[[#This Row],[RepsWithStatObserved]],1,0)</f>
        <v>1</v>
      </c>
    </row>
    <row r="581" spans="1:25" x14ac:dyDescent="0.35">
      <c r="A581" t="s">
        <v>68</v>
      </c>
      <c r="B581" t="s">
        <v>70</v>
      </c>
      <c r="C581">
        <v>20</v>
      </c>
      <c r="D581" t="s">
        <v>91</v>
      </c>
      <c r="E581" t="s">
        <v>72</v>
      </c>
      <c r="F581" t="s">
        <v>73</v>
      </c>
      <c r="G581">
        <v>2.14886170793527E-2</v>
      </c>
      <c r="H581">
        <v>2E+20</v>
      </c>
      <c r="I581">
        <v>0</v>
      </c>
      <c r="J581">
        <v>0.34381787326964303</v>
      </c>
      <c r="K581">
        <v>16</v>
      </c>
      <c r="L581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40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1.7925773530499716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0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6.8884926758251597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82.333045035764101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1" s="5">
        <f>IF((DiscreteStatsTable[[#This Row],[RepsRequested]]&gt;1),DiscreteStatsTable[[#This Row],[HalfWidth]],DiscreteStatsTable[[#This Row],[BatchMeansHalfWidth]])</f>
        <v>0.64598149034512209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40</v>
      </c>
      <c r="Y581" s="5">
        <f>IF(DiscreteStatsTable[[#This Row],[RepsRequested]]=DiscreteStatsTable[[#This Row],[RepsWithStatObserved]],1,0)</f>
        <v>1</v>
      </c>
    </row>
    <row r="582" spans="1:25" x14ac:dyDescent="0.35">
      <c r="A582" t="s">
        <v>68</v>
      </c>
      <c r="B582" t="s">
        <v>70</v>
      </c>
      <c r="C582">
        <v>21</v>
      </c>
      <c r="D582" t="s">
        <v>91</v>
      </c>
      <c r="E582" t="s">
        <v>72</v>
      </c>
      <c r="F582" t="s">
        <v>73</v>
      </c>
      <c r="G582">
        <v>3.6472499882843201</v>
      </c>
      <c r="H582">
        <v>2E+20</v>
      </c>
      <c r="I582">
        <v>0</v>
      </c>
      <c r="J582">
        <v>25.9831286445974</v>
      </c>
      <c r="K582">
        <v>13</v>
      </c>
      <c r="L582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40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1.7925773530499716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0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6.8884926758251597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0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82.333045035764101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2" s="5">
        <f>IF((DiscreteStatsTable[[#This Row],[RepsRequested]]&gt;1),DiscreteStatsTable[[#This Row],[HalfWidth]],DiscreteStatsTable[[#This Row],[BatchMeansHalfWidth]])</f>
        <v>0.64598149034512209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40</v>
      </c>
      <c r="Y582" s="5">
        <f>IF(DiscreteStatsTable[[#This Row],[RepsRequested]]=DiscreteStatsTable[[#This Row],[RepsWithStatObserved]],1,0)</f>
        <v>1</v>
      </c>
    </row>
    <row r="583" spans="1:25" x14ac:dyDescent="0.35">
      <c r="A583" t="s">
        <v>68</v>
      </c>
      <c r="B583" t="s">
        <v>70</v>
      </c>
      <c r="C583">
        <v>22</v>
      </c>
      <c r="D583" t="s">
        <v>91</v>
      </c>
      <c r="E583" t="s">
        <v>72</v>
      </c>
      <c r="F583" t="s">
        <v>73</v>
      </c>
      <c r="G583">
        <v>0</v>
      </c>
      <c r="H583">
        <v>2E+20</v>
      </c>
      <c r="I583">
        <v>0</v>
      </c>
      <c r="J583">
        <v>0</v>
      </c>
      <c r="K583">
        <v>12</v>
      </c>
      <c r="L583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40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1.7925773530499716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0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6.8884926758251597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82.333045035764101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3" s="5">
        <f>IF((DiscreteStatsTable[[#This Row],[RepsRequested]]&gt;1),DiscreteStatsTable[[#This Row],[HalfWidth]],DiscreteStatsTable[[#This Row],[BatchMeansHalfWidth]])</f>
        <v>0.64598149034512209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40</v>
      </c>
      <c r="Y583" s="5">
        <f>IF(DiscreteStatsTable[[#This Row],[RepsRequested]]=DiscreteStatsTable[[#This Row],[RepsWithStatObserved]],1,0)</f>
        <v>1</v>
      </c>
    </row>
    <row r="584" spans="1:25" x14ac:dyDescent="0.35">
      <c r="A584" t="s">
        <v>68</v>
      </c>
      <c r="B584" t="s">
        <v>70</v>
      </c>
      <c r="C584">
        <v>23</v>
      </c>
      <c r="D584" t="s">
        <v>91</v>
      </c>
      <c r="E584" t="s">
        <v>72</v>
      </c>
      <c r="F584" t="s">
        <v>73</v>
      </c>
      <c r="G584">
        <v>4.1655059551824998</v>
      </c>
      <c r="H584">
        <v>2E+20</v>
      </c>
      <c r="I584">
        <v>0</v>
      </c>
      <c r="J584">
        <v>31.2770937844193</v>
      </c>
      <c r="K584">
        <v>12</v>
      </c>
      <c r="L584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40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1.7925773530499716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0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6.8884926758251597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0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82.333045035764101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4" s="5">
        <f>IF((DiscreteStatsTable[[#This Row],[RepsRequested]]&gt;1),DiscreteStatsTable[[#This Row],[HalfWidth]],DiscreteStatsTable[[#This Row],[BatchMeansHalfWidth]])</f>
        <v>0.64598149034512209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40</v>
      </c>
      <c r="Y584" s="5">
        <f>IF(DiscreteStatsTable[[#This Row],[RepsRequested]]=DiscreteStatsTable[[#This Row],[RepsWithStatObserved]],1,0)</f>
        <v>1</v>
      </c>
    </row>
    <row r="585" spans="1:25" x14ac:dyDescent="0.35">
      <c r="A585" t="s">
        <v>68</v>
      </c>
      <c r="B585" t="s">
        <v>70</v>
      </c>
      <c r="C585">
        <v>24</v>
      </c>
      <c r="D585" t="s">
        <v>91</v>
      </c>
      <c r="E585" t="s">
        <v>72</v>
      </c>
      <c r="F585" t="s">
        <v>73</v>
      </c>
      <c r="G585">
        <v>1.8193080891042701</v>
      </c>
      <c r="H585">
        <v>2E+20</v>
      </c>
      <c r="I585">
        <v>0</v>
      </c>
      <c r="J585">
        <v>27.2896213365641</v>
      </c>
      <c r="K585">
        <v>15</v>
      </c>
      <c r="L585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40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1.7925773530499716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0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6.8884926758251597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82.333045035764101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5" s="5">
        <f>IF((DiscreteStatsTable[[#This Row],[RepsRequested]]&gt;1),DiscreteStatsTable[[#This Row],[HalfWidth]],DiscreteStatsTable[[#This Row],[BatchMeansHalfWidth]])</f>
        <v>0.64598149034512209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40</v>
      </c>
      <c r="Y585" s="5">
        <f>IF(DiscreteStatsTable[[#This Row],[RepsRequested]]=DiscreteStatsTable[[#This Row],[RepsWithStatObserved]],1,0)</f>
        <v>1</v>
      </c>
    </row>
    <row r="586" spans="1:25" x14ac:dyDescent="0.35">
      <c r="A586" t="s">
        <v>68</v>
      </c>
      <c r="B586" t="s">
        <v>70</v>
      </c>
      <c r="C586">
        <v>25</v>
      </c>
      <c r="D586" t="s">
        <v>91</v>
      </c>
      <c r="E586" t="s">
        <v>72</v>
      </c>
      <c r="F586" t="s">
        <v>73</v>
      </c>
      <c r="G586">
        <v>3.4011287542948998</v>
      </c>
      <c r="H586">
        <v>2E+20</v>
      </c>
      <c r="I586">
        <v>0</v>
      </c>
      <c r="J586">
        <v>61.776578001929202</v>
      </c>
      <c r="K586">
        <v>25</v>
      </c>
      <c r="L586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40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1.7925773530499716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6.8884926758251597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82.333045035764101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6" s="5">
        <f>IF((DiscreteStatsTable[[#This Row],[RepsRequested]]&gt;1),DiscreteStatsTable[[#This Row],[HalfWidth]],DiscreteStatsTable[[#This Row],[BatchMeansHalfWidth]])</f>
        <v>0.64598149034512209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40</v>
      </c>
      <c r="Y586" s="5">
        <f>IF(DiscreteStatsTable[[#This Row],[RepsRequested]]=DiscreteStatsTable[[#This Row],[RepsWithStatObserved]],1,0)</f>
        <v>1</v>
      </c>
    </row>
    <row r="587" spans="1:25" x14ac:dyDescent="0.35">
      <c r="A587" t="s">
        <v>68</v>
      </c>
      <c r="B587" t="s">
        <v>70</v>
      </c>
      <c r="C587">
        <v>26</v>
      </c>
      <c r="D587" t="s">
        <v>91</v>
      </c>
      <c r="E587" t="s">
        <v>72</v>
      </c>
      <c r="F587" t="s">
        <v>73</v>
      </c>
      <c r="G587">
        <v>1.66220926251192</v>
      </c>
      <c r="H587">
        <v>2E+20</v>
      </c>
      <c r="I587">
        <v>0</v>
      </c>
      <c r="J587">
        <v>11.2698963241432</v>
      </c>
      <c r="K587">
        <v>14</v>
      </c>
      <c r="L587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40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1.7925773530499716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0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6.8884926758251597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82.333045035764101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7" s="5">
        <f>IF((DiscreteStatsTable[[#This Row],[RepsRequested]]&gt;1),DiscreteStatsTable[[#This Row],[HalfWidth]],DiscreteStatsTable[[#This Row],[BatchMeansHalfWidth]])</f>
        <v>0.64598149034512209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40</v>
      </c>
      <c r="Y587" s="5">
        <f>IF(DiscreteStatsTable[[#This Row],[RepsRequested]]=DiscreteStatsTable[[#This Row],[RepsWithStatObserved]],1,0)</f>
        <v>1</v>
      </c>
    </row>
    <row r="588" spans="1:25" x14ac:dyDescent="0.35">
      <c r="A588" t="s">
        <v>68</v>
      </c>
      <c r="B588" t="s">
        <v>70</v>
      </c>
      <c r="C588">
        <v>27</v>
      </c>
      <c r="D588" t="s">
        <v>91</v>
      </c>
      <c r="E588" t="s">
        <v>72</v>
      </c>
      <c r="F588" t="s">
        <v>73</v>
      </c>
      <c r="G588">
        <v>0</v>
      </c>
      <c r="H588">
        <v>2E+20</v>
      </c>
      <c r="I588">
        <v>0</v>
      </c>
      <c r="J588">
        <v>0</v>
      </c>
      <c r="K588">
        <v>23</v>
      </c>
      <c r="L588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40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1.7925773530499716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0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6.8884926758251597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0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82.333045035764101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8" s="5">
        <f>IF((DiscreteStatsTable[[#This Row],[RepsRequested]]&gt;1),DiscreteStatsTable[[#This Row],[HalfWidth]],DiscreteStatsTable[[#This Row],[BatchMeansHalfWidth]])</f>
        <v>0.64598149034512209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40</v>
      </c>
      <c r="Y588" s="5">
        <f>IF(DiscreteStatsTable[[#This Row],[RepsRequested]]=DiscreteStatsTable[[#This Row],[RepsWithStatObserved]],1,0)</f>
        <v>1</v>
      </c>
    </row>
    <row r="589" spans="1:25" x14ac:dyDescent="0.35">
      <c r="A589" t="s">
        <v>68</v>
      </c>
      <c r="B589" t="s">
        <v>70</v>
      </c>
      <c r="C589">
        <v>28</v>
      </c>
      <c r="D589" t="s">
        <v>91</v>
      </c>
      <c r="E589" t="s">
        <v>72</v>
      </c>
      <c r="F589" t="s">
        <v>73</v>
      </c>
      <c r="G589">
        <v>0</v>
      </c>
      <c r="H589">
        <v>2E+20</v>
      </c>
      <c r="I589">
        <v>0</v>
      </c>
      <c r="J589">
        <v>0</v>
      </c>
      <c r="K589">
        <v>9</v>
      </c>
      <c r="L589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40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1.7925773530499716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2.0198566331266576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0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6.8884926758251597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82.333045035764101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89" s="5">
        <f>IF((DiscreteStatsTable[[#This Row],[RepsRequested]]&gt;1),DiscreteStatsTable[[#This Row],[HalfWidth]],DiscreteStatsTable[[#This Row],[BatchMeansHalfWidth]])</f>
        <v>0.64598149034512209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40</v>
      </c>
      <c r="Y589" s="5">
        <f>IF(DiscreteStatsTable[[#This Row],[RepsRequested]]=DiscreteStatsTable[[#This Row],[RepsWithStatObserved]],1,0)</f>
        <v>1</v>
      </c>
    </row>
    <row r="590" spans="1:25" x14ac:dyDescent="0.35">
      <c r="A590" t="s">
        <v>68</v>
      </c>
      <c r="B590" t="s">
        <v>70</v>
      </c>
      <c r="C590">
        <v>29</v>
      </c>
      <c r="D590" t="s">
        <v>91</v>
      </c>
      <c r="E590" t="s">
        <v>72</v>
      </c>
      <c r="F590" t="s">
        <v>73</v>
      </c>
      <c r="G590">
        <v>0</v>
      </c>
      <c r="H590">
        <v>2E+20</v>
      </c>
      <c r="I590">
        <v>0</v>
      </c>
      <c r="J590">
        <v>0</v>
      </c>
      <c r="K590">
        <v>14</v>
      </c>
      <c r="L590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40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1.7925773530499716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0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6.8884926758251597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0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82.333045035764101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0" s="5">
        <f>IF((DiscreteStatsTable[[#This Row],[RepsRequested]]&gt;1),DiscreteStatsTable[[#This Row],[HalfWidth]],DiscreteStatsTable[[#This Row],[BatchMeansHalfWidth]])</f>
        <v>0.64598149034512209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40</v>
      </c>
      <c r="Y590" s="5">
        <f>IF(DiscreteStatsTable[[#This Row],[RepsRequested]]=DiscreteStatsTable[[#This Row],[RepsWithStatObserved]],1,0)</f>
        <v>1</v>
      </c>
    </row>
    <row r="591" spans="1:25" x14ac:dyDescent="0.35">
      <c r="A591" t="s">
        <v>68</v>
      </c>
      <c r="B591" t="s">
        <v>70</v>
      </c>
      <c r="C591">
        <v>30</v>
      </c>
      <c r="D591" t="s">
        <v>91</v>
      </c>
      <c r="E591" t="s">
        <v>72</v>
      </c>
      <c r="F591" t="s">
        <v>73</v>
      </c>
      <c r="G591">
        <v>4.0918754408023101</v>
      </c>
      <c r="H591">
        <v>2E+20</v>
      </c>
      <c r="I591">
        <v>0</v>
      </c>
      <c r="J591">
        <v>27.023254603867201</v>
      </c>
      <c r="K591">
        <v>10</v>
      </c>
      <c r="L591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40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1.7925773530499716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0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6.8884926758251597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82.333045035764101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1" s="5">
        <f>IF((DiscreteStatsTable[[#This Row],[RepsRequested]]&gt;1),DiscreteStatsTable[[#This Row],[HalfWidth]],DiscreteStatsTable[[#This Row],[BatchMeansHalfWidth]])</f>
        <v>0.64598149034512209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40</v>
      </c>
      <c r="Y591" s="5">
        <f>IF(DiscreteStatsTable[[#This Row],[RepsRequested]]=DiscreteStatsTable[[#This Row],[RepsWithStatObserved]],1,0)</f>
        <v>1</v>
      </c>
    </row>
    <row r="592" spans="1:25" x14ac:dyDescent="0.35">
      <c r="A592" t="s">
        <v>68</v>
      </c>
      <c r="B592" t="s">
        <v>70</v>
      </c>
      <c r="C592">
        <v>31</v>
      </c>
      <c r="D592" t="s">
        <v>91</v>
      </c>
      <c r="E592" t="s">
        <v>72</v>
      </c>
      <c r="F592" t="s">
        <v>73</v>
      </c>
      <c r="G592">
        <v>1.9660357611852399</v>
      </c>
      <c r="H592">
        <v>2E+20</v>
      </c>
      <c r="I592">
        <v>0</v>
      </c>
      <c r="J592">
        <v>18.440414877996801</v>
      </c>
      <c r="K592">
        <v>16</v>
      </c>
      <c r="L592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40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1.7925773530499716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6.8884926758251597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82.333045035764101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2" s="5">
        <f>IF((DiscreteStatsTable[[#This Row],[RepsRequested]]&gt;1),DiscreteStatsTable[[#This Row],[HalfWidth]],DiscreteStatsTable[[#This Row],[BatchMeansHalfWidth]])</f>
        <v>0.64598149034512209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40</v>
      </c>
      <c r="Y592" s="5">
        <f>IF(DiscreteStatsTable[[#This Row],[RepsRequested]]=DiscreteStatsTable[[#This Row],[RepsWithStatObserved]],1,0)</f>
        <v>1</v>
      </c>
    </row>
    <row r="593" spans="1:25" x14ac:dyDescent="0.35">
      <c r="A593" t="s">
        <v>68</v>
      </c>
      <c r="B593" t="s">
        <v>70</v>
      </c>
      <c r="C593">
        <v>32</v>
      </c>
      <c r="D593" t="s">
        <v>91</v>
      </c>
      <c r="E593" t="s">
        <v>72</v>
      </c>
      <c r="F593" t="s">
        <v>73</v>
      </c>
      <c r="G593">
        <v>0</v>
      </c>
      <c r="H593">
        <v>2E+20</v>
      </c>
      <c r="I593">
        <v>0</v>
      </c>
      <c r="J593">
        <v>0</v>
      </c>
      <c r="K593">
        <v>23</v>
      </c>
      <c r="L593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40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1.7925773530499716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0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6.8884926758251597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82.333045035764101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3" s="5">
        <f>IF((DiscreteStatsTable[[#This Row],[RepsRequested]]&gt;1),DiscreteStatsTable[[#This Row],[HalfWidth]],DiscreteStatsTable[[#This Row],[BatchMeansHalfWidth]])</f>
        <v>0.64598149034512209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40</v>
      </c>
      <c r="Y593" s="5">
        <f>IF(DiscreteStatsTable[[#This Row],[RepsRequested]]=DiscreteStatsTable[[#This Row],[RepsWithStatObserved]],1,0)</f>
        <v>1</v>
      </c>
    </row>
    <row r="594" spans="1:25" x14ac:dyDescent="0.35">
      <c r="A594" t="s">
        <v>68</v>
      </c>
      <c r="B594" t="s">
        <v>70</v>
      </c>
      <c r="C594">
        <v>33</v>
      </c>
      <c r="D594" t="s">
        <v>91</v>
      </c>
      <c r="E594" t="s">
        <v>72</v>
      </c>
      <c r="F594" t="s">
        <v>73</v>
      </c>
      <c r="G594">
        <v>5.5924082423584904</v>
      </c>
      <c r="H594">
        <v>2E+20</v>
      </c>
      <c r="I594">
        <v>0</v>
      </c>
      <c r="J594">
        <v>54.299164593167902</v>
      </c>
      <c r="K594">
        <v>18</v>
      </c>
      <c r="L594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40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1.7925773530499716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0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6.8884926758251597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0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82.333045035764101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4" s="5">
        <f>IF((DiscreteStatsTable[[#This Row],[RepsRequested]]&gt;1),DiscreteStatsTable[[#This Row],[HalfWidth]],DiscreteStatsTable[[#This Row],[BatchMeansHalfWidth]])</f>
        <v>0.64598149034512209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40</v>
      </c>
      <c r="Y594" s="5">
        <f>IF(DiscreteStatsTable[[#This Row],[RepsRequested]]=DiscreteStatsTable[[#This Row],[RepsWithStatObserved]],1,0)</f>
        <v>1</v>
      </c>
    </row>
    <row r="595" spans="1:25" x14ac:dyDescent="0.35">
      <c r="A595" t="s">
        <v>68</v>
      </c>
      <c r="B595" t="s">
        <v>70</v>
      </c>
      <c r="C595">
        <v>34</v>
      </c>
      <c r="D595" t="s">
        <v>91</v>
      </c>
      <c r="E595" t="s">
        <v>72</v>
      </c>
      <c r="F595" t="s">
        <v>73</v>
      </c>
      <c r="G595">
        <v>2.1803576802937998</v>
      </c>
      <c r="H595">
        <v>2E+20</v>
      </c>
      <c r="I595">
        <v>0</v>
      </c>
      <c r="J595">
        <v>24.128312035549701</v>
      </c>
      <c r="K595">
        <v>27</v>
      </c>
      <c r="L595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40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1.7925773530499716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0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6.8884926758251597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82.333045035764101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5" s="5">
        <f>IF((DiscreteStatsTable[[#This Row],[RepsRequested]]&gt;1),DiscreteStatsTable[[#This Row],[HalfWidth]],DiscreteStatsTable[[#This Row],[BatchMeansHalfWidth]])</f>
        <v>0.64598149034512209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40</v>
      </c>
      <c r="Y595" s="5">
        <f>IF(DiscreteStatsTable[[#This Row],[RepsRequested]]=DiscreteStatsTable[[#This Row],[RepsWithStatObserved]],1,0)</f>
        <v>1</v>
      </c>
    </row>
    <row r="596" spans="1:25" x14ac:dyDescent="0.35">
      <c r="A596" t="s">
        <v>68</v>
      </c>
      <c r="B596" t="s">
        <v>70</v>
      </c>
      <c r="C596">
        <v>35</v>
      </c>
      <c r="D596" t="s">
        <v>91</v>
      </c>
      <c r="E596" t="s">
        <v>72</v>
      </c>
      <c r="F596" t="s">
        <v>73</v>
      </c>
      <c r="G596">
        <v>0</v>
      </c>
      <c r="H596">
        <v>2E+20</v>
      </c>
      <c r="I596">
        <v>0</v>
      </c>
      <c r="J596">
        <v>0</v>
      </c>
      <c r="K596">
        <v>8</v>
      </c>
      <c r="L596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40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1.7925773530499716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0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6.8884926758251597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0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82.333045035764101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6" s="5">
        <f>IF((DiscreteStatsTable[[#This Row],[RepsRequested]]&gt;1),DiscreteStatsTable[[#This Row],[HalfWidth]],DiscreteStatsTable[[#This Row],[BatchMeansHalfWidth]])</f>
        <v>0.64598149034512209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40</v>
      </c>
      <c r="Y596" s="5">
        <f>IF(DiscreteStatsTable[[#This Row],[RepsRequested]]=DiscreteStatsTable[[#This Row],[RepsWithStatObserved]],1,0)</f>
        <v>1</v>
      </c>
    </row>
    <row r="597" spans="1:25" x14ac:dyDescent="0.35">
      <c r="A597" t="s">
        <v>68</v>
      </c>
      <c r="B597" t="s">
        <v>70</v>
      </c>
      <c r="C597">
        <v>36</v>
      </c>
      <c r="D597" t="s">
        <v>91</v>
      </c>
      <c r="E597" t="s">
        <v>72</v>
      </c>
      <c r="F597" t="s">
        <v>73</v>
      </c>
      <c r="G597">
        <v>1.3851458269589001</v>
      </c>
      <c r="H597">
        <v>2E+20</v>
      </c>
      <c r="I597">
        <v>0</v>
      </c>
      <c r="J597">
        <v>30.4732081930958</v>
      </c>
      <c r="K597">
        <v>22</v>
      </c>
      <c r="L597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40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1.7925773530499716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0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6.8884926758251597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82.333045035764101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7" s="5">
        <f>IF((DiscreteStatsTable[[#This Row],[RepsRequested]]&gt;1),DiscreteStatsTable[[#This Row],[HalfWidth]],DiscreteStatsTable[[#This Row],[BatchMeansHalfWidth]])</f>
        <v>0.64598149034512209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40</v>
      </c>
      <c r="Y597" s="5">
        <f>IF(DiscreteStatsTable[[#This Row],[RepsRequested]]=DiscreteStatsTable[[#This Row],[RepsWithStatObserved]],1,0)</f>
        <v>1</v>
      </c>
    </row>
    <row r="598" spans="1:25" x14ac:dyDescent="0.35">
      <c r="A598" t="s">
        <v>68</v>
      </c>
      <c r="B598" t="s">
        <v>70</v>
      </c>
      <c r="C598">
        <v>37</v>
      </c>
      <c r="D598" t="s">
        <v>91</v>
      </c>
      <c r="E598" t="s">
        <v>72</v>
      </c>
      <c r="F598" t="s">
        <v>73</v>
      </c>
      <c r="G598">
        <v>6.0043746039669204</v>
      </c>
      <c r="H598">
        <v>2E+20</v>
      </c>
      <c r="I598">
        <v>0</v>
      </c>
      <c r="J598">
        <v>72.145692804970196</v>
      </c>
      <c r="K598">
        <v>18</v>
      </c>
      <c r="L598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40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1.7925773530499716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6.8884926758251597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82.333045035764101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8" s="5">
        <f>IF((DiscreteStatsTable[[#This Row],[RepsRequested]]&gt;1),DiscreteStatsTable[[#This Row],[HalfWidth]],DiscreteStatsTable[[#This Row],[BatchMeansHalfWidth]])</f>
        <v>0.64598149034512209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40</v>
      </c>
      <c r="Y598" s="5">
        <f>IF(DiscreteStatsTable[[#This Row],[RepsRequested]]=DiscreteStatsTable[[#This Row],[RepsWithStatObserved]],1,0)</f>
        <v>1</v>
      </c>
    </row>
    <row r="599" spans="1:25" x14ac:dyDescent="0.35">
      <c r="A599" t="s">
        <v>68</v>
      </c>
      <c r="B599" t="s">
        <v>70</v>
      </c>
      <c r="C599">
        <v>38</v>
      </c>
      <c r="D599" t="s">
        <v>91</v>
      </c>
      <c r="E599" t="s">
        <v>72</v>
      </c>
      <c r="F599" t="s">
        <v>73</v>
      </c>
      <c r="G599">
        <v>3.4305435431568401</v>
      </c>
      <c r="H599">
        <v>2E+20</v>
      </c>
      <c r="I599">
        <v>0</v>
      </c>
      <c r="J599">
        <v>82.333045035764101</v>
      </c>
      <c r="K599">
        <v>24</v>
      </c>
      <c r="L599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40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1.7925773530499716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2.0198566331266576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0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6.8884926758251597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82.333045035764101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599" s="5">
        <f>IF((DiscreteStatsTable[[#This Row],[RepsRequested]]&gt;1),DiscreteStatsTable[[#This Row],[HalfWidth]],DiscreteStatsTable[[#This Row],[BatchMeansHalfWidth]])</f>
        <v>0.64598149034512209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40</v>
      </c>
      <c r="Y599" s="5">
        <f>IF(DiscreteStatsTable[[#This Row],[RepsRequested]]=DiscreteStatsTable[[#This Row],[RepsWithStatObserved]],1,0)</f>
        <v>1</v>
      </c>
    </row>
    <row r="600" spans="1:25" x14ac:dyDescent="0.35">
      <c r="A600" t="s">
        <v>68</v>
      </c>
      <c r="B600" t="s">
        <v>70</v>
      </c>
      <c r="C600">
        <v>39</v>
      </c>
      <c r="D600" t="s">
        <v>91</v>
      </c>
      <c r="E600" t="s">
        <v>72</v>
      </c>
      <c r="F600" t="s">
        <v>73</v>
      </c>
      <c r="G600">
        <v>0</v>
      </c>
      <c r="H600">
        <v>2E+20</v>
      </c>
      <c r="I600">
        <v>0</v>
      </c>
      <c r="J600">
        <v>0</v>
      </c>
      <c r="K600">
        <v>20</v>
      </c>
      <c r="L600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40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1.7925773530499716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2.0198566331266576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0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6.8884926758251597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0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82.333045035764101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600" s="5">
        <f>IF((DiscreteStatsTable[[#This Row],[RepsRequested]]&gt;1),DiscreteStatsTable[[#This Row],[HalfWidth]],DiscreteStatsTable[[#This Row],[BatchMeansHalfWidth]])</f>
        <v>0.64598149034512209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40</v>
      </c>
      <c r="Y600" s="5">
        <f>IF(DiscreteStatsTable[[#This Row],[RepsRequested]]=DiscreteStatsTable[[#This Row],[RepsWithStatObserved]],1,0)</f>
        <v>1</v>
      </c>
    </row>
    <row r="601" spans="1:25" x14ac:dyDescent="0.35">
      <c r="A601" t="s">
        <v>68</v>
      </c>
      <c r="B601" t="s">
        <v>70</v>
      </c>
      <c r="C601">
        <v>40</v>
      </c>
      <c r="D601" t="s">
        <v>91</v>
      </c>
      <c r="E601" t="s">
        <v>72</v>
      </c>
      <c r="F601" t="s">
        <v>73</v>
      </c>
      <c r="G601">
        <v>3.5171395677392598</v>
      </c>
      <c r="H601">
        <v>2E+20</v>
      </c>
      <c r="I601">
        <v>0</v>
      </c>
      <c r="J601">
        <v>23.516446354431299</v>
      </c>
      <c r="K601">
        <v>21</v>
      </c>
      <c r="L601" s="5" t="str">
        <f>DiscreteStatsTable[[#This Row],[ProjectName]]&amp;DiscreteStatsTable[[#This Row],[Name]]&amp;DiscreteStatsTable[[#This Row],[Type]]&amp;DiscreteStatsTable[[#This Row],[Source]]</f>
        <v>Drone ProjectReworkService.QueueWaiting TimeQueue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40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1.7925773530499716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2.0198566331266576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0.64598149034512209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0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6.8884926758251597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82.333045035764101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16.824999999999999</v>
      </c>
      <c r="W601" s="5">
        <f>IF((DiscreteStatsTable[[#This Row],[RepsRequested]]&gt;1),DiscreteStatsTable[[#This Row],[HalfWidth]],DiscreteStatsTable[[#This Row],[BatchMeansHalfWidth]])</f>
        <v>0.64598149034512209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40</v>
      </c>
      <c r="Y601" s="5">
        <f>IF(DiscreteStatsTable[[#This Row],[RepsRequested]]=DiscreteStatsTable[[#This Row],[RepsWithStatObserved]],1,0)</f>
        <v>1</v>
      </c>
    </row>
    <row r="602" spans="1:25" x14ac:dyDescent="0.35">
      <c r="A602" t="s">
        <v>68</v>
      </c>
      <c r="B602" t="s">
        <v>70</v>
      </c>
      <c r="C602">
        <v>1</v>
      </c>
      <c r="D602" t="s">
        <v>92</v>
      </c>
      <c r="E602" t="s">
        <v>72</v>
      </c>
      <c r="F602" t="s">
        <v>73</v>
      </c>
      <c r="G602">
        <v>243.46760406322599</v>
      </c>
      <c r="H602">
        <v>2E+20</v>
      </c>
      <c r="I602">
        <v>0</v>
      </c>
      <c r="J602">
        <v>823.41352652300202</v>
      </c>
      <c r="K602">
        <v>50</v>
      </c>
      <c r="L602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40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290.82992131218873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99.383881850461961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147.19824980646999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619.23367507392004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0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1358.84356448017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41</v>
      </c>
      <c r="W602" s="5">
        <f>IF((DiscreteStatsTable[[#This Row],[RepsRequested]]&gt;1),DiscreteStatsTable[[#This Row],[HalfWidth]],DiscreteStatsTable[[#This Row],[BatchMeansHalfWidth]])</f>
        <v>31.784507405689318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40</v>
      </c>
      <c r="Y602" s="5">
        <f>IF(DiscreteStatsTable[[#This Row],[RepsRequested]]=DiscreteStatsTable[[#This Row],[RepsWithStatObserved]],1,0)</f>
        <v>1</v>
      </c>
    </row>
    <row r="603" spans="1:25" x14ac:dyDescent="0.35">
      <c r="A603" t="s">
        <v>68</v>
      </c>
      <c r="B603" t="s">
        <v>70</v>
      </c>
      <c r="C603">
        <v>2</v>
      </c>
      <c r="D603" t="s">
        <v>92</v>
      </c>
      <c r="E603" t="s">
        <v>72</v>
      </c>
      <c r="F603" t="s">
        <v>73</v>
      </c>
      <c r="G603">
        <v>260.00996268280898</v>
      </c>
      <c r="H603">
        <v>2E+20</v>
      </c>
      <c r="I603">
        <v>0</v>
      </c>
      <c r="J603">
        <v>1058.9249299288399</v>
      </c>
      <c r="K603">
        <v>40</v>
      </c>
      <c r="L603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40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290.82992131218873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99.383881850461961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147.19824980646999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619.23367507392004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1358.84356448017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41</v>
      </c>
      <c r="W603" s="5">
        <f>IF((DiscreteStatsTable[[#This Row],[RepsRequested]]&gt;1),DiscreteStatsTable[[#This Row],[HalfWidth]],DiscreteStatsTable[[#This Row],[BatchMeansHalfWidth]])</f>
        <v>31.784507405689318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40</v>
      </c>
      <c r="Y603" s="5">
        <f>IF(DiscreteStatsTable[[#This Row],[RepsRequested]]=DiscreteStatsTable[[#This Row],[RepsWithStatObserved]],1,0)</f>
        <v>1</v>
      </c>
    </row>
    <row r="604" spans="1:25" x14ac:dyDescent="0.35">
      <c r="A604" t="s">
        <v>68</v>
      </c>
      <c r="B604" t="s">
        <v>70</v>
      </c>
      <c r="C604">
        <v>3</v>
      </c>
      <c r="D604" t="s">
        <v>92</v>
      </c>
      <c r="E604" t="s">
        <v>72</v>
      </c>
      <c r="F604" t="s">
        <v>73</v>
      </c>
      <c r="G604">
        <v>147.19824980646999</v>
      </c>
      <c r="H604">
        <v>2E+20</v>
      </c>
      <c r="I604">
        <v>0</v>
      </c>
      <c r="J604">
        <v>623.74764087969095</v>
      </c>
      <c r="K604">
        <v>40</v>
      </c>
      <c r="L604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40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290.82992131218873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99.383881850461961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147.19824980646999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619.23367507392004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1358.84356448017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41</v>
      </c>
      <c r="W604" s="5">
        <f>IF((DiscreteStatsTable[[#This Row],[RepsRequested]]&gt;1),DiscreteStatsTable[[#This Row],[HalfWidth]],DiscreteStatsTable[[#This Row],[BatchMeansHalfWidth]])</f>
        <v>31.784507405689318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40</v>
      </c>
      <c r="Y604" s="5">
        <f>IF(DiscreteStatsTable[[#This Row],[RepsRequested]]=DiscreteStatsTable[[#This Row],[RepsWithStatObserved]],1,0)</f>
        <v>1</v>
      </c>
    </row>
    <row r="605" spans="1:25" x14ac:dyDescent="0.35">
      <c r="A605" t="s">
        <v>68</v>
      </c>
      <c r="B605" t="s">
        <v>70</v>
      </c>
      <c r="C605">
        <v>4</v>
      </c>
      <c r="D605" t="s">
        <v>92</v>
      </c>
      <c r="E605" t="s">
        <v>72</v>
      </c>
      <c r="F605" t="s">
        <v>73</v>
      </c>
      <c r="G605">
        <v>274.96955268970697</v>
      </c>
      <c r="H605">
        <v>2E+20</v>
      </c>
      <c r="I605">
        <v>0</v>
      </c>
      <c r="J605">
        <v>660.29089040686301</v>
      </c>
      <c r="K605">
        <v>50</v>
      </c>
      <c r="L605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40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290.82992131218873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99.383881850461961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147.19824980646999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619.23367507392004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1358.84356448017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41</v>
      </c>
      <c r="W605" s="5">
        <f>IF((DiscreteStatsTable[[#This Row],[RepsRequested]]&gt;1),DiscreteStatsTable[[#This Row],[HalfWidth]],DiscreteStatsTable[[#This Row],[BatchMeansHalfWidth]])</f>
        <v>31.784507405689318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40</v>
      </c>
      <c r="Y605" s="5">
        <f>IF(DiscreteStatsTable[[#This Row],[RepsRequested]]=DiscreteStatsTable[[#This Row],[RepsWithStatObserved]],1,0)</f>
        <v>1</v>
      </c>
    </row>
    <row r="606" spans="1:25" x14ac:dyDescent="0.35">
      <c r="A606" t="s">
        <v>68</v>
      </c>
      <c r="B606" t="s">
        <v>70</v>
      </c>
      <c r="C606">
        <v>5</v>
      </c>
      <c r="D606" t="s">
        <v>92</v>
      </c>
      <c r="E606" t="s">
        <v>72</v>
      </c>
      <c r="F606" t="s">
        <v>73</v>
      </c>
      <c r="G606">
        <v>232.295153024857</v>
      </c>
      <c r="H606">
        <v>2E+20</v>
      </c>
      <c r="I606">
        <v>0</v>
      </c>
      <c r="J606">
        <v>800.57754548972503</v>
      </c>
      <c r="K606">
        <v>60</v>
      </c>
      <c r="L606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40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290.82992131218873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99.383881850461961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147.19824980646999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619.23367507392004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0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1358.84356448017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41</v>
      </c>
      <c r="W606" s="5">
        <f>IF((DiscreteStatsTable[[#This Row],[RepsRequested]]&gt;1),DiscreteStatsTable[[#This Row],[HalfWidth]],DiscreteStatsTable[[#This Row],[BatchMeansHalfWidth]])</f>
        <v>31.784507405689318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40</v>
      </c>
      <c r="Y606" s="5">
        <f>IF(DiscreteStatsTable[[#This Row],[RepsRequested]]=DiscreteStatsTable[[#This Row],[RepsWithStatObserved]],1,0)</f>
        <v>1</v>
      </c>
    </row>
    <row r="607" spans="1:25" x14ac:dyDescent="0.35">
      <c r="A607" t="s">
        <v>68</v>
      </c>
      <c r="B607" t="s">
        <v>70</v>
      </c>
      <c r="C607">
        <v>6</v>
      </c>
      <c r="D607" t="s">
        <v>92</v>
      </c>
      <c r="E607" t="s">
        <v>72</v>
      </c>
      <c r="F607" t="s">
        <v>73</v>
      </c>
      <c r="G607">
        <v>307.66421434572197</v>
      </c>
      <c r="H607">
        <v>2E+20</v>
      </c>
      <c r="I607">
        <v>0</v>
      </c>
      <c r="J607">
        <v>831.37762793241905</v>
      </c>
      <c r="K607">
        <v>40</v>
      </c>
      <c r="L607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40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290.82992131218873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99.383881850461961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147.19824980646999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619.23367507392004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1358.84356448017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41</v>
      </c>
      <c r="W607" s="5">
        <f>IF((DiscreteStatsTable[[#This Row],[RepsRequested]]&gt;1),DiscreteStatsTable[[#This Row],[HalfWidth]],DiscreteStatsTable[[#This Row],[BatchMeansHalfWidth]])</f>
        <v>31.784507405689318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40</v>
      </c>
      <c r="Y607" s="5">
        <f>IF(DiscreteStatsTable[[#This Row],[RepsRequested]]=DiscreteStatsTable[[#This Row],[RepsWithStatObserved]],1,0)</f>
        <v>1</v>
      </c>
    </row>
    <row r="608" spans="1:25" x14ac:dyDescent="0.35">
      <c r="A608" t="s">
        <v>68</v>
      </c>
      <c r="B608" t="s">
        <v>70</v>
      </c>
      <c r="C608">
        <v>7</v>
      </c>
      <c r="D608" t="s">
        <v>92</v>
      </c>
      <c r="E608" t="s">
        <v>72</v>
      </c>
      <c r="F608" t="s">
        <v>73</v>
      </c>
      <c r="G608">
        <v>197.132381255745</v>
      </c>
      <c r="H608">
        <v>2E+20</v>
      </c>
      <c r="I608">
        <v>0</v>
      </c>
      <c r="J608">
        <v>747.60145673529303</v>
      </c>
      <c r="K608">
        <v>40</v>
      </c>
      <c r="L608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40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290.82992131218873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99.383881850461961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147.19824980646999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619.23367507392004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0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1358.84356448017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41</v>
      </c>
      <c r="W608" s="5">
        <f>IF((DiscreteStatsTable[[#This Row],[RepsRequested]]&gt;1),DiscreteStatsTable[[#This Row],[HalfWidth]],DiscreteStatsTable[[#This Row],[BatchMeansHalfWidth]])</f>
        <v>31.784507405689318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40</v>
      </c>
      <c r="Y608" s="5">
        <f>IF(DiscreteStatsTable[[#This Row],[RepsRequested]]=DiscreteStatsTable[[#This Row],[RepsWithStatObserved]],1,0)</f>
        <v>1</v>
      </c>
    </row>
    <row r="609" spans="1:25" x14ac:dyDescent="0.35">
      <c r="A609" t="s">
        <v>68</v>
      </c>
      <c r="B609" t="s">
        <v>70</v>
      </c>
      <c r="C609">
        <v>8</v>
      </c>
      <c r="D609" t="s">
        <v>92</v>
      </c>
      <c r="E609" t="s">
        <v>72</v>
      </c>
      <c r="F609" t="s">
        <v>73</v>
      </c>
      <c r="G609">
        <v>280.14559524037401</v>
      </c>
      <c r="H609">
        <v>2E+20</v>
      </c>
      <c r="I609">
        <v>0</v>
      </c>
      <c r="J609">
        <v>643.19242107251</v>
      </c>
      <c r="K609">
        <v>40</v>
      </c>
      <c r="L609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40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290.82992131218873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99.383881850461961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147.19824980646999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619.23367507392004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1358.84356448017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41</v>
      </c>
      <c r="W609" s="5">
        <f>IF((DiscreteStatsTable[[#This Row],[RepsRequested]]&gt;1),DiscreteStatsTable[[#This Row],[HalfWidth]],DiscreteStatsTable[[#This Row],[BatchMeansHalfWidth]])</f>
        <v>31.784507405689318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40</v>
      </c>
      <c r="Y609" s="5">
        <f>IF(DiscreteStatsTable[[#This Row],[RepsRequested]]=DiscreteStatsTable[[#This Row],[RepsWithStatObserved]],1,0)</f>
        <v>1</v>
      </c>
    </row>
    <row r="610" spans="1:25" x14ac:dyDescent="0.35">
      <c r="A610" t="s">
        <v>68</v>
      </c>
      <c r="B610" t="s">
        <v>70</v>
      </c>
      <c r="C610">
        <v>9</v>
      </c>
      <c r="D610" t="s">
        <v>92</v>
      </c>
      <c r="E610" t="s">
        <v>72</v>
      </c>
      <c r="F610" t="s">
        <v>73</v>
      </c>
      <c r="G610">
        <v>218.984267073784</v>
      </c>
      <c r="H610">
        <v>2E+20</v>
      </c>
      <c r="I610">
        <v>0</v>
      </c>
      <c r="J610">
        <v>720.69693358083498</v>
      </c>
      <c r="K610">
        <v>40</v>
      </c>
      <c r="L610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40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290.82992131218873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147.19824980646999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619.23367507392004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1358.84356448017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41</v>
      </c>
      <c r="W610" s="5">
        <f>IF((DiscreteStatsTable[[#This Row],[RepsRequested]]&gt;1),DiscreteStatsTable[[#This Row],[HalfWidth]],DiscreteStatsTable[[#This Row],[BatchMeansHalfWidth]])</f>
        <v>31.784507405689318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40</v>
      </c>
      <c r="Y610" s="5">
        <f>IF(DiscreteStatsTable[[#This Row],[RepsRequested]]=DiscreteStatsTable[[#This Row],[RepsWithStatObserved]],1,0)</f>
        <v>1</v>
      </c>
    </row>
    <row r="611" spans="1:25" x14ac:dyDescent="0.35">
      <c r="A611" t="s">
        <v>68</v>
      </c>
      <c r="B611" t="s">
        <v>70</v>
      </c>
      <c r="C611">
        <v>10</v>
      </c>
      <c r="D611" t="s">
        <v>92</v>
      </c>
      <c r="E611" t="s">
        <v>72</v>
      </c>
      <c r="F611" t="s">
        <v>73</v>
      </c>
      <c r="G611">
        <v>248.92101223837199</v>
      </c>
      <c r="H611">
        <v>2E+20</v>
      </c>
      <c r="I611">
        <v>0</v>
      </c>
      <c r="J611">
        <v>568.13694440561403</v>
      </c>
      <c r="K611">
        <v>50</v>
      </c>
      <c r="L611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40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290.82992131218873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147.19824980646999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619.23367507392004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1358.84356448017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41</v>
      </c>
      <c r="W611" s="5">
        <f>IF((DiscreteStatsTable[[#This Row],[RepsRequested]]&gt;1),DiscreteStatsTable[[#This Row],[HalfWidth]],DiscreteStatsTable[[#This Row],[BatchMeansHalfWidth]])</f>
        <v>31.784507405689318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40</v>
      </c>
      <c r="Y611" s="5">
        <f>IF(DiscreteStatsTable[[#This Row],[RepsRequested]]=DiscreteStatsTable[[#This Row],[RepsWithStatObserved]],1,0)</f>
        <v>1</v>
      </c>
    </row>
    <row r="612" spans="1:25" x14ac:dyDescent="0.35">
      <c r="A612" t="s">
        <v>68</v>
      </c>
      <c r="B612" t="s">
        <v>70</v>
      </c>
      <c r="C612">
        <v>11</v>
      </c>
      <c r="D612" t="s">
        <v>92</v>
      </c>
      <c r="E612" t="s">
        <v>72</v>
      </c>
      <c r="F612" t="s">
        <v>73</v>
      </c>
      <c r="G612">
        <v>422.00530069961701</v>
      </c>
      <c r="H612">
        <v>2E+20</v>
      </c>
      <c r="I612">
        <v>0</v>
      </c>
      <c r="J612">
        <v>1328.91513139927</v>
      </c>
      <c r="K612">
        <v>30</v>
      </c>
      <c r="L612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40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290.82992131218873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147.19824980646999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619.23367507392004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0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1358.84356448017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41</v>
      </c>
      <c r="W612" s="5">
        <f>IF((DiscreteStatsTable[[#This Row],[RepsRequested]]&gt;1),DiscreteStatsTable[[#This Row],[HalfWidth]],DiscreteStatsTable[[#This Row],[BatchMeansHalfWidth]])</f>
        <v>31.784507405689318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40</v>
      </c>
      <c r="Y612" s="5">
        <f>IF(DiscreteStatsTable[[#This Row],[RepsRequested]]=DiscreteStatsTable[[#This Row],[RepsWithStatObserved]],1,0)</f>
        <v>1</v>
      </c>
    </row>
    <row r="613" spans="1:25" x14ac:dyDescent="0.35">
      <c r="A613" t="s">
        <v>68</v>
      </c>
      <c r="B613" t="s">
        <v>70</v>
      </c>
      <c r="C613">
        <v>12</v>
      </c>
      <c r="D613" t="s">
        <v>92</v>
      </c>
      <c r="E613" t="s">
        <v>72</v>
      </c>
      <c r="F613" t="s">
        <v>73</v>
      </c>
      <c r="G613">
        <v>257.37827970431601</v>
      </c>
      <c r="H613">
        <v>2E+20</v>
      </c>
      <c r="I613">
        <v>0</v>
      </c>
      <c r="J613">
        <v>1051.51598510812</v>
      </c>
      <c r="K613">
        <v>50</v>
      </c>
      <c r="L613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40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290.82992131218873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147.19824980646999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619.23367507392004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1358.84356448017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41</v>
      </c>
      <c r="W613" s="5">
        <f>IF((DiscreteStatsTable[[#This Row],[RepsRequested]]&gt;1),DiscreteStatsTable[[#This Row],[HalfWidth]],DiscreteStatsTable[[#This Row],[BatchMeansHalfWidth]])</f>
        <v>31.784507405689318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40</v>
      </c>
      <c r="Y613" s="5">
        <f>IF(DiscreteStatsTable[[#This Row],[RepsRequested]]=DiscreteStatsTable[[#This Row],[RepsWithStatObserved]],1,0)</f>
        <v>1</v>
      </c>
    </row>
    <row r="614" spans="1:25" x14ac:dyDescent="0.35">
      <c r="A614" t="s">
        <v>68</v>
      </c>
      <c r="B614" t="s">
        <v>70</v>
      </c>
      <c r="C614">
        <v>13</v>
      </c>
      <c r="D614" t="s">
        <v>92</v>
      </c>
      <c r="E614" t="s">
        <v>72</v>
      </c>
      <c r="F614" t="s">
        <v>73</v>
      </c>
      <c r="G614">
        <v>219.152467461745</v>
      </c>
      <c r="H614">
        <v>2E+20</v>
      </c>
      <c r="I614">
        <v>0</v>
      </c>
      <c r="J614">
        <v>803.32285025758097</v>
      </c>
      <c r="K614">
        <v>60</v>
      </c>
      <c r="L614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40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290.82992131218873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147.19824980646999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619.23367507392004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0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1358.84356448017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41</v>
      </c>
      <c r="W614" s="5">
        <f>IF((DiscreteStatsTable[[#This Row],[RepsRequested]]&gt;1),DiscreteStatsTable[[#This Row],[HalfWidth]],DiscreteStatsTable[[#This Row],[BatchMeansHalfWidth]])</f>
        <v>31.784507405689318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40</v>
      </c>
      <c r="Y614" s="5">
        <f>IF(DiscreteStatsTable[[#This Row],[RepsRequested]]=DiscreteStatsTable[[#This Row],[RepsWithStatObserved]],1,0)</f>
        <v>1</v>
      </c>
    </row>
    <row r="615" spans="1:25" x14ac:dyDescent="0.35">
      <c r="A615" t="s">
        <v>68</v>
      </c>
      <c r="B615" t="s">
        <v>70</v>
      </c>
      <c r="C615">
        <v>14</v>
      </c>
      <c r="D615" t="s">
        <v>92</v>
      </c>
      <c r="E615" t="s">
        <v>72</v>
      </c>
      <c r="F615" t="s">
        <v>73</v>
      </c>
      <c r="G615">
        <v>307.362465229821</v>
      </c>
      <c r="H615">
        <v>2E+20</v>
      </c>
      <c r="I615">
        <v>0</v>
      </c>
      <c r="J615">
        <v>836.93176180921603</v>
      </c>
      <c r="K615">
        <v>40</v>
      </c>
      <c r="L615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40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290.82992131218873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147.19824980646999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619.23367507392004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1358.84356448017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41</v>
      </c>
      <c r="W615" s="5">
        <f>IF((DiscreteStatsTable[[#This Row],[RepsRequested]]&gt;1),DiscreteStatsTable[[#This Row],[HalfWidth]],DiscreteStatsTable[[#This Row],[BatchMeansHalfWidth]])</f>
        <v>31.784507405689318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40</v>
      </c>
      <c r="Y615" s="5">
        <f>IF(DiscreteStatsTable[[#This Row],[RepsRequested]]=DiscreteStatsTable[[#This Row],[RepsWithStatObserved]],1,0)</f>
        <v>1</v>
      </c>
    </row>
    <row r="616" spans="1:25" x14ac:dyDescent="0.35">
      <c r="A616" t="s">
        <v>68</v>
      </c>
      <c r="B616" t="s">
        <v>70</v>
      </c>
      <c r="C616">
        <v>15</v>
      </c>
      <c r="D616" t="s">
        <v>92</v>
      </c>
      <c r="E616" t="s">
        <v>72</v>
      </c>
      <c r="F616" t="s">
        <v>73</v>
      </c>
      <c r="G616">
        <v>519.99816180733399</v>
      </c>
      <c r="H616">
        <v>2E+20</v>
      </c>
      <c r="I616">
        <v>0</v>
      </c>
      <c r="J616">
        <v>1214.9009248044399</v>
      </c>
      <c r="K616">
        <v>30</v>
      </c>
      <c r="L616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40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290.82992131218873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147.19824980646999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619.23367507392004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1358.84356448017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41</v>
      </c>
      <c r="W616" s="5">
        <f>IF((DiscreteStatsTable[[#This Row],[RepsRequested]]&gt;1),DiscreteStatsTable[[#This Row],[HalfWidth]],DiscreteStatsTable[[#This Row],[BatchMeansHalfWidth]])</f>
        <v>31.784507405689318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40</v>
      </c>
      <c r="Y616" s="5">
        <f>IF(DiscreteStatsTable[[#This Row],[RepsRequested]]=DiscreteStatsTable[[#This Row],[RepsWithStatObserved]],1,0)</f>
        <v>1</v>
      </c>
    </row>
    <row r="617" spans="1:25" x14ac:dyDescent="0.35">
      <c r="A617" t="s">
        <v>68</v>
      </c>
      <c r="B617" t="s">
        <v>70</v>
      </c>
      <c r="C617">
        <v>16</v>
      </c>
      <c r="D617" t="s">
        <v>92</v>
      </c>
      <c r="E617" t="s">
        <v>72</v>
      </c>
      <c r="F617" t="s">
        <v>73</v>
      </c>
      <c r="G617">
        <v>294.01652874644998</v>
      </c>
      <c r="H617">
        <v>2E+20</v>
      </c>
      <c r="I617">
        <v>0</v>
      </c>
      <c r="J617">
        <v>1227.32860154793</v>
      </c>
      <c r="K617">
        <v>40</v>
      </c>
      <c r="L617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40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290.82992131218873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147.19824980646999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619.23367507392004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1358.84356448017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41</v>
      </c>
      <c r="W617" s="5">
        <f>IF((DiscreteStatsTable[[#This Row],[RepsRequested]]&gt;1),DiscreteStatsTable[[#This Row],[HalfWidth]],DiscreteStatsTable[[#This Row],[BatchMeansHalfWidth]])</f>
        <v>31.784507405689318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40</v>
      </c>
      <c r="Y617" s="5">
        <f>IF(DiscreteStatsTable[[#This Row],[RepsRequested]]=DiscreteStatsTable[[#This Row],[RepsWithStatObserved]],1,0)</f>
        <v>1</v>
      </c>
    </row>
    <row r="618" spans="1:25" x14ac:dyDescent="0.35">
      <c r="A618" t="s">
        <v>68</v>
      </c>
      <c r="B618" t="s">
        <v>70</v>
      </c>
      <c r="C618">
        <v>17</v>
      </c>
      <c r="D618" t="s">
        <v>92</v>
      </c>
      <c r="E618" t="s">
        <v>72</v>
      </c>
      <c r="F618" t="s">
        <v>73</v>
      </c>
      <c r="G618">
        <v>165.813239194304</v>
      </c>
      <c r="H618">
        <v>2E+20</v>
      </c>
      <c r="I618">
        <v>0</v>
      </c>
      <c r="J618">
        <v>768.98543265683202</v>
      </c>
      <c r="K618">
        <v>40</v>
      </c>
      <c r="L618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40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290.82992131218873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147.19824980646999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619.23367507392004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0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1358.84356448017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41</v>
      </c>
      <c r="W618" s="5">
        <f>IF((DiscreteStatsTable[[#This Row],[RepsRequested]]&gt;1),DiscreteStatsTable[[#This Row],[HalfWidth]],DiscreteStatsTable[[#This Row],[BatchMeansHalfWidth]])</f>
        <v>31.784507405689318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40</v>
      </c>
      <c r="Y618" s="5">
        <f>IF(DiscreteStatsTable[[#This Row],[RepsRequested]]=DiscreteStatsTable[[#This Row],[RepsWithStatObserved]],1,0)</f>
        <v>1</v>
      </c>
    </row>
    <row r="619" spans="1:25" x14ac:dyDescent="0.35">
      <c r="A619" t="s">
        <v>68</v>
      </c>
      <c r="B619" t="s">
        <v>70</v>
      </c>
      <c r="C619">
        <v>18</v>
      </c>
      <c r="D619" t="s">
        <v>92</v>
      </c>
      <c r="E619" t="s">
        <v>72</v>
      </c>
      <c r="F619" t="s">
        <v>73</v>
      </c>
      <c r="G619">
        <v>324.65709834709799</v>
      </c>
      <c r="H619">
        <v>2E+20</v>
      </c>
      <c r="I619">
        <v>0</v>
      </c>
      <c r="J619">
        <v>869.42364354246399</v>
      </c>
      <c r="K619">
        <v>30</v>
      </c>
      <c r="L619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40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290.82992131218873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99.383881850461961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147.19824980646999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619.23367507392004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1358.84356448017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41</v>
      </c>
      <c r="W619" s="5">
        <f>IF((DiscreteStatsTable[[#This Row],[RepsRequested]]&gt;1),DiscreteStatsTable[[#This Row],[HalfWidth]],DiscreteStatsTable[[#This Row],[BatchMeansHalfWidth]])</f>
        <v>31.784507405689318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40</v>
      </c>
      <c r="Y619" s="5">
        <f>IF(DiscreteStatsTable[[#This Row],[RepsRequested]]=DiscreteStatsTable[[#This Row],[RepsWithStatObserved]],1,0)</f>
        <v>1</v>
      </c>
    </row>
    <row r="620" spans="1:25" x14ac:dyDescent="0.35">
      <c r="A620" t="s">
        <v>68</v>
      </c>
      <c r="B620" t="s">
        <v>70</v>
      </c>
      <c r="C620">
        <v>19</v>
      </c>
      <c r="D620" t="s">
        <v>92</v>
      </c>
      <c r="E620" t="s">
        <v>72</v>
      </c>
      <c r="F620" t="s">
        <v>73</v>
      </c>
      <c r="G620">
        <v>323.74491971947401</v>
      </c>
      <c r="H620">
        <v>2E+20</v>
      </c>
      <c r="I620">
        <v>0</v>
      </c>
      <c r="J620">
        <v>909.10318338826698</v>
      </c>
      <c r="K620">
        <v>40</v>
      </c>
      <c r="L620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40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290.82992131218873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147.19824980646999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619.23367507392004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0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1358.84356448017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41</v>
      </c>
      <c r="W620" s="5">
        <f>IF((DiscreteStatsTable[[#This Row],[RepsRequested]]&gt;1),DiscreteStatsTable[[#This Row],[HalfWidth]],DiscreteStatsTable[[#This Row],[BatchMeansHalfWidth]])</f>
        <v>31.784507405689318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40</v>
      </c>
      <c r="Y620" s="5">
        <f>IF(DiscreteStatsTable[[#This Row],[RepsRequested]]=DiscreteStatsTable[[#This Row],[RepsWithStatObserved]],1,0)</f>
        <v>1</v>
      </c>
    </row>
    <row r="621" spans="1:25" x14ac:dyDescent="0.35">
      <c r="A621" t="s">
        <v>68</v>
      </c>
      <c r="B621" t="s">
        <v>70</v>
      </c>
      <c r="C621">
        <v>20</v>
      </c>
      <c r="D621" t="s">
        <v>92</v>
      </c>
      <c r="E621" t="s">
        <v>72</v>
      </c>
      <c r="F621" t="s">
        <v>73</v>
      </c>
      <c r="G621">
        <v>266.88841307492203</v>
      </c>
      <c r="H621">
        <v>2E+20</v>
      </c>
      <c r="I621">
        <v>0</v>
      </c>
      <c r="J621">
        <v>1358.84356448017</v>
      </c>
      <c r="K621">
        <v>20</v>
      </c>
      <c r="L621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40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290.82992131218873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147.19824980646999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619.23367507392004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1358.84356448017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41</v>
      </c>
      <c r="W621" s="5">
        <f>IF((DiscreteStatsTable[[#This Row],[RepsRequested]]&gt;1),DiscreteStatsTable[[#This Row],[HalfWidth]],DiscreteStatsTable[[#This Row],[BatchMeansHalfWidth]])</f>
        <v>31.784507405689318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40</v>
      </c>
      <c r="Y621" s="5">
        <f>IF(DiscreteStatsTable[[#This Row],[RepsRequested]]=DiscreteStatsTable[[#This Row],[RepsWithStatObserved]],1,0)</f>
        <v>1</v>
      </c>
    </row>
    <row r="622" spans="1:25" x14ac:dyDescent="0.35">
      <c r="A622" t="s">
        <v>68</v>
      </c>
      <c r="B622" t="s">
        <v>70</v>
      </c>
      <c r="C622">
        <v>21</v>
      </c>
      <c r="D622" t="s">
        <v>92</v>
      </c>
      <c r="E622" t="s">
        <v>72</v>
      </c>
      <c r="F622" t="s">
        <v>73</v>
      </c>
      <c r="G622">
        <v>516.39723658508206</v>
      </c>
      <c r="H622">
        <v>2E+20</v>
      </c>
      <c r="I622">
        <v>0</v>
      </c>
      <c r="J622">
        <v>1006.37435216617</v>
      </c>
      <c r="K622">
        <v>30</v>
      </c>
      <c r="L622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40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290.82992131218873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147.19824980646999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619.23367507392004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1358.84356448017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41</v>
      </c>
      <c r="W622" s="5">
        <f>IF((DiscreteStatsTable[[#This Row],[RepsRequested]]&gt;1),DiscreteStatsTable[[#This Row],[HalfWidth]],DiscreteStatsTable[[#This Row],[BatchMeansHalfWidth]])</f>
        <v>31.784507405689318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40</v>
      </c>
      <c r="Y622" s="5">
        <f>IF(DiscreteStatsTable[[#This Row],[RepsRequested]]=DiscreteStatsTable[[#This Row],[RepsWithStatObserved]],1,0)</f>
        <v>1</v>
      </c>
    </row>
    <row r="623" spans="1:25" x14ac:dyDescent="0.35">
      <c r="A623" t="s">
        <v>68</v>
      </c>
      <c r="B623" t="s">
        <v>70</v>
      </c>
      <c r="C623">
        <v>22</v>
      </c>
      <c r="D623" t="s">
        <v>92</v>
      </c>
      <c r="E623" t="s">
        <v>72</v>
      </c>
      <c r="F623" t="s">
        <v>73</v>
      </c>
      <c r="G623">
        <v>356.65224823929799</v>
      </c>
      <c r="H623">
        <v>2E+20</v>
      </c>
      <c r="I623">
        <v>0</v>
      </c>
      <c r="J623">
        <v>1040.8581492343201</v>
      </c>
      <c r="K623">
        <v>30</v>
      </c>
      <c r="L623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40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290.82992131218873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147.19824980646999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619.23367507392004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1358.84356448017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41</v>
      </c>
      <c r="W623" s="5">
        <f>IF((DiscreteStatsTable[[#This Row],[RepsRequested]]&gt;1),DiscreteStatsTable[[#This Row],[HalfWidth]],DiscreteStatsTable[[#This Row],[BatchMeansHalfWidth]])</f>
        <v>31.784507405689318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40</v>
      </c>
      <c r="Y623" s="5">
        <f>IF(DiscreteStatsTable[[#This Row],[RepsRequested]]=DiscreteStatsTable[[#This Row],[RepsWithStatObserved]],1,0)</f>
        <v>1</v>
      </c>
    </row>
    <row r="624" spans="1:25" x14ac:dyDescent="0.35">
      <c r="A624" t="s">
        <v>68</v>
      </c>
      <c r="B624" t="s">
        <v>70</v>
      </c>
      <c r="C624">
        <v>23</v>
      </c>
      <c r="D624" t="s">
        <v>92</v>
      </c>
      <c r="E624" t="s">
        <v>72</v>
      </c>
      <c r="F624" t="s">
        <v>73</v>
      </c>
      <c r="G624">
        <v>321.02377700314202</v>
      </c>
      <c r="H624">
        <v>2E+20</v>
      </c>
      <c r="I624">
        <v>0</v>
      </c>
      <c r="J624">
        <v>910.14749338693298</v>
      </c>
      <c r="K624">
        <v>40</v>
      </c>
      <c r="L624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40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290.82992131218873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147.19824980646999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619.23367507392004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0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1358.84356448017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41</v>
      </c>
      <c r="W624" s="5">
        <f>IF((DiscreteStatsTable[[#This Row],[RepsRequested]]&gt;1),DiscreteStatsTable[[#This Row],[HalfWidth]],DiscreteStatsTable[[#This Row],[BatchMeansHalfWidth]])</f>
        <v>31.784507405689318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40</v>
      </c>
      <c r="Y624" s="5">
        <f>IF(DiscreteStatsTable[[#This Row],[RepsRequested]]=DiscreteStatsTable[[#This Row],[RepsWithStatObserved]],1,0)</f>
        <v>1</v>
      </c>
    </row>
    <row r="625" spans="1:25" x14ac:dyDescent="0.35">
      <c r="A625" t="s">
        <v>68</v>
      </c>
      <c r="B625" t="s">
        <v>70</v>
      </c>
      <c r="C625">
        <v>24</v>
      </c>
      <c r="D625" t="s">
        <v>92</v>
      </c>
      <c r="E625" t="s">
        <v>72</v>
      </c>
      <c r="F625" t="s">
        <v>73</v>
      </c>
      <c r="G625">
        <v>283.60111714565397</v>
      </c>
      <c r="H625">
        <v>2E+20</v>
      </c>
      <c r="I625">
        <v>0</v>
      </c>
      <c r="J625">
        <v>795.91107562787704</v>
      </c>
      <c r="K625">
        <v>40</v>
      </c>
      <c r="L625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40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290.82992131218873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147.19824980646999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619.23367507392004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1358.84356448017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41</v>
      </c>
      <c r="W625" s="5">
        <f>IF((DiscreteStatsTable[[#This Row],[RepsRequested]]&gt;1),DiscreteStatsTable[[#This Row],[HalfWidth]],DiscreteStatsTable[[#This Row],[BatchMeansHalfWidth]])</f>
        <v>31.784507405689318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40</v>
      </c>
      <c r="Y625" s="5">
        <f>IF(DiscreteStatsTable[[#This Row],[RepsRequested]]=DiscreteStatsTable[[#This Row],[RepsWithStatObserved]],1,0)</f>
        <v>1</v>
      </c>
    </row>
    <row r="626" spans="1:25" x14ac:dyDescent="0.35">
      <c r="A626" t="s">
        <v>68</v>
      </c>
      <c r="B626" t="s">
        <v>70</v>
      </c>
      <c r="C626">
        <v>25</v>
      </c>
      <c r="D626" t="s">
        <v>92</v>
      </c>
      <c r="E626" t="s">
        <v>72</v>
      </c>
      <c r="F626" t="s">
        <v>73</v>
      </c>
      <c r="G626">
        <v>195.99864488105499</v>
      </c>
      <c r="H626">
        <v>2E+20</v>
      </c>
      <c r="I626">
        <v>0</v>
      </c>
      <c r="J626">
        <v>906.18903390301398</v>
      </c>
      <c r="K626">
        <v>60</v>
      </c>
      <c r="L626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40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290.82992131218873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147.19824980646999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619.23367507392004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0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1358.84356448017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41</v>
      </c>
      <c r="W626" s="5">
        <f>IF((DiscreteStatsTable[[#This Row],[RepsRequested]]&gt;1),DiscreteStatsTable[[#This Row],[HalfWidth]],DiscreteStatsTable[[#This Row],[BatchMeansHalfWidth]])</f>
        <v>31.784507405689318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40</v>
      </c>
      <c r="Y626" s="5">
        <f>IF(DiscreteStatsTable[[#This Row],[RepsRequested]]=DiscreteStatsTable[[#This Row],[RepsWithStatObserved]],1,0)</f>
        <v>1</v>
      </c>
    </row>
    <row r="627" spans="1:25" x14ac:dyDescent="0.35">
      <c r="A627" t="s">
        <v>68</v>
      </c>
      <c r="B627" t="s">
        <v>70</v>
      </c>
      <c r="C627">
        <v>26</v>
      </c>
      <c r="D627" t="s">
        <v>92</v>
      </c>
      <c r="E627" t="s">
        <v>72</v>
      </c>
      <c r="F627" t="s">
        <v>73</v>
      </c>
      <c r="G627">
        <v>219.16944878161399</v>
      </c>
      <c r="H627">
        <v>2E+20</v>
      </c>
      <c r="I627">
        <v>0</v>
      </c>
      <c r="J627">
        <v>703.46431399720802</v>
      </c>
      <c r="K627">
        <v>40</v>
      </c>
      <c r="L627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40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290.82992131218873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147.19824980646999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619.23367507392004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1358.84356448017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41</v>
      </c>
      <c r="W627" s="5">
        <f>IF((DiscreteStatsTable[[#This Row],[RepsRequested]]&gt;1),DiscreteStatsTable[[#This Row],[HalfWidth]],DiscreteStatsTable[[#This Row],[BatchMeansHalfWidth]])</f>
        <v>31.784507405689318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40</v>
      </c>
      <c r="Y627" s="5">
        <f>IF(DiscreteStatsTable[[#This Row],[RepsRequested]]=DiscreteStatsTable[[#This Row],[RepsWithStatObserved]],1,0)</f>
        <v>1</v>
      </c>
    </row>
    <row r="628" spans="1:25" x14ac:dyDescent="0.35">
      <c r="A628" t="s">
        <v>68</v>
      </c>
      <c r="B628" t="s">
        <v>70</v>
      </c>
      <c r="C628">
        <v>27</v>
      </c>
      <c r="D628" t="s">
        <v>92</v>
      </c>
      <c r="E628" t="s">
        <v>72</v>
      </c>
      <c r="F628" t="s">
        <v>73</v>
      </c>
      <c r="G628">
        <v>244.02622586301001</v>
      </c>
      <c r="H628">
        <v>2E+20</v>
      </c>
      <c r="I628">
        <v>0</v>
      </c>
      <c r="J628">
        <v>1029.9150728422801</v>
      </c>
      <c r="K628">
        <v>50</v>
      </c>
      <c r="L628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40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290.82992131218873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147.19824980646999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619.23367507392004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1358.84356448017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41</v>
      </c>
      <c r="W628" s="5">
        <f>IF((DiscreteStatsTable[[#This Row],[RepsRequested]]&gt;1),DiscreteStatsTable[[#This Row],[HalfWidth]],DiscreteStatsTable[[#This Row],[BatchMeansHalfWidth]])</f>
        <v>31.784507405689318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40</v>
      </c>
      <c r="Y628" s="5">
        <f>IF(DiscreteStatsTable[[#This Row],[RepsRequested]]=DiscreteStatsTable[[#This Row],[RepsWithStatObserved]],1,0)</f>
        <v>1</v>
      </c>
    </row>
    <row r="629" spans="1:25" x14ac:dyDescent="0.35">
      <c r="A629" t="s">
        <v>68</v>
      </c>
      <c r="B629" t="s">
        <v>70</v>
      </c>
      <c r="C629">
        <v>28</v>
      </c>
      <c r="D629" t="s">
        <v>92</v>
      </c>
      <c r="E629" t="s">
        <v>72</v>
      </c>
      <c r="F629" t="s">
        <v>73</v>
      </c>
      <c r="G629">
        <v>250.636605575006</v>
      </c>
      <c r="H629">
        <v>2E+20</v>
      </c>
      <c r="I629">
        <v>0</v>
      </c>
      <c r="J629">
        <v>666.30621587685198</v>
      </c>
      <c r="K629">
        <v>40</v>
      </c>
      <c r="L629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40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290.82992131218873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99.383881850461961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147.19824980646999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619.23367507392004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1358.84356448017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41</v>
      </c>
      <c r="W629" s="5">
        <f>IF((DiscreteStatsTable[[#This Row],[RepsRequested]]&gt;1),DiscreteStatsTable[[#This Row],[HalfWidth]],DiscreteStatsTable[[#This Row],[BatchMeansHalfWidth]])</f>
        <v>31.784507405689318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40</v>
      </c>
      <c r="Y629" s="5">
        <f>IF(DiscreteStatsTable[[#This Row],[RepsRequested]]=DiscreteStatsTable[[#This Row],[RepsWithStatObserved]],1,0)</f>
        <v>1</v>
      </c>
    </row>
    <row r="630" spans="1:25" x14ac:dyDescent="0.35">
      <c r="A630" t="s">
        <v>68</v>
      </c>
      <c r="B630" t="s">
        <v>70</v>
      </c>
      <c r="C630">
        <v>29</v>
      </c>
      <c r="D630" t="s">
        <v>92</v>
      </c>
      <c r="E630" t="s">
        <v>72</v>
      </c>
      <c r="F630" t="s">
        <v>73</v>
      </c>
      <c r="G630">
        <v>212.51684229312801</v>
      </c>
      <c r="H630">
        <v>2E+20</v>
      </c>
      <c r="I630">
        <v>0</v>
      </c>
      <c r="J630">
        <v>583.81013219539102</v>
      </c>
      <c r="K630">
        <v>40</v>
      </c>
      <c r="L630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40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290.82992131218873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147.19824980646999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619.23367507392004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0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1358.84356448017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41</v>
      </c>
      <c r="W630" s="5">
        <f>IF((DiscreteStatsTable[[#This Row],[RepsRequested]]&gt;1),DiscreteStatsTable[[#This Row],[HalfWidth]],DiscreteStatsTable[[#This Row],[BatchMeansHalfWidth]])</f>
        <v>31.784507405689318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40</v>
      </c>
      <c r="Y630" s="5">
        <f>IF(DiscreteStatsTable[[#This Row],[RepsRequested]]=DiscreteStatsTable[[#This Row],[RepsWithStatObserved]],1,0)</f>
        <v>1</v>
      </c>
    </row>
    <row r="631" spans="1:25" x14ac:dyDescent="0.35">
      <c r="A631" t="s">
        <v>68</v>
      </c>
      <c r="B631" t="s">
        <v>70</v>
      </c>
      <c r="C631">
        <v>30</v>
      </c>
      <c r="D631" t="s">
        <v>92</v>
      </c>
      <c r="E631" t="s">
        <v>72</v>
      </c>
      <c r="F631" t="s">
        <v>73</v>
      </c>
      <c r="G631">
        <v>472.16936573709597</v>
      </c>
      <c r="H631">
        <v>2E+20</v>
      </c>
      <c r="I631">
        <v>0</v>
      </c>
      <c r="J631">
        <v>1122.5416321232599</v>
      </c>
      <c r="K631">
        <v>30</v>
      </c>
      <c r="L631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40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290.82992131218873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147.19824980646999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619.23367507392004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1358.84356448017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41</v>
      </c>
      <c r="W631" s="5">
        <f>IF((DiscreteStatsTable[[#This Row],[RepsRequested]]&gt;1),DiscreteStatsTable[[#This Row],[HalfWidth]],DiscreteStatsTable[[#This Row],[BatchMeansHalfWidth]])</f>
        <v>31.784507405689318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40</v>
      </c>
      <c r="Y631" s="5">
        <f>IF(DiscreteStatsTable[[#This Row],[RepsRequested]]=DiscreteStatsTable[[#This Row],[RepsWithStatObserved]],1,0)</f>
        <v>1</v>
      </c>
    </row>
    <row r="632" spans="1:25" x14ac:dyDescent="0.35">
      <c r="A632" t="s">
        <v>68</v>
      </c>
      <c r="B632" t="s">
        <v>70</v>
      </c>
      <c r="C632">
        <v>31</v>
      </c>
      <c r="D632" t="s">
        <v>92</v>
      </c>
      <c r="E632" t="s">
        <v>72</v>
      </c>
      <c r="F632" t="s">
        <v>73</v>
      </c>
      <c r="G632">
        <v>239.73845006923801</v>
      </c>
      <c r="H632">
        <v>2E+20</v>
      </c>
      <c r="I632">
        <v>0</v>
      </c>
      <c r="J632">
        <v>805.79615381373105</v>
      </c>
      <c r="K632">
        <v>40</v>
      </c>
      <c r="L632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40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290.82992131218873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147.19824980646999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619.23367507392004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0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1358.84356448017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41</v>
      </c>
      <c r="W632" s="5">
        <f>IF((DiscreteStatsTable[[#This Row],[RepsRequested]]&gt;1),DiscreteStatsTable[[#This Row],[HalfWidth]],DiscreteStatsTable[[#This Row],[BatchMeansHalfWidth]])</f>
        <v>31.784507405689318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40</v>
      </c>
      <c r="Y632" s="5">
        <f>IF(DiscreteStatsTable[[#This Row],[RepsRequested]]=DiscreteStatsTable[[#This Row],[RepsWithStatObserved]],1,0)</f>
        <v>1</v>
      </c>
    </row>
    <row r="633" spans="1:25" x14ac:dyDescent="0.35">
      <c r="A633" t="s">
        <v>68</v>
      </c>
      <c r="B633" t="s">
        <v>70</v>
      </c>
      <c r="C633">
        <v>32</v>
      </c>
      <c r="D633" t="s">
        <v>92</v>
      </c>
      <c r="E633" t="s">
        <v>72</v>
      </c>
      <c r="F633" t="s">
        <v>73</v>
      </c>
      <c r="G633">
        <v>270.16379819150399</v>
      </c>
      <c r="H633">
        <v>2E+20</v>
      </c>
      <c r="I633">
        <v>0</v>
      </c>
      <c r="J633">
        <v>724.00351567874304</v>
      </c>
      <c r="K633">
        <v>50</v>
      </c>
      <c r="L633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40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290.82992131218873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147.19824980646999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619.23367507392004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1358.84356448017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41</v>
      </c>
      <c r="W633" s="5">
        <f>IF((DiscreteStatsTable[[#This Row],[RepsRequested]]&gt;1),DiscreteStatsTable[[#This Row],[HalfWidth]],DiscreteStatsTable[[#This Row],[BatchMeansHalfWidth]])</f>
        <v>31.784507405689318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40</v>
      </c>
      <c r="Y633" s="5">
        <f>IF(DiscreteStatsTable[[#This Row],[RepsRequested]]=DiscreteStatsTable[[#This Row],[RepsWithStatObserved]],1,0)</f>
        <v>1</v>
      </c>
    </row>
    <row r="634" spans="1:25" x14ac:dyDescent="0.35">
      <c r="A634" t="s">
        <v>68</v>
      </c>
      <c r="B634" t="s">
        <v>70</v>
      </c>
      <c r="C634">
        <v>33</v>
      </c>
      <c r="D634" t="s">
        <v>92</v>
      </c>
      <c r="E634" t="s">
        <v>72</v>
      </c>
      <c r="F634" t="s">
        <v>73</v>
      </c>
      <c r="G634">
        <v>293.54180353604301</v>
      </c>
      <c r="H634">
        <v>2E+20</v>
      </c>
      <c r="I634">
        <v>0</v>
      </c>
      <c r="J634">
        <v>1075.73092181527</v>
      </c>
      <c r="K634">
        <v>40</v>
      </c>
      <c r="L634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40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290.82992131218873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147.19824980646999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619.23367507392004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1358.84356448017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41</v>
      </c>
      <c r="W634" s="5">
        <f>IF((DiscreteStatsTable[[#This Row],[RepsRequested]]&gt;1),DiscreteStatsTable[[#This Row],[HalfWidth]],DiscreteStatsTable[[#This Row],[BatchMeansHalfWidth]])</f>
        <v>31.784507405689318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40</v>
      </c>
      <c r="Y634" s="5">
        <f>IF(DiscreteStatsTable[[#This Row],[RepsRequested]]=DiscreteStatsTable[[#This Row],[RepsWithStatObserved]],1,0)</f>
        <v>1</v>
      </c>
    </row>
    <row r="635" spans="1:25" x14ac:dyDescent="0.35">
      <c r="A635" t="s">
        <v>68</v>
      </c>
      <c r="B635" t="s">
        <v>70</v>
      </c>
      <c r="C635">
        <v>34</v>
      </c>
      <c r="D635" t="s">
        <v>92</v>
      </c>
      <c r="E635" t="s">
        <v>72</v>
      </c>
      <c r="F635" t="s">
        <v>73</v>
      </c>
      <c r="G635">
        <v>286.52860056352699</v>
      </c>
      <c r="H635">
        <v>2E+20</v>
      </c>
      <c r="I635">
        <v>0</v>
      </c>
      <c r="J635">
        <v>1020.72612424818</v>
      </c>
      <c r="K635">
        <v>40</v>
      </c>
      <c r="L635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40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290.82992131218873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147.19824980646999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619.23367507392004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1358.84356448017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41</v>
      </c>
      <c r="W635" s="5">
        <f>IF((DiscreteStatsTable[[#This Row],[RepsRequested]]&gt;1),DiscreteStatsTable[[#This Row],[HalfWidth]],DiscreteStatsTable[[#This Row],[BatchMeansHalfWidth]])</f>
        <v>31.784507405689318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40</v>
      </c>
      <c r="Y635" s="5">
        <f>IF(DiscreteStatsTable[[#This Row],[RepsRequested]]=DiscreteStatsTable[[#This Row],[RepsWithStatObserved]],1,0)</f>
        <v>1</v>
      </c>
    </row>
    <row r="636" spans="1:25" x14ac:dyDescent="0.35">
      <c r="A636" t="s">
        <v>68</v>
      </c>
      <c r="B636" t="s">
        <v>70</v>
      </c>
      <c r="C636">
        <v>35</v>
      </c>
      <c r="D636" t="s">
        <v>92</v>
      </c>
      <c r="E636" t="s">
        <v>72</v>
      </c>
      <c r="F636" t="s">
        <v>73</v>
      </c>
      <c r="G636">
        <v>619.23367507392004</v>
      </c>
      <c r="H636">
        <v>2E+20</v>
      </c>
      <c r="I636">
        <v>0</v>
      </c>
      <c r="J636">
        <v>1285.6018285655</v>
      </c>
      <c r="K636">
        <v>20</v>
      </c>
      <c r="L636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40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290.82992131218873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147.19824980646999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619.23367507392004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0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1358.84356448017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41</v>
      </c>
      <c r="W636" s="5">
        <f>IF((DiscreteStatsTable[[#This Row],[RepsRequested]]&gt;1),DiscreteStatsTable[[#This Row],[HalfWidth]],DiscreteStatsTable[[#This Row],[BatchMeansHalfWidth]])</f>
        <v>31.784507405689318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40</v>
      </c>
      <c r="Y636" s="5">
        <f>IF(DiscreteStatsTable[[#This Row],[RepsRequested]]=DiscreteStatsTable[[#This Row],[RepsWithStatObserved]],1,0)</f>
        <v>1</v>
      </c>
    </row>
    <row r="637" spans="1:25" x14ac:dyDescent="0.35">
      <c r="A637" t="s">
        <v>68</v>
      </c>
      <c r="B637" t="s">
        <v>70</v>
      </c>
      <c r="C637">
        <v>36</v>
      </c>
      <c r="D637" t="s">
        <v>92</v>
      </c>
      <c r="E637" t="s">
        <v>72</v>
      </c>
      <c r="F637" t="s">
        <v>73</v>
      </c>
      <c r="G637">
        <v>227.498341315326</v>
      </c>
      <c r="H637">
        <v>2E+20</v>
      </c>
      <c r="I637">
        <v>0</v>
      </c>
      <c r="J637">
        <v>709.29030344982198</v>
      </c>
      <c r="K637">
        <v>40</v>
      </c>
      <c r="L637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40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290.82992131218873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147.19824980646999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619.23367507392004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1358.84356448017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41</v>
      </c>
      <c r="W637" s="5">
        <f>IF((DiscreteStatsTable[[#This Row],[RepsRequested]]&gt;1),DiscreteStatsTable[[#This Row],[HalfWidth]],DiscreteStatsTable[[#This Row],[BatchMeansHalfWidth]])</f>
        <v>31.784507405689318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40</v>
      </c>
      <c r="Y637" s="5">
        <f>IF(DiscreteStatsTable[[#This Row],[RepsRequested]]=DiscreteStatsTable[[#This Row],[RepsWithStatObserved]],1,0)</f>
        <v>1</v>
      </c>
    </row>
    <row r="638" spans="1:25" x14ac:dyDescent="0.35">
      <c r="A638" t="s">
        <v>68</v>
      </c>
      <c r="B638" t="s">
        <v>70</v>
      </c>
      <c r="C638">
        <v>37</v>
      </c>
      <c r="D638" t="s">
        <v>92</v>
      </c>
      <c r="E638" t="s">
        <v>72</v>
      </c>
      <c r="F638" t="s">
        <v>73</v>
      </c>
      <c r="G638">
        <v>187.35573998775001</v>
      </c>
      <c r="H638">
        <v>2E+20</v>
      </c>
      <c r="I638">
        <v>0</v>
      </c>
      <c r="J638">
        <v>548.00155402200301</v>
      </c>
      <c r="K638">
        <v>50</v>
      </c>
      <c r="L638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40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290.82992131218873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147.19824980646999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619.23367507392004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0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1358.84356448017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41</v>
      </c>
      <c r="W638" s="5">
        <f>IF((DiscreteStatsTable[[#This Row],[RepsRequested]]&gt;1),DiscreteStatsTable[[#This Row],[HalfWidth]],DiscreteStatsTable[[#This Row],[BatchMeansHalfWidth]])</f>
        <v>31.784507405689318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40</v>
      </c>
      <c r="Y638" s="5">
        <f>IF(DiscreteStatsTable[[#This Row],[RepsRequested]]=DiscreteStatsTable[[#This Row],[RepsWithStatObserved]],1,0)</f>
        <v>1</v>
      </c>
    </row>
    <row r="639" spans="1:25" x14ac:dyDescent="0.35">
      <c r="A639" t="s">
        <v>68</v>
      </c>
      <c r="B639" t="s">
        <v>70</v>
      </c>
      <c r="C639">
        <v>38</v>
      </c>
      <c r="D639" t="s">
        <v>92</v>
      </c>
      <c r="E639" t="s">
        <v>72</v>
      </c>
      <c r="F639" t="s">
        <v>73</v>
      </c>
      <c r="G639">
        <v>240.42768353875101</v>
      </c>
      <c r="H639">
        <v>2E+20</v>
      </c>
      <c r="I639">
        <v>0</v>
      </c>
      <c r="J639">
        <v>756.95500012933098</v>
      </c>
      <c r="K639">
        <v>50</v>
      </c>
      <c r="L639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40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290.82992131218873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99.383881850461961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147.19824980646999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619.23367507392004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1358.84356448017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41</v>
      </c>
      <c r="W639" s="5">
        <f>IF((DiscreteStatsTable[[#This Row],[RepsRequested]]&gt;1),DiscreteStatsTable[[#This Row],[HalfWidth]],DiscreteStatsTable[[#This Row],[BatchMeansHalfWidth]])</f>
        <v>31.784507405689318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40</v>
      </c>
      <c r="Y639" s="5">
        <f>IF(DiscreteStatsTable[[#This Row],[RepsRequested]]=DiscreteStatsTable[[#This Row],[RepsWithStatObserved]],1,0)</f>
        <v>1</v>
      </c>
    </row>
    <row r="640" spans="1:25" x14ac:dyDescent="0.35">
      <c r="A640" t="s">
        <v>68</v>
      </c>
      <c r="B640" t="s">
        <v>70</v>
      </c>
      <c r="C640">
        <v>39</v>
      </c>
      <c r="D640" t="s">
        <v>92</v>
      </c>
      <c r="E640" t="s">
        <v>72</v>
      </c>
      <c r="F640" t="s">
        <v>73</v>
      </c>
      <c r="G640">
        <v>354.789551040341</v>
      </c>
      <c r="H640">
        <v>2E+20</v>
      </c>
      <c r="I640">
        <v>0</v>
      </c>
      <c r="J640">
        <v>828.97198309052499</v>
      </c>
      <c r="K640">
        <v>40</v>
      </c>
      <c r="L640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40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290.82992131218873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99.383881850461961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147.19824980646999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619.23367507392004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1358.84356448017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41</v>
      </c>
      <c r="W640" s="5">
        <f>IF((DiscreteStatsTable[[#This Row],[RepsRequested]]&gt;1),DiscreteStatsTable[[#This Row],[HalfWidth]],DiscreteStatsTable[[#This Row],[BatchMeansHalfWidth]])</f>
        <v>31.784507405689318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40</v>
      </c>
      <c r="Y640" s="5">
        <f>IF(DiscreteStatsTable[[#This Row],[RepsRequested]]=DiscreteStatsTable[[#This Row],[RepsWithStatObserved]],1,0)</f>
        <v>1</v>
      </c>
    </row>
    <row r="641" spans="1:25" x14ac:dyDescent="0.35">
      <c r="A641" t="s">
        <v>68</v>
      </c>
      <c r="B641" t="s">
        <v>70</v>
      </c>
      <c r="C641">
        <v>40</v>
      </c>
      <c r="D641" t="s">
        <v>92</v>
      </c>
      <c r="E641" t="s">
        <v>72</v>
      </c>
      <c r="F641" t="s">
        <v>73</v>
      </c>
      <c r="G641">
        <v>329.922830660915</v>
      </c>
      <c r="H641">
        <v>2E+20</v>
      </c>
      <c r="I641">
        <v>0</v>
      </c>
      <c r="J641">
        <v>665.77088042831099</v>
      </c>
      <c r="K641">
        <v>40</v>
      </c>
      <c r="L641" s="5" t="str">
        <f>DiscreteStatsTable[[#This Row],[ProjectName]]&amp;DiscreteStatsTable[[#This Row],[Name]]&amp;DiscreteStatsTable[[#This Row],[Type]]&amp;DiscreteStatsTable[[#This Row],[Source]]</f>
        <v>Drone ProjectScrapBatch.QueueWaiting TimeQueue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40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290.82992131218873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99.383881850461961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31.784507405689318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147.19824980646999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619.23367507392004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1358.84356448017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41</v>
      </c>
      <c r="W641" s="5">
        <f>IF((DiscreteStatsTable[[#This Row],[RepsRequested]]&gt;1),DiscreteStatsTable[[#This Row],[HalfWidth]],DiscreteStatsTable[[#This Row],[BatchMeansHalfWidth]])</f>
        <v>31.784507405689318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40</v>
      </c>
      <c r="Y641" s="5">
        <f>IF(DiscreteStatsTable[[#This Row],[RepsRequested]]=DiscreteStatsTable[[#This Row],[RepsWithStatObserved]],1,0)</f>
        <v>1</v>
      </c>
    </row>
    <row r="642" spans="1:25" x14ac:dyDescent="0.35">
      <c r="A642" t="s">
        <v>68</v>
      </c>
      <c r="B642" t="s">
        <v>70</v>
      </c>
      <c r="C642">
        <v>1</v>
      </c>
      <c r="D642" t="s">
        <v>93</v>
      </c>
      <c r="E642" t="s">
        <v>75</v>
      </c>
      <c r="F642" t="s">
        <v>76</v>
      </c>
      <c r="G642">
        <v>280.204225244317</v>
      </c>
      <c r="H642">
        <v>2E+20</v>
      </c>
      <c r="I642">
        <v>16.063104779371798</v>
      </c>
      <c r="J642">
        <v>881.46547426559096</v>
      </c>
      <c r="K642">
        <v>50</v>
      </c>
      <c r="L642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40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336.25469893810657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101.92400956808373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157.91950151204301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658.17442609977695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7.8144916353459202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1427.3999424891999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33</v>
      </c>
      <c r="W642" s="5">
        <f>IF((DiscreteStatsTable[[#This Row],[RepsRequested]]&gt;1),DiscreteStatsTable[[#This Row],[HalfWidth]],DiscreteStatsTable[[#This Row],[BatchMeansHalfWidth]])</f>
        <v>32.596879661118287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40</v>
      </c>
      <c r="Y642" s="5">
        <f>IF(DiscreteStatsTable[[#This Row],[RepsRequested]]=DiscreteStatsTable[[#This Row],[RepsWithStatObserved]],1,0)</f>
        <v>1</v>
      </c>
    </row>
    <row r="643" spans="1:25" x14ac:dyDescent="0.35">
      <c r="A643" t="s">
        <v>68</v>
      </c>
      <c r="B643" t="s">
        <v>70</v>
      </c>
      <c r="C643">
        <v>2</v>
      </c>
      <c r="D643" t="s">
        <v>93</v>
      </c>
      <c r="E643" t="s">
        <v>75</v>
      </c>
      <c r="F643" t="s">
        <v>76</v>
      </c>
      <c r="G643">
        <v>299.134713486517</v>
      </c>
      <c r="H643">
        <v>2E+20</v>
      </c>
      <c r="I643">
        <v>15.935374939264401</v>
      </c>
      <c r="J643">
        <v>1123.7650480115401</v>
      </c>
      <c r="K643">
        <v>40</v>
      </c>
      <c r="L643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40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336.25469893810657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101.92400956808373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157.91950151204301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658.17442609977695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7.8144916353459202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1427.3999424891999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33</v>
      </c>
      <c r="W643" s="5">
        <f>IF((DiscreteStatsTable[[#This Row],[RepsRequested]]&gt;1),DiscreteStatsTable[[#This Row],[HalfWidth]],DiscreteStatsTable[[#This Row],[BatchMeansHalfWidth]])</f>
        <v>32.596879661118287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40</v>
      </c>
      <c r="Y643" s="5">
        <f>IF(DiscreteStatsTable[[#This Row],[RepsRequested]]=DiscreteStatsTable[[#This Row],[RepsWithStatObserved]],1,0)</f>
        <v>1</v>
      </c>
    </row>
    <row r="644" spans="1:25" x14ac:dyDescent="0.35">
      <c r="A644" t="s">
        <v>68</v>
      </c>
      <c r="B644" t="s">
        <v>70</v>
      </c>
      <c r="C644">
        <v>3</v>
      </c>
      <c r="D644" t="s">
        <v>93</v>
      </c>
      <c r="E644" t="s">
        <v>75</v>
      </c>
      <c r="F644" t="s">
        <v>76</v>
      </c>
      <c r="G644">
        <v>157.91950151204301</v>
      </c>
      <c r="H644">
        <v>2E+20</v>
      </c>
      <c r="I644">
        <v>11.570328796077</v>
      </c>
      <c r="J644">
        <v>627.22620707817396</v>
      </c>
      <c r="K644">
        <v>30</v>
      </c>
      <c r="L644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40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336.25469893810657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101.92400956808373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157.91950151204301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658.17442609977695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7.8144916353459202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1427.3999424891999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33</v>
      </c>
      <c r="W644" s="5">
        <f>IF((DiscreteStatsTable[[#This Row],[RepsRequested]]&gt;1),DiscreteStatsTable[[#This Row],[HalfWidth]],DiscreteStatsTable[[#This Row],[BatchMeansHalfWidth]])</f>
        <v>32.596879661118287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40</v>
      </c>
      <c r="Y644" s="5">
        <f>IF(DiscreteStatsTable[[#This Row],[RepsRequested]]=DiscreteStatsTable[[#This Row],[RepsWithStatObserved]],1,0)</f>
        <v>1</v>
      </c>
    </row>
    <row r="645" spans="1:25" x14ac:dyDescent="0.35">
      <c r="A645" t="s">
        <v>68</v>
      </c>
      <c r="B645" t="s">
        <v>70</v>
      </c>
      <c r="C645">
        <v>4</v>
      </c>
      <c r="D645" t="s">
        <v>93</v>
      </c>
      <c r="E645" t="s">
        <v>75</v>
      </c>
      <c r="F645" t="s">
        <v>76</v>
      </c>
      <c r="G645">
        <v>320.856766993424</v>
      </c>
      <c r="H645">
        <v>2E+20</v>
      </c>
      <c r="I645">
        <v>12.1528219517484</v>
      </c>
      <c r="J645">
        <v>700.48288239143903</v>
      </c>
      <c r="K645">
        <v>20</v>
      </c>
      <c r="L645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40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336.25469893810657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101.92400956808373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157.91950151204301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658.17442609977695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7.8144916353459202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1427.3999424891999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33</v>
      </c>
      <c r="W645" s="5">
        <f>IF((DiscreteStatsTable[[#This Row],[RepsRequested]]&gt;1),DiscreteStatsTable[[#This Row],[HalfWidth]],DiscreteStatsTable[[#This Row],[BatchMeansHalfWidth]])</f>
        <v>32.596879661118287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40</v>
      </c>
      <c r="Y645" s="5">
        <f>IF(DiscreteStatsTable[[#This Row],[RepsRequested]]=DiscreteStatsTable[[#This Row],[RepsWithStatObserved]],1,0)</f>
        <v>1</v>
      </c>
    </row>
    <row r="646" spans="1:25" x14ac:dyDescent="0.35">
      <c r="A646" t="s">
        <v>68</v>
      </c>
      <c r="B646" t="s">
        <v>70</v>
      </c>
      <c r="C646">
        <v>5</v>
      </c>
      <c r="D646" t="s">
        <v>93</v>
      </c>
      <c r="E646" t="s">
        <v>75</v>
      </c>
      <c r="F646" t="s">
        <v>76</v>
      </c>
      <c r="G646">
        <v>278.841405662103</v>
      </c>
      <c r="H646">
        <v>2E+20</v>
      </c>
      <c r="I646">
        <v>10.262264478233201</v>
      </c>
      <c r="J646">
        <v>869.03269121523397</v>
      </c>
      <c r="K646">
        <v>50</v>
      </c>
      <c r="L646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40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336.25469893810657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101.92400956808373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157.91950151204301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658.17442609977695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7.8144916353459202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1427.3999424891999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33</v>
      </c>
      <c r="W646" s="5">
        <f>IF((DiscreteStatsTable[[#This Row],[RepsRequested]]&gt;1),DiscreteStatsTable[[#This Row],[HalfWidth]],DiscreteStatsTable[[#This Row],[BatchMeansHalfWidth]])</f>
        <v>32.596879661118287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40</v>
      </c>
      <c r="Y646" s="5">
        <f>IF(DiscreteStatsTable[[#This Row],[RepsRequested]]=DiscreteStatsTable[[#This Row],[RepsWithStatObserved]],1,0)</f>
        <v>1</v>
      </c>
    </row>
    <row r="647" spans="1:25" x14ac:dyDescent="0.35">
      <c r="A647" t="s">
        <v>68</v>
      </c>
      <c r="B647" t="s">
        <v>70</v>
      </c>
      <c r="C647">
        <v>6</v>
      </c>
      <c r="D647" t="s">
        <v>93</v>
      </c>
      <c r="E647" t="s">
        <v>75</v>
      </c>
      <c r="F647" t="s">
        <v>76</v>
      </c>
      <c r="G647">
        <v>345.73227397587499</v>
      </c>
      <c r="H647">
        <v>2E+20</v>
      </c>
      <c r="I647">
        <v>15.3236128332096</v>
      </c>
      <c r="J647">
        <v>843.21486875848404</v>
      </c>
      <c r="K647">
        <v>30</v>
      </c>
      <c r="L647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40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336.25469893810657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101.92400956808373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157.91950151204301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658.17442609977695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7.8144916353459202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1427.3999424891999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33</v>
      </c>
      <c r="W647" s="5">
        <f>IF((DiscreteStatsTable[[#This Row],[RepsRequested]]&gt;1),DiscreteStatsTable[[#This Row],[HalfWidth]],DiscreteStatsTable[[#This Row],[BatchMeansHalfWidth]])</f>
        <v>32.596879661118287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40</v>
      </c>
      <c r="Y647" s="5">
        <f>IF(DiscreteStatsTable[[#This Row],[RepsRequested]]=DiscreteStatsTable[[#This Row],[RepsWithStatObserved]],1,0)</f>
        <v>1</v>
      </c>
    </row>
    <row r="648" spans="1:25" x14ac:dyDescent="0.35">
      <c r="A648" t="s">
        <v>68</v>
      </c>
      <c r="B648" t="s">
        <v>70</v>
      </c>
      <c r="C648">
        <v>7</v>
      </c>
      <c r="D648" t="s">
        <v>93</v>
      </c>
      <c r="E648" t="s">
        <v>75</v>
      </c>
      <c r="F648" t="s">
        <v>76</v>
      </c>
      <c r="G648">
        <v>283.01087634838001</v>
      </c>
      <c r="H648">
        <v>2E+20</v>
      </c>
      <c r="I648">
        <v>51.530547566422001</v>
      </c>
      <c r="J648">
        <v>796.37248029258899</v>
      </c>
      <c r="K648">
        <v>20</v>
      </c>
      <c r="L648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40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336.25469893810657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101.92400956808373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157.91950151204301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658.17442609977695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7.8144916353459202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1427.3999424891999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33</v>
      </c>
      <c r="W648" s="5">
        <f>IF((DiscreteStatsTable[[#This Row],[RepsRequested]]&gt;1),DiscreteStatsTable[[#This Row],[HalfWidth]],DiscreteStatsTable[[#This Row],[BatchMeansHalfWidth]])</f>
        <v>32.596879661118287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40</v>
      </c>
      <c r="Y648" s="5">
        <f>IF(DiscreteStatsTable[[#This Row],[RepsRequested]]=DiscreteStatsTable[[#This Row],[RepsWithStatObserved]],1,0)</f>
        <v>1</v>
      </c>
    </row>
    <row r="649" spans="1:25" x14ac:dyDescent="0.35">
      <c r="A649" t="s">
        <v>68</v>
      </c>
      <c r="B649" t="s">
        <v>70</v>
      </c>
      <c r="C649">
        <v>8</v>
      </c>
      <c r="D649" t="s">
        <v>93</v>
      </c>
      <c r="E649" t="s">
        <v>75</v>
      </c>
      <c r="F649" t="s">
        <v>76</v>
      </c>
      <c r="G649">
        <v>341.22366753786201</v>
      </c>
      <c r="H649">
        <v>2E+20</v>
      </c>
      <c r="I649">
        <v>20.905909581216498</v>
      </c>
      <c r="J649">
        <v>718.30432440584195</v>
      </c>
      <c r="K649">
        <v>30</v>
      </c>
      <c r="L649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40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336.25469893810657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101.92400956808373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157.91950151204301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658.17442609977695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7.8144916353459202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1427.3999424891999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33</v>
      </c>
      <c r="W649" s="5">
        <f>IF((DiscreteStatsTable[[#This Row],[RepsRequested]]&gt;1),DiscreteStatsTable[[#This Row],[HalfWidth]],DiscreteStatsTable[[#This Row],[BatchMeansHalfWidth]])</f>
        <v>32.596879661118287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40</v>
      </c>
      <c r="Y649" s="5">
        <f>IF(DiscreteStatsTable[[#This Row],[RepsRequested]]=DiscreteStatsTable[[#This Row],[RepsWithStatObserved]],1,0)</f>
        <v>1</v>
      </c>
    </row>
    <row r="650" spans="1:25" x14ac:dyDescent="0.35">
      <c r="A650" t="s">
        <v>68</v>
      </c>
      <c r="B650" t="s">
        <v>70</v>
      </c>
      <c r="C650">
        <v>9</v>
      </c>
      <c r="D650" t="s">
        <v>93</v>
      </c>
      <c r="E650" t="s">
        <v>75</v>
      </c>
      <c r="F650" t="s">
        <v>76</v>
      </c>
      <c r="G650">
        <v>260.05846956738998</v>
      </c>
      <c r="H650">
        <v>2E+20</v>
      </c>
      <c r="I650">
        <v>15.374342700658801</v>
      </c>
      <c r="J650">
        <v>733.91559367053901</v>
      </c>
      <c r="K650">
        <v>30</v>
      </c>
      <c r="L650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40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336.25469893810657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157.91950151204301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658.17442609977695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7.8144916353459202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1427.3999424891999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33</v>
      </c>
      <c r="W650" s="5">
        <f>IF((DiscreteStatsTable[[#This Row],[RepsRequested]]&gt;1),DiscreteStatsTable[[#This Row],[HalfWidth]],DiscreteStatsTable[[#This Row],[BatchMeansHalfWidth]])</f>
        <v>32.596879661118287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40</v>
      </c>
      <c r="Y650" s="5">
        <f>IF(DiscreteStatsTable[[#This Row],[RepsRequested]]=DiscreteStatsTable[[#This Row],[RepsWithStatObserved]],1,0)</f>
        <v>1</v>
      </c>
    </row>
    <row r="651" spans="1:25" x14ac:dyDescent="0.35">
      <c r="A651" t="s">
        <v>68</v>
      </c>
      <c r="B651" t="s">
        <v>70</v>
      </c>
      <c r="C651">
        <v>10</v>
      </c>
      <c r="D651" t="s">
        <v>93</v>
      </c>
      <c r="E651" t="s">
        <v>75</v>
      </c>
      <c r="F651" t="s">
        <v>76</v>
      </c>
      <c r="G651">
        <v>282.22407786006499</v>
      </c>
      <c r="H651">
        <v>2E+20</v>
      </c>
      <c r="I651">
        <v>17.432974186549899</v>
      </c>
      <c r="J651">
        <v>589.40159236177897</v>
      </c>
      <c r="K651">
        <v>40</v>
      </c>
      <c r="L651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40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336.25469893810657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157.91950151204301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658.17442609977695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7.8144916353459202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1427.3999424891999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33</v>
      </c>
      <c r="W651" s="5">
        <f>IF((DiscreteStatsTable[[#This Row],[RepsRequested]]&gt;1),DiscreteStatsTable[[#This Row],[HalfWidth]],DiscreteStatsTable[[#This Row],[BatchMeansHalfWidth]])</f>
        <v>32.596879661118287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40</v>
      </c>
      <c r="Y651" s="5">
        <f>IF(DiscreteStatsTable[[#This Row],[RepsRequested]]=DiscreteStatsTable[[#This Row],[RepsWithStatObserved]],1,0)</f>
        <v>1</v>
      </c>
    </row>
    <row r="652" spans="1:25" x14ac:dyDescent="0.35">
      <c r="A652" t="s">
        <v>68</v>
      </c>
      <c r="B652" t="s">
        <v>70</v>
      </c>
      <c r="C652">
        <v>11</v>
      </c>
      <c r="D652" t="s">
        <v>93</v>
      </c>
      <c r="E652" t="s">
        <v>75</v>
      </c>
      <c r="F652" t="s">
        <v>76</v>
      </c>
      <c r="G652">
        <v>455.01869200466399</v>
      </c>
      <c r="H652">
        <v>2E+20</v>
      </c>
      <c r="I652">
        <v>14.9053181676791</v>
      </c>
      <c r="J652">
        <v>1346.5302205399</v>
      </c>
      <c r="K652">
        <v>30</v>
      </c>
      <c r="L652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40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336.25469893810657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157.91950151204301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658.17442609977695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7.8144916353459202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1427.3999424891999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33</v>
      </c>
      <c r="W652" s="5">
        <f>IF((DiscreteStatsTable[[#This Row],[RepsRequested]]&gt;1),DiscreteStatsTable[[#This Row],[HalfWidth]],DiscreteStatsTable[[#This Row],[BatchMeansHalfWidth]])</f>
        <v>32.596879661118287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40</v>
      </c>
      <c r="Y652" s="5">
        <f>IF(DiscreteStatsTable[[#This Row],[RepsRequested]]=DiscreteStatsTable[[#This Row],[RepsWithStatObserved]],1,0)</f>
        <v>1</v>
      </c>
    </row>
    <row r="653" spans="1:25" x14ac:dyDescent="0.35">
      <c r="A653" t="s">
        <v>68</v>
      </c>
      <c r="B653" t="s">
        <v>70</v>
      </c>
      <c r="C653">
        <v>12</v>
      </c>
      <c r="D653" t="s">
        <v>93</v>
      </c>
      <c r="E653" t="s">
        <v>75</v>
      </c>
      <c r="F653" t="s">
        <v>76</v>
      </c>
      <c r="G653">
        <v>297.85329714548101</v>
      </c>
      <c r="H653">
        <v>2E+20</v>
      </c>
      <c r="I653">
        <v>9.6186712771662997</v>
      </c>
      <c r="J653">
        <v>1068.6445602610099</v>
      </c>
      <c r="K653">
        <v>50</v>
      </c>
      <c r="L653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40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336.25469893810657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157.91950151204301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658.17442609977695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7.8144916353459202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1427.3999424891999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33</v>
      </c>
      <c r="W653" s="5">
        <f>IF((DiscreteStatsTable[[#This Row],[RepsRequested]]&gt;1),DiscreteStatsTable[[#This Row],[HalfWidth]],DiscreteStatsTable[[#This Row],[BatchMeansHalfWidth]])</f>
        <v>32.596879661118287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40</v>
      </c>
      <c r="Y653" s="5">
        <f>IF(DiscreteStatsTable[[#This Row],[RepsRequested]]=DiscreteStatsTable[[#This Row],[RepsWithStatObserved]],1,0)</f>
        <v>1</v>
      </c>
    </row>
    <row r="654" spans="1:25" x14ac:dyDescent="0.35">
      <c r="A654" t="s">
        <v>68</v>
      </c>
      <c r="B654" t="s">
        <v>70</v>
      </c>
      <c r="C654">
        <v>13</v>
      </c>
      <c r="D654" t="s">
        <v>93</v>
      </c>
      <c r="E654" t="s">
        <v>75</v>
      </c>
      <c r="F654" t="s">
        <v>76</v>
      </c>
      <c r="G654">
        <v>244.041867891452</v>
      </c>
      <c r="H654">
        <v>2E+20</v>
      </c>
      <c r="I654">
        <v>17.305086536679902</v>
      </c>
      <c r="J654">
        <v>889.03608641112203</v>
      </c>
      <c r="K654">
        <v>30</v>
      </c>
      <c r="L654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40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336.25469893810657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157.91950151204301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658.17442609977695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7.8144916353459202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1427.3999424891999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33</v>
      </c>
      <c r="W654" s="5">
        <f>IF((DiscreteStatsTable[[#This Row],[RepsRequested]]&gt;1),DiscreteStatsTable[[#This Row],[HalfWidth]],DiscreteStatsTable[[#This Row],[BatchMeansHalfWidth]])</f>
        <v>32.596879661118287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40</v>
      </c>
      <c r="Y654" s="5">
        <f>IF(DiscreteStatsTable[[#This Row],[RepsRequested]]=DiscreteStatsTable[[#This Row],[RepsWithStatObserved]],1,0)</f>
        <v>1</v>
      </c>
    </row>
    <row r="655" spans="1:25" x14ac:dyDescent="0.35">
      <c r="A655" t="s">
        <v>68</v>
      </c>
      <c r="B655" t="s">
        <v>70</v>
      </c>
      <c r="C655">
        <v>14</v>
      </c>
      <c r="D655" t="s">
        <v>93</v>
      </c>
      <c r="E655" t="s">
        <v>75</v>
      </c>
      <c r="F655" t="s">
        <v>76</v>
      </c>
      <c r="G655">
        <v>387.885843751442</v>
      </c>
      <c r="H655">
        <v>2E+20</v>
      </c>
      <c r="I655">
        <v>10.170378299171499</v>
      </c>
      <c r="J655">
        <v>857.61294172531302</v>
      </c>
      <c r="K655">
        <v>30</v>
      </c>
      <c r="L655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40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336.25469893810657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157.91950151204301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658.17442609977695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7.8144916353459202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1427.3999424891999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33</v>
      </c>
      <c r="W655" s="5">
        <f>IF((DiscreteStatsTable[[#This Row],[RepsRequested]]&gt;1),DiscreteStatsTable[[#This Row],[HalfWidth]],DiscreteStatsTable[[#This Row],[BatchMeansHalfWidth]])</f>
        <v>32.596879661118287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40</v>
      </c>
      <c r="Y655" s="5">
        <f>IF(DiscreteStatsTable[[#This Row],[RepsRequested]]=DiscreteStatsTable[[#This Row],[RepsWithStatObserved]],1,0)</f>
        <v>1</v>
      </c>
    </row>
    <row r="656" spans="1:25" x14ac:dyDescent="0.35">
      <c r="A656" t="s">
        <v>68</v>
      </c>
      <c r="B656" t="s">
        <v>70</v>
      </c>
      <c r="C656">
        <v>15</v>
      </c>
      <c r="D656" t="s">
        <v>93</v>
      </c>
      <c r="E656" t="s">
        <v>75</v>
      </c>
      <c r="F656" t="s">
        <v>76</v>
      </c>
      <c r="G656">
        <v>530.008492765406</v>
      </c>
      <c r="H656">
        <v>2E+20</v>
      </c>
      <c r="I656">
        <v>14.2546293182263</v>
      </c>
      <c r="J656">
        <v>1231.4845378238699</v>
      </c>
      <c r="K656">
        <v>20</v>
      </c>
      <c r="L656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40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336.25469893810657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157.91950151204301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658.17442609977695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7.8144916353459202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1427.3999424891999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33</v>
      </c>
      <c r="W656" s="5">
        <f>IF((DiscreteStatsTable[[#This Row],[RepsRequested]]&gt;1),DiscreteStatsTable[[#This Row],[HalfWidth]],DiscreteStatsTable[[#This Row],[BatchMeansHalfWidth]])</f>
        <v>32.596879661118287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40</v>
      </c>
      <c r="Y656" s="5">
        <f>IF(DiscreteStatsTable[[#This Row],[RepsRequested]]=DiscreteStatsTable[[#This Row],[RepsWithStatObserved]],1,0)</f>
        <v>1</v>
      </c>
    </row>
    <row r="657" spans="1:25" x14ac:dyDescent="0.35">
      <c r="A657" t="s">
        <v>68</v>
      </c>
      <c r="B657" t="s">
        <v>70</v>
      </c>
      <c r="C657">
        <v>16</v>
      </c>
      <c r="D657" t="s">
        <v>93</v>
      </c>
      <c r="E657" t="s">
        <v>75</v>
      </c>
      <c r="F657" t="s">
        <v>76</v>
      </c>
      <c r="G657">
        <v>383.79560056081999</v>
      </c>
      <c r="H657">
        <v>2E+20</v>
      </c>
      <c r="I657">
        <v>16.147652554729099</v>
      </c>
      <c r="J657">
        <v>1246.2686588323199</v>
      </c>
      <c r="K657">
        <v>30</v>
      </c>
      <c r="L657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40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336.25469893810657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157.91950151204301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658.17442609977695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7.8144916353459202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1427.3999424891999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33</v>
      </c>
      <c r="W657" s="5">
        <f>IF((DiscreteStatsTable[[#This Row],[RepsRequested]]&gt;1),DiscreteStatsTable[[#This Row],[HalfWidth]],DiscreteStatsTable[[#This Row],[BatchMeansHalfWidth]])</f>
        <v>32.596879661118287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40</v>
      </c>
      <c r="Y657" s="5">
        <f>IF(DiscreteStatsTable[[#This Row],[RepsRequested]]=DiscreteStatsTable[[#This Row],[RepsWithStatObserved]],1,0)</f>
        <v>1</v>
      </c>
    </row>
    <row r="658" spans="1:25" x14ac:dyDescent="0.35">
      <c r="A658" t="s">
        <v>68</v>
      </c>
      <c r="B658" t="s">
        <v>70</v>
      </c>
      <c r="C658">
        <v>17</v>
      </c>
      <c r="D658" t="s">
        <v>93</v>
      </c>
      <c r="E658" t="s">
        <v>75</v>
      </c>
      <c r="F658" t="s">
        <v>76</v>
      </c>
      <c r="G658">
        <v>217.84626878122</v>
      </c>
      <c r="H658">
        <v>2E+20</v>
      </c>
      <c r="I658">
        <v>12.985945466137499</v>
      </c>
      <c r="J658">
        <v>779.564935445581</v>
      </c>
      <c r="K658">
        <v>30</v>
      </c>
      <c r="L658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40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336.25469893810657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157.91950151204301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658.17442609977695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7.8144916353459202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1427.3999424891999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33</v>
      </c>
      <c r="W658" s="5">
        <f>IF((DiscreteStatsTable[[#This Row],[RepsRequested]]&gt;1),DiscreteStatsTable[[#This Row],[HalfWidth]],DiscreteStatsTable[[#This Row],[BatchMeansHalfWidth]])</f>
        <v>32.596879661118287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40</v>
      </c>
      <c r="Y658" s="5">
        <f>IF(DiscreteStatsTable[[#This Row],[RepsRequested]]=DiscreteStatsTable[[#This Row],[RepsWithStatObserved]],1,0)</f>
        <v>1</v>
      </c>
    </row>
    <row r="659" spans="1:25" x14ac:dyDescent="0.35">
      <c r="A659" t="s">
        <v>68</v>
      </c>
      <c r="B659" t="s">
        <v>70</v>
      </c>
      <c r="C659">
        <v>18</v>
      </c>
      <c r="D659" t="s">
        <v>93</v>
      </c>
      <c r="E659" t="s">
        <v>75</v>
      </c>
      <c r="F659" t="s">
        <v>76</v>
      </c>
      <c r="G659">
        <v>393.37282157050203</v>
      </c>
      <c r="H659">
        <v>2E+20</v>
      </c>
      <c r="I659">
        <v>20.066497307289399</v>
      </c>
      <c r="J659">
        <v>736.18437801672303</v>
      </c>
      <c r="K659">
        <v>20</v>
      </c>
      <c r="L659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40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336.25469893810657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101.92400956808373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157.91950151204301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658.17442609977695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7.8144916353459202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1427.3999424891999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33</v>
      </c>
      <c r="W659" s="5">
        <f>IF((DiscreteStatsTable[[#This Row],[RepsRequested]]&gt;1),DiscreteStatsTable[[#This Row],[HalfWidth]],DiscreteStatsTable[[#This Row],[BatchMeansHalfWidth]])</f>
        <v>32.596879661118287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40</v>
      </c>
      <c r="Y659" s="5">
        <f>IF(DiscreteStatsTable[[#This Row],[RepsRequested]]=DiscreteStatsTable[[#This Row],[RepsWithStatObserved]],1,0)</f>
        <v>1</v>
      </c>
    </row>
    <row r="660" spans="1:25" x14ac:dyDescent="0.35">
      <c r="A660" t="s">
        <v>68</v>
      </c>
      <c r="B660" t="s">
        <v>70</v>
      </c>
      <c r="C660">
        <v>19</v>
      </c>
      <c r="D660" t="s">
        <v>93</v>
      </c>
      <c r="E660" t="s">
        <v>75</v>
      </c>
      <c r="F660" t="s">
        <v>76</v>
      </c>
      <c r="G660">
        <v>397.45050761476699</v>
      </c>
      <c r="H660">
        <v>2E+20</v>
      </c>
      <c r="I660">
        <v>19.3233938630515</v>
      </c>
      <c r="J660">
        <v>927.13262994959302</v>
      </c>
      <c r="K660">
        <v>30</v>
      </c>
      <c r="L660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40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336.25469893810657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157.91950151204301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658.17442609977695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7.8144916353459202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1427.3999424891999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33</v>
      </c>
      <c r="W660" s="5">
        <f>IF((DiscreteStatsTable[[#This Row],[RepsRequested]]&gt;1),DiscreteStatsTable[[#This Row],[HalfWidth]],DiscreteStatsTable[[#This Row],[BatchMeansHalfWidth]])</f>
        <v>32.596879661118287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40</v>
      </c>
      <c r="Y660" s="5">
        <f>IF(DiscreteStatsTable[[#This Row],[RepsRequested]]=DiscreteStatsTable[[#This Row],[RepsWithStatObserved]],1,0)</f>
        <v>1</v>
      </c>
    </row>
    <row r="661" spans="1:25" x14ac:dyDescent="0.35">
      <c r="A661" t="s">
        <v>68</v>
      </c>
      <c r="B661" t="s">
        <v>70</v>
      </c>
      <c r="C661">
        <v>20</v>
      </c>
      <c r="D661" t="s">
        <v>93</v>
      </c>
      <c r="E661" t="s">
        <v>75</v>
      </c>
      <c r="F661" t="s">
        <v>76</v>
      </c>
      <c r="G661">
        <v>457.014221940227</v>
      </c>
      <c r="H661">
        <v>2E+20</v>
      </c>
      <c r="I661">
        <v>16.027596916449699</v>
      </c>
      <c r="J661">
        <v>1427.3999424891999</v>
      </c>
      <c r="K661">
        <v>10</v>
      </c>
      <c r="L661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40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336.25469893810657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157.91950151204301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658.17442609977695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7.8144916353459202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1427.3999424891999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33</v>
      </c>
      <c r="W661" s="5">
        <f>IF((DiscreteStatsTable[[#This Row],[RepsRequested]]&gt;1),DiscreteStatsTable[[#This Row],[HalfWidth]],DiscreteStatsTable[[#This Row],[BatchMeansHalfWidth]])</f>
        <v>32.596879661118287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40</v>
      </c>
      <c r="Y661" s="5">
        <f>IF(DiscreteStatsTable[[#This Row],[RepsRequested]]=DiscreteStatsTable[[#This Row],[RepsWithStatObserved]],1,0)</f>
        <v>1</v>
      </c>
    </row>
    <row r="662" spans="1:25" x14ac:dyDescent="0.35">
      <c r="A662" t="s">
        <v>68</v>
      </c>
      <c r="B662" t="s">
        <v>70</v>
      </c>
      <c r="C662">
        <v>21</v>
      </c>
      <c r="D662" t="s">
        <v>93</v>
      </c>
      <c r="E662" t="s">
        <v>75</v>
      </c>
      <c r="F662" t="s">
        <v>76</v>
      </c>
      <c r="G662">
        <v>548.44100890634002</v>
      </c>
      <c r="H662">
        <v>2E+20</v>
      </c>
      <c r="I662">
        <v>14.6527296251538</v>
      </c>
      <c r="J662">
        <v>1071.40623098895</v>
      </c>
      <c r="K662">
        <v>30</v>
      </c>
      <c r="L662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40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336.25469893810657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157.91950151204301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658.17442609977695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7.8144916353459202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1427.3999424891999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33</v>
      </c>
      <c r="W662" s="5">
        <f>IF((DiscreteStatsTable[[#This Row],[RepsRequested]]&gt;1),DiscreteStatsTable[[#This Row],[HalfWidth]],DiscreteStatsTable[[#This Row],[BatchMeansHalfWidth]])</f>
        <v>32.596879661118287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40</v>
      </c>
      <c r="Y662" s="5">
        <f>IF(DiscreteStatsTable[[#This Row],[RepsRequested]]=DiscreteStatsTable[[#This Row],[RepsWithStatObserved]],1,0)</f>
        <v>1</v>
      </c>
    </row>
    <row r="663" spans="1:25" x14ac:dyDescent="0.35">
      <c r="A663" t="s">
        <v>68</v>
      </c>
      <c r="B663" t="s">
        <v>70</v>
      </c>
      <c r="C663">
        <v>22</v>
      </c>
      <c r="D663" t="s">
        <v>93</v>
      </c>
      <c r="E663" t="s">
        <v>75</v>
      </c>
      <c r="F663" t="s">
        <v>76</v>
      </c>
      <c r="G663">
        <v>386.93018756231697</v>
      </c>
      <c r="H663">
        <v>2E+20</v>
      </c>
      <c r="I663">
        <v>7.8144916353459202</v>
      </c>
      <c r="J663">
        <v>1113.5982422427601</v>
      </c>
      <c r="K663">
        <v>30</v>
      </c>
      <c r="L663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40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336.25469893810657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157.91950151204301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658.17442609977695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7.8144916353459202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1427.3999424891999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33</v>
      </c>
      <c r="W663" s="5">
        <f>IF((DiscreteStatsTable[[#This Row],[RepsRequested]]&gt;1),DiscreteStatsTable[[#This Row],[HalfWidth]],DiscreteStatsTable[[#This Row],[BatchMeansHalfWidth]])</f>
        <v>32.596879661118287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40</v>
      </c>
      <c r="Y663" s="5">
        <f>IF(DiscreteStatsTable[[#This Row],[RepsRequested]]=DiscreteStatsTable[[#This Row],[RepsWithStatObserved]],1,0)</f>
        <v>1</v>
      </c>
    </row>
    <row r="664" spans="1:25" x14ac:dyDescent="0.35">
      <c r="A664" t="s">
        <v>68</v>
      </c>
      <c r="B664" t="s">
        <v>70</v>
      </c>
      <c r="C664">
        <v>23</v>
      </c>
      <c r="D664" t="s">
        <v>93</v>
      </c>
      <c r="E664" t="s">
        <v>75</v>
      </c>
      <c r="F664" t="s">
        <v>76</v>
      </c>
      <c r="G664">
        <v>361.38410628127502</v>
      </c>
      <c r="H664">
        <v>2E+20</v>
      </c>
      <c r="I664">
        <v>13.7001954048533</v>
      </c>
      <c r="J664">
        <v>929.39171193586003</v>
      </c>
      <c r="K664">
        <v>40</v>
      </c>
      <c r="L664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40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336.25469893810657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157.91950151204301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658.17442609977695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7.8144916353459202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1427.3999424891999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33</v>
      </c>
      <c r="W664" s="5">
        <f>IF((DiscreteStatsTable[[#This Row],[RepsRequested]]&gt;1),DiscreteStatsTable[[#This Row],[HalfWidth]],DiscreteStatsTable[[#This Row],[BatchMeansHalfWidth]])</f>
        <v>32.596879661118287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40</v>
      </c>
      <c r="Y664" s="5">
        <f>IF(DiscreteStatsTable[[#This Row],[RepsRequested]]=DiscreteStatsTable[[#This Row],[RepsWithStatObserved]],1,0)</f>
        <v>1</v>
      </c>
    </row>
    <row r="665" spans="1:25" x14ac:dyDescent="0.35">
      <c r="A665" t="s">
        <v>68</v>
      </c>
      <c r="B665" t="s">
        <v>70</v>
      </c>
      <c r="C665">
        <v>24</v>
      </c>
      <c r="D665" t="s">
        <v>93</v>
      </c>
      <c r="E665" t="s">
        <v>75</v>
      </c>
      <c r="F665" t="s">
        <v>76</v>
      </c>
      <c r="G665">
        <v>316.83848533340699</v>
      </c>
      <c r="H665">
        <v>2E+20</v>
      </c>
      <c r="I665">
        <v>17.251939196147301</v>
      </c>
      <c r="J665">
        <v>824.75773726764999</v>
      </c>
      <c r="K665">
        <v>40</v>
      </c>
      <c r="L665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40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336.25469893810657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157.91950151204301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658.17442609977695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7.8144916353459202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1427.3999424891999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33</v>
      </c>
      <c r="W665" s="5">
        <f>IF((DiscreteStatsTable[[#This Row],[RepsRequested]]&gt;1),DiscreteStatsTable[[#This Row],[HalfWidth]],DiscreteStatsTable[[#This Row],[BatchMeansHalfWidth]])</f>
        <v>32.596879661118287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40</v>
      </c>
      <c r="Y665" s="5">
        <f>IF(DiscreteStatsTable[[#This Row],[RepsRequested]]=DiscreteStatsTable[[#This Row],[RepsWithStatObserved]],1,0)</f>
        <v>1</v>
      </c>
    </row>
    <row r="666" spans="1:25" x14ac:dyDescent="0.35">
      <c r="A666" t="s">
        <v>68</v>
      </c>
      <c r="B666" t="s">
        <v>70</v>
      </c>
      <c r="C666">
        <v>25</v>
      </c>
      <c r="D666" t="s">
        <v>93</v>
      </c>
      <c r="E666" t="s">
        <v>75</v>
      </c>
      <c r="F666" t="s">
        <v>76</v>
      </c>
      <c r="G666">
        <v>195.01703793159899</v>
      </c>
      <c r="H666">
        <v>2E+20</v>
      </c>
      <c r="I666">
        <v>15.795769258807701</v>
      </c>
      <c r="J666">
        <v>650.10151158640394</v>
      </c>
      <c r="K666">
        <v>40</v>
      </c>
      <c r="L666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40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336.25469893810657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157.91950151204301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658.17442609977695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7.8144916353459202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1427.3999424891999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33</v>
      </c>
      <c r="W666" s="5">
        <f>IF((DiscreteStatsTable[[#This Row],[RepsRequested]]&gt;1),DiscreteStatsTable[[#This Row],[HalfWidth]],DiscreteStatsTable[[#This Row],[BatchMeansHalfWidth]])</f>
        <v>32.596879661118287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40</v>
      </c>
      <c r="Y666" s="5">
        <f>IF(DiscreteStatsTable[[#This Row],[RepsRequested]]=DiscreteStatsTable[[#This Row],[RepsWithStatObserved]],1,0)</f>
        <v>1</v>
      </c>
    </row>
    <row r="667" spans="1:25" x14ac:dyDescent="0.35">
      <c r="A667" t="s">
        <v>68</v>
      </c>
      <c r="B667" t="s">
        <v>70</v>
      </c>
      <c r="C667">
        <v>26</v>
      </c>
      <c r="D667" t="s">
        <v>93</v>
      </c>
      <c r="E667" t="s">
        <v>75</v>
      </c>
      <c r="F667" t="s">
        <v>76</v>
      </c>
      <c r="G667">
        <v>256.36958641584999</v>
      </c>
      <c r="H667">
        <v>2E+20</v>
      </c>
      <c r="I667">
        <v>19.852714984147699</v>
      </c>
      <c r="J667">
        <v>766.60588938638</v>
      </c>
      <c r="K667">
        <v>40</v>
      </c>
      <c r="L667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40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336.25469893810657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157.91950151204301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658.17442609977695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7.8144916353459202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1427.3999424891999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33</v>
      </c>
      <c r="W667" s="5">
        <f>IF((DiscreteStatsTable[[#This Row],[RepsRequested]]&gt;1),DiscreteStatsTable[[#This Row],[HalfWidth]],DiscreteStatsTable[[#This Row],[BatchMeansHalfWidth]])</f>
        <v>32.596879661118287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40</v>
      </c>
      <c r="Y667" s="5">
        <f>IF(DiscreteStatsTable[[#This Row],[RepsRequested]]=DiscreteStatsTable[[#This Row],[RepsWithStatObserved]],1,0)</f>
        <v>1</v>
      </c>
    </row>
    <row r="668" spans="1:25" x14ac:dyDescent="0.35">
      <c r="A668" t="s">
        <v>68</v>
      </c>
      <c r="B668" t="s">
        <v>70</v>
      </c>
      <c r="C668">
        <v>27</v>
      </c>
      <c r="D668" t="s">
        <v>93</v>
      </c>
      <c r="E668" t="s">
        <v>75</v>
      </c>
      <c r="F668" t="s">
        <v>76</v>
      </c>
      <c r="G668">
        <v>328.86699143913802</v>
      </c>
      <c r="H668">
        <v>2E+20</v>
      </c>
      <c r="I668">
        <v>14.3539465737811</v>
      </c>
      <c r="J668">
        <v>1039.12412859644</v>
      </c>
      <c r="K668">
        <v>40</v>
      </c>
      <c r="L668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40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336.25469893810657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157.91950151204301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658.17442609977695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7.8144916353459202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1427.3999424891999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33</v>
      </c>
      <c r="W668" s="5">
        <f>IF((DiscreteStatsTable[[#This Row],[RepsRequested]]&gt;1),DiscreteStatsTable[[#This Row],[HalfWidth]],DiscreteStatsTable[[#This Row],[BatchMeansHalfWidth]])</f>
        <v>32.596879661118287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40</v>
      </c>
      <c r="Y668" s="5">
        <f>IF(DiscreteStatsTable[[#This Row],[RepsRequested]]=DiscreteStatsTable[[#This Row],[RepsWithStatObserved]],1,0)</f>
        <v>1</v>
      </c>
    </row>
    <row r="669" spans="1:25" x14ac:dyDescent="0.35">
      <c r="A669" t="s">
        <v>68</v>
      </c>
      <c r="B669" t="s">
        <v>70</v>
      </c>
      <c r="C669">
        <v>28</v>
      </c>
      <c r="D669" t="s">
        <v>93</v>
      </c>
      <c r="E669" t="s">
        <v>75</v>
      </c>
      <c r="F669" t="s">
        <v>76</v>
      </c>
      <c r="G669">
        <v>287.05429098290801</v>
      </c>
      <c r="H669">
        <v>2E+20</v>
      </c>
      <c r="I669">
        <v>15.994044022977199</v>
      </c>
      <c r="J669">
        <v>687.856938858955</v>
      </c>
      <c r="K669">
        <v>40</v>
      </c>
      <c r="L669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40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336.25469893810657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101.92400956808373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157.91950151204301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658.17442609977695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7.8144916353459202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1427.3999424891999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33</v>
      </c>
      <c r="W669" s="5">
        <f>IF((DiscreteStatsTable[[#This Row],[RepsRequested]]&gt;1),DiscreteStatsTable[[#This Row],[HalfWidth]],DiscreteStatsTable[[#This Row],[BatchMeansHalfWidth]])</f>
        <v>32.596879661118287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40</v>
      </c>
      <c r="Y669" s="5">
        <f>IF(DiscreteStatsTable[[#This Row],[RepsRequested]]=DiscreteStatsTable[[#This Row],[RepsWithStatObserved]],1,0)</f>
        <v>1</v>
      </c>
    </row>
    <row r="670" spans="1:25" x14ac:dyDescent="0.35">
      <c r="A670" t="s">
        <v>68</v>
      </c>
      <c r="B670" t="s">
        <v>70</v>
      </c>
      <c r="C670">
        <v>29</v>
      </c>
      <c r="D670" t="s">
        <v>93</v>
      </c>
      <c r="E670" t="s">
        <v>75</v>
      </c>
      <c r="F670" t="s">
        <v>76</v>
      </c>
      <c r="G670">
        <v>249.54022024253501</v>
      </c>
      <c r="H670">
        <v>2E+20</v>
      </c>
      <c r="I670">
        <v>18.08896807835</v>
      </c>
      <c r="J670">
        <v>674.184201296016</v>
      </c>
      <c r="K670">
        <v>20</v>
      </c>
      <c r="L670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40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336.25469893810657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157.91950151204301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658.17442609977695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7.8144916353459202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1427.3999424891999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33</v>
      </c>
      <c r="W670" s="5">
        <f>IF((DiscreteStatsTable[[#This Row],[RepsRequested]]&gt;1),DiscreteStatsTable[[#This Row],[HalfWidth]],DiscreteStatsTable[[#This Row],[BatchMeansHalfWidth]])</f>
        <v>32.596879661118287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40</v>
      </c>
      <c r="Y670" s="5">
        <f>IF(DiscreteStatsTable[[#This Row],[RepsRequested]]=DiscreteStatsTable[[#This Row],[RepsWithStatObserved]],1,0)</f>
        <v>1</v>
      </c>
    </row>
    <row r="671" spans="1:25" x14ac:dyDescent="0.35">
      <c r="A671" t="s">
        <v>68</v>
      </c>
      <c r="B671" t="s">
        <v>70</v>
      </c>
      <c r="C671">
        <v>30</v>
      </c>
      <c r="D671" t="s">
        <v>93</v>
      </c>
      <c r="E671" t="s">
        <v>75</v>
      </c>
      <c r="F671" t="s">
        <v>76</v>
      </c>
      <c r="G671">
        <v>512.86349096361698</v>
      </c>
      <c r="H671">
        <v>2E+20</v>
      </c>
      <c r="I671">
        <v>13.493196105096199</v>
      </c>
      <c r="J671">
        <v>1190.4657156600599</v>
      </c>
      <c r="K671">
        <v>30</v>
      </c>
      <c r="L671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40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336.25469893810657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157.91950151204301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658.17442609977695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7.8144916353459202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1427.3999424891999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33</v>
      </c>
      <c r="W671" s="5">
        <f>IF((DiscreteStatsTable[[#This Row],[RepsRequested]]&gt;1),DiscreteStatsTable[[#This Row],[HalfWidth]],DiscreteStatsTable[[#This Row],[BatchMeansHalfWidth]])</f>
        <v>32.596879661118287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40</v>
      </c>
      <c r="Y671" s="5">
        <f>IF(DiscreteStatsTable[[#This Row],[RepsRequested]]=DiscreteStatsTable[[#This Row],[RepsWithStatObserved]],1,0)</f>
        <v>1</v>
      </c>
    </row>
    <row r="672" spans="1:25" x14ac:dyDescent="0.35">
      <c r="A672" t="s">
        <v>68</v>
      </c>
      <c r="B672" t="s">
        <v>70</v>
      </c>
      <c r="C672">
        <v>31</v>
      </c>
      <c r="D672" t="s">
        <v>93</v>
      </c>
      <c r="E672" t="s">
        <v>75</v>
      </c>
      <c r="F672" t="s">
        <v>76</v>
      </c>
      <c r="G672">
        <v>286.91532278496902</v>
      </c>
      <c r="H672">
        <v>2E+20</v>
      </c>
      <c r="I672">
        <v>16.420113338310301</v>
      </c>
      <c r="J672">
        <v>824.57350906649503</v>
      </c>
      <c r="K672">
        <v>30</v>
      </c>
      <c r="L672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40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336.25469893810657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157.91950151204301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658.17442609977695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7.8144916353459202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1427.3999424891999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33</v>
      </c>
      <c r="W672" s="5">
        <f>IF((DiscreteStatsTable[[#This Row],[RepsRequested]]&gt;1),DiscreteStatsTable[[#This Row],[HalfWidth]],DiscreteStatsTable[[#This Row],[BatchMeansHalfWidth]])</f>
        <v>32.596879661118287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40</v>
      </c>
      <c r="Y672" s="5">
        <f>IF(DiscreteStatsTable[[#This Row],[RepsRequested]]=DiscreteStatsTable[[#This Row],[RepsWithStatObserved]],1,0)</f>
        <v>1</v>
      </c>
    </row>
    <row r="673" spans="1:25" x14ac:dyDescent="0.35">
      <c r="A673" t="s">
        <v>68</v>
      </c>
      <c r="B673" t="s">
        <v>70</v>
      </c>
      <c r="C673">
        <v>32</v>
      </c>
      <c r="D673" t="s">
        <v>93</v>
      </c>
      <c r="E673" t="s">
        <v>75</v>
      </c>
      <c r="F673" t="s">
        <v>76</v>
      </c>
      <c r="G673">
        <v>362.697343533577</v>
      </c>
      <c r="H673">
        <v>2E+20</v>
      </c>
      <c r="I673">
        <v>13.563430249043799</v>
      </c>
      <c r="J673">
        <v>772.20994859087295</v>
      </c>
      <c r="K673">
        <v>30</v>
      </c>
      <c r="L673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40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336.25469893810657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157.91950151204301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658.17442609977695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7.8144916353459202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1427.3999424891999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33</v>
      </c>
      <c r="W673" s="5">
        <f>IF((DiscreteStatsTable[[#This Row],[RepsRequested]]&gt;1),DiscreteStatsTable[[#This Row],[HalfWidth]],DiscreteStatsTable[[#This Row],[BatchMeansHalfWidth]])</f>
        <v>32.596879661118287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40</v>
      </c>
      <c r="Y673" s="5">
        <f>IF(DiscreteStatsTable[[#This Row],[RepsRequested]]=DiscreteStatsTable[[#This Row],[RepsWithStatObserved]],1,0)</f>
        <v>1</v>
      </c>
    </row>
    <row r="674" spans="1:25" x14ac:dyDescent="0.35">
      <c r="A674" t="s">
        <v>68</v>
      </c>
      <c r="B674" t="s">
        <v>70</v>
      </c>
      <c r="C674">
        <v>33</v>
      </c>
      <c r="D674" t="s">
        <v>93</v>
      </c>
      <c r="E674" t="s">
        <v>75</v>
      </c>
      <c r="F674" t="s">
        <v>76</v>
      </c>
      <c r="G674">
        <v>249.67332554753199</v>
      </c>
      <c r="H674">
        <v>2E+20</v>
      </c>
      <c r="I674">
        <v>45.782457352086901</v>
      </c>
      <c r="J674">
        <v>664.33710101643305</v>
      </c>
      <c r="K674">
        <v>30</v>
      </c>
      <c r="L674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40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336.25469893810657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157.91950151204301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658.17442609977695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7.8144916353459202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1427.3999424891999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33</v>
      </c>
      <c r="W674" s="5">
        <f>IF((DiscreteStatsTable[[#This Row],[RepsRequested]]&gt;1),DiscreteStatsTable[[#This Row],[HalfWidth]],DiscreteStatsTable[[#This Row],[BatchMeansHalfWidth]])</f>
        <v>32.596879661118287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40</v>
      </c>
      <c r="Y674" s="5">
        <f>IF(DiscreteStatsTable[[#This Row],[RepsRequested]]=DiscreteStatsTable[[#This Row],[RepsWithStatObserved]],1,0)</f>
        <v>1</v>
      </c>
    </row>
    <row r="675" spans="1:25" x14ac:dyDescent="0.35">
      <c r="A675" t="s">
        <v>68</v>
      </c>
      <c r="B675" t="s">
        <v>70</v>
      </c>
      <c r="C675">
        <v>34</v>
      </c>
      <c r="D675" t="s">
        <v>93</v>
      </c>
      <c r="E675" t="s">
        <v>75</v>
      </c>
      <c r="F675" t="s">
        <v>76</v>
      </c>
      <c r="G675">
        <v>330.20533211381598</v>
      </c>
      <c r="H675">
        <v>2E+20</v>
      </c>
      <c r="I675">
        <v>14.1547063101648</v>
      </c>
      <c r="J675">
        <v>1079.16814868303</v>
      </c>
      <c r="K675">
        <v>40</v>
      </c>
      <c r="L675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40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336.25469893810657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157.91950151204301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658.17442609977695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7.8144916353459202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1427.3999424891999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33</v>
      </c>
      <c r="W675" s="5">
        <f>IF((DiscreteStatsTable[[#This Row],[RepsRequested]]&gt;1),DiscreteStatsTable[[#This Row],[HalfWidth]],DiscreteStatsTable[[#This Row],[BatchMeansHalfWidth]])</f>
        <v>32.596879661118287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40</v>
      </c>
      <c r="Y675" s="5">
        <f>IF(DiscreteStatsTable[[#This Row],[RepsRequested]]=DiscreteStatsTable[[#This Row],[RepsWithStatObserved]],1,0)</f>
        <v>1</v>
      </c>
    </row>
    <row r="676" spans="1:25" x14ac:dyDescent="0.35">
      <c r="A676" t="s">
        <v>68</v>
      </c>
      <c r="B676" t="s">
        <v>70</v>
      </c>
      <c r="C676">
        <v>35</v>
      </c>
      <c r="D676" t="s">
        <v>93</v>
      </c>
      <c r="E676" t="s">
        <v>75</v>
      </c>
      <c r="F676" t="s">
        <v>76</v>
      </c>
      <c r="G676">
        <v>658.17442609977695</v>
      </c>
      <c r="H676">
        <v>2E+20</v>
      </c>
      <c r="I676">
        <v>11.6004073962989</v>
      </c>
      <c r="J676">
        <v>1332.9489895470299</v>
      </c>
      <c r="K676">
        <v>20</v>
      </c>
      <c r="L676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40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336.25469893810657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157.91950151204301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658.17442609977695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7.8144916353459202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1427.3999424891999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33</v>
      </c>
      <c r="W676" s="5">
        <f>IF((DiscreteStatsTable[[#This Row],[RepsRequested]]&gt;1),DiscreteStatsTable[[#This Row],[HalfWidth]],DiscreteStatsTable[[#This Row],[BatchMeansHalfWidth]])</f>
        <v>32.596879661118287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40</v>
      </c>
      <c r="Y676" s="5">
        <f>IF(DiscreteStatsTable[[#This Row],[RepsRequested]]=DiscreteStatsTable[[#This Row],[RepsWithStatObserved]],1,0)</f>
        <v>1</v>
      </c>
    </row>
    <row r="677" spans="1:25" x14ac:dyDescent="0.35">
      <c r="A677" t="s">
        <v>68</v>
      </c>
      <c r="B677" t="s">
        <v>70</v>
      </c>
      <c r="C677">
        <v>36</v>
      </c>
      <c r="D677" t="s">
        <v>93</v>
      </c>
      <c r="E677" t="s">
        <v>75</v>
      </c>
      <c r="F677" t="s">
        <v>76</v>
      </c>
      <c r="G677">
        <v>264.63852753033899</v>
      </c>
      <c r="H677">
        <v>2E+20</v>
      </c>
      <c r="I677">
        <v>12.449755054888101</v>
      </c>
      <c r="J677">
        <v>734.69432098583695</v>
      </c>
      <c r="K677">
        <v>40</v>
      </c>
      <c r="L677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40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336.25469893810657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157.91950151204301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658.17442609977695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7.8144916353459202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1427.3999424891999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33</v>
      </c>
      <c r="W677" s="5">
        <f>IF((DiscreteStatsTable[[#This Row],[RepsRequested]]&gt;1),DiscreteStatsTable[[#This Row],[HalfWidth]],DiscreteStatsTable[[#This Row],[BatchMeansHalfWidth]])</f>
        <v>32.596879661118287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40</v>
      </c>
      <c r="Y677" s="5">
        <f>IF(DiscreteStatsTable[[#This Row],[RepsRequested]]=DiscreteStatsTable[[#This Row],[RepsWithStatObserved]],1,0)</f>
        <v>1</v>
      </c>
    </row>
    <row r="678" spans="1:25" x14ac:dyDescent="0.35">
      <c r="A678" t="s">
        <v>68</v>
      </c>
      <c r="B678" t="s">
        <v>70</v>
      </c>
      <c r="C678">
        <v>37</v>
      </c>
      <c r="D678" t="s">
        <v>93</v>
      </c>
      <c r="E678" t="s">
        <v>75</v>
      </c>
      <c r="F678" t="s">
        <v>76</v>
      </c>
      <c r="G678">
        <v>229.794474310975</v>
      </c>
      <c r="H678">
        <v>2E+20</v>
      </c>
      <c r="I678">
        <v>14.9728783131985</v>
      </c>
      <c r="J678">
        <v>617.83845802628798</v>
      </c>
      <c r="K678">
        <v>50</v>
      </c>
      <c r="L678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40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336.25469893810657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157.91950151204301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658.17442609977695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7.8144916353459202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1427.3999424891999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33</v>
      </c>
      <c r="W678" s="5">
        <f>IF((DiscreteStatsTable[[#This Row],[RepsRequested]]&gt;1),DiscreteStatsTable[[#This Row],[HalfWidth]],DiscreteStatsTable[[#This Row],[BatchMeansHalfWidth]])</f>
        <v>32.596879661118287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40</v>
      </c>
      <c r="Y678" s="5">
        <f>IF(DiscreteStatsTable[[#This Row],[RepsRequested]]=DiscreteStatsTable[[#This Row],[RepsWithStatObserved]],1,0)</f>
        <v>1</v>
      </c>
    </row>
    <row r="679" spans="1:25" x14ac:dyDescent="0.35">
      <c r="A679" t="s">
        <v>68</v>
      </c>
      <c r="B679" t="s">
        <v>70</v>
      </c>
      <c r="C679">
        <v>38</v>
      </c>
      <c r="D679" t="s">
        <v>93</v>
      </c>
      <c r="E679" t="s">
        <v>75</v>
      </c>
      <c r="F679" t="s">
        <v>76</v>
      </c>
      <c r="G679">
        <v>306.67092720660298</v>
      </c>
      <c r="H679">
        <v>2E+20</v>
      </c>
      <c r="I679">
        <v>9.6134032248310195</v>
      </c>
      <c r="J679">
        <v>769.83269679851401</v>
      </c>
      <c r="K679">
        <v>40</v>
      </c>
      <c r="L679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40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336.25469893810657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101.92400956808373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157.91950151204301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658.17442609977695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7.8144916353459202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1427.3999424891999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33</v>
      </c>
      <c r="W679" s="5">
        <f>IF((DiscreteStatsTable[[#This Row],[RepsRequested]]&gt;1),DiscreteStatsTable[[#This Row],[HalfWidth]],DiscreteStatsTable[[#This Row],[BatchMeansHalfWidth]])</f>
        <v>32.596879661118287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40</v>
      </c>
      <c r="Y679" s="5">
        <f>IF(DiscreteStatsTable[[#This Row],[RepsRequested]]=DiscreteStatsTable[[#This Row],[RepsWithStatObserved]],1,0)</f>
        <v>1</v>
      </c>
    </row>
    <row r="680" spans="1:25" x14ac:dyDescent="0.35">
      <c r="A680" t="s">
        <v>68</v>
      </c>
      <c r="B680" t="s">
        <v>70</v>
      </c>
      <c r="C680">
        <v>39</v>
      </c>
      <c r="D680" t="s">
        <v>93</v>
      </c>
      <c r="E680" t="s">
        <v>75</v>
      </c>
      <c r="F680" t="s">
        <v>76</v>
      </c>
      <c r="G680">
        <v>392.27148741484098</v>
      </c>
      <c r="H680">
        <v>2E+20</v>
      </c>
      <c r="I680">
        <v>13.949903465602301</v>
      </c>
      <c r="J680">
        <v>848.837354827132</v>
      </c>
      <c r="K680">
        <v>40</v>
      </c>
      <c r="L680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40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336.25469893810657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101.92400956808373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157.91950151204301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658.17442609977695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7.8144916353459202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1427.3999424891999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33</v>
      </c>
      <c r="W680" s="5">
        <f>IF((DiscreteStatsTable[[#This Row],[RepsRequested]]&gt;1),DiscreteStatsTable[[#This Row],[HalfWidth]],DiscreteStatsTable[[#This Row],[BatchMeansHalfWidth]])</f>
        <v>32.596879661118287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40</v>
      </c>
      <c r="Y680" s="5">
        <f>IF(DiscreteStatsTable[[#This Row],[RepsRequested]]=DiscreteStatsTable[[#This Row],[RepsWithStatObserved]],1,0)</f>
        <v>1</v>
      </c>
    </row>
    <row r="681" spans="1:25" x14ac:dyDescent="0.35">
      <c r="A681" t="s">
        <v>68</v>
      </c>
      <c r="B681" t="s">
        <v>70</v>
      </c>
      <c r="C681">
        <v>40</v>
      </c>
      <c r="D681" t="s">
        <v>93</v>
      </c>
      <c r="E681" t="s">
        <v>75</v>
      </c>
      <c r="F681" t="s">
        <v>76</v>
      </c>
      <c r="G681">
        <v>312.34779270889101</v>
      </c>
      <c r="H681">
        <v>2E+20</v>
      </c>
      <c r="I681">
        <v>14.570478463038199</v>
      </c>
      <c r="J681">
        <v>515.79792618211604</v>
      </c>
      <c r="K681">
        <v>30</v>
      </c>
      <c r="L681" s="5" t="str">
        <f>DiscreteStatsTable[[#This Row],[ProjectName]]&amp;DiscreteStatsTable[[#This Row],[Name]]&amp;DiscreteStatsTable[[#This Row],[Type]]&amp;DiscreteStatsTable[[#This Row],[Source]]</f>
        <v>Drone ProjectScrapTimeAdvancedIntervalUser Specified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40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336.25469893810657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101.92400956808373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32.596879661118287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157.91950151204301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658.17442609977695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7.8144916353459202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1427.3999424891999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33</v>
      </c>
      <c r="W681" s="5">
        <f>IF((DiscreteStatsTable[[#This Row],[RepsRequested]]&gt;1),DiscreteStatsTable[[#This Row],[HalfWidth]],DiscreteStatsTable[[#This Row],[BatchMeansHalfWidth]])</f>
        <v>32.596879661118287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40</v>
      </c>
      <c r="Y681" s="5">
        <f>IF(DiscreteStatsTable[[#This Row],[RepsRequested]]=DiscreteStatsTable[[#This Row],[RepsWithStatObserved]],1,0)</f>
        <v>1</v>
      </c>
    </row>
    <row r="682" spans="1:25" x14ac:dyDescent="0.35">
      <c r="A682" t="s">
        <v>68</v>
      </c>
      <c r="B682" t="s">
        <v>70</v>
      </c>
      <c r="C682">
        <v>3</v>
      </c>
      <c r="D682" t="s">
        <v>97</v>
      </c>
      <c r="E682" t="s">
        <v>75</v>
      </c>
      <c r="F682" t="s">
        <v>76</v>
      </c>
      <c r="G682">
        <v>233.831366475262</v>
      </c>
      <c r="H682">
        <v>2E+20</v>
      </c>
      <c r="I682">
        <v>31.705617814696598</v>
      </c>
      <c r="J682">
        <v>651.24209452589901</v>
      </c>
      <c r="K682">
        <v>10</v>
      </c>
      <c r="L682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40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277.01324453559732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131.61503708489261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81.003480732177294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605.31946201320295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7.7046381355735303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1152.9330615180399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82" s="5">
        <f>IF((DiscreteStatsTable[[#This Row],[RepsRequested]]&gt;1),DiscreteStatsTable[[#This Row],[HalfWidth]],DiscreteStatsTable[[#This Row],[BatchMeansHalfWidth]])</f>
        <v>55.576155996042594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24</v>
      </c>
      <c r="Y682" s="5">
        <f>IF(DiscreteStatsTable[[#This Row],[RepsRequested]]=DiscreteStatsTable[[#This Row],[RepsWithStatObserved]],1,0)</f>
        <v>0</v>
      </c>
    </row>
    <row r="683" spans="1:25" x14ac:dyDescent="0.35">
      <c r="A683" t="s">
        <v>68</v>
      </c>
      <c r="B683" t="s">
        <v>70</v>
      </c>
      <c r="C683">
        <v>4</v>
      </c>
      <c r="D683" t="s">
        <v>97</v>
      </c>
      <c r="E683" t="s">
        <v>75</v>
      </c>
      <c r="F683" t="s">
        <v>76</v>
      </c>
      <c r="G683">
        <v>302.89572236323602</v>
      </c>
      <c r="H683">
        <v>2E+20</v>
      </c>
      <c r="I683">
        <v>53.492995326667099</v>
      </c>
      <c r="J683">
        <v>710.45759149754599</v>
      </c>
      <c r="K683">
        <v>30</v>
      </c>
      <c r="L683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40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277.01324453559732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131.61503708489261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81.003480732177294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605.31946201320295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7.7046381355735303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1152.9330615180399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83" s="5">
        <f>IF((DiscreteStatsTable[[#This Row],[RepsRequested]]&gt;1),DiscreteStatsTable[[#This Row],[HalfWidth]],DiscreteStatsTable[[#This Row],[BatchMeansHalfWidth]])</f>
        <v>55.576155996042594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24</v>
      </c>
      <c r="Y683" s="5">
        <f>IF(DiscreteStatsTable[[#This Row],[RepsRequested]]=DiscreteStatsTable[[#This Row],[RepsWithStatObserved]],1,0)</f>
        <v>0</v>
      </c>
    </row>
    <row r="684" spans="1:25" x14ac:dyDescent="0.35">
      <c r="A684" t="s">
        <v>68</v>
      </c>
      <c r="B684" t="s">
        <v>70</v>
      </c>
      <c r="C684">
        <v>5</v>
      </c>
      <c r="D684" t="s">
        <v>97</v>
      </c>
      <c r="E684" t="s">
        <v>75</v>
      </c>
      <c r="F684" t="s">
        <v>76</v>
      </c>
      <c r="G684">
        <v>195.45361093987901</v>
      </c>
      <c r="H684">
        <v>2E+20</v>
      </c>
      <c r="I684">
        <v>63.766837334658902</v>
      </c>
      <c r="J684">
        <v>396.71569163087298</v>
      </c>
      <c r="K684">
        <v>10</v>
      </c>
      <c r="L684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40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277.01324453559732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131.61503708489261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81.003480732177294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605.31946201320295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7.7046381355735303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1152.9330615180399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84" s="5">
        <f>IF((DiscreteStatsTable[[#This Row],[RepsRequested]]&gt;1),DiscreteStatsTable[[#This Row],[HalfWidth]],DiscreteStatsTable[[#This Row],[BatchMeansHalfWidth]])</f>
        <v>55.576155996042594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24</v>
      </c>
      <c r="Y684" s="5">
        <f>IF(DiscreteStatsTable[[#This Row],[RepsRequested]]=DiscreteStatsTable[[#This Row],[RepsWithStatObserved]],1,0)</f>
        <v>0</v>
      </c>
    </row>
    <row r="685" spans="1:25" x14ac:dyDescent="0.35">
      <c r="A685" t="s">
        <v>68</v>
      </c>
      <c r="B685" t="s">
        <v>70</v>
      </c>
      <c r="C685">
        <v>6</v>
      </c>
      <c r="D685" t="s">
        <v>97</v>
      </c>
      <c r="E685" t="s">
        <v>75</v>
      </c>
      <c r="F685" t="s">
        <v>76</v>
      </c>
      <c r="G685">
        <v>318.385308465045</v>
      </c>
      <c r="H685">
        <v>2E+20</v>
      </c>
      <c r="I685">
        <v>22.641656368242501</v>
      </c>
      <c r="J685">
        <v>650.50816740003995</v>
      </c>
      <c r="K685">
        <v>10</v>
      </c>
      <c r="L685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40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277.01324453559732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131.61503708489261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81.003480732177294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605.31946201320295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7.7046381355735303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1152.9330615180399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85" s="5">
        <f>IF((DiscreteStatsTable[[#This Row],[RepsRequested]]&gt;1),DiscreteStatsTable[[#This Row],[HalfWidth]],DiscreteStatsTable[[#This Row],[BatchMeansHalfWidth]])</f>
        <v>55.576155996042594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24</v>
      </c>
      <c r="Y685" s="5">
        <f>IF(DiscreteStatsTable[[#This Row],[RepsRequested]]=DiscreteStatsTable[[#This Row],[RepsWithStatObserved]],1,0)</f>
        <v>0</v>
      </c>
    </row>
    <row r="686" spans="1:25" x14ac:dyDescent="0.35">
      <c r="A686" t="s">
        <v>68</v>
      </c>
      <c r="B686" t="s">
        <v>70</v>
      </c>
      <c r="C686">
        <v>7</v>
      </c>
      <c r="D686" t="s">
        <v>97</v>
      </c>
      <c r="E686" t="s">
        <v>75</v>
      </c>
      <c r="F686" t="s">
        <v>76</v>
      </c>
      <c r="G686">
        <v>183.45649641499</v>
      </c>
      <c r="H686">
        <v>2E+20</v>
      </c>
      <c r="I686">
        <v>13.2666146713802</v>
      </c>
      <c r="J686">
        <v>619.14163666407796</v>
      </c>
      <c r="K686">
        <v>20</v>
      </c>
      <c r="L686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40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277.01324453559732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131.61503708489261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81.003480732177294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605.31946201320295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7.7046381355735303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1152.9330615180399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86" s="5">
        <f>IF((DiscreteStatsTable[[#This Row],[RepsRequested]]&gt;1),DiscreteStatsTable[[#This Row],[HalfWidth]],DiscreteStatsTable[[#This Row],[BatchMeansHalfWidth]])</f>
        <v>55.576155996042594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24</v>
      </c>
      <c r="Y686" s="5">
        <f>IF(DiscreteStatsTable[[#This Row],[RepsRequested]]=DiscreteStatsTable[[#This Row],[RepsWithStatObserved]],1,0)</f>
        <v>0</v>
      </c>
    </row>
    <row r="687" spans="1:25" x14ac:dyDescent="0.35">
      <c r="A687" t="s">
        <v>68</v>
      </c>
      <c r="B687" t="s">
        <v>70</v>
      </c>
      <c r="C687">
        <v>8</v>
      </c>
      <c r="D687" t="s">
        <v>97</v>
      </c>
      <c r="E687" t="s">
        <v>75</v>
      </c>
      <c r="F687" t="s">
        <v>76</v>
      </c>
      <c r="G687">
        <v>264.15221960813801</v>
      </c>
      <c r="H687">
        <v>2E+20</v>
      </c>
      <c r="I687">
        <v>22.299575978328399</v>
      </c>
      <c r="J687">
        <v>407.23562490383398</v>
      </c>
      <c r="K687">
        <v>10</v>
      </c>
      <c r="L687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40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277.01324453559732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131.61503708489261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81.003480732177294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605.31946201320295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7.7046381355735303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1152.9330615180399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87" s="5">
        <f>IF((DiscreteStatsTable[[#This Row],[RepsRequested]]&gt;1),DiscreteStatsTable[[#This Row],[HalfWidth]],DiscreteStatsTable[[#This Row],[BatchMeansHalfWidth]])</f>
        <v>55.576155996042594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24</v>
      </c>
      <c r="Y687" s="5">
        <f>IF(DiscreteStatsTable[[#This Row],[RepsRequested]]=DiscreteStatsTable[[#This Row],[RepsWithStatObserved]],1,0)</f>
        <v>0</v>
      </c>
    </row>
    <row r="688" spans="1:25" x14ac:dyDescent="0.35">
      <c r="A688" t="s">
        <v>68</v>
      </c>
      <c r="B688" t="s">
        <v>70</v>
      </c>
      <c r="C688">
        <v>9</v>
      </c>
      <c r="D688" t="s">
        <v>97</v>
      </c>
      <c r="E688" t="s">
        <v>75</v>
      </c>
      <c r="F688" t="s">
        <v>76</v>
      </c>
      <c r="G688">
        <v>250.305712136838</v>
      </c>
      <c r="H688">
        <v>2E+20</v>
      </c>
      <c r="I688">
        <v>128.11363751073699</v>
      </c>
      <c r="J688">
        <v>446.42341769114</v>
      </c>
      <c r="K688">
        <v>10</v>
      </c>
      <c r="L688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40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277.01324453559732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131.61503708489261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81.003480732177294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605.31946201320295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7.7046381355735303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1152.9330615180399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88" s="5">
        <f>IF((DiscreteStatsTable[[#This Row],[RepsRequested]]&gt;1),DiscreteStatsTable[[#This Row],[HalfWidth]],DiscreteStatsTable[[#This Row],[BatchMeansHalfWidth]])</f>
        <v>55.576155996042594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24</v>
      </c>
      <c r="Y688" s="5">
        <f>IF(DiscreteStatsTable[[#This Row],[RepsRequested]]=DiscreteStatsTable[[#This Row],[RepsWithStatObserved]],1,0)</f>
        <v>0</v>
      </c>
    </row>
    <row r="689" spans="1:25" x14ac:dyDescent="0.35">
      <c r="A689" t="s">
        <v>68</v>
      </c>
      <c r="B689" t="s">
        <v>70</v>
      </c>
      <c r="C689">
        <v>10</v>
      </c>
      <c r="D689" t="s">
        <v>97</v>
      </c>
      <c r="E689" t="s">
        <v>75</v>
      </c>
      <c r="F689" t="s">
        <v>76</v>
      </c>
      <c r="G689">
        <v>281.48286694061198</v>
      </c>
      <c r="H689">
        <v>2E+20</v>
      </c>
      <c r="I689">
        <v>7.7046381355735303</v>
      </c>
      <c r="J689">
        <v>521.27344248696704</v>
      </c>
      <c r="K689">
        <v>10</v>
      </c>
      <c r="L689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40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277.01324453559732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131.61503708489261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81.003480732177294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605.31946201320295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7.7046381355735303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1152.9330615180399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89" s="5">
        <f>IF((DiscreteStatsTable[[#This Row],[RepsRequested]]&gt;1),DiscreteStatsTable[[#This Row],[HalfWidth]],DiscreteStatsTable[[#This Row],[BatchMeansHalfWidth]])</f>
        <v>55.576155996042594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24</v>
      </c>
      <c r="Y689" s="5">
        <f>IF(DiscreteStatsTable[[#This Row],[RepsRequested]]=DiscreteStatsTable[[#This Row],[RepsWithStatObserved]],1,0)</f>
        <v>0</v>
      </c>
    </row>
    <row r="690" spans="1:25" x14ac:dyDescent="0.35">
      <c r="A690" t="s">
        <v>68</v>
      </c>
      <c r="B690" t="s">
        <v>70</v>
      </c>
      <c r="C690">
        <v>13</v>
      </c>
      <c r="D690" t="s">
        <v>97</v>
      </c>
      <c r="E690" t="s">
        <v>75</v>
      </c>
      <c r="F690" t="s">
        <v>76</v>
      </c>
      <c r="G690">
        <v>273.39503457039399</v>
      </c>
      <c r="H690">
        <v>2E+20</v>
      </c>
      <c r="I690">
        <v>22.3245276779815</v>
      </c>
      <c r="J690">
        <v>570.54772948877599</v>
      </c>
      <c r="K690">
        <v>30</v>
      </c>
      <c r="L690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40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277.01324453559732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81.003480732177294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605.31946201320295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7.7046381355735303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1152.9330615180399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0" s="5">
        <f>IF((DiscreteStatsTable[[#This Row],[RepsRequested]]&gt;1),DiscreteStatsTable[[#This Row],[HalfWidth]],DiscreteStatsTable[[#This Row],[BatchMeansHalfWidth]])</f>
        <v>55.576155996042594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24</v>
      </c>
      <c r="Y690" s="5">
        <f>IF(DiscreteStatsTable[[#This Row],[RepsRequested]]=DiscreteStatsTable[[#This Row],[RepsWithStatObserved]],1,0)</f>
        <v>0</v>
      </c>
    </row>
    <row r="691" spans="1:25" x14ac:dyDescent="0.35">
      <c r="A691" t="s">
        <v>68</v>
      </c>
      <c r="B691" t="s">
        <v>70</v>
      </c>
      <c r="C691">
        <v>14</v>
      </c>
      <c r="D691" t="s">
        <v>97</v>
      </c>
      <c r="E691" t="s">
        <v>75</v>
      </c>
      <c r="F691" t="s">
        <v>76</v>
      </c>
      <c r="G691">
        <v>224.63357364173501</v>
      </c>
      <c r="H691">
        <v>2E+20</v>
      </c>
      <c r="I691">
        <v>50.147652020241402</v>
      </c>
      <c r="J691">
        <v>494.50866742727101</v>
      </c>
      <c r="K691">
        <v>10</v>
      </c>
      <c r="L691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40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277.01324453559732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81.003480732177294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605.31946201320295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7.7046381355735303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1152.9330615180399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1" s="5">
        <f>IF((DiscreteStatsTable[[#This Row],[RepsRequested]]&gt;1),DiscreteStatsTable[[#This Row],[HalfWidth]],DiscreteStatsTable[[#This Row],[BatchMeansHalfWidth]])</f>
        <v>55.576155996042594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24</v>
      </c>
      <c r="Y691" s="5">
        <f>IF(DiscreteStatsTable[[#This Row],[RepsRequested]]=DiscreteStatsTable[[#This Row],[RepsWithStatObserved]],1,0)</f>
        <v>0</v>
      </c>
    </row>
    <row r="692" spans="1:25" x14ac:dyDescent="0.35">
      <c r="A692" t="s">
        <v>68</v>
      </c>
      <c r="B692" t="s">
        <v>70</v>
      </c>
      <c r="C692">
        <v>15</v>
      </c>
      <c r="D692" t="s">
        <v>97</v>
      </c>
      <c r="E692" t="s">
        <v>75</v>
      </c>
      <c r="F692" t="s">
        <v>76</v>
      </c>
      <c r="G692">
        <v>605.31946201320295</v>
      </c>
      <c r="H692">
        <v>2E+20</v>
      </c>
      <c r="I692">
        <v>17.707661419536201</v>
      </c>
      <c r="J692">
        <v>1084.8971677683601</v>
      </c>
      <c r="K692">
        <v>10</v>
      </c>
      <c r="L692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40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277.01324453559732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81.003480732177294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605.31946201320295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7.7046381355735303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1152.9330615180399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2" s="5">
        <f>IF((DiscreteStatsTable[[#This Row],[RepsRequested]]&gt;1),DiscreteStatsTable[[#This Row],[HalfWidth]],DiscreteStatsTable[[#This Row],[BatchMeansHalfWidth]])</f>
        <v>55.576155996042594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24</v>
      </c>
      <c r="Y692" s="5">
        <f>IF(DiscreteStatsTable[[#This Row],[RepsRequested]]=DiscreteStatsTable[[#This Row],[RepsWithStatObserved]],1,0)</f>
        <v>0</v>
      </c>
    </row>
    <row r="693" spans="1:25" x14ac:dyDescent="0.35">
      <c r="A693" t="s">
        <v>68</v>
      </c>
      <c r="B693" t="s">
        <v>70</v>
      </c>
      <c r="C693">
        <v>16</v>
      </c>
      <c r="D693" t="s">
        <v>97</v>
      </c>
      <c r="E693" t="s">
        <v>75</v>
      </c>
      <c r="F693" t="s">
        <v>76</v>
      </c>
      <c r="G693">
        <v>185.54856483867101</v>
      </c>
      <c r="H693">
        <v>2E+20</v>
      </c>
      <c r="I693">
        <v>51.270042039962398</v>
      </c>
      <c r="J693">
        <v>676.89662602873</v>
      </c>
      <c r="K693">
        <v>10</v>
      </c>
      <c r="L693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40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277.01324453559732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81.003480732177294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605.31946201320295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7.7046381355735303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1152.9330615180399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3" s="5">
        <f>IF((DiscreteStatsTable[[#This Row],[RepsRequested]]&gt;1),DiscreteStatsTable[[#This Row],[HalfWidth]],DiscreteStatsTable[[#This Row],[BatchMeansHalfWidth]])</f>
        <v>55.576155996042594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24</v>
      </c>
      <c r="Y693" s="5">
        <f>IF(DiscreteStatsTable[[#This Row],[RepsRequested]]=DiscreteStatsTable[[#This Row],[RepsWithStatObserved]],1,0)</f>
        <v>0</v>
      </c>
    </row>
    <row r="694" spans="1:25" x14ac:dyDescent="0.35">
      <c r="A694" t="s">
        <v>68</v>
      </c>
      <c r="B694" t="s">
        <v>70</v>
      </c>
      <c r="C694">
        <v>17</v>
      </c>
      <c r="D694" t="s">
        <v>97</v>
      </c>
      <c r="E694" t="s">
        <v>75</v>
      </c>
      <c r="F694" t="s">
        <v>76</v>
      </c>
      <c r="G694">
        <v>159.89399591372799</v>
      </c>
      <c r="H694">
        <v>2E+20</v>
      </c>
      <c r="I694">
        <v>58.675393030211602</v>
      </c>
      <c r="J694">
        <v>297.15739575688798</v>
      </c>
      <c r="K694">
        <v>10</v>
      </c>
      <c r="L694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40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277.01324453559732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81.003480732177294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605.31946201320295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7.7046381355735303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1152.9330615180399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4" s="5">
        <f>IF((DiscreteStatsTable[[#This Row],[RepsRequested]]&gt;1),DiscreteStatsTable[[#This Row],[HalfWidth]],DiscreteStatsTable[[#This Row],[BatchMeansHalfWidth]])</f>
        <v>55.576155996042594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24</v>
      </c>
      <c r="Y694" s="5">
        <f>IF(DiscreteStatsTable[[#This Row],[RepsRequested]]=DiscreteStatsTable[[#This Row],[RepsWithStatObserved]],1,0)</f>
        <v>0</v>
      </c>
    </row>
    <row r="695" spans="1:25" x14ac:dyDescent="0.35">
      <c r="A695" t="s">
        <v>68</v>
      </c>
      <c r="B695" t="s">
        <v>70</v>
      </c>
      <c r="C695">
        <v>18</v>
      </c>
      <c r="D695" t="s">
        <v>97</v>
      </c>
      <c r="E695" t="s">
        <v>75</v>
      </c>
      <c r="F695" t="s">
        <v>76</v>
      </c>
      <c r="G695">
        <v>299.51356792574501</v>
      </c>
      <c r="H695">
        <v>2E+20</v>
      </c>
      <c r="I695">
        <v>67.077680464742599</v>
      </c>
      <c r="J695">
        <v>923.22491189474795</v>
      </c>
      <c r="K695">
        <v>10</v>
      </c>
      <c r="L695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40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277.01324453559732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81.003480732177294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605.31946201320295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7.7046381355735303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1152.9330615180399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5" s="5">
        <f>IF((DiscreteStatsTable[[#This Row],[RepsRequested]]&gt;1),DiscreteStatsTable[[#This Row],[HalfWidth]],DiscreteStatsTable[[#This Row],[BatchMeansHalfWidth]])</f>
        <v>55.576155996042594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24</v>
      </c>
      <c r="Y695" s="5">
        <f>IF(DiscreteStatsTable[[#This Row],[RepsRequested]]=DiscreteStatsTable[[#This Row],[RepsWithStatObserved]],1,0)</f>
        <v>0</v>
      </c>
    </row>
    <row r="696" spans="1:25" x14ac:dyDescent="0.35">
      <c r="A696" t="s">
        <v>68</v>
      </c>
      <c r="B696" t="s">
        <v>70</v>
      </c>
      <c r="C696">
        <v>19</v>
      </c>
      <c r="D696" t="s">
        <v>97</v>
      </c>
      <c r="E696" t="s">
        <v>75</v>
      </c>
      <c r="F696" t="s">
        <v>76</v>
      </c>
      <c r="G696">
        <v>280.35515052629898</v>
      </c>
      <c r="H696">
        <v>2E+20</v>
      </c>
      <c r="I696">
        <v>69.596760859679307</v>
      </c>
      <c r="J696">
        <v>446.786408393003</v>
      </c>
      <c r="K696">
        <v>10</v>
      </c>
      <c r="L696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40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277.01324453559732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81.003480732177294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605.31946201320295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7.7046381355735303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1152.9330615180399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6" s="5">
        <f>IF((DiscreteStatsTable[[#This Row],[RepsRequested]]&gt;1),DiscreteStatsTable[[#This Row],[HalfWidth]],DiscreteStatsTable[[#This Row],[BatchMeansHalfWidth]])</f>
        <v>55.576155996042594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24</v>
      </c>
      <c r="Y696" s="5">
        <f>IF(DiscreteStatsTable[[#This Row],[RepsRequested]]=DiscreteStatsTable[[#This Row],[RepsWithStatObserved]],1,0)</f>
        <v>0</v>
      </c>
    </row>
    <row r="697" spans="1:25" x14ac:dyDescent="0.35">
      <c r="A697" t="s">
        <v>68</v>
      </c>
      <c r="B697" t="s">
        <v>70</v>
      </c>
      <c r="C697">
        <v>20</v>
      </c>
      <c r="D697" t="s">
        <v>97</v>
      </c>
      <c r="E697" t="s">
        <v>75</v>
      </c>
      <c r="F697" t="s">
        <v>76</v>
      </c>
      <c r="G697">
        <v>136.84892439354601</v>
      </c>
      <c r="H697">
        <v>2E+20</v>
      </c>
      <c r="I697">
        <v>60.076593406950899</v>
      </c>
      <c r="J697">
        <v>289.80382666211699</v>
      </c>
      <c r="K697">
        <v>10</v>
      </c>
      <c r="L697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40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277.01324453559732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81.003480732177294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605.31946201320295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7.7046381355735303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1152.9330615180399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7" s="5">
        <f>IF((DiscreteStatsTable[[#This Row],[RepsRequested]]&gt;1),DiscreteStatsTable[[#This Row],[HalfWidth]],DiscreteStatsTable[[#This Row],[BatchMeansHalfWidth]])</f>
        <v>55.576155996042594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24</v>
      </c>
      <c r="Y697" s="5">
        <f>IF(DiscreteStatsTable[[#This Row],[RepsRequested]]=DiscreteStatsTable[[#This Row],[RepsWithStatObserved]],1,0)</f>
        <v>0</v>
      </c>
    </row>
    <row r="698" spans="1:25" x14ac:dyDescent="0.35">
      <c r="A698" t="s">
        <v>68</v>
      </c>
      <c r="B698" t="s">
        <v>70</v>
      </c>
      <c r="C698">
        <v>25</v>
      </c>
      <c r="D698" t="s">
        <v>97</v>
      </c>
      <c r="E698" t="s">
        <v>75</v>
      </c>
      <c r="F698" t="s">
        <v>76</v>
      </c>
      <c r="G698">
        <v>317.54325443018098</v>
      </c>
      <c r="H698">
        <v>2E+20</v>
      </c>
      <c r="I698">
        <v>28.7231316719656</v>
      </c>
      <c r="J698">
        <v>977.57598977418695</v>
      </c>
      <c r="K698">
        <v>20</v>
      </c>
      <c r="L698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40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277.01324453559732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81.003480732177294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605.31946201320295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7.7046381355735303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1152.9330615180399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8" s="5">
        <f>IF((DiscreteStatsTable[[#This Row],[RepsRequested]]&gt;1),DiscreteStatsTable[[#This Row],[HalfWidth]],DiscreteStatsTable[[#This Row],[BatchMeansHalfWidth]])</f>
        <v>55.576155996042594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24</v>
      </c>
      <c r="Y698" s="5">
        <f>IF(DiscreteStatsTable[[#This Row],[RepsRequested]]=DiscreteStatsTable[[#This Row],[RepsWithStatObserved]],1,0)</f>
        <v>0</v>
      </c>
    </row>
    <row r="699" spans="1:25" x14ac:dyDescent="0.35">
      <c r="A699" t="s">
        <v>68</v>
      </c>
      <c r="B699" t="s">
        <v>70</v>
      </c>
      <c r="C699">
        <v>27</v>
      </c>
      <c r="D699" t="s">
        <v>97</v>
      </c>
      <c r="E699" t="s">
        <v>75</v>
      </c>
      <c r="F699" t="s">
        <v>76</v>
      </c>
      <c r="G699">
        <v>81.003480732177294</v>
      </c>
      <c r="H699">
        <v>2E+20</v>
      </c>
      <c r="I699">
        <v>23.080723422904601</v>
      </c>
      <c r="J699">
        <v>141.63350250733501</v>
      </c>
      <c r="K699">
        <v>10</v>
      </c>
      <c r="L699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40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277.01324453559732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131.61503708489261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81.003480732177294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605.31946201320295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7.7046381355735303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1152.9330615180399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699" s="5">
        <f>IF((DiscreteStatsTable[[#This Row],[RepsRequested]]&gt;1),DiscreteStatsTable[[#This Row],[HalfWidth]],DiscreteStatsTable[[#This Row],[BatchMeansHalfWidth]])</f>
        <v>55.576155996042594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24</v>
      </c>
      <c r="Y699" s="5">
        <f>IF(DiscreteStatsTable[[#This Row],[RepsRequested]]=DiscreteStatsTable[[#This Row],[RepsWithStatObserved]],1,0)</f>
        <v>0</v>
      </c>
    </row>
    <row r="700" spans="1:25" x14ac:dyDescent="0.35">
      <c r="A700" t="s">
        <v>68</v>
      </c>
      <c r="B700" t="s">
        <v>70</v>
      </c>
      <c r="C700">
        <v>29</v>
      </c>
      <c r="D700" t="s">
        <v>97</v>
      </c>
      <c r="E700" t="s">
        <v>75</v>
      </c>
      <c r="F700" t="s">
        <v>76</v>
      </c>
      <c r="G700">
        <v>239.13350871225799</v>
      </c>
      <c r="H700">
        <v>2E+20</v>
      </c>
      <c r="I700">
        <v>26.342440943388301</v>
      </c>
      <c r="J700">
        <v>585.57484349540505</v>
      </c>
      <c r="K700">
        <v>20</v>
      </c>
      <c r="L700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40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277.01324453559732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131.61503708489261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81.003480732177294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605.31946201320295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7.7046381355735303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1152.9330615180399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700" s="5">
        <f>IF((DiscreteStatsTable[[#This Row],[RepsRequested]]&gt;1),DiscreteStatsTable[[#This Row],[HalfWidth]],DiscreteStatsTable[[#This Row],[BatchMeansHalfWidth]])</f>
        <v>55.576155996042594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24</v>
      </c>
      <c r="Y700" s="5">
        <f>IF(DiscreteStatsTable[[#This Row],[RepsRequested]]=DiscreteStatsTable[[#This Row],[RepsWithStatObserved]],1,0)</f>
        <v>0</v>
      </c>
    </row>
    <row r="701" spans="1:25" x14ac:dyDescent="0.35">
      <c r="A701" t="s">
        <v>68</v>
      </c>
      <c r="B701" t="s">
        <v>70</v>
      </c>
      <c r="C701">
        <v>31</v>
      </c>
      <c r="D701" t="s">
        <v>97</v>
      </c>
      <c r="E701" t="s">
        <v>75</v>
      </c>
      <c r="F701" t="s">
        <v>76</v>
      </c>
      <c r="G701">
        <v>259.619905187423</v>
      </c>
      <c r="H701">
        <v>2E+20</v>
      </c>
      <c r="I701">
        <v>63.628810715936801</v>
      </c>
      <c r="J701">
        <v>450.242550209824</v>
      </c>
      <c r="K701">
        <v>10</v>
      </c>
      <c r="L701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40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277.01324453559732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131.61503708489261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81.003480732177294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605.31946201320295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7.7046381355735303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1152.9330615180399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701" s="5">
        <f>IF((DiscreteStatsTable[[#This Row],[RepsRequested]]&gt;1),DiscreteStatsTable[[#This Row],[HalfWidth]],DiscreteStatsTable[[#This Row],[BatchMeansHalfWidth]])</f>
        <v>55.576155996042594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24</v>
      </c>
      <c r="Y701" s="5">
        <f>IF(DiscreteStatsTable[[#This Row],[RepsRequested]]=DiscreteStatsTable[[#This Row],[RepsWithStatObserved]],1,0)</f>
        <v>0</v>
      </c>
    </row>
    <row r="702" spans="1:25" x14ac:dyDescent="0.35">
      <c r="A702" t="s">
        <v>68</v>
      </c>
      <c r="B702" t="s">
        <v>70</v>
      </c>
      <c r="C702">
        <v>32</v>
      </c>
      <c r="D702" t="s">
        <v>97</v>
      </c>
      <c r="E702" t="s">
        <v>75</v>
      </c>
      <c r="F702" t="s">
        <v>76</v>
      </c>
      <c r="G702">
        <v>241.314992972775</v>
      </c>
      <c r="H702">
        <v>2E+20</v>
      </c>
      <c r="I702">
        <v>32.6950645247152</v>
      </c>
      <c r="J702">
        <v>543.738520757233</v>
      </c>
      <c r="K702">
        <v>20</v>
      </c>
      <c r="L702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40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277.01324453559732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131.61503708489261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81.003480732177294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605.31946201320295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7.7046381355735303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1152.9330615180399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702" s="5">
        <f>IF((DiscreteStatsTable[[#This Row],[RepsRequested]]&gt;1),DiscreteStatsTable[[#This Row],[HalfWidth]],DiscreteStatsTable[[#This Row],[BatchMeansHalfWidth]])</f>
        <v>55.576155996042594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24</v>
      </c>
      <c r="Y702" s="5">
        <f>IF(DiscreteStatsTable[[#This Row],[RepsRequested]]=DiscreteStatsTable[[#This Row],[RepsWithStatObserved]],1,0)</f>
        <v>0</v>
      </c>
    </row>
    <row r="703" spans="1:25" x14ac:dyDescent="0.35">
      <c r="A703" t="s">
        <v>68</v>
      </c>
      <c r="B703" t="s">
        <v>70</v>
      </c>
      <c r="C703">
        <v>33</v>
      </c>
      <c r="D703" t="s">
        <v>97</v>
      </c>
      <c r="E703" t="s">
        <v>75</v>
      </c>
      <c r="F703" t="s">
        <v>76</v>
      </c>
      <c r="G703">
        <v>595.01936777594301</v>
      </c>
      <c r="H703">
        <v>2E+20</v>
      </c>
      <c r="I703">
        <v>41.425629279020797</v>
      </c>
      <c r="J703">
        <v>1152.9330615180399</v>
      </c>
      <c r="K703">
        <v>10</v>
      </c>
      <c r="L703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40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277.01324453559732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131.61503708489261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81.003480732177294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605.31946201320295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7.7046381355735303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1152.9330615180399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703" s="5">
        <f>IF((DiscreteStatsTable[[#This Row],[RepsRequested]]&gt;1),DiscreteStatsTable[[#This Row],[HalfWidth]],DiscreteStatsTable[[#This Row],[BatchMeansHalfWidth]])</f>
        <v>55.576155996042594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24</v>
      </c>
      <c r="Y703" s="5">
        <f>IF(DiscreteStatsTable[[#This Row],[RepsRequested]]=DiscreteStatsTable[[#This Row],[RepsWithStatObserved]],1,0)</f>
        <v>0</v>
      </c>
    </row>
    <row r="704" spans="1:25" x14ac:dyDescent="0.35">
      <c r="A704" t="s">
        <v>68</v>
      </c>
      <c r="B704" t="s">
        <v>70</v>
      </c>
      <c r="C704">
        <v>38</v>
      </c>
      <c r="D704" t="s">
        <v>97</v>
      </c>
      <c r="E704" t="s">
        <v>75</v>
      </c>
      <c r="F704" t="s">
        <v>76</v>
      </c>
      <c r="G704">
        <v>176.25507586271399</v>
      </c>
      <c r="H704">
        <v>2E+20</v>
      </c>
      <c r="I704">
        <v>63.534872922549503</v>
      </c>
      <c r="J704">
        <v>325.60751901807203</v>
      </c>
      <c r="K704">
        <v>10</v>
      </c>
      <c r="L704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40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277.01324453559732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131.61503708489261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81.003480732177294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605.31946201320295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7.7046381355735303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1152.9330615180399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704" s="5">
        <f>IF((DiscreteStatsTable[[#This Row],[RepsRequested]]&gt;1),DiscreteStatsTable[[#This Row],[HalfWidth]],DiscreteStatsTable[[#This Row],[BatchMeansHalfWidth]])</f>
        <v>55.576155996042594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24</v>
      </c>
      <c r="Y704" s="5">
        <f>IF(DiscreteStatsTable[[#This Row],[RepsRequested]]=DiscreteStatsTable[[#This Row],[RepsWithStatObserved]],1,0)</f>
        <v>0</v>
      </c>
    </row>
    <row r="705" spans="1:25" x14ac:dyDescent="0.35">
      <c r="A705" t="s">
        <v>68</v>
      </c>
      <c r="B705" t="s">
        <v>70</v>
      </c>
      <c r="C705">
        <v>40</v>
      </c>
      <c r="D705" t="s">
        <v>97</v>
      </c>
      <c r="E705" t="s">
        <v>75</v>
      </c>
      <c r="F705" t="s">
        <v>76</v>
      </c>
      <c r="G705">
        <v>542.95670601354402</v>
      </c>
      <c r="H705">
        <v>2E+20</v>
      </c>
      <c r="I705">
        <v>73.721565480288703</v>
      </c>
      <c r="J705">
        <v>748.25845713061801</v>
      </c>
      <c r="K705">
        <v>10</v>
      </c>
      <c r="L705" s="5" t="str">
        <f>DiscreteStatsTable[[#This Row],[ProjectName]]&amp;DiscreteStatsTable[[#This Row],[Name]]&amp;DiscreteStatsTable[[#This Row],[Type]]&amp;DiscreteStatsTable[[#This Row],[Source]]</f>
        <v>Drone ProjectScrapTimeStandardIntervalUser Specified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40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277.01324453559732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131.61503708489261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55.576155996042594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81.003480732177294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605.31946201320295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7.7046381355735303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1152.9330615180399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13.333333333333334</v>
      </c>
      <c r="W705" s="5">
        <f>IF((DiscreteStatsTable[[#This Row],[RepsRequested]]&gt;1),DiscreteStatsTable[[#This Row],[HalfWidth]],DiscreteStatsTable[[#This Row],[BatchMeansHalfWidth]])</f>
        <v>55.576155996042594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24</v>
      </c>
      <c r="Y705" s="5">
        <f>IF(DiscreteStatsTable[[#This Row],[RepsRequested]]=DiscreteStatsTable[[#This Row],[RepsWithStatObserved]],1,0)</f>
        <v>0</v>
      </c>
    </row>
    <row r="706" spans="1:25" x14ac:dyDescent="0.35">
      <c r="A706" t="s">
        <v>68</v>
      </c>
      <c r="B706" t="s">
        <v>70</v>
      </c>
      <c r="C706">
        <v>1</v>
      </c>
      <c r="D706" t="s">
        <v>94</v>
      </c>
      <c r="E706" t="s">
        <v>72</v>
      </c>
      <c r="F706" t="s">
        <v>73</v>
      </c>
      <c r="G706">
        <v>0</v>
      </c>
      <c r="H706">
        <v>2E+20</v>
      </c>
      <c r="I706">
        <v>0</v>
      </c>
      <c r="J706">
        <v>0</v>
      </c>
      <c r="K706">
        <v>5</v>
      </c>
      <c r="L706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40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0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0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0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0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0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06" s="5">
        <f>IF((DiscreteStatsTable[[#This Row],[RepsRequested]]&gt;1),DiscreteStatsTable[[#This Row],[HalfWidth]],DiscreteStatsTable[[#This Row],[BatchMeansHalfWidth]])</f>
        <v>0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40</v>
      </c>
      <c r="Y706" s="5">
        <f>IF(DiscreteStatsTable[[#This Row],[RepsRequested]]=DiscreteStatsTable[[#This Row],[RepsWithStatObserved]],1,0)</f>
        <v>1</v>
      </c>
    </row>
    <row r="707" spans="1:25" x14ac:dyDescent="0.35">
      <c r="A707" t="s">
        <v>68</v>
      </c>
      <c r="B707" t="s">
        <v>70</v>
      </c>
      <c r="C707">
        <v>2</v>
      </c>
      <c r="D707" t="s">
        <v>94</v>
      </c>
      <c r="E707" t="s">
        <v>72</v>
      </c>
      <c r="F707" t="s">
        <v>73</v>
      </c>
      <c r="G707">
        <v>0</v>
      </c>
      <c r="H707">
        <v>2E+20</v>
      </c>
      <c r="I707">
        <v>0</v>
      </c>
      <c r="J707">
        <v>0</v>
      </c>
      <c r="K707">
        <v>4</v>
      </c>
      <c r="L707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40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0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0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0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0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0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07" s="5">
        <f>IF((DiscreteStatsTable[[#This Row],[RepsRequested]]&gt;1),DiscreteStatsTable[[#This Row],[HalfWidth]],DiscreteStatsTable[[#This Row],[BatchMeansHalfWidth]])</f>
        <v>0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40</v>
      </c>
      <c r="Y707" s="5">
        <f>IF(DiscreteStatsTable[[#This Row],[RepsRequested]]=DiscreteStatsTable[[#This Row],[RepsWithStatObserved]],1,0)</f>
        <v>1</v>
      </c>
    </row>
    <row r="708" spans="1:25" x14ac:dyDescent="0.35">
      <c r="A708" t="s">
        <v>68</v>
      </c>
      <c r="B708" t="s">
        <v>70</v>
      </c>
      <c r="C708">
        <v>3</v>
      </c>
      <c r="D708" t="s">
        <v>94</v>
      </c>
      <c r="E708" t="s">
        <v>72</v>
      </c>
      <c r="F708" t="s">
        <v>73</v>
      </c>
      <c r="G708">
        <v>0</v>
      </c>
      <c r="H708">
        <v>2E+20</v>
      </c>
      <c r="I708">
        <v>0</v>
      </c>
      <c r="J708">
        <v>0</v>
      </c>
      <c r="K708">
        <v>4</v>
      </c>
      <c r="L708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40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08" s="5">
        <f>IF((DiscreteStatsTable[[#This Row],[RepsRequested]]&gt;1),DiscreteStatsTable[[#This Row],[HalfWidth]],DiscreteStatsTable[[#This Row],[BatchMeansHalfWidth]])</f>
        <v>0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40</v>
      </c>
      <c r="Y708" s="5">
        <f>IF(DiscreteStatsTable[[#This Row],[RepsRequested]]=DiscreteStatsTable[[#This Row],[RepsWithStatObserved]],1,0)</f>
        <v>1</v>
      </c>
    </row>
    <row r="709" spans="1:25" x14ac:dyDescent="0.35">
      <c r="A709" t="s">
        <v>68</v>
      </c>
      <c r="B709" t="s">
        <v>70</v>
      </c>
      <c r="C709">
        <v>4</v>
      </c>
      <c r="D709" t="s">
        <v>94</v>
      </c>
      <c r="E709" t="s">
        <v>72</v>
      </c>
      <c r="F709" t="s">
        <v>73</v>
      </c>
      <c r="G709">
        <v>0</v>
      </c>
      <c r="H709">
        <v>2E+20</v>
      </c>
      <c r="I709">
        <v>0</v>
      </c>
      <c r="J709">
        <v>0</v>
      </c>
      <c r="K709">
        <v>5</v>
      </c>
      <c r="L709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40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0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0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0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0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0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09" s="5">
        <f>IF((DiscreteStatsTable[[#This Row],[RepsRequested]]&gt;1),DiscreteStatsTable[[#This Row],[HalfWidth]],DiscreteStatsTable[[#This Row],[BatchMeansHalfWidth]])</f>
        <v>0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40</v>
      </c>
      <c r="Y709" s="5">
        <f>IF(DiscreteStatsTable[[#This Row],[RepsRequested]]=DiscreteStatsTable[[#This Row],[RepsWithStatObserved]],1,0)</f>
        <v>1</v>
      </c>
    </row>
    <row r="710" spans="1:25" x14ac:dyDescent="0.35">
      <c r="A710" t="s">
        <v>68</v>
      </c>
      <c r="B710" t="s">
        <v>70</v>
      </c>
      <c r="C710">
        <v>5</v>
      </c>
      <c r="D710" t="s">
        <v>94</v>
      </c>
      <c r="E710" t="s">
        <v>72</v>
      </c>
      <c r="F710" t="s">
        <v>73</v>
      </c>
      <c r="G710">
        <v>0</v>
      </c>
      <c r="H710">
        <v>2E+20</v>
      </c>
      <c r="I710">
        <v>0</v>
      </c>
      <c r="J710">
        <v>0</v>
      </c>
      <c r="K710">
        <v>6</v>
      </c>
      <c r="L710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40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0" s="5">
        <f>IF((DiscreteStatsTable[[#This Row],[RepsRequested]]&gt;1),DiscreteStatsTable[[#This Row],[HalfWidth]],DiscreteStatsTable[[#This Row],[BatchMeansHalfWidth]])</f>
        <v>0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40</v>
      </c>
      <c r="Y710" s="5">
        <f>IF(DiscreteStatsTable[[#This Row],[RepsRequested]]=DiscreteStatsTable[[#This Row],[RepsWithStatObserved]],1,0)</f>
        <v>1</v>
      </c>
    </row>
    <row r="711" spans="1:25" x14ac:dyDescent="0.35">
      <c r="A711" t="s">
        <v>68</v>
      </c>
      <c r="B711" t="s">
        <v>70</v>
      </c>
      <c r="C711">
        <v>6</v>
      </c>
      <c r="D711" t="s">
        <v>94</v>
      </c>
      <c r="E711" t="s">
        <v>72</v>
      </c>
      <c r="F711" t="s">
        <v>73</v>
      </c>
      <c r="G711">
        <v>0</v>
      </c>
      <c r="H711">
        <v>2E+20</v>
      </c>
      <c r="I711">
        <v>0</v>
      </c>
      <c r="J711">
        <v>0</v>
      </c>
      <c r="K711">
        <v>4</v>
      </c>
      <c r="L711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40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0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0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0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0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1" s="5">
        <f>IF((DiscreteStatsTable[[#This Row],[RepsRequested]]&gt;1),DiscreteStatsTable[[#This Row],[HalfWidth]],DiscreteStatsTable[[#This Row],[BatchMeansHalfWidth]])</f>
        <v>0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40</v>
      </c>
      <c r="Y711" s="5">
        <f>IF(DiscreteStatsTable[[#This Row],[RepsRequested]]=DiscreteStatsTable[[#This Row],[RepsWithStatObserved]],1,0)</f>
        <v>1</v>
      </c>
    </row>
    <row r="712" spans="1:25" x14ac:dyDescent="0.35">
      <c r="A712" t="s">
        <v>68</v>
      </c>
      <c r="B712" t="s">
        <v>70</v>
      </c>
      <c r="C712">
        <v>7</v>
      </c>
      <c r="D712" t="s">
        <v>94</v>
      </c>
      <c r="E712" t="s">
        <v>72</v>
      </c>
      <c r="F712" t="s">
        <v>73</v>
      </c>
      <c r="G712">
        <v>0</v>
      </c>
      <c r="H712">
        <v>2E+20</v>
      </c>
      <c r="I712">
        <v>0</v>
      </c>
      <c r="J712">
        <v>0</v>
      </c>
      <c r="K712">
        <v>4</v>
      </c>
      <c r="L712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40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2" s="5">
        <f>IF((DiscreteStatsTable[[#This Row],[RepsRequested]]&gt;1),DiscreteStatsTable[[#This Row],[HalfWidth]],DiscreteStatsTable[[#This Row],[BatchMeansHalfWidth]])</f>
        <v>0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40</v>
      </c>
      <c r="Y712" s="5">
        <f>IF(DiscreteStatsTable[[#This Row],[RepsRequested]]=DiscreteStatsTable[[#This Row],[RepsWithStatObserved]],1,0)</f>
        <v>1</v>
      </c>
    </row>
    <row r="713" spans="1:25" x14ac:dyDescent="0.35">
      <c r="A713" t="s">
        <v>68</v>
      </c>
      <c r="B713" t="s">
        <v>70</v>
      </c>
      <c r="C713">
        <v>8</v>
      </c>
      <c r="D713" t="s">
        <v>94</v>
      </c>
      <c r="E713" t="s">
        <v>72</v>
      </c>
      <c r="F713" t="s">
        <v>73</v>
      </c>
      <c r="G713">
        <v>0</v>
      </c>
      <c r="H713">
        <v>2E+20</v>
      </c>
      <c r="I713">
        <v>0</v>
      </c>
      <c r="J713">
        <v>0</v>
      </c>
      <c r="K713">
        <v>4</v>
      </c>
      <c r="L713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40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0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0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0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0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0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3" s="5">
        <f>IF((DiscreteStatsTable[[#This Row],[RepsRequested]]&gt;1),DiscreteStatsTable[[#This Row],[HalfWidth]],DiscreteStatsTable[[#This Row],[BatchMeansHalfWidth]])</f>
        <v>0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40</v>
      </c>
      <c r="Y713" s="5">
        <f>IF(DiscreteStatsTable[[#This Row],[RepsRequested]]=DiscreteStatsTable[[#This Row],[RepsWithStatObserved]],1,0)</f>
        <v>1</v>
      </c>
    </row>
    <row r="714" spans="1:25" x14ac:dyDescent="0.35">
      <c r="A714" t="s">
        <v>68</v>
      </c>
      <c r="B714" t="s">
        <v>70</v>
      </c>
      <c r="C714">
        <v>9</v>
      </c>
      <c r="D714" t="s">
        <v>94</v>
      </c>
      <c r="E714" t="s">
        <v>72</v>
      </c>
      <c r="F714" t="s">
        <v>73</v>
      </c>
      <c r="G714">
        <v>0</v>
      </c>
      <c r="H714">
        <v>2E+20</v>
      </c>
      <c r="I714">
        <v>0</v>
      </c>
      <c r="J714">
        <v>0</v>
      </c>
      <c r="K714">
        <v>4</v>
      </c>
      <c r="L714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40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4" s="5">
        <f>IF((DiscreteStatsTable[[#This Row],[RepsRequested]]&gt;1),DiscreteStatsTable[[#This Row],[HalfWidth]],DiscreteStatsTable[[#This Row],[BatchMeansHalfWidth]])</f>
        <v>0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40</v>
      </c>
      <c r="Y714" s="5">
        <f>IF(DiscreteStatsTable[[#This Row],[RepsRequested]]=DiscreteStatsTable[[#This Row],[RepsWithStatObserved]],1,0)</f>
        <v>1</v>
      </c>
    </row>
    <row r="715" spans="1:25" x14ac:dyDescent="0.35">
      <c r="A715" t="s">
        <v>68</v>
      </c>
      <c r="B715" t="s">
        <v>70</v>
      </c>
      <c r="C715">
        <v>10</v>
      </c>
      <c r="D715" t="s">
        <v>94</v>
      </c>
      <c r="E715" t="s">
        <v>72</v>
      </c>
      <c r="F715" t="s">
        <v>73</v>
      </c>
      <c r="G715">
        <v>0</v>
      </c>
      <c r="H715">
        <v>2E+20</v>
      </c>
      <c r="I715">
        <v>0</v>
      </c>
      <c r="J715">
        <v>0</v>
      </c>
      <c r="K715">
        <v>5</v>
      </c>
      <c r="L715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40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0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0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0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0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0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5" s="5">
        <f>IF((DiscreteStatsTable[[#This Row],[RepsRequested]]&gt;1),DiscreteStatsTable[[#This Row],[HalfWidth]],DiscreteStatsTable[[#This Row],[BatchMeansHalfWidth]])</f>
        <v>0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40</v>
      </c>
      <c r="Y715" s="5">
        <f>IF(DiscreteStatsTable[[#This Row],[RepsRequested]]=DiscreteStatsTable[[#This Row],[RepsWithStatObserved]],1,0)</f>
        <v>1</v>
      </c>
    </row>
    <row r="716" spans="1:25" x14ac:dyDescent="0.35">
      <c r="A716" t="s">
        <v>68</v>
      </c>
      <c r="B716" t="s">
        <v>70</v>
      </c>
      <c r="C716">
        <v>11</v>
      </c>
      <c r="D716" t="s">
        <v>94</v>
      </c>
      <c r="E716" t="s">
        <v>72</v>
      </c>
      <c r="F716" t="s">
        <v>73</v>
      </c>
      <c r="G716">
        <v>0</v>
      </c>
      <c r="H716">
        <v>2E+20</v>
      </c>
      <c r="I716">
        <v>0</v>
      </c>
      <c r="J716">
        <v>0</v>
      </c>
      <c r="K716">
        <v>3</v>
      </c>
      <c r="L716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40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6" s="5">
        <f>IF((DiscreteStatsTable[[#This Row],[RepsRequested]]&gt;1),DiscreteStatsTable[[#This Row],[HalfWidth]],DiscreteStatsTable[[#This Row],[BatchMeansHalfWidth]])</f>
        <v>0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40</v>
      </c>
      <c r="Y716" s="5">
        <f>IF(DiscreteStatsTable[[#This Row],[RepsRequested]]=DiscreteStatsTable[[#This Row],[RepsWithStatObserved]],1,0)</f>
        <v>1</v>
      </c>
    </row>
    <row r="717" spans="1:25" x14ac:dyDescent="0.35">
      <c r="A717" t="s">
        <v>68</v>
      </c>
      <c r="B717" t="s">
        <v>70</v>
      </c>
      <c r="C717">
        <v>12</v>
      </c>
      <c r="D717" t="s">
        <v>94</v>
      </c>
      <c r="E717" t="s">
        <v>72</v>
      </c>
      <c r="F717" t="s">
        <v>73</v>
      </c>
      <c r="G717">
        <v>0</v>
      </c>
      <c r="H717">
        <v>2E+20</v>
      </c>
      <c r="I717">
        <v>0</v>
      </c>
      <c r="J717">
        <v>0</v>
      </c>
      <c r="K717">
        <v>5</v>
      </c>
      <c r="L717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40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0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0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0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0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7" s="5">
        <f>IF((DiscreteStatsTable[[#This Row],[RepsRequested]]&gt;1),DiscreteStatsTable[[#This Row],[HalfWidth]],DiscreteStatsTable[[#This Row],[BatchMeansHalfWidth]])</f>
        <v>0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40</v>
      </c>
      <c r="Y717" s="5">
        <f>IF(DiscreteStatsTable[[#This Row],[RepsRequested]]=DiscreteStatsTable[[#This Row],[RepsWithStatObserved]],1,0)</f>
        <v>1</v>
      </c>
    </row>
    <row r="718" spans="1:25" x14ac:dyDescent="0.35">
      <c r="A718" t="s">
        <v>68</v>
      </c>
      <c r="B718" t="s">
        <v>70</v>
      </c>
      <c r="C718">
        <v>13</v>
      </c>
      <c r="D718" t="s">
        <v>94</v>
      </c>
      <c r="E718" t="s">
        <v>72</v>
      </c>
      <c r="F718" t="s">
        <v>73</v>
      </c>
      <c r="G718">
        <v>0</v>
      </c>
      <c r="H718">
        <v>2E+20</v>
      </c>
      <c r="I718">
        <v>0</v>
      </c>
      <c r="J718">
        <v>0</v>
      </c>
      <c r="K718">
        <v>6</v>
      </c>
      <c r="L718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40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0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0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0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0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0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8" s="5">
        <f>IF((DiscreteStatsTable[[#This Row],[RepsRequested]]&gt;1),DiscreteStatsTable[[#This Row],[HalfWidth]],DiscreteStatsTable[[#This Row],[BatchMeansHalfWidth]])</f>
        <v>0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40</v>
      </c>
      <c r="Y718" s="5">
        <f>IF(DiscreteStatsTable[[#This Row],[RepsRequested]]=DiscreteStatsTable[[#This Row],[RepsWithStatObserved]],1,0)</f>
        <v>1</v>
      </c>
    </row>
    <row r="719" spans="1:25" x14ac:dyDescent="0.35">
      <c r="A719" t="s">
        <v>68</v>
      </c>
      <c r="B719" t="s">
        <v>70</v>
      </c>
      <c r="C719">
        <v>14</v>
      </c>
      <c r="D719" t="s">
        <v>94</v>
      </c>
      <c r="E719" t="s">
        <v>72</v>
      </c>
      <c r="F719" t="s">
        <v>73</v>
      </c>
      <c r="G719">
        <v>0</v>
      </c>
      <c r="H719">
        <v>2E+20</v>
      </c>
      <c r="I719">
        <v>0</v>
      </c>
      <c r="J719">
        <v>0</v>
      </c>
      <c r="K719">
        <v>4</v>
      </c>
      <c r="L719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40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0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0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0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0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0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19" s="5">
        <f>IF((DiscreteStatsTable[[#This Row],[RepsRequested]]&gt;1),DiscreteStatsTable[[#This Row],[HalfWidth]],DiscreteStatsTable[[#This Row],[BatchMeansHalfWidth]])</f>
        <v>0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40</v>
      </c>
      <c r="Y719" s="5">
        <f>IF(DiscreteStatsTable[[#This Row],[RepsRequested]]=DiscreteStatsTable[[#This Row],[RepsWithStatObserved]],1,0)</f>
        <v>1</v>
      </c>
    </row>
    <row r="720" spans="1:25" x14ac:dyDescent="0.35">
      <c r="A720" t="s">
        <v>68</v>
      </c>
      <c r="B720" t="s">
        <v>70</v>
      </c>
      <c r="C720">
        <v>15</v>
      </c>
      <c r="D720" t="s">
        <v>94</v>
      </c>
      <c r="E720" t="s">
        <v>72</v>
      </c>
      <c r="F720" t="s">
        <v>73</v>
      </c>
      <c r="G720">
        <v>0</v>
      </c>
      <c r="H720">
        <v>2E+20</v>
      </c>
      <c r="I720">
        <v>0</v>
      </c>
      <c r="J720">
        <v>0</v>
      </c>
      <c r="K720">
        <v>3</v>
      </c>
      <c r="L720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40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0" s="5">
        <f>IF((DiscreteStatsTable[[#This Row],[RepsRequested]]&gt;1),DiscreteStatsTable[[#This Row],[HalfWidth]],DiscreteStatsTable[[#This Row],[BatchMeansHalfWidth]])</f>
        <v>0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40</v>
      </c>
      <c r="Y720" s="5">
        <f>IF(DiscreteStatsTable[[#This Row],[RepsRequested]]=DiscreteStatsTable[[#This Row],[RepsWithStatObserved]],1,0)</f>
        <v>1</v>
      </c>
    </row>
    <row r="721" spans="1:25" x14ac:dyDescent="0.35">
      <c r="A721" t="s">
        <v>68</v>
      </c>
      <c r="B721" t="s">
        <v>70</v>
      </c>
      <c r="C721">
        <v>16</v>
      </c>
      <c r="D721" t="s">
        <v>94</v>
      </c>
      <c r="E721" t="s">
        <v>72</v>
      </c>
      <c r="F721" t="s">
        <v>73</v>
      </c>
      <c r="G721">
        <v>0</v>
      </c>
      <c r="H721">
        <v>2E+20</v>
      </c>
      <c r="I721">
        <v>0</v>
      </c>
      <c r="J721">
        <v>0</v>
      </c>
      <c r="K721">
        <v>4</v>
      </c>
      <c r="L721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40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0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0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0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0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0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1" s="5">
        <f>IF((DiscreteStatsTable[[#This Row],[RepsRequested]]&gt;1),DiscreteStatsTable[[#This Row],[HalfWidth]],DiscreteStatsTable[[#This Row],[BatchMeansHalfWidth]])</f>
        <v>0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40</v>
      </c>
      <c r="Y721" s="5">
        <f>IF(DiscreteStatsTable[[#This Row],[RepsRequested]]=DiscreteStatsTable[[#This Row],[RepsWithStatObserved]],1,0)</f>
        <v>1</v>
      </c>
    </row>
    <row r="722" spans="1:25" x14ac:dyDescent="0.35">
      <c r="A722" t="s">
        <v>68</v>
      </c>
      <c r="B722" t="s">
        <v>70</v>
      </c>
      <c r="C722">
        <v>17</v>
      </c>
      <c r="D722" t="s">
        <v>94</v>
      </c>
      <c r="E722" t="s">
        <v>72</v>
      </c>
      <c r="F722" t="s">
        <v>73</v>
      </c>
      <c r="G722">
        <v>0</v>
      </c>
      <c r="H722">
        <v>2E+20</v>
      </c>
      <c r="I722">
        <v>0</v>
      </c>
      <c r="J722">
        <v>0</v>
      </c>
      <c r="K722">
        <v>4</v>
      </c>
      <c r="L722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40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2" s="5">
        <f>IF((DiscreteStatsTable[[#This Row],[RepsRequested]]&gt;1),DiscreteStatsTable[[#This Row],[HalfWidth]],DiscreteStatsTable[[#This Row],[BatchMeansHalfWidth]])</f>
        <v>0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40</v>
      </c>
      <c r="Y722" s="5">
        <f>IF(DiscreteStatsTable[[#This Row],[RepsRequested]]=DiscreteStatsTable[[#This Row],[RepsWithStatObserved]],1,0)</f>
        <v>1</v>
      </c>
    </row>
    <row r="723" spans="1:25" x14ac:dyDescent="0.35">
      <c r="A723" t="s">
        <v>68</v>
      </c>
      <c r="B723" t="s">
        <v>70</v>
      </c>
      <c r="C723">
        <v>18</v>
      </c>
      <c r="D723" t="s">
        <v>94</v>
      </c>
      <c r="E723" t="s">
        <v>72</v>
      </c>
      <c r="F723" t="s">
        <v>73</v>
      </c>
      <c r="G723">
        <v>0</v>
      </c>
      <c r="H723">
        <v>2E+20</v>
      </c>
      <c r="I723">
        <v>0</v>
      </c>
      <c r="J723">
        <v>0</v>
      </c>
      <c r="K723">
        <v>3</v>
      </c>
      <c r="L723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40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0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0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0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0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0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3" s="5">
        <f>IF((DiscreteStatsTable[[#This Row],[RepsRequested]]&gt;1),DiscreteStatsTable[[#This Row],[HalfWidth]],DiscreteStatsTable[[#This Row],[BatchMeansHalfWidth]])</f>
        <v>0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40</v>
      </c>
      <c r="Y723" s="5">
        <f>IF(DiscreteStatsTable[[#This Row],[RepsRequested]]=DiscreteStatsTable[[#This Row],[RepsWithStatObserved]],1,0)</f>
        <v>1</v>
      </c>
    </row>
    <row r="724" spans="1:25" x14ac:dyDescent="0.35">
      <c r="A724" t="s">
        <v>68</v>
      </c>
      <c r="B724" t="s">
        <v>70</v>
      </c>
      <c r="C724">
        <v>19</v>
      </c>
      <c r="D724" t="s">
        <v>94</v>
      </c>
      <c r="E724" t="s">
        <v>72</v>
      </c>
      <c r="F724" t="s">
        <v>73</v>
      </c>
      <c r="G724">
        <v>0</v>
      </c>
      <c r="H724">
        <v>2E+20</v>
      </c>
      <c r="I724">
        <v>0</v>
      </c>
      <c r="J724">
        <v>0</v>
      </c>
      <c r="K724">
        <v>4</v>
      </c>
      <c r="L724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40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4" s="5">
        <f>IF((DiscreteStatsTable[[#This Row],[RepsRequested]]&gt;1),DiscreteStatsTable[[#This Row],[HalfWidth]],DiscreteStatsTable[[#This Row],[BatchMeansHalfWidth]])</f>
        <v>0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40</v>
      </c>
      <c r="Y724" s="5">
        <f>IF(DiscreteStatsTable[[#This Row],[RepsRequested]]=DiscreteStatsTable[[#This Row],[RepsWithStatObserved]],1,0)</f>
        <v>1</v>
      </c>
    </row>
    <row r="725" spans="1:25" x14ac:dyDescent="0.35">
      <c r="A725" t="s">
        <v>68</v>
      </c>
      <c r="B725" t="s">
        <v>70</v>
      </c>
      <c r="C725">
        <v>20</v>
      </c>
      <c r="D725" t="s">
        <v>94</v>
      </c>
      <c r="E725" t="s">
        <v>72</v>
      </c>
      <c r="F725" t="s">
        <v>73</v>
      </c>
      <c r="G725">
        <v>0</v>
      </c>
      <c r="H725">
        <v>2E+20</v>
      </c>
      <c r="I725">
        <v>0</v>
      </c>
      <c r="J725">
        <v>0</v>
      </c>
      <c r="K725">
        <v>2</v>
      </c>
      <c r="L725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40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0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0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0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0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0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5" s="5">
        <f>IF((DiscreteStatsTable[[#This Row],[RepsRequested]]&gt;1),DiscreteStatsTable[[#This Row],[HalfWidth]],DiscreteStatsTable[[#This Row],[BatchMeansHalfWidth]])</f>
        <v>0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40</v>
      </c>
      <c r="Y725" s="5">
        <f>IF(DiscreteStatsTable[[#This Row],[RepsRequested]]=DiscreteStatsTable[[#This Row],[RepsWithStatObserved]],1,0)</f>
        <v>1</v>
      </c>
    </row>
    <row r="726" spans="1:25" x14ac:dyDescent="0.35">
      <c r="A726" t="s">
        <v>68</v>
      </c>
      <c r="B726" t="s">
        <v>70</v>
      </c>
      <c r="C726">
        <v>21</v>
      </c>
      <c r="D726" t="s">
        <v>94</v>
      </c>
      <c r="E726" t="s">
        <v>72</v>
      </c>
      <c r="F726" t="s">
        <v>73</v>
      </c>
      <c r="G726">
        <v>0</v>
      </c>
      <c r="H726">
        <v>2E+20</v>
      </c>
      <c r="I726">
        <v>0</v>
      </c>
      <c r="J726">
        <v>0</v>
      </c>
      <c r="K726">
        <v>3</v>
      </c>
      <c r="L726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40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6" s="5">
        <f>IF((DiscreteStatsTable[[#This Row],[RepsRequested]]&gt;1),DiscreteStatsTable[[#This Row],[HalfWidth]],DiscreteStatsTable[[#This Row],[BatchMeansHalfWidth]])</f>
        <v>0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40</v>
      </c>
      <c r="Y726" s="5">
        <f>IF(DiscreteStatsTable[[#This Row],[RepsRequested]]=DiscreteStatsTable[[#This Row],[RepsWithStatObserved]],1,0)</f>
        <v>1</v>
      </c>
    </row>
    <row r="727" spans="1:25" x14ac:dyDescent="0.35">
      <c r="A727" t="s">
        <v>68</v>
      </c>
      <c r="B727" t="s">
        <v>70</v>
      </c>
      <c r="C727">
        <v>22</v>
      </c>
      <c r="D727" t="s">
        <v>94</v>
      </c>
      <c r="E727" t="s">
        <v>72</v>
      </c>
      <c r="F727" t="s">
        <v>73</v>
      </c>
      <c r="G727">
        <v>0</v>
      </c>
      <c r="H727">
        <v>2E+20</v>
      </c>
      <c r="I727">
        <v>0</v>
      </c>
      <c r="J727">
        <v>0</v>
      </c>
      <c r="K727">
        <v>3</v>
      </c>
      <c r="L727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40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0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0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0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0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0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7" s="5">
        <f>IF((DiscreteStatsTable[[#This Row],[RepsRequested]]&gt;1),DiscreteStatsTable[[#This Row],[HalfWidth]],DiscreteStatsTable[[#This Row],[BatchMeansHalfWidth]])</f>
        <v>0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40</v>
      </c>
      <c r="Y727" s="5">
        <f>IF(DiscreteStatsTable[[#This Row],[RepsRequested]]=DiscreteStatsTable[[#This Row],[RepsWithStatObserved]],1,0)</f>
        <v>1</v>
      </c>
    </row>
    <row r="728" spans="1:25" x14ac:dyDescent="0.35">
      <c r="A728" t="s">
        <v>68</v>
      </c>
      <c r="B728" t="s">
        <v>70</v>
      </c>
      <c r="C728">
        <v>23</v>
      </c>
      <c r="D728" t="s">
        <v>94</v>
      </c>
      <c r="E728" t="s">
        <v>72</v>
      </c>
      <c r="F728" t="s">
        <v>73</v>
      </c>
      <c r="G728">
        <v>0</v>
      </c>
      <c r="H728">
        <v>2E+20</v>
      </c>
      <c r="I728">
        <v>0</v>
      </c>
      <c r="J728">
        <v>0</v>
      </c>
      <c r="K728">
        <v>4</v>
      </c>
      <c r="L728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40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8" s="5">
        <f>IF((DiscreteStatsTable[[#This Row],[RepsRequested]]&gt;1),DiscreteStatsTable[[#This Row],[HalfWidth]],DiscreteStatsTable[[#This Row],[BatchMeansHalfWidth]])</f>
        <v>0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40</v>
      </c>
      <c r="Y728" s="5">
        <f>IF(DiscreteStatsTable[[#This Row],[RepsRequested]]=DiscreteStatsTable[[#This Row],[RepsWithStatObserved]],1,0)</f>
        <v>1</v>
      </c>
    </row>
    <row r="729" spans="1:25" x14ac:dyDescent="0.35">
      <c r="A729" t="s">
        <v>68</v>
      </c>
      <c r="B729" t="s">
        <v>70</v>
      </c>
      <c r="C729">
        <v>24</v>
      </c>
      <c r="D729" t="s">
        <v>94</v>
      </c>
      <c r="E729" t="s">
        <v>72</v>
      </c>
      <c r="F729" t="s">
        <v>73</v>
      </c>
      <c r="G729">
        <v>0</v>
      </c>
      <c r="H729">
        <v>2E+20</v>
      </c>
      <c r="I729">
        <v>0</v>
      </c>
      <c r="J729">
        <v>0</v>
      </c>
      <c r="K729">
        <v>4</v>
      </c>
      <c r="L729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40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0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0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0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0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0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29" s="5">
        <f>IF((DiscreteStatsTable[[#This Row],[RepsRequested]]&gt;1),DiscreteStatsTable[[#This Row],[HalfWidth]],DiscreteStatsTable[[#This Row],[BatchMeansHalfWidth]])</f>
        <v>0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40</v>
      </c>
      <c r="Y729" s="5">
        <f>IF(DiscreteStatsTable[[#This Row],[RepsRequested]]=DiscreteStatsTable[[#This Row],[RepsWithStatObserved]],1,0)</f>
        <v>1</v>
      </c>
    </row>
    <row r="730" spans="1:25" x14ac:dyDescent="0.35">
      <c r="A730" t="s">
        <v>68</v>
      </c>
      <c r="B730" t="s">
        <v>70</v>
      </c>
      <c r="C730">
        <v>25</v>
      </c>
      <c r="D730" t="s">
        <v>94</v>
      </c>
      <c r="E730" t="s">
        <v>72</v>
      </c>
      <c r="F730" t="s">
        <v>73</v>
      </c>
      <c r="G730">
        <v>0</v>
      </c>
      <c r="H730">
        <v>2E+20</v>
      </c>
      <c r="I730">
        <v>0</v>
      </c>
      <c r="J730">
        <v>0</v>
      </c>
      <c r="K730">
        <v>6</v>
      </c>
      <c r="L730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40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0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0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0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0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0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0" s="5">
        <f>IF((DiscreteStatsTable[[#This Row],[RepsRequested]]&gt;1),DiscreteStatsTable[[#This Row],[HalfWidth]],DiscreteStatsTable[[#This Row],[BatchMeansHalfWidth]])</f>
        <v>0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40</v>
      </c>
      <c r="Y730" s="5">
        <f>IF(DiscreteStatsTable[[#This Row],[RepsRequested]]=DiscreteStatsTable[[#This Row],[RepsWithStatObserved]],1,0)</f>
        <v>1</v>
      </c>
    </row>
    <row r="731" spans="1:25" x14ac:dyDescent="0.35">
      <c r="A731" t="s">
        <v>68</v>
      </c>
      <c r="B731" t="s">
        <v>70</v>
      </c>
      <c r="C731">
        <v>26</v>
      </c>
      <c r="D731" t="s">
        <v>94</v>
      </c>
      <c r="E731" t="s">
        <v>72</v>
      </c>
      <c r="F731" t="s">
        <v>73</v>
      </c>
      <c r="G731">
        <v>0</v>
      </c>
      <c r="H731">
        <v>2E+20</v>
      </c>
      <c r="I731">
        <v>0</v>
      </c>
      <c r="J731">
        <v>0</v>
      </c>
      <c r="K731">
        <v>4</v>
      </c>
      <c r="L731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40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0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0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0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0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0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1" s="5">
        <f>IF((DiscreteStatsTable[[#This Row],[RepsRequested]]&gt;1),DiscreteStatsTable[[#This Row],[HalfWidth]],DiscreteStatsTable[[#This Row],[BatchMeansHalfWidth]])</f>
        <v>0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40</v>
      </c>
      <c r="Y731" s="5">
        <f>IF(DiscreteStatsTable[[#This Row],[RepsRequested]]=DiscreteStatsTable[[#This Row],[RepsWithStatObserved]],1,0)</f>
        <v>1</v>
      </c>
    </row>
    <row r="732" spans="1:25" x14ac:dyDescent="0.35">
      <c r="A732" t="s">
        <v>68</v>
      </c>
      <c r="B732" t="s">
        <v>70</v>
      </c>
      <c r="C732">
        <v>27</v>
      </c>
      <c r="D732" t="s">
        <v>94</v>
      </c>
      <c r="E732" t="s">
        <v>72</v>
      </c>
      <c r="F732" t="s">
        <v>73</v>
      </c>
      <c r="G732">
        <v>0</v>
      </c>
      <c r="H732">
        <v>2E+20</v>
      </c>
      <c r="I732">
        <v>0</v>
      </c>
      <c r="J732">
        <v>0</v>
      </c>
      <c r="K732">
        <v>5</v>
      </c>
      <c r="L732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40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2" s="5">
        <f>IF((DiscreteStatsTable[[#This Row],[RepsRequested]]&gt;1),DiscreteStatsTable[[#This Row],[HalfWidth]],DiscreteStatsTable[[#This Row],[BatchMeansHalfWidth]])</f>
        <v>0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40</v>
      </c>
      <c r="Y732" s="5">
        <f>IF(DiscreteStatsTable[[#This Row],[RepsRequested]]=DiscreteStatsTable[[#This Row],[RepsWithStatObserved]],1,0)</f>
        <v>1</v>
      </c>
    </row>
    <row r="733" spans="1:25" x14ac:dyDescent="0.35">
      <c r="A733" t="s">
        <v>68</v>
      </c>
      <c r="B733" t="s">
        <v>70</v>
      </c>
      <c r="C733">
        <v>28</v>
      </c>
      <c r="D733" t="s">
        <v>94</v>
      </c>
      <c r="E733" t="s">
        <v>72</v>
      </c>
      <c r="F733" t="s">
        <v>73</v>
      </c>
      <c r="G733">
        <v>0</v>
      </c>
      <c r="H733">
        <v>2E+20</v>
      </c>
      <c r="I733">
        <v>0</v>
      </c>
      <c r="J733">
        <v>0</v>
      </c>
      <c r="K733">
        <v>4</v>
      </c>
      <c r="L733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40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0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0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0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0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0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3" s="5">
        <f>IF((DiscreteStatsTable[[#This Row],[RepsRequested]]&gt;1),DiscreteStatsTable[[#This Row],[HalfWidth]],DiscreteStatsTable[[#This Row],[BatchMeansHalfWidth]])</f>
        <v>0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40</v>
      </c>
      <c r="Y733" s="5">
        <f>IF(DiscreteStatsTable[[#This Row],[RepsRequested]]=DiscreteStatsTable[[#This Row],[RepsWithStatObserved]],1,0)</f>
        <v>1</v>
      </c>
    </row>
    <row r="734" spans="1:25" x14ac:dyDescent="0.35">
      <c r="A734" t="s">
        <v>68</v>
      </c>
      <c r="B734" t="s">
        <v>70</v>
      </c>
      <c r="C734">
        <v>29</v>
      </c>
      <c r="D734" t="s">
        <v>94</v>
      </c>
      <c r="E734" t="s">
        <v>72</v>
      </c>
      <c r="F734" t="s">
        <v>73</v>
      </c>
      <c r="G734">
        <v>0</v>
      </c>
      <c r="H734">
        <v>2E+20</v>
      </c>
      <c r="I734">
        <v>0</v>
      </c>
      <c r="J734">
        <v>0</v>
      </c>
      <c r="K734">
        <v>4</v>
      </c>
      <c r="L734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40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4" s="5">
        <f>IF((DiscreteStatsTable[[#This Row],[RepsRequested]]&gt;1),DiscreteStatsTable[[#This Row],[HalfWidth]],DiscreteStatsTable[[#This Row],[BatchMeansHalfWidth]])</f>
        <v>0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40</v>
      </c>
      <c r="Y734" s="5">
        <f>IF(DiscreteStatsTable[[#This Row],[RepsRequested]]=DiscreteStatsTable[[#This Row],[RepsWithStatObserved]],1,0)</f>
        <v>1</v>
      </c>
    </row>
    <row r="735" spans="1:25" x14ac:dyDescent="0.35">
      <c r="A735" t="s">
        <v>68</v>
      </c>
      <c r="B735" t="s">
        <v>70</v>
      </c>
      <c r="C735">
        <v>30</v>
      </c>
      <c r="D735" t="s">
        <v>94</v>
      </c>
      <c r="E735" t="s">
        <v>72</v>
      </c>
      <c r="F735" t="s">
        <v>73</v>
      </c>
      <c r="G735">
        <v>0</v>
      </c>
      <c r="H735">
        <v>2E+20</v>
      </c>
      <c r="I735">
        <v>0</v>
      </c>
      <c r="J735">
        <v>0</v>
      </c>
      <c r="K735">
        <v>3</v>
      </c>
      <c r="L735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40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0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0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0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0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0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5" s="5">
        <f>IF((DiscreteStatsTable[[#This Row],[RepsRequested]]&gt;1),DiscreteStatsTable[[#This Row],[HalfWidth]],DiscreteStatsTable[[#This Row],[BatchMeansHalfWidth]])</f>
        <v>0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40</v>
      </c>
      <c r="Y735" s="5">
        <f>IF(DiscreteStatsTable[[#This Row],[RepsRequested]]=DiscreteStatsTable[[#This Row],[RepsWithStatObserved]],1,0)</f>
        <v>1</v>
      </c>
    </row>
    <row r="736" spans="1:25" x14ac:dyDescent="0.35">
      <c r="A736" t="s">
        <v>68</v>
      </c>
      <c r="B736" t="s">
        <v>70</v>
      </c>
      <c r="C736">
        <v>31</v>
      </c>
      <c r="D736" t="s">
        <v>94</v>
      </c>
      <c r="E736" t="s">
        <v>72</v>
      </c>
      <c r="F736" t="s">
        <v>73</v>
      </c>
      <c r="G736">
        <v>0</v>
      </c>
      <c r="H736">
        <v>2E+20</v>
      </c>
      <c r="I736">
        <v>0</v>
      </c>
      <c r="J736">
        <v>0</v>
      </c>
      <c r="K736">
        <v>4</v>
      </c>
      <c r="L736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40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6" s="5">
        <f>IF((DiscreteStatsTable[[#This Row],[RepsRequested]]&gt;1),DiscreteStatsTable[[#This Row],[HalfWidth]],DiscreteStatsTable[[#This Row],[BatchMeansHalfWidth]])</f>
        <v>0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40</v>
      </c>
      <c r="Y736" s="5">
        <f>IF(DiscreteStatsTable[[#This Row],[RepsRequested]]=DiscreteStatsTable[[#This Row],[RepsWithStatObserved]],1,0)</f>
        <v>1</v>
      </c>
    </row>
    <row r="737" spans="1:25" x14ac:dyDescent="0.35">
      <c r="A737" t="s">
        <v>68</v>
      </c>
      <c r="B737" t="s">
        <v>70</v>
      </c>
      <c r="C737">
        <v>32</v>
      </c>
      <c r="D737" t="s">
        <v>94</v>
      </c>
      <c r="E737" t="s">
        <v>72</v>
      </c>
      <c r="F737" t="s">
        <v>73</v>
      </c>
      <c r="G737">
        <v>0</v>
      </c>
      <c r="H737">
        <v>2E+20</v>
      </c>
      <c r="I737">
        <v>0</v>
      </c>
      <c r="J737">
        <v>0</v>
      </c>
      <c r="K737">
        <v>5</v>
      </c>
      <c r="L737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40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0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0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0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0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0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7" s="5">
        <f>IF((DiscreteStatsTable[[#This Row],[RepsRequested]]&gt;1),DiscreteStatsTable[[#This Row],[HalfWidth]],DiscreteStatsTable[[#This Row],[BatchMeansHalfWidth]])</f>
        <v>0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40</v>
      </c>
      <c r="Y737" s="5">
        <f>IF(DiscreteStatsTable[[#This Row],[RepsRequested]]=DiscreteStatsTable[[#This Row],[RepsWithStatObserved]],1,0)</f>
        <v>1</v>
      </c>
    </row>
    <row r="738" spans="1:25" x14ac:dyDescent="0.35">
      <c r="A738" t="s">
        <v>68</v>
      </c>
      <c r="B738" t="s">
        <v>70</v>
      </c>
      <c r="C738">
        <v>33</v>
      </c>
      <c r="D738" t="s">
        <v>94</v>
      </c>
      <c r="E738" t="s">
        <v>72</v>
      </c>
      <c r="F738" t="s">
        <v>73</v>
      </c>
      <c r="G738">
        <v>0</v>
      </c>
      <c r="H738">
        <v>2E+20</v>
      </c>
      <c r="I738">
        <v>0</v>
      </c>
      <c r="J738">
        <v>0</v>
      </c>
      <c r="K738">
        <v>4</v>
      </c>
      <c r="L738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40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8" s="5">
        <f>IF((DiscreteStatsTable[[#This Row],[RepsRequested]]&gt;1),DiscreteStatsTable[[#This Row],[HalfWidth]],DiscreteStatsTable[[#This Row],[BatchMeansHalfWidth]])</f>
        <v>0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40</v>
      </c>
      <c r="Y738" s="5">
        <f>IF(DiscreteStatsTable[[#This Row],[RepsRequested]]=DiscreteStatsTable[[#This Row],[RepsWithStatObserved]],1,0)</f>
        <v>1</v>
      </c>
    </row>
    <row r="739" spans="1:25" x14ac:dyDescent="0.35">
      <c r="A739" t="s">
        <v>68</v>
      </c>
      <c r="B739" t="s">
        <v>70</v>
      </c>
      <c r="C739">
        <v>34</v>
      </c>
      <c r="D739" t="s">
        <v>94</v>
      </c>
      <c r="E739" t="s">
        <v>72</v>
      </c>
      <c r="F739" t="s">
        <v>73</v>
      </c>
      <c r="G739">
        <v>0</v>
      </c>
      <c r="H739">
        <v>2E+20</v>
      </c>
      <c r="I739">
        <v>0</v>
      </c>
      <c r="J739">
        <v>0</v>
      </c>
      <c r="K739">
        <v>4</v>
      </c>
      <c r="L739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40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0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0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0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0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0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39" s="5">
        <f>IF((DiscreteStatsTable[[#This Row],[RepsRequested]]&gt;1),DiscreteStatsTable[[#This Row],[HalfWidth]],DiscreteStatsTable[[#This Row],[BatchMeansHalfWidth]])</f>
        <v>0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40</v>
      </c>
      <c r="Y739" s="5">
        <f>IF(DiscreteStatsTable[[#This Row],[RepsRequested]]=DiscreteStatsTable[[#This Row],[RepsWithStatObserved]],1,0)</f>
        <v>1</v>
      </c>
    </row>
    <row r="740" spans="1:25" x14ac:dyDescent="0.35">
      <c r="A740" t="s">
        <v>68</v>
      </c>
      <c r="B740" t="s">
        <v>70</v>
      </c>
      <c r="C740">
        <v>35</v>
      </c>
      <c r="D740" t="s">
        <v>94</v>
      </c>
      <c r="E740" t="s">
        <v>72</v>
      </c>
      <c r="F740" t="s">
        <v>73</v>
      </c>
      <c r="G740">
        <v>0</v>
      </c>
      <c r="H740">
        <v>2E+20</v>
      </c>
      <c r="I740">
        <v>0</v>
      </c>
      <c r="J740">
        <v>0</v>
      </c>
      <c r="K740">
        <v>2</v>
      </c>
      <c r="L740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40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40" s="5">
        <f>IF((DiscreteStatsTable[[#This Row],[RepsRequested]]&gt;1),DiscreteStatsTable[[#This Row],[HalfWidth]],DiscreteStatsTable[[#This Row],[BatchMeansHalfWidth]])</f>
        <v>0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40</v>
      </c>
      <c r="Y740" s="5">
        <f>IF(DiscreteStatsTable[[#This Row],[RepsRequested]]=DiscreteStatsTable[[#This Row],[RepsWithStatObserved]],1,0)</f>
        <v>1</v>
      </c>
    </row>
    <row r="741" spans="1:25" x14ac:dyDescent="0.35">
      <c r="A741" t="s">
        <v>68</v>
      </c>
      <c r="B741" t="s">
        <v>70</v>
      </c>
      <c r="C741">
        <v>36</v>
      </c>
      <c r="D741" t="s">
        <v>94</v>
      </c>
      <c r="E741" t="s">
        <v>72</v>
      </c>
      <c r="F741" t="s">
        <v>73</v>
      </c>
      <c r="G741">
        <v>0</v>
      </c>
      <c r="H741">
        <v>2E+20</v>
      </c>
      <c r="I741">
        <v>0</v>
      </c>
      <c r="J741">
        <v>0</v>
      </c>
      <c r="K741">
        <v>4</v>
      </c>
      <c r="L741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40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0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0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0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0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0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41" s="5">
        <f>IF((DiscreteStatsTable[[#This Row],[RepsRequested]]&gt;1),DiscreteStatsTable[[#This Row],[HalfWidth]],DiscreteStatsTable[[#This Row],[BatchMeansHalfWidth]])</f>
        <v>0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40</v>
      </c>
      <c r="Y741" s="5">
        <f>IF(DiscreteStatsTable[[#This Row],[RepsRequested]]=DiscreteStatsTable[[#This Row],[RepsWithStatObserved]],1,0)</f>
        <v>1</v>
      </c>
    </row>
    <row r="742" spans="1:25" x14ac:dyDescent="0.35">
      <c r="A742" t="s">
        <v>68</v>
      </c>
      <c r="B742" t="s">
        <v>70</v>
      </c>
      <c r="C742">
        <v>37</v>
      </c>
      <c r="D742" t="s">
        <v>94</v>
      </c>
      <c r="E742" t="s">
        <v>72</v>
      </c>
      <c r="F742" t="s">
        <v>73</v>
      </c>
      <c r="G742">
        <v>0</v>
      </c>
      <c r="H742">
        <v>2E+20</v>
      </c>
      <c r="I742">
        <v>0</v>
      </c>
      <c r="J742">
        <v>0</v>
      </c>
      <c r="K742">
        <v>5</v>
      </c>
      <c r="L742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40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0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0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0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0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0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42" s="5">
        <f>IF((DiscreteStatsTable[[#This Row],[RepsRequested]]&gt;1),DiscreteStatsTable[[#This Row],[HalfWidth]],DiscreteStatsTable[[#This Row],[BatchMeansHalfWidth]])</f>
        <v>0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40</v>
      </c>
      <c r="Y742" s="5">
        <f>IF(DiscreteStatsTable[[#This Row],[RepsRequested]]=DiscreteStatsTable[[#This Row],[RepsWithStatObserved]],1,0)</f>
        <v>1</v>
      </c>
    </row>
    <row r="743" spans="1:25" x14ac:dyDescent="0.35">
      <c r="A743" t="s">
        <v>68</v>
      </c>
      <c r="B743" t="s">
        <v>70</v>
      </c>
      <c r="C743">
        <v>38</v>
      </c>
      <c r="D743" t="s">
        <v>94</v>
      </c>
      <c r="E743" t="s">
        <v>72</v>
      </c>
      <c r="F743" t="s">
        <v>73</v>
      </c>
      <c r="G743">
        <v>0</v>
      </c>
      <c r="H743">
        <v>2E+20</v>
      </c>
      <c r="I743">
        <v>0</v>
      </c>
      <c r="J743">
        <v>0</v>
      </c>
      <c r="K743">
        <v>5</v>
      </c>
      <c r="L743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40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0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0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0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0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0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43" s="5">
        <f>IF((DiscreteStatsTable[[#This Row],[RepsRequested]]&gt;1),DiscreteStatsTable[[#This Row],[HalfWidth]],DiscreteStatsTable[[#This Row],[BatchMeansHalfWidth]])</f>
        <v>0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40</v>
      </c>
      <c r="Y743" s="5">
        <f>IF(DiscreteStatsTable[[#This Row],[RepsRequested]]=DiscreteStatsTable[[#This Row],[RepsWithStatObserved]],1,0)</f>
        <v>1</v>
      </c>
    </row>
    <row r="744" spans="1:25" x14ac:dyDescent="0.35">
      <c r="A744" t="s">
        <v>68</v>
      </c>
      <c r="B744" t="s">
        <v>70</v>
      </c>
      <c r="C744">
        <v>39</v>
      </c>
      <c r="D744" t="s">
        <v>94</v>
      </c>
      <c r="E744" t="s">
        <v>72</v>
      </c>
      <c r="F744" t="s">
        <v>73</v>
      </c>
      <c r="G744">
        <v>0</v>
      </c>
      <c r="H744">
        <v>2E+20</v>
      </c>
      <c r="I744">
        <v>0</v>
      </c>
      <c r="J744">
        <v>0</v>
      </c>
      <c r="K744">
        <v>4</v>
      </c>
      <c r="L744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40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44" s="5">
        <f>IF((DiscreteStatsTable[[#This Row],[RepsRequested]]&gt;1),DiscreteStatsTable[[#This Row],[HalfWidth]],DiscreteStatsTable[[#This Row],[BatchMeansHalfWidth]])</f>
        <v>0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40</v>
      </c>
      <c r="Y744" s="5">
        <f>IF(DiscreteStatsTable[[#This Row],[RepsRequested]]=DiscreteStatsTable[[#This Row],[RepsWithStatObserved]],1,0)</f>
        <v>1</v>
      </c>
    </row>
    <row r="745" spans="1:25" x14ac:dyDescent="0.35">
      <c r="A745" t="s">
        <v>68</v>
      </c>
      <c r="B745" t="s">
        <v>70</v>
      </c>
      <c r="C745">
        <v>40</v>
      </c>
      <c r="D745" t="s">
        <v>94</v>
      </c>
      <c r="E745" t="s">
        <v>72</v>
      </c>
      <c r="F745" t="s">
        <v>73</v>
      </c>
      <c r="G745">
        <v>0</v>
      </c>
      <c r="H745">
        <v>2E+20</v>
      </c>
      <c r="I745">
        <v>0</v>
      </c>
      <c r="J745">
        <v>0</v>
      </c>
      <c r="K745">
        <v>4</v>
      </c>
      <c r="L745" s="5" t="str">
        <f>DiscreteStatsTable[[#This Row],[ProjectName]]&amp;DiscreteStatsTable[[#This Row],[Name]]&amp;DiscreteStatsTable[[#This Row],[Type]]&amp;DiscreteStatsTable[[#This Row],[Source]]</f>
        <v>Drone ProjectScrapTransport.QueueWaiting TimeQueue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40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0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0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0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0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0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4.0999999999999996</v>
      </c>
      <c r="W745" s="5">
        <f>IF((DiscreteStatsTable[[#This Row],[RepsRequested]]&gt;1),DiscreteStatsTable[[#This Row],[HalfWidth]],DiscreteStatsTable[[#This Row],[BatchMeansHalfWidth]])</f>
        <v>0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40</v>
      </c>
      <c r="Y745" s="5">
        <f>IF(DiscreteStatsTable[[#This Row],[RepsRequested]]=DiscreteStatsTable[[#This Row],[RepsWithStatObserved]],1,0)</f>
        <v>1</v>
      </c>
    </row>
    <row r="746" spans="1:25" x14ac:dyDescent="0.35">
      <c r="A746" t="s">
        <v>68</v>
      </c>
      <c r="B746" t="s">
        <v>70</v>
      </c>
      <c r="C746">
        <v>1</v>
      </c>
      <c r="D746" t="s">
        <v>95</v>
      </c>
      <c r="E746" t="s">
        <v>72</v>
      </c>
      <c r="F746" t="s">
        <v>73</v>
      </c>
      <c r="G746">
        <v>1.3898927460723101</v>
      </c>
      <c r="H746">
        <v>2E+20</v>
      </c>
      <c r="I746">
        <v>0</v>
      </c>
      <c r="J746">
        <v>29.651977407255501</v>
      </c>
      <c r="K746">
        <v>156</v>
      </c>
      <c r="L746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40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2.2578610243004089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2.4793858740516388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11.6633193067135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106.864305583514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162.25</v>
      </c>
      <c r="W746" s="5">
        <f>IF((DiscreteStatsTable[[#This Row],[RepsRequested]]&gt;1),DiscreteStatsTable[[#This Row],[HalfWidth]],DiscreteStatsTable[[#This Row],[BatchMeansHalfWidth]])</f>
        <v>0.79294607141559836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40</v>
      </c>
      <c r="Y746" s="5">
        <f>IF(DiscreteStatsTable[[#This Row],[RepsRequested]]=DiscreteStatsTable[[#This Row],[RepsWithStatObserved]],1,0)</f>
        <v>1</v>
      </c>
    </row>
    <row r="747" spans="1:25" x14ac:dyDescent="0.35">
      <c r="A747" t="s">
        <v>68</v>
      </c>
      <c r="B747" t="s">
        <v>70</v>
      </c>
      <c r="C747">
        <v>2</v>
      </c>
      <c r="D747" t="s">
        <v>95</v>
      </c>
      <c r="E747" t="s">
        <v>72</v>
      </c>
      <c r="F747" t="s">
        <v>73</v>
      </c>
      <c r="G747">
        <v>2.07466054252879E-2</v>
      </c>
      <c r="H747">
        <v>2E+20</v>
      </c>
      <c r="I747">
        <v>0</v>
      </c>
      <c r="J747">
        <v>1.61209113533641</v>
      </c>
      <c r="K747">
        <v>131</v>
      </c>
      <c r="L747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40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2.2578610243004089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2.4793858740516388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0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11.6633193067135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106.864305583514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162.25</v>
      </c>
      <c r="W747" s="5">
        <f>IF((DiscreteStatsTable[[#This Row],[RepsRequested]]&gt;1),DiscreteStatsTable[[#This Row],[HalfWidth]],DiscreteStatsTable[[#This Row],[BatchMeansHalfWidth]])</f>
        <v>0.79294607141559836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40</v>
      </c>
      <c r="Y747" s="5">
        <f>IF(DiscreteStatsTable[[#This Row],[RepsRequested]]=DiscreteStatsTable[[#This Row],[RepsWithStatObserved]],1,0)</f>
        <v>1</v>
      </c>
    </row>
    <row r="748" spans="1:25" x14ac:dyDescent="0.35">
      <c r="A748" t="s">
        <v>68</v>
      </c>
      <c r="B748" t="s">
        <v>70</v>
      </c>
      <c r="C748">
        <v>3</v>
      </c>
      <c r="D748" t="s">
        <v>95</v>
      </c>
      <c r="E748" t="s">
        <v>72</v>
      </c>
      <c r="F748" t="s">
        <v>73</v>
      </c>
      <c r="G748">
        <v>0</v>
      </c>
      <c r="H748">
        <v>2E+20</v>
      </c>
      <c r="I748">
        <v>0</v>
      </c>
      <c r="J748">
        <v>0</v>
      </c>
      <c r="K748">
        <v>116</v>
      </c>
      <c r="L748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40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2.2578610243004089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2.4793858740516388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11.6633193067135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106.864305583514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162.25</v>
      </c>
      <c r="W748" s="5">
        <f>IF((DiscreteStatsTable[[#This Row],[RepsRequested]]&gt;1),DiscreteStatsTable[[#This Row],[HalfWidth]],DiscreteStatsTable[[#This Row],[BatchMeansHalfWidth]])</f>
        <v>0.79294607141559836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40</v>
      </c>
      <c r="Y748" s="5">
        <f>IF(DiscreteStatsTable[[#This Row],[RepsRequested]]=DiscreteStatsTable[[#This Row],[RepsWithStatObserved]],1,0)</f>
        <v>1</v>
      </c>
    </row>
    <row r="749" spans="1:25" x14ac:dyDescent="0.35">
      <c r="A749" t="s">
        <v>68</v>
      </c>
      <c r="B749" t="s">
        <v>70</v>
      </c>
      <c r="C749">
        <v>4</v>
      </c>
      <c r="D749" t="s">
        <v>95</v>
      </c>
      <c r="E749" t="s">
        <v>72</v>
      </c>
      <c r="F749" t="s">
        <v>73</v>
      </c>
      <c r="G749">
        <v>6.2003153334261102E-3</v>
      </c>
      <c r="H749">
        <v>2E+20</v>
      </c>
      <c r="I749">
        <v>0</v>
      </c>
      <c r="J749">
        <v>1.1532586520172601</v>
      </c>
      <c r="K749">
        <v>186</v>
      </c>
      <c r="L749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40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2.2578610243004089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2.4793858740516388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0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11.6633193067135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106.864305583514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162.25</v>
      </c>
      <c r="W749" s="5">
        <f>IF((DiscreteStatsTable[[#This Row],[RepsRequested]]&gt;1),DiscreteStatsTable[[#This Row],[HalfWidth]],DiscreteStatsTable[[#This Row],[BatchMeansHalfWidth]])</f>
        <v>0.79294607141559836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40</v>
      </c>
      <c r="Y749" s="5">
        <f>IF(DiscreteStatsTable[[#This Row],[RepsRequested]]=DiscreteStatsTable[[#This Row],[RepsWithStatObserved]],1,0)</f>
        <v>1</v>
      </c>
    </row>
    <row r="750" spans="1:25" x14ac:dyDescent="0.35">
      <c r="A750" t="s">
        <v>68</v>
      </c>
      <c r="B750" t="s">
        <v>70</v>
      </c>
      <c r="C750">
        <v>5</v>
      </c>
      <c r="D750" t="s">
        <v>95</v>
      </c>
      <c r="E750" t="s">
        <v>72</v>
      </c>
      <c r="F750" t="s">
        <v>73</v>
      </c>
      <c r="G750">
        <v>0</v>
      </c>
      <c r="H750">
        <v>2E+20</v>
      </c>
      <c r="I750">
        <v>0</v>
      </c>
      <c r="J750">
        <v>0</v>
      </c>
      <c r="K750">
        <v>176</v>
      </c>
      <c r="L750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40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2.2578610243004089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11.6633193067135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106.864305583514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162.25</v>
      </c>
      <c r="W750" s="5">
        <f>IF((DiscreteStatsTable[[#This Row],[RepsRequested]]&gt;1),DiscreteStatsTable[[#This Row],[HalfWidth]],DiscreteStatsTable[[#This Row],[BatchMeansHalfWidth]])</f>
        <v>0.79294607141559836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40</v>
      </c>
      <c r="Y750" s="5">
        <f>IF(DiscreteStatsTable[[#This Row],[RepsRequested]]=DiscreteStatsTable[[#This Row],[RepsWithStatObserved]],1,0)</f>
        <v>1</v>
      </c>
    </row>
    <row r="751" spans="1:25" x14ac:dyDescent="0.35">
      <c r="A751" t="s">
        <v>68</v>
      </c>
      <c r="B751" t="s">
        <v>70</v>
      </c>
      <c r="C751">
        <v>6</v>
      </c>
      <c r="D751" t="s">
        <v>95</v>
      </c>
      <c r="E751" t="s">
        <v>72</v>
      </c>
      <c r="F751" t="s">
        <v>73</v>
      </c>
      <c r="G751">
        <v>6.7153905490720103</v>
      </c>
      <c r="H751">
        <v>2E+20</v>
      </c>
      <c r="I751">
        <v>0</v>
      </c>
      <c r="J751">
        <v>98.053801275383904</v>
      </c>
      <c r="K751">
        <v>187</v>
      </c>
      <c r="L751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40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2.2578610243004089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0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11.6633193067135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106.864305583514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162.25</v>
      </c>
      <c r="W751" s="5">
        <f>IF((DiscreteStatsTable[[#This Row],[RepsRequested]]&gt;1),DiscreteStatsTable[[#This Row],[HalfWidth]],DiscreteStatsTable[[#This Row],[BatchMeansHalfWidth]])</f>
        <v>0.79294607141559836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40</v>
      </c>
      <c r="Y751" s="5">
        <f>IF(DiscreteStatsTable[[#This Row],[RepsRequested]]=DiscreteStatsTable[[#This Row],[RepsWithStatObserved]],1,0)</f>
        <v>1</v>
      </c>
    </row>
    <row r="752" spans="1:25" x14ac:dyDescent="0.35">
      <c r="A752" t="s">
        <v>68</v>
      </c>
      <c r="B752" t="s">
        <v>70</v>
      </c>
      <c r="C752">
        <v>7</v>
      </c>
      <c r="D752" t="s">
        <v>95</v>
      </c>
      <c r="E752" t="s">
        <v>72</v>
      </c>
      <c r="F752" t="s">
        <v>73</v>
      </c>
      <c r="G752">
        <v>4.1650739167661603</v>
      </c>
      <c r="H752">
        <v>2E+20</v>
      </c>
      <c r="I752">
        <v>0</v>
      </c>
      <c r="J752">
        <v>65.370020290717903</v>
      </c>
      <c r="K752">
        <v>154</v>
      </c>
      <c r="L752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40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2.2578610243004089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11.6633193067135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106.864305583514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162.25</v>
      </c>
      <c r="W752" s="5">
        <f>IF((DiscreteStatsTable[[#This Row],[RepsRequested]]&gt;1),DiscreteStatsTable[[#This Row],[HalfWidth]],DiscreteStatsTable[[#This Row],[BatchMeansHalfWidth]])</f>
        <v>0.79294607141559836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40</v>
      </c>
      <c r="Y752" s="5">
        <f>IF(DiscreteStatsTable[[#This Row],[RepsRequested]]=DiscreteStatsTable[[#This Row],[RepsWithStatObserved]],1,0)</f>
        <v>1</v>
      </c>
    </row>
    <row r="753" spans="1:25" x14ac:dyDescent="0.35">
      <c r="A753" t="s">
        <v>68</v>
      </c>
      <c r="B753" t="s">
        <v>70</v>
      </c>
      <c r="C753">
        <v>8</v>
      </c>
      <c r="D753" t="s">
        <v>95</v>
      </c>
      <c r="E753" t="s">
        <v>72</v>
      </c>
      <c r="F753" t="s">
        <v>73</v>
      </c>
      <c r="G753">
        <v>2.5039609061732402</v>
      </c>
      <c r="H753">
        <v>2E+20</v>
      </c>
      <c r="I753">
        <v>0</v>
      </c>
      <c r="J753">
        <v>47.260192014096702</v>
      </c>
      <c r="K753">
        <v>202</v>
      </c>
      <c r="L753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40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2.2578610243004089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0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11.6633193067135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106.864305583514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162.25</v>
      </c>
      <c r="W753" s="5">
        <f>IF((DiscreteStatsTable[[#This Row],[RepsRequested]]&gt;1),DiscreteStatsTable[[#This Row],[HalfWidth]],DiscreteStatsTable[[#This Row],[BatchMeansHalfWidth]])</f>
        <v>0.79294607141559836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40</v>
      </c>
      <c r="Y753" s="5">
        <f>IF(DiscreteStatsTable[[#This Row],[RepsRequested]]=DiscreteStatsTable[[#This Row],[RepsWithStatObserved]],1,0)</f>
        <v>1</v>
      </c>
    </row>
    <row r="754" spans="1:25" x14ac:dyDescent="0.35">
      <c r="A754" t="s">
        <v>68</v>
      </c>
      <c r="B754" t="s">
        <v>70</v>
      </c>
      <c r="C754">
        <v>9</v>
      </c>
      <c r="D754" t="s">
        <v>95</v>
      </c>
      <c r="E754" t="s">
        <v>72</v>
      </c>
      <c r="F754" t="s">
        <v>73</v>
      </c>
      <c r="G754">
        <v>4.5262319054874203</v>
      </c>
      <c r="H754">
        <v>2E+20</v>
      </c>
      <c r="I754">
        <v>0</v>
      </c>
      <c r="J754">
        <v>87.419897657361403</v>
      </c>
      <c r="K754">
        <v>166</v>
      </c>
      <c r="L754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40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2.2578610243004089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0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11.6633193067135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106.864305583514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162.25</v>
      </c>
      <c r="W754" s="5">
        <f>IF((DiscreteStatsTable[[#This Row],[RepsRequested]]&gt;1),DiscreteStatsTable[[#This Row],[HalfWidth]],DiscreteStatsTable[[#This Row],[BatchMeansHalfWidth]])</f>
        <v>0.79294607141559836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40</v>
      </c>
      <c r="Y754" s="5">
        <f>IF(DiscreteStatsTable[[#This Row],[RepsRequested]]=DiscreteStatsTable[[#This Row],[RepsWithStatObserved]],1,0)</f>
        <v>1</v>
      </c>
    </row>
    <row r="755" spans="1:25" x14ac:dyDescent="0.35">
      <c r="A755" t="s">
        <v>68</v>
      </c>
      <c r="B755" t="s">
        <v>70</v>
      </c>
      <c r="C755">
        <v>10</v>
      </c>
      <c r="D755" t="s">
        <v>95</v>
      </c>
      <c r="E755" t="s">
        <v>72</v>
      </c>
      <c r="F755" t="s">
        <v>73</v>
      </c>
      <c r="G755">
        <v>3.2863567018112998</v>
      </c>
      <c r="H755">
        <v>2E+20</v>
      </c>
      <c r="I755">
        <v>0</v>
      </c>
      <c r="J755">
        <v>80.164302508696906</v>
      </c>
      <c r="K755">
        <v>205</v>
      </c>
      <c r="L755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40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2.2578610243004089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0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11.6633193067135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106.864305583514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162.25</v>
      </c>
      <c r="W755" s="5">
        <f>IF((DiscreteStatsTable[[#This Row],[RepsRequested]]&gt;1),DiscreteStatsTable[[#This Row],[HalfWidth]],DiscreteStatsTable[[#This Row],[BatchMeansHalfWidth]])</f>
        <v>0.79294607141559836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40</v>
      </c>
      <c r="Y755" s="5">
        <f>IF(DiscreteStatsTable[[#This Row],[RepsRequested]]=DiscreteStatsTable[[#This Row],[RepsWithStatObserved]],1,0)</f>
        <v>1</v>
      </c>
    </row>
    <row r="756" spans="1:25" x14ac:dyDescent="0.35">
      <c r="A756" t="s">
        <v>68</v>
      </c>
      <c r="B756" t="s">
        <v>70</v>
      </c>
      <c r="C756">
        <v>11</v>
      </c>
      <c r="D756" t="s">
        <v>95</v>
      </c>
      <c r="E756" t="s">
        <v>72</v>
      </c>
      <c r="F756" t="s">
        <v>73</v>
      </c>
      <c r="G756">
        <v>1.3562825428624199</v>
      </c>
      <c r="H756">
        <v>2E+20</v>
      </c>
      <c r="I756">
        <v>0</v>
      </c>
      <c r="J756">
        <v>20.438760645566202</v>
      </c>
      <c r="K756">
        <v>125</v>
      </c>
      <c r="L756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40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2.2578610243004089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11.6633193067135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106.864305583514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162.25</v>
      </c>
      <c r="W756" s="5">
        <f>IF((DiscreteStatsTable[[#This Row],[RepsRequested]]&gt;1),DiscreteStatsTable[[#This Row],[HalfWidth]],DiscreteStatsTable[[#This Row],[BatchMeansHalfWidth]])</f>
        <v>0.79294607141559836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40</v>
      </c>
      <c r="Y756" s="5">
        <f>IF(DiscreteStatsTable[[#This Row],[RepsRequested]]=DiscreteStatsTable[[#This Row],[RepsWithStatObserved]],1,0)</f>
        <v>1</v>
      </c>
    </row>
    <row r="757" spans="1:25" x14ac:dyDescent="0.35">
      <c r="A757" t="s">
        <v>68</v>
      </c>
      <c r="B757" t="s">
        <v>70</v>
      </c>
      <c r="C757">
        <v>12</v>
      </c>
      <c r="D757" t="s">
        <v>95</v>
      </c>
      <c r="E757" t="s">
        <v>72</v>
      </c>
      <c r="F757" t="s">
        <v>73</v>
      </c>
      <c r="G757">
        <v>2.32084491411945</v>
      </c>
      <c r="H757">
        <v>2E+20</v>
      </c>
      <c r="I757">
        <v>0</v>
      </c>
      <c r="J757">
        <v>80.767797441194503</v>
      </c>
      <c r="K757">
        <v>183</v>
      </c>
      <c r="L757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40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2.2578610243004089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0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11.6633193067135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106.864305583514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162.25</v>
      </c>
      <c r="W757" s="5">
        <f>IF((DiscreteStatsTable[[#This Row],[RepsRequested]]&gt;1),DiscreteStatsTable[[#This Row],[HalfWidth]],DiscreteStatsTable[[#This Row],[BatchMeansHalfWidth]])</f>
        <v>0.79294607141559836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40</v>
      </c>
      <c r="Y757" s="5">
        <f>IF(DiscreteStatsTable[[#This Row],[RepsRequested]]=DiscreteStatsTable[[#This Row],[RepsWithStatObserved]],1,0)</f>
        <v>1</v>
      </c>
    </row>
    <row r="758" spans="1:25" x14ac:dyDescent="0.35">
      <c r="A758" t="s">
        <v>68</v>
      </c>
      <c r="B758" t="s">
        <v>70</v>
      </c>
      <c r="C758">
        <v>13</v>
      </c>
      <c r="D758" t="s">
        <v>95</v>
      </c>
      <c r="E758" t="s">
        <v>72</v>
      </c>
      <c r="F758" t="s">
        <v>73</v>
      </c>
      <c r="G758">
        <v>4.0055435202045704</v>
      </c>
      <c r="H758">
        <v>2E+20</v>
      </c>
      <c r="I758">
        <v>0</v>
      </c>
      <c r="J758">
        <v>59.649432093581503</v>
      </c>
      <c r="K758">
        <v>227</v>
      </c>
      <c r="L758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40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2.2578610243004089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11.6633193067135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106.864305583514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162.25</v>
      </c>
      <c r="W758" s="5">
        <f>IF((DiscreteStatsTable[[#This Row],[RepsRequested]]&gt;1),DiscreteStatsTable[[#This Row],[HalfWidth]],DiscreteStatsTable[[#This Row],[BatchMeansHalfWidth]])</f>
        <v>0.79294607141559836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40</v>
      </c>
      <c r="Y758" s="5">
        <f>IF(DiscreteStatsTable[[#This Row],[RepsRequested]]=DiscreteStatsTable[[#This Row],[RepsWithStatObserved]],1,0)</f>
        <v>1</v>
      </c>
    </row>
    <row r="759" spans="1:25" x14ac:dyDescent="0.35">
      <c r="A759" t="s">
        <v>68</v>
      </c>
      <c r="B759" t="s">
        <v>70</v>
      </c>
      <c r="C759">
        <v>14</v>
      </c>
      <c r="D759" t="s">
        <v>95</v>
      </c>
      <c r="E759" t="s">
        <v>72</v>
      </c>
      <c r="F759" t="s">
        <v>73</v>
      </c>
      <c r="G759">
        <v>1.4755118475023401</v>
      </c>
      <c r="H759">
        <v>2E+20</v>
      </c>
      <c r="I759">
        <v>0</v>
      </c>
      <c r="J759">
        <v>22.171460241977901</v>
      </c>
      <c r="K759">
        <v>160</v>
      </c>
      <c r="L759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40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2.2578610243004089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2.4793858740516388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0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11.6633193067135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106.864305583514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162.25</v>
      </c>
      <c r="W759" s="5">
        <f>IF((DiscreteStatsTable[[#This Row],[RepsRequested]]&gt;1),DiscreteStatsTable[[#This Row],[HalfWidth]],DiscreteStatsTable[[#This Row],[BatchMeansHalfWidth]])</f>
        <v>0.79294607141559836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40</v>
      </c>
      <c r="Y759" s="5">
        <f>IF(DiscreteStatsTable[[#This Row],[RepsRequested]]=DiscreteStatsTable[[#This Row],[RepsWithStatObserved]],1,0)</f>
        <v>1</v>
      </c>
    </row>
    <row r="760" spans="1:25" x14ac:dyDescent="0.35">
      <c r="A760" t="s">
        <v>68</v>
      </c>
      <c r="B760" t="s">
        <v>70</v>
      </c>
      <c r="C760">
        <v>15</v>
      </c>
      <c r="D760" t="s">
        <v>95</v>
      </c>
      <c r="E760" t="s">
        <v>72</v>
      </c>
      <c r="F760" t="s">
        <v>73</v>
      </c>
      <c r="G760">
        <v>3.8082856803327201</v>
      </c>
      <c r="H760">
        <v>2E+20</v>
      </c>
      <c r="I760">
        <v>0</v>
      </c>
      <c r="J760">
        <v>73.169061356583896</v>
      </c>
      <c r="K760">
        <v>110</v>
      </c>
      <c r="L760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40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2.2578610243004089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11.6633193067135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106.864305583514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162.25</v>
      </c>
      <c r="W760" s="5">
        <f>IF((DiscreteStatsTable[[#This Row],[RepsRequested]]&gt;1),DiscreteStatsTable[[#This Row],[HalfWidth]],DiscreteStatsTable[[#This Row],[BatchMeansHalfWidth]])</f>
        <v>0.79294607141559836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40</v>
      </c>
      <c r="Y760" s="5">
        <f>IF(DiscreteStatsTable[[#This Row],[RepsRequested]]=DiscreteStatsTable[[#This Row],[RepsWithStatObserved]],1,0)</f>
        <v>1</v>
      </c>
    </row>
    <row r="761" spans="1:25" x14ac:dyDescent="0.35">
      <c r="A761" t="s">
        <v>68</v>
      </c>
      <c r="B761" t="s">
        <v>70</v>
      </c>
      <c r="C761">
        <v>16</v>
      </c>
      <c r="D761" t="s">
        <v>95</v>
      </c>
      <c r="E761" t="s">
        <v>72</v>
      </c>
      <c r="F761" t="s">
        <v>73</v>
      </c>
      <c r="G761">
        <v>3.60100665027803</v>
      </c>
      <c r="H761">
        <v>2E+20</v>
      </c>
      <c r="I761">
        <v>0</v>
      </c>
      <c r="J761">
        <v>70.653185690937704</v>
      </c>
      <c r="K761">
        <v>132</v>
      </c>
      <c r="L761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40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2.2578610243004089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0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11.6633193067135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106.864305583514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162.25</v>
      </c>
      <c r="W761" s="5">
        <f>IF((DiscreteStatsTable[[#This Row],[RepsRequested]]&gt;1),DiscreteStatsTable[[#This Row],[HalfWidth]],DiscreteStatsTable[[#This Row],[BatchMeansHalfWidth]])</f>
        <v>0.79294607141559836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40</v>
      </c>
      <c r="Y761" s="5">
        <f>IF(DiscreteStatsTable[[#This Row],[RepsRequested]]=DiscreteStatsTable[[#This Row],[RepsWithStatObserved]],1,0)</f>
        <v>1</v>
      </c>
    </row>
    <row r="762" spans="1:25" x14ac:dyDescent="0.35">
      <c r="A762" t="s">
        <v>68</v>
      </c>
      <c r="B762" t="s">
        <v>70</v>
      </c>
      <c r="C762">
        <v>17</v>
      </c>
      <c r="D762" t="s">
        <v>95</v>
      </c>
      <c r="E762" t="s">
        <v>72</v>
      </c>
      <c r="F762" t="s">
        <v>73</v>
      </c>
      <c r="G762">
        <v>0.89564001363568801</v>
      </c>
      <c r="H762">
        <v>2E+20</v>
      </c>
      <c r="I762">
        <v>0</v>
      </c>
      <c r="J762">
        <v>22.012171555634499</v>
      </c>
      <c r="K762">
        <v>181</v>
      </c>
      <c r="L762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40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2.2578610243004089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11.6633193067135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106.864305583514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162.25</v>
      </c>
      <c r="W762" s="5">
        <f>IF((DiscreteStatsTable[[#This Row],[RepsRequested]]&gt;1),DiscreteStatsTable[[#This Row],[HalfWidth]],DiscreteStatsTable[[#This Row],[BatchMeansHalfWidth]])</f>
        <v>0.79294607141559836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40</v>
      </c>
      <c r="Y762" s="5">
        <f>IF(DiscreteStatsTable[[#This Row],[RepsRequested]]=DiscreteStatsTable[[#This Row],[RepsWithStatObserved]],1,0)</f>
        <v>1</v>
      </c>
    </row>
    <row r="763" spans="1:25" x14ac:dyDescent="0.35">
      <c r="A763" t="s">
        <v>68</v>
      </c>
      <c r="B763" t="s">
        <v>70</v>
      </c>
      <c r="C763">
        <v>18</v>
      </c>
      <c r="D763" t="s">
        <v>95</v>
      </c>
      <c r="E763" t="s">
        <v>72</v>
      </c>
      <c r="F763" t="s">
        <v>73</v>
      </c>
      <c r="G763">
        <v>0</v>
      </c>
      <c r="H763">
        <v>2E+20</v>
      </c>
      <c r="I763">
        <v>0</v>
      </c>
      <c r="J763">
        <v>0</v>
      </c>
      <c r="K763">
        <v>120</v>
      </c>
      <c r="L763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40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2.2578610243004089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0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11.6633193067135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106.864305583514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162.25</v>
      </c>
      <c r="W763" s="5">
        <f>IF((DiscreteStatsTable[[#This Row],[RepsRequested]]&gt;1),DiscreteStatsTable[[#This Row],[HalfWidth]],DiscreteStatsTable[[#This Row],[BatchMeansHalfWidth]])</f>
        <v>0.79294607141559836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40</v>
      </c>
      <c r="Y763" s="5">
        <f>IF(DiscreteStatsTable[[#This Row],[RepsRequested]]=DiscreteStatsTable[[#This Row],[RepsWithStatObserved]],1,0)</f>
        <v>1</v>
      </c>
    </row>
    <row r="764" spans="1:25" x14ac:dyDescent="0.35">
      <c r="A764" t="s">
        <v>68</v>
      </c>
      <c r="B764" t="s">
        <v>70</v>
      </c>
      <c r="C764">
        <v>19</v>
      </c>
      <c r="D764" t="s">
        <v>95</v>
      </c>
      <c r="E764" t="s">
        <v>72</v>
      </c>
      <c r="F764" t="s">
        <v>73</v>
      </c>
      <c r="G764">
        <v>1.8853596776125101</v>
      </c>
      <c r="H764">
        <v>2E+20</v>
      </c>
      <c r="I764">
        <v>0</v>
      </c>
      <c r="J764">
        <v>73.239531296657802</v>
      </c>
      <c r="K764">
        <v>149</v>
      </c>
      <c r="L764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40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2.2578610243004089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11.6633193067135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106.864305583514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162.25</v>
      </c>
      <c r="W764" s="5">
        <f>IF((DiscreteStatsTable[[#This Row],[RepsRequested]]&gt;1),DiscreteStatsTable[[#This Row],[HalfWidth]],DiscreteStatsTable[[#This Row],[BatchMeansHalfWidth]])</f>
        <v>0.79294607141559836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40</v>
      </c>
      <c r="Y764" s="5">
        <f>IF(DiscreteStatsTable[[#This Row],[RepsRequested]]=DiscreteStatsTable[[#This Row],[RepsWithStatObserved]],1,0)</f>
        <v>1</v>
      </c>
    </row>
    <row r="765" spans="1:25" x14ac:dyDescent="0.35">
      <c r="A765" t="s">
        <v>68</v>
      </c>
      <c r="B765" t="s">
        <v>70</v>
      </c>
      <c r="C765">
        <v>20</v>
      </c>
      <c r="D765" t="s">
        <v>95</v>
      </c>
      <c r="E765" t="s">
        <v>72</v>
      </c>
      <c r="F765" t="s">
        <v>73</v>
      </c>
      <c r="G765">
        <v>11.6633193067135</v>
      </c>
      <c r="H765">
        <v>2E+20</v>
      </c>
      <c r="I765">
        <v>0</v>
      </c>
      <c r="J765">
        <v>78.534317503586394</v>
      </c>
      <c r="K765">
        <v>85</v>
      </c>
      <c r="L765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40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2.2578610243004089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0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11.6633193067135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106.864305583514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162.25</v>
      </c>
      <c r="W765" s="5">
        <f>IF((DiscreteStatsTable[[#This Row],[RepsRequested]]&gt;1),DiscreteStatsTable[[#This Row],[HalfWidth]],DiscreteStatsTable[[#This Row],[BatchMeansHalfWidth]])</f>
        <v>0.79294607141559836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40</v>
      </c>
      <c r="Y765" s="5">
        <f>IF(DiscreteStatsTable[[#This Row],[RepsRequested]]=DiscreteStatsTable[[#This Row],[RepsWithStatObserved]],1,0)</f>
        <v>1</v>
      </c>
    </row>
    <row r="766" spans="1:25" x14ac:dyDescent="0.35">
      <c r="A766" t="s">
        <v>68</v>
      </c>
      <c r="B766" t="s">
        <v>70</v>
      </c>
      <c r="C766">
        <v>21</v>
      </c>
      <c r="D766" t="s">
        <v>95</v>
      </c>
      <c r="E766" t="s">
        <v>72</v>
      </c>
      <c r="F766" t="s">
        <v>73</v>
      </c>
      <c r="G766">
        <v>0.90292430732426299</v>
      </c>
      <c r="H766">
        <v>2E+20</v>
      </c>
      <c r="I766">
        <v>0</v>
      </c>
      <c r="J766">
        <v>87.619989621584594</v>
      </c>
      <c r="K766">
        <v>166</v>
      </c>
      <c r="L766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40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2.2578610243004089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0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11.6633193067135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106.864305583514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162.25</v>
      </c>
      <c r="W766" s="5">
        <f>IF((DiscreteStatsTable[[#This Row],[RepsRequested]]&gt;1),DiscreteStatsTable[[#This Row],[HalfWidth]],DiscreteStatsTable[[#This Row],[BatchMeansHalfWidth]])</f>
        <v>0.79294607141559836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40</v>
      </c>
      <c r="Y766" s="5">
        <f>IF(DiscreteStatsTable[[#This Row],[RepsRequested]]=DiscreteStatsTable[[#This Row],[RepsWithStatObserved]],1,0)</f>
        <v>1</v>
      </c>
    </row>
    <row r="767" spans="1:25" x14ac:dyDescent="0.35">
      <c r="A767" t="s">
        <v>68</v>
      </c>
      <c r="B767" t="s">
        <v>70</v>
      </c>
      <c r="C767">
        <v>22</v>
      </c>
      <c r="D767" t="s">
        <v>95</v>
      </c>
      <c r="E767" t="s">
        <v>72</v>
      </c>
      <c r="F767" t="s">
        <v>73</v>
      </c>
      <c r="G767">
        <v>0.50530072379045599</v>
      </c>
      <c r="H767">
        <v>2E+20</v>
      </c>
      <c r="I767">
        <v>0</v>
      </c>
      <c r="J767">
        <v>10.182900164288901</v>
      </c>
      <c r="K767">
        <v>141</v>
      </c>
      <c r="L767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40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2.2578610243004089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0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11.6633193067135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106.864305583514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162.25</v>
      </c>
      <c r="W767" s="5">
        <f>IF((DiscreteStatsTable[[#This Row],[RepsRequested]]&gt;1),DiscreteStatsTable[[#This Row],[HalfWidth]],DiscreteStatsTable[[#This Row],[BatchMeansHalfWidth]])</f>
        <v>0.79294607141559836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40</v>
      </c>
      <c r="Y767" s="5">
        <f>IF(DiscreteStatsTable[[#This Row],[RepsRequested]]=DiscreteStatsTable[[#This Row],[RepsWithStatObserved]],1,0)</f>
        <v>1</v>
      </c>
    </row>
    <row r="768" spans="1:25" x14ac:dyDescent="0.35">
      <c r="A768" t="s">
        <v>68</v>
      </c>
      <c r="B768" t="s">
        <v>70</v>
      </c>
      <c r="C768">
        <v>23</v>
      </c>
      <c r="D768" t="s">
        <v>95</v>
      </c>
      <c r="E768" t="s">
        <v>72</v>
      </c>
      <c r="F768" t="s">
        <v>73</v>
      </c>
      <c r="G768">
        <v>5.4569979278995602</v>
      </c>
      <c r="H768">
        <v>2E+20</v>
      </c>
      <c r="I768">
        <v>0</v>
      </c>
      <c r="J768">
        <v>84.575769472314306</v>
      </c>
      <c r="K768">
        <v>174</v>
      </c>
      <c r="L768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40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2.2578610243004089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11.6633193067135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106.864305583514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162.25</v>
      </c>
      <c r="W768" s="5">
        <f>IF((DiscreteStatsTable[[#This Row],[RepsRequested]]&gt;1),DiscreteStatsTable[[#This Row],[HalfWidth]],DiscreteStatsTable[[#This Row],[BatchMeansHalfWidth]])</f>
        <v>0.79294607141559836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40</v>
      </c>
      <c r="Y768" s="5">
        <f>IF(DiscreteStatsTable[[#This Row],[RepsRequested]]=DiscreteStatsTable[[#This Row],[RepsWithStatObserved]],1,0)</f>
        <v>1</v>
      </c>
    </row>
    <row r="769" spans="1:25" x14ac:dyDescent="0.35">
      <c r="A769" t="s">
        <v>68</v>
      </c>
      <c r="B769" t="s">
        <v>70</v>
      </c>
      <c r="C769">
        <v>24</v>
      </c>
      <c r="D769" t="s">
        <v>95</v>
      </c>
      <c r="E769" t="s">
        <v>72</v>
      </c>
      <c r="F769" t="s">
        <v>73</v>
      </c>
      <c r="G769">
        <v>0.29980930445901499</v>
      </c>
      <c r="H769">
        <v>2E+20</v>
      </c>
      <c r="I769">
        <v>0</v>
      </c>
      <c r="J769">
        <v>8.8767898624328208</v>
      </c>
      <c r="K769">
        <v>176</v>
      </c>
      <c r="L769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40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2.2578610243004089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2.4793858740516388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0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11.6633193067135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106.864305583514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162.25</v>
      </c>
      <c r="W769" s="5">
        <f>IF((DiscreteStatsTable[[#This Row],[RepsRequested]]&gt;1),DiscreteStatsTable[[#This Row],[HalfWidth]],DiscreteStatsTable[[#This Row],[BatchMeansHalfWidth]])</f>
        <v>0.79294607141559836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40</v>
      </c>
      <c r="Y769" s="5">
        <f>IF(DiscreteStatsTable[[#This Row],[RepsRequested]]=DiscreteStatsTable[[#This Row],[RepsWithStatObserved]],1,0)</f>
        <v>1</v>
      </c>
    </row>
    <row r="770" spans="1:25" x14ac:dyDescent="0.35">
      <c r="A770" t="s">
        <v>68</v>
      </c>
      <c r="B770" t="s">
        <v>70</v>
      </c>
      <c r="C770">
        <v>25</v>
      </c>
      <c r="D770" t="s">
        <v>95</v>
      </c>
      <c r="E770" t="s">
        <v>72</v>
      </c>
      <c r="F770" t="s">
        <v>73</v>
      </c>
      <c r="G770">
        <v>1.9413564983079602E-2</v>
      </c>
      <c r="H770">
        <v>2E+20</v>
      </c>
      <c r="I770">
        <v>0</v>
      </c>
      <c r="J770">
        <v>1.8677090934309</v>
      </c>
      <c r="K770">
        <v>184</v>
      </c>
      <c r="L770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40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2.2578610243004089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11.6633193067135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106.864305583514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162.25</v>
      </c>
      <c r="W770" s="5">
        <f>IF((DiscreteStatsTable[[#This Row],[RepsRequested]]&gt;1),DiscreteStatsTable[[#This Row],[HalfWidth]],DiscreteStatsTable[[#This Row],[BatchMeansHalfWidth]])</f>
        <v>0.79294607141559836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40</v>
      </c>
      <c r="Y770" s="5">
        <f>IF(DiscreteStatsTable[[#This Row],[RepsRequested]]=DiscreteStatsTable[[#This Row],[RepsWithStatObserved]],1,0)</f>
        <v>1</v>
      </c>
    </row>
    <row r="771" spans="1:25" x14ac:dyDescent="0.35">
      <c r="A771" t="s">
        <v>68</v>
      </c>
      <c r="B771" t="s">
        <v>70</v>
      </c>
      <c r="C771">
        <v>26</v>
      </c>
      <c r="D771" t="s">
        <v>95</v>
      </c>
      <c r="E771" t="s">
        <v>72</v>
      </c>
      <c r="F771" t="s">
        <v>73</v>
      </c>
      <c r="G771">
        <v>6.0930633699163401</v>
      </c>
      <c r="H771">
        <v>2E+20</v>
      </c>
      <c r="I771">
        <v>0</v>
      </c>
      <c r="J771">
        <v>106.864305583514</v>
      </c>
      <c r="K771">
        <v>132</v>
      </c>
      <c r="L771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40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2.2578610243004089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0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11.6633193067135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106.864305583514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162.25</v>
      </c>
      <c r="W771" s="5">
        <f>IF((DiscreteStatsTable[[#This Row],[RepsRequested]]&gt;1),DiscreteStatsTable[[#This Row],[HalfWidth]],DiscreteStatsTable[[#This Row],[BatchMeansHalfWidth]])</f>
        <v>0.79294607141559836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40</v>
      </c>
      <c r="Y771" s="5">
        <f>IF(DiscreteStatsTable[[#This Row],[RepsRequested]]=DiscreteStatsTable[[#This Row],[RepsWithStatObserved]],1,0)</f>
        <v>1</v>
      </c>
    </row>
    <row r="772" spans="1:25" x14ac:dyDescent="0.35">
      <c r="A772" t="s">
        <v>68</v>
      </c>
      <c r="B772" t="s">
        <v>70</v>
      </c>
      <c r="C772">
        <v>27</v>
      </c>
      <c r="D772" t="s">
        <v>95</v>
      </c>
      <c r="E772" t="s">
        <v>72</v>
      </c>
      <c r="F772" t="s">
        <v>73</v>
      </c>
      <c r="G772">
        <v>5.8495276812128898</v>
      </c>
      <c r="H772">
        <v>2E+20</v>
      </c>
      <c r="I772">
        <v>0</v>
      </c>
      <c r="J772">
        <v>69.233637012423898</v>
      </c>
      <c r="K772">
        <v>170</v>
      </c>
      <c r="L772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40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2.2578610243004089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11.6633193067135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106.864305583514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162.25</v>
      </c>
      <c r="W772" s="5">
        <f>IF((DiscreteStatsTable[[#This Row],[RepsRequested]]&gt;1),DiscreteStatsTable[[#This Row],[HalfWidth]],DiscreteStatsTable[[#This Row],[BatchMeansHalfWidth]])</f>
        <v>0.79294607141559836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40</v>
      </c>
      <c r="Y772" s="5">
        <f>IF(DiscreteStatsTable[[#This Row],[RepsRequested]]=DiscreteStatsTable[[#This Row],[RepsWithStatObserved]],1,0)</f>
        <v>1</v>
      </c>
    </row>
    <row r="773" spans="1:25" x14ac:dyDescent="0.35">
      <c r="A773" t="s">
        <v>68</v>
      </c>
      <c r="B773" t="s">
        <v>70</v>
      </c>
      <c r="C773">
        <v>28</v>
      </c>
      <c r="D773" t="s">
        <v>95</v>
      </c>
      <c r="E773" t="s">
        <v>72</v>
      </c>
      <c r="F773" t="s">
        <v>73</v>
      </c>
      <c r="G773">
        <v>2.8941034478747398</v>
      </c>
      <c r="H773">
        <v>2E+20</v>
      </c>
      <c r="I773">
        <v>0</v>
      </c>
      <c r="J773">
        <v>92.297457241283198</v>
      </c>
      <c r="K773">
        <v>152</v>
      </c>
      <c r="L773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40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2.2578610243004089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0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11.6633193067135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106.864305583514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162.25</v>
      </c>
      <c r="W773" s="5">
        <f>IF((DiscreteStatsTable[[#This Row],[RepsRequested]]&gt;1),DiscreteStatsTable[[#This Row],[HalfWidth]],DiscreteStatsTable[[#This Row],[BatchMeansHalfWidth]])</f>
        <v>0.79294607141559836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40</v>
      </c>
      <c r="Y773" s="5">
        <f>IF(DiscreteStatsTable[[#This Row],[RepsRequested]]=DiscreteStatsTable[[#This Row],[RepsWithStatObserved]],1,0)</f>
        <v>1</v>
      </c>
    </row>
    <row r="774" spans="1:25" x14ac:dyDescent="0.35">
      <c r="A774" t="s">
        <v>68</v>
      </c>
      <c r="B774" t="s">
        <v>70</v>
      </c>
      <c r="C774">
        <v>29</v>
      </c>
      <c r="D774" t="s">
        <v>95</v>
      </c>
      <c r="E774" t="s">
        <v>72</v>
      </c>
      <c r="F774" t="s">
        <v>73</v>
      </c>
      <c r="G774">
        <v>0.60828684308802805</v>
      </c>
      <c r="H774">
        <v>2E+20</v>
      </c>
      <c r="I774">
        <v>0</v>
      </c>
      <c r="J774">
        <v>16.747566512046401</v>
      </c>
      <c r="K774">
        <v>160</v>
      </c>
      <c r="L774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40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2.2578610243004089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11.6633193067135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106.864305583514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162.25</v>
      </c>
      <c r="W774" s="5">
        <f>IF((DiscreteStatsTable[[#This Row],[RepsRequested]]&gt;1),DiscreteStatsTable[[#This Row],[HalfWidth]],DiscreteStatsTable[[#This Row],[BatchMeansHalfWidth]])</f>
        <v>0.79294607141559836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40</v>
      </c>
      <c r="Y774" s="5">
        <f>IF(DiscreteStatsTable[[#This Row],[RepsRequested]]=DiscreteStatsTable[[#This Row],[RepsWithStatObserved]],1,0)</f>
        <v>1</v>
      </c>
    </row>
    <row r="775" spans="1:25" x14ac:dyDescent="0.35">
      <c r="A775" t="s">
        <v>68</v>
      </c>
      <c r="B775" t="s">
        <v>70</v>
      </c>
      <c r="C775">
        <v>30</v>
      </c>
      <c r="D775" t="s">
        <v>95</v>
      </c>
      <c r="E775" t="s">
        <v>72</v>
      </c>
      <c r="F775" t="s">
        <v>73</v>
      </c>
      <c r="G775">
        <v>0.92603666861343803</v>
      </c>
      <c r="H775">
        <v>2E+20</v>
      </c>
      <c r="I775">
        <v>0</v>
      </c>
      <c r="J775">
        <v>28.5562792199771</v>
      </c>
      <c r="K775">
        <v>117</v>
      </c>
      <c r="L775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40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2.2578610243004089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0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11.6633193067135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106.864305583514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162.25</v>
      </c>
      <c r="W775" s="5">
        <f>IF((DiscreteStatsTable[[#This Row],[RepsRequested]]&gt;1),DiscreteStatsTable[[#This Row],[HalfWidth]],DiscreteStatsTable[[#This Row],[BatchMeansHalfWidth]])</f>
        <v>0.79294607141559836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40</v>
      </c>
      <c r="Y775" s="5">
        <f>IF(DiscreteStatsTable[[#This Row],[RepsRequested]]=DiscreteStatsTable[[#This Row],[RepsWithStatObserved]],1,0)</f>
        <v>1</v>
      </c>
    </row>
    <row r="776" spans="1:25" x14ac:dyDescent="0.35">
      <c r="A776" t="s">
        <v>68</v>
      </c>
      <c r="B776" t="s">
        <v>70</v>
      </c>
      <c r="C776">
        <v>31</v>
      </c>
      <c r="D776" t="s">
        <v>95</v>
      </c>
      <c r="E776" t="s">
        <v>72</v>
      </c>
      <c r="F776" t="s">
        <v>73</v>
      </c>
      <c r="G776">
        <v>0.894691475032384</v>
      </c>
      <c r="H776">
        <v>2E+20</v>
      </c>
      <c r="I776">
        <v>0</v>
      </c>
      <c r="J776">
        <v>37.475284843619903</v>
      </c>
      <c r="K776">
        <v>189</v>
      </c>
      <c r="L776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40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2.2578610243004089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11.6633193067135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106.864305583514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162.25</v>
      </c>
      <c r="W776" s="5">
        <f>IF((DiscreteStatsTable[[#This Row],[RepsRequested]]&gt;1),DiscreteStatsTable[[#This Row],[HalfWidth]],DiscreteStatsTable[[#This Row],[BatchMeansHalfWidth]])</f>
        <v>0.79294607141559836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40</v>
      </c>
      <c r="Y776" s="5">
        <f>IF(DiscreteStatsTable[[#This Row],[RepsRequested]]=DiscreteStatsTable[[#This Row],[RepsWithStatObserved]],1,0)</f>
        <v>1</v>
      </c>
    </row>
    <row r="777" spans="1:25" x14ac:dyDescent="0.35">
      <c r="A777" t="s">
        <v>68</v>
      </c>
      <c r="B777" t="s">
        <v>70</v>
      </c>
      <c r="C777">
        <v>32</v>
      </c>
      <c r="D777" t="s">
        <v>95</v>
      </c>
      <c r="E777" t="s">
        <v>72</v>
      </c>
      <c r="F777" t="s">
        <v>73</v>
      </c>
      <c r="G777">
        <v>0.79715284704537004</v>
      </c>
      <c r="H777">
        <v>2E+20</v>
      </c>
      <c r="I777">
        <v>0</v>
      </c>
      <c r="J777">
        <v>17.624600914563601</v>
      </c>
      <c r="K777">
        <v>233</v>
      </c>
      <c r="L777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40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2.2578610243004089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0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11.6633193067135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106.864305583514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162.25</v>
      </c>
      <c r="W777" s="5">
        <f>IF((DiscreteStatsTable[[#This Row],[RepsRequested]]&gt;1),DiscreteStatsTable[[#This Row],[HalfWidth]],DiscreteStatsTable[[#This Row],[BatchMeansHalfWidth]])</f>
        <v>0.79294607141559836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40</v>
      </c>
      <c r="Y777" s="5">
        <f>IF(DiscreteStatsTable[[#This Row],[RepsRequested]]=DiscreteStatsTable[[#This Row],[RepsWithStatObserved]],1,0)</f>
        <v>1</v>
      </c>
    </row>
    <row r="778" spans="1:25" x14ac:dyDescent="0.35">
      <c r="A778" t="s">
        <v>68</v>
      </c>
      <c r="B778" t="s">
        <v>70</v>
      </c>
      <c r="C778">
        <v>33</v>
      </c>
      <c r="D778" t="s">
        <v>95</v>
      </c>
      <c r="E778" t="s">
        <v>72</v>
      </c>
      <c r="F778" t="s">
        <v>73</v>
      </c>
      <c r="G778">
        <v>0.38121832523355098</v>
      </c>
      <c r="H778">
        <v>2E+20</v>
      </c>
      <c r="I778">
        <v>0</v>
      </c>
      <c r="J778">
        <v>15.5351617626393</v>
      </c>
      <c r="K778">
        <v>170</v>
      </c>
      <c r="L778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40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2.2578610243004089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0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11.6633193067135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106.864305583514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162.25</v>
      </c>
      <c r="W778" s="5">
        <f>IF((DiscreteStatsTable[[#This Row],[RepsRequested]]&gt;1),DiscreteStatsTable[[#This Row],[HalfWidth]],DiscreteStatsTable[[#This Row],[BatchMeansHalfWidth]])</f>
        <v>0.79294607141559836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40</v>
      </c>
      <c r="Y778" s="5">
        <f>IF(DiscreteStatsTable[[#This Row],[RepsRequested]]=DiscreteStatsTable[[#This Row],[RepsWithStatObserved]],1,0)</f>
        <v>1</v>
      </c>
    </row>
    <row r="779" spans="1:25" x14ac:dyDescent="0.35">
      <c r="A779" t="s">
        <v>68</v>
      </c>
      <c r="B779" t="s">
        <v>70</v>
      </c>
      <c r="C779">
        <v>34</v>
      </c>
      <c r="D779" t="s">
        <v>95</v>
      </c>
      <c r="E779" t="s">
        <v>72</v>
      </c>
      <c r="F779" t="s">
        <v>73</v>
      </c>
      <c r="G779">
        <v>0.30936994797635498</v>
      </c>
      <c r="H779">
        <v>2E+20</v>
      </c>
      <c r="I779">
        <v>0</v>
      </c>
      <c r="J779">
        <v>10.869305379043601</v>
      </c>
      <c r="K779">
        <v>202</v>
      </c>
      <c r="L779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40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2.2578610243004089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2.4793858740516388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0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11.6633193067135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106.864305583514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162.25</v>
      </c>
      <c r="W779" s="5">
        <f>IF((DiscreteStatsTable[[#This Row],[RepsRequested]]&gt;1),DiscreteStatsTable[[#This Row],[HalfWidth]],DiscreteStatsTable[[#This Row],[BatchMeansHalfWidth]])</f>
        <v>0.79294607141559836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40</v>
      </c>
      <c r="Y779" s="5">
        <f>IF(DiscreteStatsTable[[#This Row],[RepsRequested]]=DiscreteStatsTable[[#This Row],[RepsWithStatObserved]],1,0)</f>
        <v>1</v>
      </c>
    </row>
    <row r="780" spans="1:25" x14ac:dyDescent="0.35">
      <c r="A780" t="s">
        <v>68</v>
      </c>
      <c r="B780" t="s">
        <v>70</v>
      </c>
      <c r="C780">
        <v>35</v>
      </c>
      <c r="D780" t="s">
        <v>95</v>
      </c>
      <c r="E780" t="s">
        <v>72</v>
      </c>
      <c r="F780" t="s">
        <v>73</v>
      </c>
      <c r="G780">
        <v>0</v>
      </c>
      <c r="H780">
        <v>2E+20</v>
      </c>
      <c r="I780">
        <v>0</v>
      </c>
      <c r="J780">
        <v>0</v>
      </c>
      <c r="K780">
        <v>88</v>
      </c>
      <c r="L780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40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2.2578610243004089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2.4793858740516388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11.6633193067135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106.864305583514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162.25</v>
      </c>
      <c r="W780" s="5">
        <f>IF((DiscreteStatsTable[[#This Row],[RepsRequested]]&gt;1),DiscreteStatsTable[[#This Row],[HalfWidth]],DiscreteStatsTable[[#This Row],[BatchMeansHalfWidth]])</f>
        <v>0.79294607141559836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40</v>
      </c>
      <c r="Y780" s="5">
        <f>IF(DiscreteStatsTable[[#This Row],[RepsRequested]]=DiscreteStatsTable[[#This Row],[RepsWithStatObserved]],1,0)</f>
        <v>1</v>
      </c>
    </row>
    <row r="781" spans="1:25" x14ac:dyDescent="0.35">
      <c r="A781" t="s">
        <v>68</v>
      </c>
      <c r="B781" t="s">
        <v>70</v>
      </c>
      <c r="C781">
        <v>36</v>
      </c>
      <c r="D781" t="s">
        <v>95</v>
      </c>
      <c r="E781" t="s">
        <v>72</v>
      </c>
      <c r="F781" t="s">
        <v>73</v>
      </c>
      <c r="G781">
        <v>2.4136803821312598</v>
      </c>
      <c r="H781">
        <v>2E+20</v>
      </c>
      <c r="I781">
        <v>0</v>
      </c>
      <c r="J781">
        <v>69.336029877082595</v>
      </c>
      <c r="K781">
        <v>141</v>
      </c>
      <c r="L781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40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2.2578610243004089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2.4793858740516388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0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11.6633193067135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106.864305583514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162.25</v>
      </c>
      <c r="W781" s="5">
        <f>IF((DiscreteStatsTable[[#This Row],[RepsRequested]]&gt;1),DiscreteStatsTable[[#This Row],[HalfWidth]],DiscreteStatsTable[[#This Row],[BatchMeansHalfWidth]])</f>
        <v>0.79294607141559836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40</v>
      </c>
      <c r="Y781" s="5">
        <f>IF(DiscreteStatsTable[[#This Row],[RepsRequested]]=DiscreteStatsTable[[#This Row],[RepsWithStatObserved]],1,0)</f>
        <v>1</v>
      </c>
    </row>
    <row r="782" spans="1:25" x14ac:dyDescent="0.35">
      <c r="A782" t="s">
        <v>68</v>
      </c>
      <c r="B782" t="s">
        <v>70</v>
      </c>
      <c r="C782">
        <v>37</v>
      </c>
      <c r="D782" t="s">
        <v>95</v>
      </c>
      <c r="E782" t="s">
        <v>72</v>
      </c>
      <c r="F782" t="s">
        <v>73</v>
      </c>
      <c r="G782">
        <v>1.1269770051849901</v>
      </c>
      <c r="H782">
        <v>2E+20</v>
      </c>
      <c r="I782">
        <v>0</v>
      </c>
      <c r="J782">
        <v>39.671247214268497</v>
      </c>
      <c r="K782">
        <v>184</v>
      </c>
      <c r="L782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40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2.2578610243004089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2.4793858740516388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11.6633193067135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106.864305583514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162.25</v>
      </c>
      <c r="W782" s="5">
        <f>IF((DiscreteStatsTable[[#This Row],[RepsRequested]]&gt;1),DiscreteStatsTable[[#This Row],[HalfWidth]],DiscreteStatsTable[[#This Row],[BatchMeansHalfWidth]])</f>
        <v>0.79294607141559836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40</v>
      </c>
      <c r="Y782" s="5">
        <f>IF(DiscreteStatsTable[[#This Row],[RepsRequested]]=DiscreteStatsTable[[#This Row],[RepsWithStatObserved]],1,0)</f>
        <v>1</v>
      </c>
    </row>
    <row r="783" spans="1:25" x14ac:dyDescent="0.35">
      <c r="A783" t="s">
        <v>68</v>
      </c>
      <c r="B783" t="s">
        <v>70</v>
      </c>
      <c r="C783">
        <v>38</v>
      </c>
      <c r="D783" t="s">
        <v>95</v>
      </c>
      <c r="E783" t="s">
        <v>72</v>
      </c>
      <c r="F783" t="s">
        <v>73</v>
      </c>
      <c r="G783">
        <v>2.3051083550972198</v>
      </c>
      <c r="H783">
        <v>2E+20</v>
      </c>
      <c r="I783">
        <v>0</v>
      </c>
      <c r="J783">
        <v>90.577623681152701</v>
      </c>
      <c r="K783">
        <v>188</v>
      </c>
      <c r="L783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40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2.2578610243004089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2.4793858740516388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0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11.6633193067135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106.864305583514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162.25</v>
      </c>
      <c r="W783" s="5">
        <f>IF((DiscreteStatsTable[[#This Row],[RepsRequested]]&gt;1),DiscreteStatsTable[[#This Row],[HalfWidth]],DiscreteStatsTable[[#This Row],[BatchMeansHalfWidth]])</f>
        <v>0.79294607141559836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40</v>
      </c>
      <c r="Y783" s="5">
        <f>IF(DiscreteStatsTable[[#This Row],[RepsRequested]]=DiscreteStatsTable[[#This Row],[RepsWithStatObserved]],1,0)</f>
        <v>1</v>
      </c>
    </row>
    <row r="784" spans="1:25" x14ac:dyDescent="0.35">
      <c r="A784" t="s">
        <v>68</v>
      </c>
      <c r="B784" t="s">
        <v>70</v>
      </c>
      <c r="C784">
        <v>39</v>
      </c>
      <c r="D784" t="s">
        <v>95</v>
      </c>
      <c r="E784" t="s">
        <v>72</v>
      </c>
      <c r="F784" t="s">
        <v>73</v>
      </c>
      <c r="G784">
        <v>0.16985746927012399</v>
      </c>
      <c r="H784">
        <v>2E+20</v>
      </c>
      <c r="I784">
        <v>0</v>
      </c>
      <c r="J784">
        <v>10.0789755134097</v>
      </c>
      <c r="K784">
        <v>172</v>
      </c>
      <c r="L784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40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2.2578610243004089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2.4793858740516388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11.6633193067135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106.864305583514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162.25</v>
      </c>
      <c r="W784" s="5">
        <f>IF((DiscreteStatsTable[[#This Row],[RepsRequested]]&gt;1),DiscreteStatsTable[[#This Row],[HalfWidth]],DiscreteStatsTable[[#This Row],[BatchMeansHalfWidth]])</f>
        <v>0.79294607141559836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40</v>
      </c>
      <c r="Y784" s="5">
        <f>IF(DiscreteStatsTable[[#This Row],[RepsRequested]]=DiscreteStatsTable[[#This Row],[RepsWithStatObserved]],1,0)</f>
        <v>1</v>
      </c>
    </row>
    <row r="785" spans="1:25" x14ac:dyDescent="0.35">
      <c r="A785" t="s">
        <v>68</v>
      </c>
      <c r="B785" t="s">
        <v>70</v>
      </c>
      <c r="C785">
        <v>40</v>
      </c>
      <c r="D785" t="s">
        <v>95</v>
      </c>
      <c r="E785" t="s">
        <v>72</v>
      </c>
      <c r="F785" t="s">
        <v>73</v>
      </c>
      <c r="G785">
        <v>4.7352735264809196</v>
      </c>
      <c r="H785">
        <v>2E+20</v>
      </c>
      <c r="I785">
        <v>0</v>
      </c>
      <c r="J785">
        <v>52.561220064072103</v>
      </c>
      <c r="K785">
        <v>200</v>
      </c>
      <c r="L785" s="5" t="str">
        <f>DiscreteStatsTable[[#This Row],[ProjectName]]&amp;DiscreteStatsTable[[#This Row],[Name]]&amp;DiscreteStatsTable[[#This Row],[Type]]&amp;DiscreteStatsTable[[#This Row],[Source]]</f>
        <v>Drone ProjectStandard Servicing.QueueWaiting TimeQueue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40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2.2578610243004089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2.4793858740516388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0.79294607141559836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0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11.6633193067135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106.864305583514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162.25</v>
      </c>
      <c r="W785" s="5">
        <f>IF((DiscreteStatsTable[[#This Row],[RepsRequested]]&gt;1),DiscreteStatsTable[[#This Row],[HalfWidth]],DiscreteStatsTable[[#This Row],[BatchMeansHalfWidth]])</f>
        <v>0.79294607141559836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40</v>
      </c>
      <c r="Y785" s="5">
        <f>IF(DiscreteStatsTable[[#This Row],[RepsRequested]]=DiscreteStatsTable[[#This Row],[RepsWithStatObserved]],1,0)</f>
        <v>1</v>
      </c>
    </row>
    <row r="786" spans="1:25" x14ac:dyDescent="0.35">
      <c r="A786" t="s">
        <v>68</v>
      </c>
      <c r="B786" t="s">
        <v>70</v>
      </c>
      <c r="C786">
        <v>1</v>
      </c>
      <c r="D786" t="s">
        <v>96</v>
      </c>
      <c r="E786" t="s">
        <v>75</v>
      </c>
      <c r="F786" t="s">
        <v>76</v>
      </c>
      <c r="G786">
        <v>150.66972411824401</v>
      </c>
      <c r="H786">
        <v>2E+20</v>
      </c>
      <c r="I786">
        <v>60.4593877010252</v>
      </c>
      <c r="J786">
        <v>294.99116691548898</v>
      </c>
      <c r="K786">
        <v>105</v>
      </c>
      <c r="L786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40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277.52419723764257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98.8666373039908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150.66972411824401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520.94180409235503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50.062651513777801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1012.24210453618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86" s="5">
        <f>IF((DiscreteStatsTable[[#This Row],[RepsRequested]]&gt;1),DiscreteStatsTable[[#This Row],[HalfWidth]],DiscreteStatsTable[[#This Row],[BatchMeansHalfWidth]])</f>
        <v>31.619084574423766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40</v>
      </c>
      <c r="Y786" s="5">
        <f>IF(DiscreteStatsTable[[#This Row],[RepsRequested]]=DiscreteStatsTable[[#This Row],[RepsWithStatObserved]],1,0)</f>
        <v>1</v>
      </c>
    </row>
    <row r="787" spans="1:25" x14ac:dyDescent="0.35">
      <c r="A787" t="s">
        <v>68</v>
      </c>
      <c r="B787" t="s">
        <v>70</v>
      </c>
      <c r="C787">
        <v>2</v>
      </c>
      <c r="D787" t="s">
        <v>96</v>
      </c>
      <c r="E787" t="s">
        <v>75</v>
      </c>
      <c r="F787" t="s">
        <v>76</v>
      </c>
      <c r="G787">
        <v>178.08228795463</v>
      </c>
      <c r="H787">
        <v>2E+20</v>
      </c>
      <c r="I787">
        <v>67.424970048661393</v>
      </c>
      <c r="J787">
        <v>339.416888880361</v>
      </c>
      <c r="K787">
        <v>119</v>
      </c>
      <c r="L787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40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277.52419723764257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98.8666373039908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150.66972411824401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520.94180409235503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50.062651513777801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1012.24210453618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87" s="5">
        <f>IF((DiscreteStatsTable[[#This Row],[RepsRequested]]&gt;1),DiscreteStatsTable[[#This Row],[HalfWidth]],DiscreteStatsTable[[#This Row],[BatchMeansHalfWidth]])</f>
        <v>31.619084574423766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40</v>
      </c>
      <c r="Y787" s="5">
        <f>IF(DiscreteStatsTable[[#This Row],[RepsRequested]]=DiscreteStatsTable[[#This Row],[RepsWithStatObserved]],1,0)</f>
        <v>1</v>
      </c>
    </row>
    <row r="788" spans="1:25" x14ac:dyDescent="0.35">
      <c r="A788" t="s">
        <v>68</v>
      </c>
      <c r="B788" t="s">
        <v>70</v>
      </c>
      <c r="C788">
        <v>3</v>
      </c>
      <c r="D788" t="s">
        <v>96</v>
      </c>
      <c r="E788" t="s">
        <v>75</v>
      </c>
      <c r="F788" t="s">
        <v>76</v>
      </c>
      <c r="G788">
        <v>273.99656944091498</v>
      </c>
      <c r="H788">
        <v>2E+20</v>
      </c>
      <c r="I788">
        <v>61.967547840573602</v>
      </c>
      <c r="J788">
        <v>537.97544487607195</v>
      </c>
      <c r="K788">
        <v>132</v>
      </c>
      <c r="L788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40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277.52419723764257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98.8666373039908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150.66972411824401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520.94180409235503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50.062651513777801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1012.24210453618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88" s="5">
        <f>IF((DiscreteStatsTable[[#This Row],[RepsRequested]]&gt;1),DiscreteStatsTable[[#This Row],[HalfWidth]],DiscreteStatsTable[[#This Row],[BatchMeansHalfWidth]])</f>
        <v>31.619084574423766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40</v>
      </c>
      <c r="Y788" s="5">
        <f>IF(DiscreteStatsTable[[#This Row],[RepsRequested]]=DiscreteStatsTable[[#This Row],[RepsWithStatObserved]],1,0)</f>
        <v>1</v>
      </c>
    </row>
    <row r="789" spans="1:25" x14ac:dyDescent="0.35">
      <c r="A789" t="s">
        <v>68</v>
      </c>
      <c r="B789" t="s">
        <v>70</v>
      </c>
      <c r="C789">
        <v>4</v>
      </c>
      <c r="D789" t="s">
        <v>96</v>
      </c>
      <c r="E789" t="s">
        <v>75</v>
      </c>
      <c r="F789" t="s">
        <v>76</v>
      </c>
      <c r="G789">
        <v>181.63371465304999</v>
      </c>
      <c r="H789">
        <v>2E+20</v>
      </c>
      <c r="I789">
        <v>58.466770247972399</v>
      </c>
      <c r="J789">
        <v>371.14496465885202</v>
      </c>
      <c r="K789">
        <v>132</v>
      </c>
      <c r="L789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40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277.52419723764257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98.8666373039908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150.66972411824401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520.94180409235503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50.062651513777801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1012.24210453618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89" s="5">
        <f>IF((DiscreteStatsTable[[#This Row],[RepsRequested]]&gt;1),DiscreteStatsTable[[#This Row],[HalfWidth]],DiscreteStatsTable[[#This Row],[BatchMeansHalfWidth]])</f>
        <v>31.619084574423766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40</v>
      </c>
      <c r="Y789" s="5">
        <f>IF(DiscreteStatsTable[[#This Row],[RepsRequested]]=DiscreteStatsTable[[#This Row],[RepsWithStatObserved]],1,0)</f>
        <v>1</v>
      </c>
    </row>
    <row r="790" spans="1:25" x14ac:dyDescent="0.35">
      <c r="A790" t="s">
        <v>68</v>
      </c>
      <c r="B790" t="s">
        <v>70</v>
      </c>
      <c r="C790">
        <v>5</v>
      </c>
      <c r="D790" t="s">
        <v>96</v>
      </c>
      <c r="E790" t="s">
        <v>75</v>
      </c>
      <c r="F790" t="s">
        <v>76</v>
      </c>
      <c r="G790">
        <v>302.06185187253999</v>
      </c>
      <c r="H790">
        <v>2E+20</v>
      </c>
      <c r="I790">
        <v>60.368560650722799</v>
      </c>
      <c r="J790">
        <v>557.10722626880897</v>
      </c>
      <c r="K790">
        <v>127</v>
      </c>
      <c r="L790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40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277.52419723764257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98.8666373039908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150.66972411824401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520.94180409235503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50.062651513777801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1012.24210453618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0" s="5">
        <f>IF((DiscreteStatsTable[[#This Row],[RepsRequested]]&gt;1),DiscreteStatsTable[[#This Row],[HalfWidth]],DiscreteStatsTable[[#This Row],[BatchMeansHalfWidth]])</f>
        <v>31.619084574423766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40</v>
      </c>
      <c r="Y790" s="5">
        <f>IF(DiscreteStatsTable[[#This Row],[RepsRequested]]=DiscreteStatsTable[[#This Row],[RepsWithStatObserved]],1,0)</f>
        <v>1</v>
      </c>
    </row>
    <row r="791" spans="1:25" x14ac:dyDescent="0.35">
      <c r="A791" t="s">
        <v>68</v>
      </c>
      <c r="B791" t="s">
        <v>70</v>
      </c>
      <c r="C791">
        <v>6</v>
      </c>
      <c r="D791" t="s">
        <v>96</v>
      </c>
      <c r="E791" t="s">
        <v>75</v>
      </c>
      <c r="F791" t="s">
        <v>76</v>
      </c>
      <c r="G791">
        <v>433.51155828112701</v>
      </c>
      <c r="H791">
        <v>2E+20</v>
      </c>
      <c r="I791">
        <v>63.320659695337604</v>
      </c>
      <c r="J791">
        <v>1012.24210453618</v>
      </c>
      <c r="K791">
        <v>151</v>
      </c>
      <c r="L791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40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277.52419723764257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98.8666373039908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150.66972411824401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520.94180409235503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50.062651513777801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1012.24210453618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1" s="5">
        <f>IF((DiscreteStatsTable[[#This Row],[RepsRequested]]&gt;1),DiscreteStatsTable[[#This Row],[HalfWidth]],DiscreteStatsTable[[#This Row],[BatchMeansHalfWidth]])</f>
        <v>31.619084574423766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40</v>
      </c>
      <c r="Y791" s="5">
        <f>IF(DiscreteStatsTable[[#This Row],[RepsRequested]]=DiscreteStatsTable[[#This Row],[RepsWithStatObserved]],1,0)</f>
        <v>1</v>
      </c>
    </row>
    <row r="792" spans="1:25" x14ac:dyDescent="0.35">
      <c r="A792" t="s">
        <v>68</v>
      </c>
      <c r="B792" t="s">
        <v>70</v>
      </c>
      <c r="C792">
        <v>7</v>
      </c>
      <c r="D792" t="s">
        <v>96</v>
      </c>
      <c r="E792" t="s">
        <v>75</v>
      </c>
      <c r="F792" t="s">
        <v>76</v>
      </c>
      <c r="G792">
        <v>256.89973459886698</v>
      </c>
      <c r="H792">
        <v>2E+20</v>
      </c>
      <c r="I792">
        <v>54.9538591891801</v>
      </c>
      <c r="J792">
        <v>483.19056712855598</v>
      </c>
      <c r="K792">
        <v>138</v>
      </c>
      <c r="L792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40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277.52419723764257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98.8666373039908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150.66972411824401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520.94180409235503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50.062651513777801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1012.24210453618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2" s="5">
        <f>IF((DiscreteStatsTable[[#This Row],[RepsRequested]]&gt;1),DiscreteStatsTable[[#This Row],[HalfWidth]],DiscreteStatsTable[[#This Row],[BatchMeansHalfWidth]])</f>
        <v>31.619084574423766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40</v>
      </c>
      <c r="Y792" s="5">
        <f>IF(DiscreteStatsTable[[#This Row],[RepsRequested]]=DiscreteStatsTable[[#This Row],[RepsWithStatObserved]],1,0)</f>
        <v>1</v>
      </c>
    </row>
    <row r="793" spans="1:25" x14ac:dyDescent="0.35">
      <c r="A793" t="s">
        <v>68</v>
      </c>
      <c r="B793" t="s">
        <v>70</v>
      </c>
      <c r="C793">
        <v>8</v>
      </c>
      <c r="D793" t="s">
        <v>96</v>
      </c>
      <c r="E793" t="s">
        <v>75</v>
      </c>
      <c r="F793" t="s">
        <v>76</v>
      </c>
      <c r="G793">
        <v>408.22291178308399</v>
      </c>
      <c r="H793">
        <v>2E+20</v>
      </c>
      <c r="I793">
        <v>67.005474973820299</v>
      </c>
      <c r="J793">
        <v>731.90176213557004</v>
      </c>
      <c r="K793">
        <v>201</v>
      </c>
      <c r="L793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40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277.52419723764257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98.8666373039908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150.66972411824401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520.94180409235503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50.062651513777801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1012.24210453618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3" s="5">
        <f>IF((DiscreteStatsTable[[#This Row],[RepsRequested]]&gt;1),DiscreteStatsTable[[#This Row],[HalfWidth]],DiscreteStatsTable[[#This Row],[BatchMeansHalfWidth]])</f>
        <v>31.619084574423766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40</v>
      </c>
      <c r="Y793" s="5">
        <f>IF(DiscreteStatsTable[[#This Row],[RepsRequested]]=DiscreteStatsTable[[#This Row],[RepsWithStatObserved]],1,0)</f>
        <v>1</v>
      </c>
    </row>
    <row r="794" spans="1:25" x14ac:dyDescent="0.35">
      <c r="A794" t="s">
        <v>68</v>
      </c>
      <c r="B794" t="s">
        <v>70</v>
      </c>
      <c r="C794">
        <v>9</v>
      </c>
      <c r="D794" t="s">
        <v>96</v>
      </c>
      <c r="E794" t="s">
        <v>75</v>
      </c>
      <c r="F794" t="s">
        <v>76</v>
      </c>
      <c r="G794">
        <v>308.13096206310502</v>
      </c>
      <c r="H794">
        <v>2E+20</v>
      </c>
      <c r="I794">
        <v>59.884365556221397</v>
      </c>
      <c r="J794">
        <v>563.51440879232302</v>
      </c>
      <c r="K794">
        <v>170</v>
      </c>
      <c r="L794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40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277.52419723764257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98.8666373039908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150.66972411824401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520.94180409235503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50.062651513777801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1012.24210453618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4" s="5">
        <f>IF((DiscreteStatsTable[[#This Row],[RepsRequested]]&gt;1),DiscreteStatsTable[[#This Row],[HalfWidth]],DiscreteStatsTable[[#This Row],[BatchMeansHalfWidth]])</f>
        <v>31.619084574423766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40</v>
      </c>
      <c r="Y794" s="5">
        <f>IF(DiscreteStatsTable[[#This Row],[RepsRequested]]=DiscreteStatsTable[[#This Row],[RepsWithStatObserved]],1,0)</f>
        <v>1</v>
      </c>
    </row>
    <row r="795" spans="1:25" x14ac:dyDescent="0.35">
      <c r="A795" t="s">
        <v>68</v>
      </c>
      <c r="B795" t="s">
        <v>70</v>
      </c>
      <c r="C795">
        <v>10</v>
      </c>
      <c r="D795" t="s">
        <v>96</v>
      </c>
      <c r="E795" t="s">
        <v>75</v>
      </c>
      <c r="F795" t="s">
        <v>76</v>
      </c>
      <c r="G795">
        <v>288.793478156633</v>
      </c>
      <c r="H795">
        <v>2E+20</v>
      </c>
      <c r="I795">
        <v>69.786253659628301</v>
      </c>
      <c r="J795">
        <v>638.05714206743096</v>
      </c>
      <c r="K795">
        <v>173</v>
      </c>
      <c r="L795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40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277.52419723764257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98.8666373039908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150.66972411824401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520.94180409235503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50.062651513777801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1012.24210453618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5" s="5">
        <f>IF((DiscreteStatsTable[[#This Row],[RepsRequested]]&gt;1),DiscreteStatsTable[[#This Row],[HalfWidth]],DiscreteStatsTable[[#This Row],[BatchMeansHalfWidth]])</f>
        <v>31.619084574423766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40</v>
      </c>
      <c r="Y795" s="5">
        <f>IF(DiscreteStatsTable[[#This Row],[RepsRequested]]=DiscreteStatsTable[[#This Row],[RepsWithStatObserved]],1,0)</f>
        <v>1</v>
      </c>
    </row>
    <row r="796" spans="1:25" x14ac:dyDescent="0.35">
      <c r="A796" t="s">
        <v>68</v>
      </c>
      <c r="B796" t="s">
        <v>70</v>
      </c>
      <c r="C796">
        <v>11</v>
      </c>
      <c r="D796" t="s">
        <v>96</v>
      </c>
      <c r="E796" t="s">
        <v>75</v>
      </c>
      <c r="F796" t="s">
        <v>76</v>
      </c>
      <c r="G796">
        <v>208.093777745468</v>
      </c>
      <c r="H796">
        <v>2E+20</v>
      </c>
      <c r="I796">
        <v>70.107266607571503</v>
      </c>
      <c r="J796">
        <v>388.25191520059502</v>
      </c>
      <c r="K796">
        <v>146</v>
      </c>
      <c r="L796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40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277.52419723764257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98.8666373039908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150.66972411824401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520.94180409235503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50.062651513777801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1012.24210453618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6" s="5">
        <f>IF((DiscreteStatsTable[[#This Row],[RepsRequested]]&gt;1),DiscreteStatsTable[[#This Row],[HalfWidth]],DiscreteStatsTable[[#This Row],[BatchMeansHalfWidth]])</f>
        <v>31.619084574423766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40</v>
      </c>
      <c r="Y796" s="5">
        <f>IF(DiscreteStatsTable[[#This Row],[RepsRequested]]=DiscreteStatsTable[[#This Row],[RepsWithStatObserved]],1,0)</f>
        <v>1</v>
      </c>
    </row>
    <row r="797" spans="1:25" x14ac:dyDescent="0.35">
      <c r="A797" t="s">
        <v>68</v>
      </c>
      <c r="B797" t="s">
        <v>70</v>
      </c>
      <c r="C797">
        <v>12</v>
      </c>
      <c r="D797" t="s">
        <v>96</v>
      </c>
      <c r="E797" t="s">
        <v>75</v>
      </c>
      <c r="F797" t="s">
        <v>76</v>
      </c>
      <c r="G797">
        <v>189.37130985535401</v>
      </c>
      <c r="H797">
        <v>2E+20</v>
      </c>
      <c r="I797">
        <v>62.868281040134399</v>
      </c>
      <c r="J797">
        <v>458.22876820028603</v>
      </c>
      <c r="K797">
        <v>145</v>
      </c>
      <c r="L797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40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277.52419723764257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98.8666373039908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150.66972411824401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520.94180409235503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50.062651513777801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1012.24210453618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7" s="5">
        <f>IF((DiscreteStatsTable[[#This Row],[RepsRequested]]&gt;1),DiscreteStatsTable[[#This Row],[HalfWidth]],DiscreteStatsTable[[#This Row],[BatchMeansHalfWidth]])</f>
        <v>31.619084574423766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40</v>
      </c>
      <c r="Y797" s="5">
        <f>IF(DiscreteStatsTable[[#This Row],[RepsRequested]]=DiscreteStatsTable[[#This Row],[RepsWithStatObserved]],1,0)</f>
        <v>1</v>
      </c>
    </row>
    <row r="798" spans="1:25" x14ac:dyDescent="0.35">
      <c r="A798" t="s">
        <v>68</v>
      </c>
      <c r="B798" t="s">
        <v>70</v>
      </c>
      <c r="C798">
        <v>13</v>
      </c>
      <c r="D798" t="s">
        <v>96</v>
      </c>
      <c r="E798" t="s">
        <v>75</v>
      </c>
      <c r="F798" t="s">
        <v>76</v>
      </c>
      <c r="G798">
        <v>405.36772238123802</v>
      </c>
      <c r="H798">
        <v>2E+20</v>
      </c>
      <c r="I798">
        <v>80.473341568988005</v>
      </c>
      <c r="J798">
        <v>914.71415819094898</v>
      </c>
      <c r="K798">
        <v>162</v>
      </c>
      <c r="L798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40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277.52419723764257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98.8666373039908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150.66972411824401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520.94180409235503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50.062651513777801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1012.24210453618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8" s="5">
        <f>IF((DiscreteStatsTable[[#This Row],[RepsRequested]]&gt;1),DiscreteStatsTable[[#This Row],[HalfWidth]],DiscreteStatsTable[[#This Row],[BatchMeansHalfWidth]])</f>
        <v>31.619084574423766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40</v>
      </c>
      <c r="Y798" s="5">
        <f>IF(DiscreteStatsTable[[#This Row],[RepsRequested]]=DiscreteStatsTable[[#This Row],[RepsWithStatObserved]],1,0)</f>
        <v>1</v>
      </c>
    </row>
    <row r="799" spans="1:25" x14ac:dyDescent="0.35">
      <c r="A799" t="s">
        <v>68</v>
      </c>
      <c r="B799" t="s">
        <v>70</v>
      </c>
      <c r="C799">
        <v>14</v>
      </c>
      <c r="D799" t="s">
        <v>96</v>
      </c>
      <c r="E799" t="s">
        <v>75</v>
      </c>
      <c r="F799" t="s">
        <v>76</v>
      </c>
      <c r="G799">
        <v>288.95389510686601</v>
      </c>
      <c r="H799">
        <v>2E+20</v>
      </c>
      <c r="I799">
        <v>64.319448561716897</v>
      </c>
      <c r="J799">
        <v>513.35005563727304</v>
      </c>
      <c r="K799">
        <v>156</v>
      </c>
      <c r="L799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40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277.52419723764257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98.8666373039908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150.66972411824401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520.94180409235503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50.062651513777801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1012.24210453618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799" s="5">
        <f>IF((DiscreteStatsTable[[#This Row],[RepsRequested]]&gt;1),DiscreteStatsTable[[#This Row],[HalfWidth]],DiscreteStatsTable[[#This Row],[BatchMeansHalfWidth]])</f>
        <v>31.619084574423766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40</v>
      </c>
      <c r="Y799" s="5">
        <f>IF(DiscreteStatsTable[[#This Row],[RepsRequested]]=DiscreteStatsTable[[#This Row],[RepsWithStatObserved]],1,0)</f>
        <v>1</v>
      </c>
    </row>
    <row r="800" spans="1:25" x14ac:dyDescent="0.35">
      <c r="A800" t="s">
        <v>68</v>
      </c>
      <c r="B800" t="s">
        <v>70</v>
      </c>
      <c r="C800">
        <v>15</v>
      </c>
      <c r="D800" t="s">
        <v>96</v>
      </c>
      <c r="E800" t="s">
        <v>75</v>
      </c>
      <c r="F800" t="s">
        <v>76</v>
      </c>
      <c r="G800">
        <v>159.48916525062299</v>
      </c>
      <c r="H800">
        <v>2E+20</v>
      </c>
      <c r="I800">
        <v>78.101461299542294</v>
      </c>
      <c r="J800">
        <v>316.91964956340598</v>
      </c>
      <c r="K800">
        <v>95</v>
      </c>
      <c r="L800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40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277.52419723764257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98.8666373039908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150.66972411824401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520.94180409235503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50.062651513777801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1012.24210453618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0" s="5">
        <f>IF((DiscreteStatsTable[[#This Row],[RepsRequested]]&gt;1),DiscreteStatsTable[[#This Row],[HalfWidth]],DiscreteStatsTable[[#This Row],[BatchMeansHalfWidth]])</f>
        <v>31.619084574423766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40</v>
      </c>
      <c r="Y800" s="5">
        <f>IF(DiscreteStatsTable[[#This Row],[RepsRequested]]=DiscreteStatsTable[[#This Row],[RepsWithStatObserved]],1,0)</f>
        <v>1</v>
      </c>
    </row>
    <row r="801" spans="1:25" x14ac:dyDescent="0.35">
      <c r="A801" t="s">
        <v>68</v>
      </c>
      <c r="B801" t="s">
        <v>70</v>
      </c>
      <c r="C801">
        <v>16</v>
      </c>
      <c r="D801" t="s">
        <v>96</v>
      </c>
      <c r="E801" t="s">
        <v>75</v>
      </c>
      <c r="F801" t="s">
        <v>76</v>
      </c>
      <c r="G801">
        <v>260.02213425392301</v>
      </c>
      <c r="H801">
        <v>2E+20</v>
      </c>
      <c r="I801">
        <v>67.676459157606402</v>
      </c>
      <c r="J801">
        <v>565.94994311707103</v>
      </c>
      <c r="K801">
        <v>147</v>
      </c>
      <c r="L801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40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277.52419723764257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98.8666373039908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150.66972411824401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520.94180409235503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50.062651513777801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1012.24210453618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1" s="5">
        <f>IF((DiscreteStatsTable[[#This Row],[RepsRequested]]&gt;1),DiscreteStatsTable[[#This Row],[HalfWidth]],DiscreteStatsTable[[#This Row],[BatchMeansHalfWidth]])</f>
        <v>31.619084574423766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40</v>
      </c>
      <c r="Y801" s="5">
        <f>IF(DiscreteStatsTable[[#This Row],[RepsRequested]]=DiscreteStatsTable[[#This Row],[RepsWithStatObserved]],1,0)</f>
        <v>1</v>
      </c>
    </row>
    <row r="802" spans="1:25" x14ac:dyDescent="0.35">
      <c r="A802" t="s">
        <v>68</v>
      </c>
      <c r="B802" t="s">
        <v>70</v>
      </c>
      <c r="C802">
        <v>17</v>
      </c>
      <c r="D802" t="s">
        <v>96</v>
      </c>
      <c r="E802" t="s">
        <v>75</v>
      </c>
      <c r="F802" t="s">
        <v>76</v>
      </c>
      <c r="G802">
        <v>253.96132768265599</v>
      </c>
      <c r="H802">
        <v>2E+20</v>
      </c>
      <c r="I802">
        <v>69.702165360652501</v>
      </c>
      <c r="J802">
        <v>594.68566093331401</v>
      </c>
      <c r="K802">
        <v>119</v>
      </c>
      <c r="L802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40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277.52419723764257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98.8666373039908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150.66972411824401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520.94180409235503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50.062651513777801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1012.24210453618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2" s="5">
        <f>IF((DiscreteStatsTable[[#This Row],[RepsRequested]]&gt;1),DiscreteStatsTable[[#This Row],[HalfWidth]],DiscreteStatsTable[[#This Row],[BatchMeansHalfWidth]])</f>
        <v>31.619084574423766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40</v>
      </c>
      <c r="Y802" s="5">
        <f>IF(DiscreteStatsTable[[#This Row],[RepsRequested]]=DiscreteStatsTable[[#This Row],[RepsWithStatObserved]],1,0)</f>
        <v>1</v>
      </c>
    </row>
    <row r="803" spans="1:25" x14ac:dyDescent="0.35">
      <c r="A803" t="s">
        <v>68</v>
      </c>
      <c r="B803" t="s">
        <v>70</v>
      </c>
      <c r="C803">
        <v>18</v>
      </c>
      <c r="D803" t="s">
        <v>96</v>
      </c>
      <c r="E803" t="s">
        <v>75</v>
      </c>
      <c r="F803" t="s">
        <v>76</v>
      </c>
      <c r="G803">
        <v>218.52323646612601</v>
      </c>
      <c r="H803">
        <v>2E+20</v>
      </c>
      <c r="I803">
        <v>65.386693148619202</v>
      </c>
      <c r="J803">
        <v>416.27061335633499</v>
      </c>
      <c r="K803">
        <v>117</v>
      </c>
      <c r="L803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40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277.52419723764257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98.8666373039908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150.66972411824401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520.94180409235503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50.062651513777801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1012.24210453618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3" s="5">
        <f>IF((DiscreteStatsTable[[#This Row],[RepsRequested]]&gt;1),DiscreteStatsTable[[#This Row],[HalfWidth]],DiscreteStatsTable[[#This Row],[BatchMeansHalfWidth]])</f>
        <v>31.619084574423766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40</v>
      </c>
      <c r="Y803" s="5">
        <f>IF(DiscreteStatsTable[[#This Row],[RepsRequested]]=DiscreteStatsTable[[#This Row],[RepsWithStatObserved]],1,0)</f>
        <v>1</v>
      </c>
    </row>
    <row r="804" spans="1:25" x14ac:dyDescent="0.35">
      <c r="A804" t="s">
        <v>68</v>
      </c>
      <c r="B804" t="s">
        <v>70</v>
      </c>
      <c r="C804">
        <v>19</v>
      </c>
      <c r="D804" t="s">
        <v>96</v>
      </c>
      <c r="E804" t="s">
        <v>75</v>
      </c>
      <c r="F804" t="s">
        <v>76</v>
      </c>
      <c r="G804">
        <v>232.234503851357</v>
      </c>
      <c r="H804">
        <v>2E+20</v>
      </c>
      <c r="I804">
        <v>66.726127562193795</v>
      </c>
      <c r="J804">
        <v>417.16326968678698</v>
      </c>
      <c r="K804">
        <v>90</v>
      </c>
      <c r="L804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40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277.52419723764257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98.8666373039908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150.66972411824401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520.94180409235503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50.062651513777801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1012.24210453618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4" s="5">
        <f>IF((DiscreteStatsTable[[#This Row],[RepsRequested]]&gt;1),DiscreteStatsTable[[#This Row],[HalfWidth]],DiscreteStatsTable[[#This Row],[BatchMeansHalfWidth]])</f>
        <v>31.619084574423766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40</v>
      </c>
      <c r="Y804" s="5">
        <f>IF(DiscreteStatsTable[[#This Row],[RepsRequested]]=DiscreteStatsTable[[#This Row],[RepsWithStatObserved]],1,0)</f>
        <v>1</v>
      </c>
    </row>
    <row r="805" spans="1:25" x14ac:dyDescent="0.35">
      <c r="A805" t="s">
        <v>68</v>
      </c>
      <c r="B805" t="s">
        <v>70</v>
      </c>
      <c r="C805">
        <v>20</v>
      </c>
      <c r="D805" t="s">
        <v>96</v>
      </c>
      <c r="E805" t="s">
        <v>75</v>
      </c>
      <c r="F805" t="s">
        <v>76</v>
      </c>
      <c r="G805">
        <v>165.67737277241801</v>
      </c>
      <c r="H805">
        <v>2E+20</v>
      </c>
      <c r="I805">
        <v>61.3446942589553</v>
      </c>
      <c r="J805">
        <v>319.08637627000502</v>
      </c>
      <c r="K805">
        <v>114</v>
      </c>
      <c r="L805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40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277.52419723764257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98.8666373039908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150.66972411824401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520.94180409235503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50.062651513777801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1012.24210453618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5" s="5">
        <f>IF((DiscreteStatsTable[[#This Row],[RepsRequested]]&gt;1),DiscreteStatsTable[[#This Row],[HalfWidth]],DiscreteStatsTable[[#This Row],[BatchMeansHalfWidth]])</f>
        <v>31.619084574423766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40</v>
      </c>
      <c r="Y805" s="5">
        <f>IF(DiscreteStatsTable[[#This Row],[RepsRequested]]=DiscreteStatsTable[[#This Row],[RepsWithStatObserved]],1,0)</f>
        <v>1</v>
      </c>
    </row>
    <row r="806" spans="1:25" x14ac:dyDescent="0.35">
      <c r="A806" t="s">
        <v>68</v>
      </c>
      <c r="B806" t="s">
        <v>70</v>
      </c>
      <c r="C806">
        <v>21</v>
      </c>
      <c r="D806" t="s">
        <v>96</v>
      </c>
      <c r="E806" t="s">
        <v>75</v>
      </c>
      <c r="F806" t="s">
        <v>76</v>
      </c>
      <c r="G806">
        <v>190.07646392531299</v>
      </c>
      <c r="H806">
        <v>2E+20</v>
      </c>
      <c r="I806">
        <v>51.328051067075002</v>
      </c>
      <c r="J806">
        <v>452.55222100617601</v>
      </c>
      <c r="K806">
        <v>165</v>
      </c>
      <c r="L806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40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277.52419723764257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98.8666373039908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150.66972411824401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520.94180409235503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50.062651513777801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1012.24210453618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6" s="5">
        <f>IF((DiscreteStatsTable[[#This Row],[RepsRequested]]&gt;1),DiscreteStatsTable[[#This Row],[HalfWidth]],DiscreteStatsTable[[#This Row],[BatchMeansHalfWidth]])</f>
        <v>31.619084574423766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40</v>
      </c>
      <c r="Y806" s="5">
        <f>IF(DiscreteStatsTable[[#This Row],[RepsRequested]]=DiscreteStatsTable[[#This Row],[RepsWithStatObserved]],1,0)</f>
        <v>1</v>
      </c>
    </row>
    <row r="807" spans="1:25" x14ac:dyDescent="0.35">
      <c r="A807" t="s">
        <v>68</v>
      </c>
      <c r="B807" t="s">
        <v>70</v>
      </c>
      <c r="C807">
        <v>22</v>
      </c>
      <c r="D807" t="s">
        <v>96</v>
      </c>
      <c r="E807" t="s">
        <v>75</v>
      </c>
      <c r="F807" t="s">
        <v>76</v>
      </c>
      <c r="G807">
        <v>223.94193980082099</v>
      </c>
      <c r="H807">
        <v>2E+20</v>
      </c>
      <c r="I807">
        <v>80.911341751478403</v>
      </c>
      <c r="J807">
        <v>675.12062751408098</v>
      </c>
      <c r="K807">
        <v>125</v>
      </c>
      <c r="L807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40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277.52419723764257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98.8666373039908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150.66972411824401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520.94180409235503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50.062651513777801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1012.24210453618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7" s="5">
        <f>IF((DiscreteStatsTable[[#This Row],[RepsRequested]]&gt;1),DiscreteStatsTable[[#This Row],[HalfWidth]],DiscreteStatsTable[[#This Row],[BatchMeansHalfWidth]])</f>
        <v>31.619084574423766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40</v>
      </c>
      <c r="Y807" s="5">
        <f>IF(DiscreteStatsTable[[#This Row],[RepsRequested]]=DiscreteStatsTable[[#This Row],[RepsWithStatObserved]],1,0)</f>
        <v>1</v>
      </c>
    </row>
    <row r="808" spans="1:25" x14ac:dyDescent="0.35">
      <c r="A808" t="s">
        <v>68</v>
      </c>
      <c r="B808" t="s">
        <v>70</v>
      </c>
      <c r="C808">
        <v>23</v>
      </c>
      <c r="D808" t="s">
        <v>96</v>
      </c>
      <c r="E808" t="s">
        <v>75</v>
      </c>
      <c r="F808" t="s">
        <v>76</v>
      </c>
      <c r="G808">
        <v>329.92778347548</v>
      </c>
      <c r="H808">
        <v>2E+20</v>
      </c>
      <c r="I808">
        <v>67.944843198824302</v>
      </c>
      <c r="J808">
        <v>825.25051845129497</v>
      </c>
      <c r="K808">
        <v>110</v>
      </c>
      <c r="L808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40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277.52419723764257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98.8666373039908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150.66972411824401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520.94180409235503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50.062651513777801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1012.24210453618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8" s="5">
        <f>IF((DiscreteStatsTable[[#This Row],[RepsRequested]]&gt;1),DiscreteStatsTable[[#This Row],[HalfWidth]],DiscreteStatsTable[[#This Row],[BatchMeansHalfWidth]])</f>
        <v>31.619084574423766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40</v>
      </c>
      <c r="Y808" s="5">
        <f>IF(DiscreteStatsTable[[#This Row],[RepsRequested]]=DiscreteStatsTable[[#This Row],[RepsWithStatObserved]],1,0)</f>
        <v>1</v>
      </c>
    </row>
    <row r="809" spans="1:25" x14ac:dyDescent="0.35">
      <c r="A809" t="s">
        <v>68</v>
      </c>
      <c r="B809" t="s">
        <v>70</v>
      </c>
      <c r="C809">
        <v>24</v>
      </c>
      <c r="D809" t="s">
        <v>96</v>
      </c>
      <c r="E809" t="s">
        <v>75</v>
      </c>
      <c r="F809" t="s">
        <v>76</v>
      </c>
      <c r="G809">
        <v>249.846535756169</v>
      </c>
      <c r="H809">
        <v>2E+20</v>
      </c>
      <c r="I809">
        <v>81.002147977380702</v>
      </c>
      <c r="J809">
        <v>437.23191456723401</v>
      </c>
      <c r="K809">
        <v>153</v>
      </c>
      <c r="L809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40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277.52419723764257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98.8666373039908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150.66972411824401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520.94180409235503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50.062651513777801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1012.24210453618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09" s="5">
        <f>IF((DiscreteStatsTable[[#This Row],[RepsRequested]]&gt;1),DiscreteStatsTable[[#This Row],[HalfWidth]],DiscreteStatsTable[[#This Row],[BatchMeansHalfWidth]])</f>
        <v>31.619084574423766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40</v>
      </c>
      <c r="Y809" s="5">
        <f>IF(DiscreteStatsTable[[#This Row],[RepsRequested]]=DiscreteStatsTable[[#This Row],[RepsWithStatObserved]],1,0)</f>
        <v>1</v>
      </c>
    </row>
    <row r="810" spans="1:25" x14ac:dyDescent="0.35">
      <c r="A810" t="s">
        <v>68</v>
      </c>
      <c r="B810" t="s">
        <v>70</v>
      </c>
      <c r="C810">
        <v>25</v>
      </c>
      <c r="D810" t="s">
        <v>96</v>
      </c>
      <c r="E810" t="s">
        <v>75</v>
      </c>
      <c r="F810" t="s">
        <v>76</v>
      </c>
      <c r="G810">
        <v>267.336461162435</v>
      </c>
      <c r="H810">
        <v>2E+20</v>
      </c>
      <c r="I810">
        <v>61.1697168130314</v>
      </c>
      <c r="J810">
        <v>525.64678122670102</v>
      </c>
      <c r="K810">
        <v>119</v>
      </c>
      <c r="L810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40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277.52419723764257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98.8666373039908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150.66972411824401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520.94180409235503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50.062651513777801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1012.24210453618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0" s="5">
        <f>IF((DiscreteStatsTable[[#This Row],[RepsRequested]]&gt;1),DiscreteStatsTable[[#This Row],[HalfWidth]],DiscreteStatsTable[[#This Row],[BatchMeansHalfWidth]])</f>
        <v>31.619084574423766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40</v>
      </c>
      <c r="Y810" s="5">
        <f>IF(DiscreteStatsTable[[#This Row],[RepsRequested]]=DiscreteStatsTable[[#This Row],[RepsWithStatObserved]],1,0)</f>
        <v>1</v>
      </c>
    </row>
    <row r="811" spans="1:25" x14ac:dyDescent="0.35">
      <c r="A811" t="s">
        <v>68</v>
      </c>
      <c r="B811" t="s">
        <v>70</v>
      </c>
      <c r="C811">
        <v>26</v>
      </c>
      <c r="D811" t="s">
        <v>96</v>
      </c>
      <c r="E811" t="s">
        <v>75</v>
      </c>
      <c r="F811" t="s">
        <v>76</v>
      </c>
      <c r="G811">
        <v>233.01915554024001</v>
      </c>
      <c r="H811">
        <v>2E+20</v>
      </c>
      <c r="I811">
        <v>50.062651513777801</v>
      </c>
      <c r="J811">
        <v>608.01277046332996</v>
      </c>
      <c r="K811">
        <v>160</v>
      </c>
      <c r="L811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40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277.52419723764257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98.8666373039908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150.66972411824401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520.94180409235503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50.062651513777801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1012.24210453618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1" s="5">
        <f>IF((DiscreteStatsTable[[#This Row],[RepsRequested]]&gt;1),DiscreteStatsTable[[#This Row],[HalfWidth]],DiscreteStatsTable[[#This Row],[BatchMeansHalfWidth]])</f>
        <v>31.619084574423766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40</v>
      </c>
      <c r="Y811" s="5">
        <f>IF(DiscreteStatsTable[[#This Row],[RepsRequested]]=DiscreteStatsTable[[#This Row],[RepsWithStatObserved]],1,0)</f>
        <v>1</v>
      </c>
    </row>
    <row r="812" spans="1:25" x14ac:dyDescent="0.35">
      <c r="A812" t="s">
        <v>68</v>
      </c>
      <c r="B812" t="s">
        <v>70</v>
      </c>
      <c r="C812">
        <v>27</v>
      </c>
      <c r="D812" t="s">
        <v>96</v>
      </c>
      <c r="E812" t="s">
        <v>75</v>
      </c>
      <c r="F812" t="s">
        <v>76</v>
      </c>
      <c r="G812">
        <v>520.94180409235503</v>
      </c>
      <c r="H812">
        <v>2E+20</v>
      </c>
      <c r="I812">
        <v>70.525045126139204</v>
      </c>
      <c r="J812">
        <v>836.67868835881097</v>
      </c>
      <c r="K812">
        <v>120</v>
      </c>
      <c r="L812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40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277.52419723764257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98.8666373039908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150.66972411824401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520.94180409235503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50.062651513777801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1012.24210453618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2" s="5">
        <f>IF((DiscreteStatsTable[[#This Row],[RepsRequested]]&gt;1),DiscreteStatsTable[[#This Row],[HalfWidth]],DiscreteStatsTable[[#This Row],[BatchMeansHalfWidth]])</f>
        <v>31.619084574423766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40</v>
      </c>
      <c r="Y812" s="5">
        <f>IF(DiscreteStatsTable[[#This Row],[RepsRequested]]=DiscreteStatsTable[[#This Row],[RepsWithStatObserved]],1,0)</f>
        <v>1</v>
      </c>
    </row>
    <row r="813" spans="1:25" x14ac:dyDescent="0.35">
      <c r="A813" t="s">
        <v>68</v>
      </c>
      <c r="B813" t="s">
        <v>70</v>
      </c>
      <c r="C813">
        <v>28</v>
      </c>
      <c r="D813" t="s">
        <v>96</v>
      </c>
      <c r="E813" t="s">
        <v>75</v>
      </c>
      <c r="F813" t="s">
        <v>76</v>
      </c>
      <c r="G813">
        <v>193.56694141909099</v>
      </c>
      <c r="H813">
        <v>2E+20</v>
      </c>
      <c r="I813">
        <v>58.339936426264103</v>
      </c>
      <c r="J813">
        <v>391.55612731347799</v>
      </c>
      <c r="K813">
        <v>109</v>
      </c>
      <c r="L813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40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277.52419723764257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98.8666373039908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150.66972411824401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520.94180409235503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50.062651513777801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1012.24210453618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3" s="5">
        <f>IF((DiscreteStatsTable[[#This Row],[RepsRequested]]&gt;1),DiscreteStatsTable[[#This Row],[HalfWidth]],DiscreteStatsTable[[#This Row],[BatchMeansHalfWidth]])</f>
        <v>31.619084574423766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40</v>
      </c>
      <c r="Y813" s="5">
        <f>IF(DiscreteStatsTable[[#This Row],[RepsRequested]]=DiscreteStatsTable[[#This Row],[RepsWithStatObserved]],1,0)</f>
        <v>1</v>
      </c>
    </row>
    <row r="814" spans="1:25" x14ac:dyDescent="0.35">
      <c r="A814" t="s">
        <v>68</v>
      </c>
      <c r="B814" t="s">
        <v>70</v>
      </c>
      <c r="C814">
        <v>29</v>
      </c>
      <c r="D814" t="s">
        <v>96</v>
      </c>
      <c r="E814" t="s">
        <v>75</v>
      </c>
      <c r="F814" t="s">
        <v>76</v>
      </c>
      <c r="G814">
        <v>321.71330298807402</v>
      </c>
      <c r="H814">
        <v>2E+20</v>
      </c>
      <c r="I814">
        <v>55.512973682185397</v>
      </c>
      <c r="J814">
        <v>800.10583039291805</v>
      </c>
      <c r="K814">
        <v>130</v>
      </c>
      <c r="L814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40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277.52419723764257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98.8666373039908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150.66972411824401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520.94180409235503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50.062651513777801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1012.24210453618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4" s="5">
        <f>IF((DiscreteStatsTable[[#This Row],[RepsRequested]]&gt;1),DiscreteStatsTable[[#This Row],[HalfWidth]],DiscreteStatsTable[[#This Row],[BatchMeansHalfWidth]])</f>
        <v>31.619084574423766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40</v>
      </c>
      <c r="Y814" s="5">
        <f>IF(DiscreteStatsTable[[#This Row],[RepsRequested]]=DiscreteStatsTable[[#This Row],[RepsWithStatObserved]],1,0)</f>
        <v>1</v>
      </c>
    </row>
    <row r="815" spans="1:25" x14ac:dyDescent="0.35">
      <c r="A815" t="s">
        <v>68</v>
      </c>
      <c r="B815" t="s">
        <v>70</v>
      </c>
      <c r="C815">
        <v>30</v>
      </c>
      <c r="D815" t="s">
        <v>96</v>
      </c>
      <c r="E815" t="s">
        <v>75</v>
      </c>
      <c r="F815" t="s">
        <v>76</v>
      </c>
      <c r="G815">
        <v>162.847528132207</v>
      </c>
      <c r="H815">
        <v>2E+20</v>
      </c>
      <c r="I815">
        <v>55.352767144331402</v>
      </c>
      <c r="J815">
        <v>315.93294121891103</v>
      </c>
      <c r="K815">
        <v>123</v>
      </c>
      <c r="L815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40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277.52419723764257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98.8666373039908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150.66972411824401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520.94180409235503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50.062651513777801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1012.24210453618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5" s="5">
        <f>IF((DiscreteStatsTable[[#This Row],[RepsRequested]]&gt;1),DiscreteStatsTable[[#This Row],[HalfWidth]],DiscreteStatsTable[[#This Row],[BatchMeansHalfWidth]])</f>
        <v>31.619084574423766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40</v>
      </c>
      <c r="Y815" s="5">
        <f>IF(DiscreteStatsTable[[#This Row],[RepsRequested]]=DiscreteStatsTable[[#This Row],[RepsWithStatObserved]],1,0)</f>
        <v>1</v>
      </c>
    </row>
    <row r="816" spans="1:25" x14ac:dyDescent="0.35">
      <c r="A816" t="s">
        <v>68</v>
      </c>
      <c r="B816" t="s">
        <v>70</v>
      </c>
      <c r="C816">
        <v>31</v>
      </c>
      <c r="D816" t="s">
        <v>96</v>
      </c>
      <c r="E816" t="s">
        <v>75</v>
      </c>
      <c r="F816" t="s">
        <v>76</v>
      </c>
      <c r="G816">
        <v>260.11234115785902</v>
      </c>
      <c r="H816">
        <v>2E+20</v>
      </c>
      <c r="I816">
        <v>56.215624825792503</v>
      </c>
      <c r="J816">
        <v>498.716149007936</v>
      </c>
      <c r="K816">
        <v>139</v>
      </c>
      <c r="L816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40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277.52419723764257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98.8666373039908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150.66972411824401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520.94180409235503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50.062651513777801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1012.24210453618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6" s="5">
        <f>IF((DiscreteStatsTable[[#This Row],[RepsRequested]]&gt;1),DiscreteStatsTable[[#This Row],[HalfWidth]],DiscreteStatsTable[[#This Row],[BatchMeansHalfWidth]])</f>
        <v>31.619084574423766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40</v>
      </c>
      <c r="Y816" s="5">
        <f>IF(DiscreteStatsTable[[#This Row],[RepsRequested]]=DiscreteStatsTable[[#This Row],[RepsWithStatObserved]],1,0)</f>
        <v>1</v>
      </c>
    </row>
    <row r="817" spans="1:25" x14ac:dyDescent="0.35">
      <c r="A817" t="s">
        <v>68</v>
      </c>
      <c r="B817" t="s">
        <v>70</v>
      </c>
      <c r="C817">
        <v>32</v>
      </c>
      <c r="D817" t="s">
        <v>96</v>
      </c>
      <c r="E817" t="s">
        <v>75</v>
      </c>
      <c r="F817" t="s">
        <v>76</v>
      </c>
      <c r="G817">
        <v>395.598501059358</v>
      </c>
      <c r="H817">
        <v>2E+20</v>
      </c>
      <c r="I817">
        <v>63.989302644158798</v>
      </c>
      <c r="J817">
        <v>936.86171423242502</v>
      </c>
      <c r="K817">
        <v>199</v>
      </c>
      <c r="L817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40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277.52419723764257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98.8666373039908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150.66972411824401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520.94180409235503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50.062651513777801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1012.24210453618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7" s="5">
        <f>IF((DiscreteStatsTable[[#This Row],[RepsRequested]]&gt;1),DiscreteStatsTable[[#This Row],[HalfWidth]],DiscreteStatsTable[[#This Row],[BatchMeansHalfWidth]])</f>
        <v>31.619084574423766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40</v>
      </c>
      <c r="Y817" s="5">
        <f>IF(DiscreteStatsTable[[#This Row],[RepsRequested]]=DiscreteStatsTable[[#This Row],[RepsWithStatObserved]],1,0)</f>
        <v>1</v>
      </c>
    </row>
    <row r="818" spans="1:25" x14ac:dyDescent="0.35">
      <c r="A818" t="s">
        <v>68</v>
      </c>
      <c r="B818" t="s">
        <v>70</v>
      </c>
      <c r="C818">
        <v>33</v>
      </c>
      <c r="D818" t="s">
        <v>96</v>
      </c>
      <c r="E818" t="s">
        <v>75</v>
      </c>
      <c r="F818" t="s">
        <v>76</v>
      </c>
      <c r="G818">
        <v>187.853939301125</v>
      </c>
      <c r="H818">
        <v>2E+20</v>
      </c>
      <c r="I818">
        <v>62.308052556061099</v>
      </c>
      <c r="J818">
        <v>469.80344038379798</v>
      </c>
      <c r="K818">
        <v>117</v>
      </c>
      <c r="L818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40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277.52419723764257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98.8666373039908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150.66972411824401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520.94180409235503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50.062651513777801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1012.24210453618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8" s="5">
        <f>IF((DiscreteStatsTable[[#This Row],[RepsRequested]]&gt;1),DiscreteStatsTable[[#This Row],[HalfWidth]],DiscreteStatsTable[[#This Row],[BatchMeansHalfWidth]])</f>
        <v>31.619084574423766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40</v>
      </c>
      <c r="Y818" s="5">
        <f>IF(DiscreteStatsTable[[#This Row],[RepsRequested]]=DiscreteStatsTable[[#This Row],[RepsWithStatObserved]],1,0)</f>
        <v>1</v>
      </c>
    </row>
    <row r="819" spans="1:25" x14ac:dyDescent="0.35">
      <c r="A819" t="s">
        <v>68</v>
      </c>
      <c r="B819" t="s">
        <v>70</v>
      </c>
      <c r="C819">
        <v>34</v>
      </c>
      <c r="D819" t="s">
        <v>96</v>
      </c>
      <c r="E819" t="s">
        <v>75</v>
      </c>
      <c r="F819" t="s">
        <v>76</v>
      </c>
      <c r="G819">
        <v>441.37385334547201</v>
      </c>
      <c r="H819">
        <v>2E+20</v>
      </c>
      <c r="I819">
        <v>71.307378011126303</v>
      </c>
      <c r="J819">
        <v>776.10271055634098</v>
      </c>
      <c r="K819">
        <v>204</v>
      </c>
      <c r="L819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40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277.52419723764257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98.8666373039908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150.66972411824401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520.94180409235503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50.062651513777801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1012.24210453618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19" s="5">
        <f>IF((DiscreteStatsTable[[#This Row],[RepsRequested]]&gt;1),DiscreteStatsTable[[#This Row],[HalfWidth]],DiscreteStatsTable[[#This Row],[BatchMeansHalfWidth]])</f>
        <v>31.619084574423766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40</v>
      </c>
      <c r="Y819" s="5">
        <f>IF(DiscreteStatsTable[[#This Row],[RepsRequested]]=DiscreteStatsTable[[#This Row],[RepsWithStatObserved]],1,0)</f>
        <v>1</v>
      </c>
    </row>
    <row r="820" spans="1:25" x14ac:dyDescent="0.35">
      <c r="A820" t="s">
        <v>68</v>
      </c>
      <c r="B820" t="s">
        <v>70</v>
      </c>
      <c r="C820">
        <v>35</v>
      </c>
      <c r="D820" t="s">
        <v>96</v>
      </c>
      <c r="E820" t="s">
        <v>75</v>
      </c>
      <c r="F820" t="s">
        <v>76</v>
      </c>
      <c r="G820">
        <v>172.35011272972301</v>
      </c>
      <c r="H820">
        <v>2E+20</v>
      </c>
      <c r="I820">
        <v>56.713760464791001</v>
      </c>
      <c r="J820">
        <v>352.67857242116003</v>
      </c>
      <c r="K820">
        <v>83</v>
      </c>
      <c r="L820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40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277.52419723764257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98.8666373039908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150.66972411824401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520.94180409235503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50.062651513777801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1012.24210453618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20" s="5">
        <f>IF((DiscreteStatsTable[[#This Row],[RepsRequested]]&gt;1),DiscreteStatsTable[[#This Row],[HalfWidth]],DiscreteStatsTable[[#This Row],[BatchMeansHalfWidth]])</f>
        <v>31.619084574423766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40</v>
      </c>
      <c r="Y820" s="5">
        <f>IF(DiscreteStatsTable[[#This Row],[RepsRequested]]=DiscreteStatsTable[[#This Row],[RepsWithStatObserved]],1,0)</f>
        <v>1</v>
      </c>
    </row>
    <row r="821" spans="1:25" x14ac:dyDescent="0.35">
      <c r="A821" t="s">
        <v>68</v>
      </c>
      <c r="B821" t="s">
        <v>70</v>
      </c>
      <c r="C821">
        <v>36</v>
      </c>
      <c r="D821" t="s">
        <v>96</v>
      </c>
      <c r="E821" t="s">
        <v>75</v>
      </c>
      <c r="F821" t="s">
        <v>76</v>
      </c>
      <c r="G821">
        <v>182.47544023645301</v>
      </c>
      <c r="H821">
        <v>2E+20</v>
      </c>
      <c r="I821">
        <v>56.183992631879498</v>
      </c>
      <c r="J821">
        <v>399.93413429241798</v>
      </c>
      <c r="K821">
        <v>109</v>
      </c>
      <c r="L821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40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277.52419723764257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98.8666373039908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150.66972411824401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520.94180409235503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50.062651513777801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1012.24210453618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21" s="5">
        <f>IF((DiscreteStatsTable[[#This Row],[RepsRequested]]&gt;1),DiscreteStatsTable[[#This Row],[HalfWidth]],DiscreteStatsTable[[#This Row],[BatchMeansHalfWidth]])</f>
        <v>31.619084574423766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40</v>
      </c>
      <c r="Y821" s="5">
        <f>IF(DiscreteStatsTable[[#This Row],[RepsRequested]]=DiscreteStatsTable[[#This Row],[RepsWithStatObserved]],1,0)</f>
        <v>1</v>
      </c>
    </row>
    <row r="822" spans="1:25" x14ac:dyDescent="0.35">
      <c r="A822" t="s">
        <v>68</v>
      </c>
      <c r="B822" t="s">
        <v>70</v>
      </c>
      <c r="C822">
        <v>37</v>
      </c>
      <c r="D822" t="s">
        <v>96</v>
      </c>
      <c r="E822" t="s">
        <v>75</v>
      </c>
      <c r="F822" t="s">
        <v>76</v>
      </c>
      <c r="G822">
        <v>494.20220523644599</v>
      </c>
      <c r="H822">
        <v>2E+20</v>
      </c>
      <c r="I822">
        <v>74.591261383743998</v>
      </c>
      <c r="J822">
        <v>849.41303356017704</v>
      </c>
      <c r="K822">
        <v>126</v>
      </c>
      <c r="L822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40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277.52419723764257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98.8666373039908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150.66972411824401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520.94180409235503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50.062651513777801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1012.24210453618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22" s="5">
        <f>IF((DiscreteStatsTable[[#This Row],[RepsRequested]]&gt;1),DiscreteStatsTable[[#This Row],[HalfWidth]],DiscreteStatsTable[[#This Row],[BatchMeansHalfWidth]])</f>
        <v>31.619084574423766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40</v>
      </c>
      <c r="Y822" s="5">
        <f>IF(DiscreteStatsTable[[#This Row],[RepsRequested]]=DiscreteStatsTable[[#This Row],[RepsWithStatObserved]],1,0)</f>
        <v>1</v>
      </c>
    </row>
    <row r="823" spans="1:25" x14ac:dyDescent="0.35">
      <c r="A823" t="s">
        <v>68</v>
      </c>
      <c r="B823" t="s">
        <v>70</v>
      </c>
      <c r="C823">
        <v>38</v>
      </c>
      <c r="D823" t="s">
        <v>96</v>
      </c>
      <c r="E823" t="s">
        <v>75</v>
      </c>
      <c r="F823" t="s">
        <v>76</v>
      </c>
      <c r="G823">
        <v>391.69914945490501</v>
      </c>
      <c r="H823">
        <v>2E+20</v>
      </c>
      <c r="I823">
        <v>95.603120321761807</v>
      </c>
      <c r="J823">
        <v>653.92725594208196</v>
      </c>
      <c r="K823">
        <v>83</v>
      </c>
      <c r="L823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40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277.52419723764257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98.8666373039908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150.66972411824401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520.94180409235503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50.062651513777801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1012.24210453618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23" s="5">
        <f>IF((DiscreteStatsTable[[#This Row],[RepsRequested]]&gt;1),DiscreteStatsTable[[#This Row],[HalfWidth]],DiscreteStatsTable[[#This Row],[BatchMeansHalfWidth]])</f>
        <v>31.619084574423766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40</v>
      </c>
      <c r="Y823" s="5">
        <f>IF(DiscreteStatsTable[[#This Row],[RepsRequested]]=DiscreteStatsTable[[#This Row],[RepsWithStatObserved]],1,0)</f>
        <v>1</v>
      </c>
    </row>
    <row r="824" spans="1:25" x14ac:dyDescent="0.35">
      <c r="A824" t="s">
        <v>68</v>
      </c>
      <c r="B824" t="s">
        <v>70</v>
      </c>
      <c r="C824">
        <v>39</v>
      </c>
      <c r="D824" t="s">
        <v>96</v>
      </c>
      <c r="E824" t="s">
        <v>75</v>
      </c>
      <c r="F824" t="s">
        <v>76</v>
      </c>
      <c r="G824">
        <v>375.65623052062898</v>
      </c>
      <c r="H824">
        <v>2E+20</v>
      </c>
      <c r="I824">
        <v>64.242786077537502</v>
      </c>
      <c r="J824">
        <v>627.79705911810697</v>
      </c>
      <c r="K824">
        <v>103</v>
      </c>
      <c r="L824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40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277.52419723764257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98.8666373039908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150.66972411824401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520.94180409235503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50.062651513777801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1012.24210453618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24" s="5">
        <f>IF((DiscreteStatsTable[[#This Row],[RepsRequested]]&gt;1),DiscreteStatsTable[[#This Row],[HalfWidth]],DiscreteStatsTable[[#This Row],[BatchMeansHalfWidth]])</f>
        <v>31.619084574423766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40</v>
      </c>
      <c r="Y824" s="5">
        <f>IF(DiscreteStatsTable[[#This Row],[RepsRequested]]=DiscreteStatsTable[[#This Row],[RepsWithStatObserved]],1,0)</f>
        <v>1</v>
      </c>
    </row>
    <row r="825" spans="1:25" x14ac:dyDescent="0.35">
      <c r="A825" t="s">
        <v>68</v>
      </c>
      <c r="B825" t="s">
        <v>70</v>
      </c>
      <c r="C825">
        <v>40</v>
      </c>
      <c r="D825" t="s">
        <v>96</v>
      </c>
      <c r="E825" t="s">
        <v>75</v>
      </c>
      <c r="F825" t="s">
        <v>76</v>
      </c>
      <c r="G825">
        <v>342.73096188332198</v>
      </c>
      <c r="H825">
        <v>2E+20</v>
      </c>
      <c r="I825">
        <v>82.804758827362505</v>
      </c>
      <c r="J825">
        <v>706.83775540213901</v>
      </c>
      <c r="K825">
        <v>172</v>
      </c>
      <c r="L825" s="5" t="str">
        <f>DiscreteStatsTable[[#This Row],[ProjectName]]&amp;DiscreteStatsTable[[#This Row],[Name]]&amp;DiscreteStatsTable[[#This Row],[Type]]&amp;DiscreteStatsTable[[#This Row],[Source]]</f>
        <v>Drone ProjectStandardTimeInSystemIntervalUser Specified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40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277.52419723764257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98.8666373039908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31.619084574423766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150.66972411824401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520.94180409235503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50.062651513777801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1012.24210453618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134.69999999999999</v>
      </c>
      <c r="W825" s="5">
        <f>IF((DiscreteStatsTable[[#This Row],[RepsRequested]]&gt;1),DiscreteStatsTable[[#This Row],[HalfWidth]],DiscreteStatsTable[[#This Row],[BatchMeansHalfWidth]])</f>
        <v>31.619084574423766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40</v>
      </c>
      <c r="Y825" s="5">
        <f>IF(DiscreteStatsTable[[#This Row],[RepsRequested]]=DiscreteStatsTable[[#This Row],[RepsWithStatObserved]],1,0)</f>
        <v>1</v>
      </c>
    </row>
  </sheetData>
  <phoneticPr fontId="2" type="noConversion"/>
  <conditionalFormatting sqref="H2:H825 Q2:Q825">
    <cfRule type="expression" dxfId="20" priority="23">
      <formula>H2=200000000000000000000</formula>
    </cfRule>
  </conditionalFormatting>
  <conditionalFormatting sqref="H2:H825">
    <cfRule type="expression" dxfId="19" priority="21">
      <formula>H2=300000000000000000000</formula>
    </cfRule>
  </conditionalFormatting>
  <conditionalFormatting sqref="L2:Y825">
    <cfRule type="expression" dxfId="18" priority="19">
      <formula>MOD(ROW(),2)=0</formula>
    </cfRule>
  </conditionalFormatting>
  <conditionalFormatting sqref="Y2:Y825">
    <cfRule type="expression" dxfId="17" priority="14">
      <formula>Y2=0</formula>
    </cfRule>
    <cfRule type="expression" dxfId="16" priority="16">
      <formula>Y2=1</formula>
    </cfRule>
  </conditionalFormatting>
  <conditionalFormatting sqref="Y3:Y825">
    <cfRule type="expression" dxfId="15" priority="15">
      <formula>Y3=1</formula>
    </cfRule>
  </conditionalFormatting>
  <conditionalFormatting sqref="W2:W82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25 W2:W82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01"/>
  <sheetViews>
    <sheetView workbookViewId="0">
      <selection activeCell="A2" sqref="A2:L11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22.6328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19.26953125" bestFit="1" customWidth="1"/>
    <col min="12" max="12" width="11.1796875" bestFit="1" customWidth="1"/>
    <col min="13" max="13" width="60.81640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68</v>
      </c>
      <c r="B2" t="s">
        <v>70</v>
      </c>
      <c r="C2">
        <v>1</v>
      </c>
      <c r="D2" t="s">
        <v>71</v>
      </c>
      <c r="E2" t="s">
        <v>98</v>
      </c>
      <c r="F2" t="s">
        <v>73</v>
      </c>
      <c r="G2">
        <v>0.25261724175987499</v>
      </c>
      <c r="H2">
        <v>2E+20</v>
      </c>
      <c r="I2">
        <v>0</v>
      </c>
      <c r="J2">
        <v>8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0.39810019353189602</v>
      </c>
      <c r="U2">
        <f>IF((ContinuousStatsTable[[#This Row],[RepsRequested]]&gt;1),ContinuousStatsTable[[#This Row],[HalfWidth]],ContinuousStatsTable[[#This Row],[BatchMeansHalfWidth]])</f>
        <v>3.517181568707349E-2</v>
      </c>
    </row>
    <row r="3" spans="1:21" x14ac:dyDescent="0.35">
      <c r="A3" t="s">
        <v>68</v>
      </c>
      <c r="B3" t="s">
        <v>70</v>
      </c>
      <c r="C3">
        <v>1</v>
      </c>
      <c r="D3" t="s">
        <v>77</v>
      </c>
      <c r="E3" t="s">
        <v>98</v>
      </c>
      <c r="F3" t="s">
        <v>73</v>
      </c>
      <c r="G3">
        <v>8.3851026790554695</v>
      </c>
      <c r="H3">
        <v>3E+20</v>
      </c>
      <c r="I3">
        <v>0</v>
      </c>
      <c r="J3">
        <v>38</v>
      </c>
      <c r="K3">
        <v>28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1.97697145350313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41.178919364966802</v>
      </c>
      <c r="U3">
        <f>IF((ContinuousStatsTable[[#This Row],[RepsRequested]]&gt;1),ContinuousStatsTable[[#This Row],[HalfWidth]],ContinuousStatsTable[[#This Row],[BatchMeansHalfWidth]])</f>
        <v>3.4233048293887243</v>
      </c>
    </row>
    <row r="4" spans="1:21" x14ac:dyDescent="0.35">
      <c r="A4" t="s">
        <v>68</v>
      </c>
      <c r="B4" t="s">
        <v>70</v>
      </c>
      <c r="C4">
        <v>1</v>
      </c>
      <c r="D4" t="s">
        <v>78</v>
      </c>
      <c r="E4" t="s">
        <v>98</v>
      </c>
      <c r="F4" t="s">
        <v>73</v>
      </c>
      <c r="G4">
        <v>3.07345794621525</v>
      </c>
      <c r="H4">
        <v>2E+20</v>
      </c>
      <c r="I4">
        <v>0</v>
      </c>
      <c r="J4">
        <v>9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0.454771552839979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19.253696848776201</v>
      </c>
      <c r="U4">
        <f>IF((ContinuousStatsTable[[#This Row],[RepsRequested]]&gt;1),ContinuousStatsTable[[#This Row],[HalfWidth]],ContinuousStatsTable[[#This Row],[BatchMeansHalfWidth]])</f>
        <v>1.1662037419143689</v>
      </c>
    </row>
    <row r="5" spans="1:21" x14ac:dyDescent="0.35">
      <c r="A5" t="s">
        <v>68</v>
      </c>
      <c r="B5" t="s">
        <v>70</v>
      </c>
      <c r="C5">
        <v>1</v>
      </c>
      <c r="D5" t="s">
        <v>79</v>
      </c>
      <c r="E5" t="s">
        <v>99</v>
      </c>
      <c r="F5" t="s">
        <v>81</v>
      </c>
      <c r="G5">
        <v>28.172383361394498</v>
      </c>
      <c r="H5">
        <v>2E+20</v>
      </c>
      <c r="I5">
        <v>4</v>
      </c>
      <c r="J5">
        <v>66</v>
      </c>
      <c r="K5">
        <v>40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Drone ProjectDroneWIPEntity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13.1688445993387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68.135346638049199</v>
      </c>
      <c r="U5">
        <f>IF((ContinuousStatsTable[[#This Row],[RepsRequested]]&gt;1),ContinuousStatsTable[[#This Row],[HalfWidth]],ContinuousStatsTable[[#This Row],[BatchMeansHalfWidth]])</f>
        <v>4.6926448559231861</v>
      </c>
    </row>
    <row r="6" spans="1:21" x14ac:dyDescent="0.35">
      <c r="A6" t="s">
        <v>68</v>
      </c>
      <c r="B6" t="s">
        <v>70</v>
      </c>
      <c r="C6">
        <v>1</v>
      </c>
      <c r="D6" t="s">
        <v>87</v>
      </c>
      <c r="E6" t="s">
        <v>98</v>
      </c>
      <c r="F6" t="s">
        <v>73</v>
      </c>
      <c r="G6">
        <v>1.6109125048757899E-2</v>
      </c>
      <c r="H6">
        <v>2E+20</v>
      </c>
      <c r="I6">
        <v>0</v>
      </c>
      <c r="J6">
        <v>10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0.33740401833613798</v>
      </c>
      <c r="U6">
        <f>IF((ContinuousStatsTable[[#This Row],[RepsRequested]]&gt;1),ContinuousStatsTable[[#This Row],[HalfWidth]],ContinuousStatsTable[[#This Row],[BatchMeansHalfWidth]])</f>
        <v>2.7365839349572658E-2</v>
      </c>
    </row>
    <row r="7" spans="1:21" x14ac:dyDescent="0.35">
      <c r="A7" t="s">
        <v>68</v>
      </c>
      <c r="B7" t="s">
        <v>70</v>
      </c>
      <c r="C7">
        <v>1</v>
      </c>
      <c r="D7" t="s">
        <v>100</v>
      </c>
      <c r="E7" t="s">
        <v>101</v>
      </c>
      <c r="F7" t="s">
        <v>102</v>
      </c>
      <c r="G7">
        <v>0.893016116906029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0.460239554527484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4.1864622421722578E-2</v>
      </c>
    </row>
    <row r="8" spans="1:21" x14ac:dyDescent="0.35">
      <c r="A8" t="s">
        <v>68</v>
      </c>
      <c r="B8" t="s">
        <v>70</v>
      </c>
      <c r="C8">
        <v>1</v>
      </c>
      <c r="D8" t="s">
        <v>100</v>
      </c>
      <c r="E8" t="s">
        <v>103</v>
      </c>
      <c r="F8" t="s">
        <v>102</v>
      </c>
      <c r="G8">
        <v>2.67904835071809</v>
      </c>
      <c r="H8">
        <v>2E+20</v>
      </c>
      <c r="I8">
        <v>0</v>
      </c>
      <c r="J8">
        <v>3</v>
      </c>
      <c r="K8">
        <v>3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1.38071866358245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3</v>
      </c>
      <c r="U8">
        <f>IF((ContinuousStatsTable[[#This Row],[RepsRequested]]&gt;1),ContinuousStatsTable[[#This Row],[HalfWidth]],ContinuousStatsTable[[#This Row],[BatchMeansHalfWidth]])</f>
        <v>0.1255938672651678</v>
      </c>
    </row>
    <row r="9" spans="1:21" x14ac:dyDescent="0.35">
      <c r="A9" t="s">
        <v>68</v>
      </c>
      <c r="B9" t="s">
        <v>70</v>
      </c>
      <c r="C9">
        <v>1</v>
      </c>
      <c r="D9" t="s">
        <v>100</v>
      </c>
      <c r="E9" t="s">
        <v>104</v>
      </c>
      <c r="F9" t="s">
        <v>102</v>
      </c>
      <c r="G9">
        <v>3</v>
      </c>
      <c r="H9">
        <v>2E+20</v>
      </c>
      <c r="I9">
        <v>3</v>
      </c>
      <c r="J9">
        <v>3</v>
      </c>
      <c r="K9">
        <v>3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3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3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35">
      <c r="A10" t="s">
        <v>68</v>
      </c>
      <c r="B10" t="s">
        <v>70</v>
      </c>
      <c r="C10">
        <v>1</v>
      </c>
      <c r="D10" t="s">
        <v>105</v>
      </c>
      <c r="E10" t="s">
        <v>101</v>
      </c>
      <c r="F10" t="s">
        <v>102</v>
      </c>
      <c r="G10">
        <v>0.91915893612183597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0.51093143286290499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0.99324124232539002</v>
      </c>
      <c r="U10">
        <f>IF((ContinuousStatsTable[[#This Row],[RepsRequested]]&gt;1),ContinuousStatsTable[[#This Row],[HalfWidth]],ContinuousStatsTable[[#This Row],[BatchMeansHalfWidth]])</f>
        <v>3.8036249547188657E-2</v>
      </c>
    </row>
    <row r="11" spans="1:21" x14ac:dyDescent="0.35">
      <c r="A11" t="s">
        <v>68</v>
      </c>
      <c r="B11" t="s">
        <v>70</v>
      </c>
      <c r="C11">
        <v>1</v>
      </c>
      <c r="D11" t="s">
        <v>105</v>
      </c>
      <c r="E11" t="s">
        <v>103</v>
      </c>
      <c r="F11" t="s">
        <v>102</v>
      </c>
      <c r="G11">
        <v>1.8383178722436699</v>
      </c>
      <c r="H11">
        <v>2E+20</v>
      </c>
      <c r="I11">
        <v>0</v>
      </c>
      <c r="J11">
        <v>2</v>
      </c>
      <c r="K11">
        <v>2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1.02186286572581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1.98648248465078</v>
      </c>
      <c r="U11">
        <f>IF((ContinuousStatsTable[[#This Row],[RepsRequested]]&gt;1),ContinuousStatsTable[[#This Row],[HalfWidth]],ContinuousStatsTable[[#This Row],[BatchMeansHalfWidth]])</f>
        <v>7.6072499094375606E-2</v>
      </c>
    </row>
    <row r="12" spans="1:21" x14ac:dyDescent="0.35">
      <c r="A12" t="s">
        <v>68</v>
      </c>
      <c r="B12" t="s">
        <v>70</v>
      </c>
      <c r="C12">
        <v>1</v>
      </c>
      <c r="D12" t="s">
        <v>105</v>
      </c>
      <c r="E12" t="s">
        <v>104</v>
      </c>
      <c r="F12" t="s">
        <v>102</v>
      </c>
      <c r="G12">
        <v>2</v>
      </c>
      <c r="H12">
        <v>2E+20</v>
      </c>
      <c r="I12">
        <v>2</v>
      </c>
      <c r="J12">
        <v>2</v>
      </c>
      <c r="K12">
        <v>2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40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2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2</v>
      </c>
      <c r="U12" s="5">
        <f>IF((ContinuousStatsTable[[#This Row],[RepsRequested]]&gt;1),ContinuousStatsTable[[#This Row],[HalfWidth]],ContinuousStatsTable[[#This Row],[BatchMeansHalfWidth]])</f>
        <v>0</v>
      </c>
    </row>
    <row r="13" spans="1:21" x14ac:dyDescent="0.35">
      <c r="A13" t="s">
        <v>68</v>
      </c>
      <c r="B13" t="s">
        <v>70</v>
      </c>
      <c r="C13">
        <v>1</v>
      </c>
      <c r="D13" t="s">
        <v>106</v>
      </c>
      <c r="E13" t="s">
        <v>101</v>
      </c>
      <c r="F13" t="s">
        <v>102</v>
      </c>
      <c r="G13">
        <v>3.9225973768922097E-2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40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1.4048189417398899E-2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4.5875370133509598E-2</v>
      </c>
      <c r="U13" s="5">
        <f>IF((ContinuousStatsTable[[#This Row],[RepsRequested]]&gt;1),ContinuousStatsTable[[#This Row],[HalfWidth]],ContinuousStatsTable[[#This Row],[BatchMeansHalfWidth]])</f>
        <v>2.1678538559285762E-3</v>
      </c>
    </row>
    <row r="14" spans="1:21" x14ac:dyDescent="0.35">
      <c r="A14" t="s">
        <v>68</v>
      </c>
      <c r="B14" t="s">
        <v>70</v>
      </c>
      <c r="C14">
        <v>1</v>
      </c>
      <c r="D14" t="s">
        <v>106</v>
      </c>
      <c r="E14" t="s">
        <v>103</v>
      </c>
      <c r="F14" t="s">
        <v>102</v>
      </c>
      <c r="G14">
        <v>3.9225973768922097E-2</v>
      </c>
      <c r="H14">
        <v>2E+20</v>
      </c>
      <c r="I14">
        <v>0</v>
      </c>
      <c r="J14">
        <v>1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40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1.4048189417398899E-2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4.5875370133509598E-2</v>
      </c>
      <c r="U14" s="5">
        <f>IF((ContinuousStatsTable[[#This Row],[RepsRequested]]&gt;1),ContinuousStatsTable[[#This Row],[HalfWidth]],ContinuousStatsTable[[#This Row],[BatchMeansHalfWidth]])</f>
        <v>2.1678538559285762E-3</v>
      </c>
    </row>
    <row r="15" spans="1:21" x14ac:dyDescent="0.35">
      <c r="A15" t="s">
        <v>68</v>
      </c>
      <c r="B15" t="s">
        <v>70</v>
      </c>
      <c r="C15">
        <v>1</v>
      </c>
      <c r="D15" t="s">
        <v>106</v>
      </c>
      <c r="E15" t="s">
        <v>104</v>
      </c>
      <c r="F15" t="s">
        <v>102</v>
      </c>
      <c r="G15">
        <v>1</v>
      </c>
      <c r="H15">
        <v>2E+20</v>
      </c>
      <c r="I15">
        <v>1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40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 s="5">
        <f>IF((ContinuousStatsTable[[#This Row],[RepsRequested]]&gt;1),ContinuousStatsTable[[#This Row],[HalfWidth]],ContinuousStatsTable[[#This Row],[BatchMeansHalfWidth]])</f>
        <v>0</v>
      </c>
    </row>
    <row r="16" spans="1:21" x14ac:dyDescent="0.35">
      <c r="A16" t="s">
        <v>68</v>
      </c>
      <c r="B16" t="s">
        <v>70</v>
      </c>
      <c r="C16">
        <v>1</v>
      </c>
      <c r="D16" t="s">
        <v>88</v>
      </c>
      <c r="E16" t="s">
        <v>98</v>
      </c>
      <c r="F16" t="s">
        <v>73</v>
      </c>
      <c r="G16">
        <v>0</v>
      </c>
      <c r="H16">
        <v>2E+20</v>
      </c>
      <c r="I16">
        <v>0</v>
      </c>
      <c r="J16">
        <v>0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40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35">
      <c r="A17" t="s">
        <v>68</v>
      </c>
      <c r="B17" t="s">
        <v>70</v>
      </c>
      <c r="C17">
        <v>1</v>
      </c>
      <c r="D17" t="s">
        <v>89</v>
      </c>
      <c r="E17" t="s">
        <v>98</v>
      </c>
      <c r="F17" t="s">
        <v>73</v>
      </c>
      <c r="G17">
        <v>0.48781392485271302</v>
      </c>
      <c r="H17">
        <v>2E+20</v>
      </c>
      <c r="I17">
        <v>0</v>
      </c>
      <c r="J17">
        <v>8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40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0.204887090690615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0.964264608806778</v>
      </c>
      <c r="U17" s="5">
        <f>IF((ContinuousStatsTable[[#This Row],[RepsRequested]]&gt;1),ContinuousStatsTable[[#This Row],[HalfWidth]],ContinuousStatsTable[[#This Row],[BatchMeansHalfWidth]])</f>
        <v>4.9144138657566706E-2</v>
      </c>
    </row>
    <row r="18" spans="1:21" x14ac:dyDescent="0.35">
      <c r="A18" t="s">
        <v>68</v>
      </c>
      <c r="B18" t="s">
        <v>70</v>
      </c>
      <c r="C18">
        <v>1</v>
      </c>
      <c r="D18" t="s">
        <v>107</v>
      </c>
      <c r="E18" t="s">
        <v>101</v>
      </c>
      <c r="F18" t="s">
        <v>102</v>
      </c>
      <c r="G18">
        <v>0.12423910979181201</v>
      </c>
      <c r="H18">
        <v>2E+20</v>
      </c>
      <c r="I18">
        <v>0</v>
      </c>
      <c r="J18">
        <v>1</v>
      </c>
      <c r="K18">
        <v>0.5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40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5.37537032568541E-2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0.25294900578934798</v>
      </c>
      <c r="U18" s="5">
        <f>IF((ContinuousStatsTable[[#This Row],[RepsRequested]]&gt;1),ContinuousStatsTable[[#This Row],[HalfWidth]],ContinuousStatsTable[[#This Row],[BatchMeansHalfWidth]])</f>
        <v>1.2546446473909312E-2</v>
      </c>
    </row>
    <row r="19" spans="1:21" x14ac:dyDescent="0.35">
      <c r="A19" t="s">
        <v>68</v>
      </c>
      <c r="B19" t="s">
        <v>70</v>
      </c>
      <c r="C19">
        <v>1</v>
      </c>
      <c r="D19" t="s">
        <v>107</v>
      </c>
      <c r="E19" t="s">
        <v>103</v>
      </c>
      <c r="F19" t="s">
        <v>102</v>
      </c>
      <c r="G19">
        <v>0.24847821958362401</v>
      </c>
      <c r="H19">
        <v>2E+20</v>
      </c>
      <c r="I19">
        <v>0</v>
      </c>
      <c r="J19">
        <v>2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40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0.10750740651370801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0.50589801157869696</v>
      </c>
      <c r="U19" s="5">
        <f>IF((ContinuousStatsTable[[#This Row],[RepsRequested]]&gt;1),ContinuousStatsTable[[#This Row],[HalfWidth]],ContinuousStatsTable[[#This Row],[BatchMeansHalfWidth]])</f>
        <v>2.5092892947818527E-2</v>
      </c>
    </row>
    <row r="20" spans="1:21" x14ac:dyDescent="0.35">
      <c r="A20" t="s">
        <v>68</v>
      </c>
      <c r="B20" t="s">
        <v>70</v>
      </c>
      <c r="C20">
        <v>1</v>
      </c>
      <c r="D20" t="s">
        <v>107</v>
      </c>
      <c r="E20" t="s">
        <v>104</v>
      </c>
      <c r="F20" t="s">
        <v>102</v>
      </c>
      <c r="G20">
        <v>2</v>
      </c>
      <c r="H20">
        <v>2E+20</v>
      </c>
      <c r="I20">
        <v>2</v>
      </c>
      <c r="J20">
        <v>2</v>
      </c>
      <c r="K20">
        <v>2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40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2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2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35">
      <c r="A21" t="s">
        <v>68</v>
      </c>
      <c r="B21" t="s">
        <v>70</v>
      </c>
      <c r="C21">
        <v>1</v>
      </c>
      <c r="D21" t="s">
        <v>90</v>
      </c>
      <c r="E21" t="s">
        <v>98</v>
      </c>
      <c r="F21" t="s">
        <v>73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40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3.9129347275412202E-2</v>
      </c>
      <c r="U21" s="5">
        <f>IF((ContinuousStatsTable[[#This Row],[RepsRequested]]&gt;1),ContinuousStatsTable[[#This Row],[HalfWidth]],ContinuousStatsTable[[#This Row],[BatchMeansHalfWidth]])</f>
        <v>2.9617305217409431E-3</v>
      </c>
    </row>
    <row r="22" spans="1:21" x14ac:dyDescent="0.35">
      <c r="A22" t="s">
        <v>68</v>
      </c>
      <c r="B22" t="s">
        <v>70</v>
      </c>
      <c r="C22">
        <v>1</v>
      </c>
      <c r="D22" t="s">
        <v>91</v>
      </c>
      <c r="E22" t="s">
        <v>98</v>
      </c>
      <c r="F22" t="s">
        <v>73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40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5.1297285883804403E-2</v>
      </c>
      <c r="U22" s="5">
        <f>IF((ContinuousStatsTable[[#This Row],[RepsRequested]]&gt;1),ContinuousStatsTable[[#This Row],[HalfWidth]],ContinuousStatsTable[[#This Row],[BatchMeansHalfWidth]])</f>
        <v>4.266409302196481E-3</v>
      </c>
    </row>
    <row r="23" spans="1:21" x14ac:dyDescent="0.35">
      <c r="A23" t="s">
        <v>68</v>
      </c>
      <c r="B23" t="s">
        <v>70</v>
      </c>
      <c r="C23">
        <v>1</v>
      </c>
      <c r="D23" t="s">
        <v>92</v>
      </c>
      <c r="E23" t="s">
        <v>98</v>
      </c>
      <c r="F23" t="s">
        <v>73</v>
      </c>
      <c r="G23">
        <v>4.3317232982888196</v>
      </c>
      <c r="H23">
        <v>2E+20</v>
      </c>
      <c r="I23">
        <v>0</v>
      </c>
      <c r="J23">
        <v>10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40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3.0665287286053702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5.6439865641560401</v>
      </c>
      <c r="U23" s="5">
        <f>IF((ContinuousStatsTable[[#This Row],[RepsRequested]]&gt;1),ContinuousStatsTable[[#This Row],[HalfWidth]],ContinuousStatsTable[[#This Row],[BatchMeansHalfWidth]])</f>
        <v>0.22493791736316851</v>
      </c>
    </row>
    <row r="24" spans="1:21" x14ac:dyDescent="0.35">
      <c r="A24" t="s">
        <v>68</v>
      </c>
      <c r="B24" t="s">
        <v>70</v>
      </c>
      <c r="C24">
        <v>1</v>
      </c>
      <c r="D24" t="s">
        <v>94</v>
      </c>
      <c r="E24" t="s">
        <v>98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40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68</v>
      </c>
      <c r="B25" t="s">
        <v>70</v>
      </c>
      <c r="C25">
        <v>1</v>
      </c>
      <c r="D25" t="s">
        <v>95</v>
      </c>
      <c r="E25" t="s">
        <v>98</v>
      </c>
      <c r="F25" t="s">
        <v>73</v>
      </c>
      <c r="G25">
        <v>7.6887683825276498E-2</v>
      </c>
      <c r="H25">
        <v>2E+20</v>
      </c>
      <c r="I25">
        <v>0</v>
      </c>
      <c r="J25">
        <v>7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40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0.44531135910512998</v>
      </c>
      <c r="U25" s="5">
        <f>IF((ContinuousStatsTable[[#This Row],[RepsRequested]]&gt;1),ContinuousStatsTable[[#This Row],[HalfWidth]],ContinuousStatsTable[[#This Row],[BatchMeansHalfWidth]])</f>
        <v>4.0313835051106688E-2</v>
      </c>
    </row>
    <row r="26" spans="1:21" x14ac:dyDescent="0.35">
      <c r="A26" t="s">
        <v>68</v>
      </c>
      <c r="B26" t="s">
        <v>70</v>
      </c>
      <c r="C26">
        <v>1</v>
      </c>
      <c r="D26" t="s">
        <v>108</v>
      </c>
      <c r="E26" t="s">
        <v>101</v>
      </c>
      <c r="F26" t="s">
        <v>102</v>
      </c>
      <c r="G26">
        <v>0</v>
      </c>
      <c r="H26">
        <v>2E+20</v>
      </c>
      <c r="I26">
        <v>0</v>
      </c>
      <c r="J26">
        <v>0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40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0</v>
      </c>
      <c r="U26" s="5">
        <f>IF((ContinuousStatsTable[[#This Row],[RepsRequested]]&gt;1),ContinuousStatsTable[[#This Row],[HalfWidth]],ContinuousStatsTable[[#This Row],[BatchMeansHalfWidth]])</f>
        <v>0</v>
      </c>
    </row>
    <row r="27" spans="1:21" x14ac:dyDescent="0.35">
      <c r="A27" t="s">
        <v>68</v>
      </c>
      <c r="B27" t="s">
        <v>70</v>
      </c>
      <c r="C27">
        <v>1</v>
      </c>
      <c r="D27" t="s">
        <v>108</v>
      </c>
      <c r="E27" t="s">
        <v>103</v>
      </c>
      <c r="F27" t="s">
        <v>102</v>
      </c>
      <c r="G27">
        <v>0</v>
      </c>
      <c r="H27">
        <v>2E+20</v>
      </c>
      <c r="I27">
        <v>0</v>
      </c>
      <c r="J27">
        <v>0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40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0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35">
      <c r="A28" t="s">
        <v>68</v>
      </c>
      <c r="B28" t="s">
        <v>70</v>
      </c>
      <c r="C28">
        <v>1</v>
      </c>
      <c r="D28" t="s">
        <v>108</v>
      </c>
      <c r="E28" t="s">
        <v>104</v>
      </c>
      <c r="F28" t="s">
        <v>102</v>
      </c>
      <c r="G28">
        <v>1</v>
      </c>
      <c r="H28">
        <v>2E+20</v>
      </c>
      <c r="I28">
        <v>1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40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1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1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 s="5">
        <f>IF((ContinuousStatsTable[[#This Row],[RepsRequested]]&gt;1),ContinuousStatsTable[[#This Row],[HalfWidth]],ContinuousStatsTable[[#This Row],[BatchMeansHalfWidth]])</f>
        <v>0</v>
      </c>
    </row>
    <row r="29" spans="1:21" x14ac:dyDescent="0.35">
      <c r="A29" t="s">
        <v>68</v>
      </c>
      <c r="B29" t="s">
        <v>70</v>
      </c>
      <c r="C29">
        <v>1</v>
      </c>
      <c r="D29" t="s">
        <v>109</v>
      </c>
      <c r="E29" t="s">
        <v>101</v>
      </c>
      <c r="F29" t="s">
        <v>102</v>
      </c>
      <c r="G29">
        <v>0</v>
      </c>
      <c r="H29">
        <v>2E+20</v>
      </c>
      <c r="I29">
        <v>0</v>
      </c>
      <c r="J29">
        <v>0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40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35">
      <c r="A30" t="s">
        <v>68</v>
      </c>
      <c r="B30" t="s">
        <v>70</v>
      </c>
      <c r="C30">
        <v>1</v>
      </c>
      <c r="D30" t="s">
        <v>109</v>
      </c>
      <c r="E30" t="s">
        <v>103</v>
      </c>
      <c r="F30" t="s">
        <v>102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40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5">
      <c r="A31" t="s">
        <v>68</v>
      </c>
      <c r="B31" t="s">
        <v>70</v>
      </c>
      <c r="C31">
        <v>1</v>
      </c>
      <c r="D31" t="s">
        <v>109</v>
      </c>
      <c r="E31" t="s">
        <v>104</v>
      </c>
      <c r="F31" t="s">
        <v>102</v>
      </c>
      <c r="G31">
        <v>1</v>
      </c>
      <c r="H31">
        <v>2E+20</v>
      </c>
      <c r="I31">
        <v>1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40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1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1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1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35">
      <c r="A32" t="s">
        <v>68</v>
      </c>
      <c r="B32" t="s">
        <v>70</v>
      </c>
      <c r="C32">
        <v>1</v>
      </c>
      <c r="D32" t="s">
        <v>110</v>
      </c>
      <c r="E32" t="s">
        <v>101</v>
      </c>
      <c r="F32" t="s">
        <v>102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40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 s="5">
        <f>IF((ContinuousStatsTable[[#This Row],[RepsRequested]]&gt;1),ContinuousStatsTable[[#This Row],[HalfWidth]],ContinuousStatsTable[[#This Row],[BatchMeansHalfWidth]])</f>
        <v>0</v>
      </c>
    </row>
    <row r="33" spans="1:21" x14ac:dyDescent="0.35">
      <c r="A33" t="s">
        <v>68</v>
      </c>
      <c r="B33" t="s">
        <v>70</v>
      </c>
      <c r="C33">
        <v>1</v>
      </c>
      <c r="D33" t="s">
        <v>110</v>
      </c>
      <c r="E33" t="s">
        <v>103</v>
      </c>
      <c r="F33" t="s">
        <v>102</v>
      </c>
      <c r="G33">
        <v>0</v>
      </c>
      <c r="H33">
        <v>2E+20</v>
      </c>
      <c r="I33">
        <v>0</v>
      </c>
      <c r="J33">
        <v>0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40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0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0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35">
      <c r="A34" t="s">
        <v>68</v>
      </c>
      <c r="B34" t="s">
        <v>70</v>
      </c>
      <c r="C34">
        <v>1</v>
      </c>
      <c r="D34" t="s">
        <v>110</v>
      </c>
      <c r="E34" t="s">
        <v>104</v>
      </c>
      <c r="F34" t="s">
        <v>102</v>
      </c>
      <c r="G34">
        <v>1</v>
      </c>
      <c r="H34">
        <v>2E+20</v>
      </c>
      <c r="I34">
        <v>1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40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1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1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</v>
      </c>
      <c r="U34" s="5">
        <f>IF((ContinuousStatsTable[[#This Row],[RepsRequested]]&gt;1),ContinuousStatsTable[[#This Row],[HalfWidth]],ContinuousStatsTable[[#This Row],[BatchMeansHalfWidth]])</f>
        <v>0</v>
      </c>
    </row>
    <row r="35" spans="1:21" x14ac:dyDescent="0.35">
      <c r="A35" t="s">
        <v>68</v>
      </c>
      <c r="B35" t="s">
        <v>70</v>
      </c>
      <c r="C35">
        <v>1</v>
      </c>
      <c r="D35" t="s">
        <v>111</v>
      </c>
      <c r="E35" t="s">
        <v>101</v>
      </c>
      <c r="F35" t="s">
        <v>102</v>
      </c>
      <c r="G35">
        <v>0</v>
      </c>
      <c r="H35">
        <v>2E+20</v>
      </c>
      <c r="I35">
        <v>0</v>
      </c>
      <c r="J35">
        <v>0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40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5">
      <c r="A36" t="s">
        <v>68</v>
      </c>
      <c r="B36" t="s">
        <v>70</v>
      </c>
      <c r="C36">
        <v>1</v>
      </c>
      <c r="D36" t="s">
        <v>111</v>
      </c>
      <c r="E36" t="s">
        <v>103</v>
      </c>
      <c r="F36" t="s">
        <v>102</v>
      </c>
      <c r="G36">
        <v>0</v>
      </c>
      <c r="H36">
        <v>2E+20</v>
      </c>
      <c r="I36">
        <v>0</v>
      </c>
      <c r="J36">
        <v>0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40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0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0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35">
      <c r="A37" t="s">
        <v>68</v>
      </c>
      <c r="B37" t="s">
        <v>70</v>
      </c>
      <c r="C37">
        <v>1</v>
      </c>
      <c r="D37" t="s">
        <v>111</v>
      </c>
      <c r="E37" t="s">
        <v>104</v>
      </c>
      <c r="F37" t="s">
        <v>102</v>
      </c>
      <c r="G37">
        <v>3</v>
      </c>
      <c r="H37">
        <v>2E+20</v>
      </c>
      <c r="I37">
        <v>3</v>
      </c>
      <c r="J37">
        <v>3</v>
      </c>
      <c r="K37">
        <v>3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40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3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3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3</v>
      </c>
      <c r="U37" s="5">
        <f>IF((ContinuousStatsTable[[#This Row],[RepsRequested]]&gt;1),ContinuousStatsTable[[#This Row],[HalfWidth]],ContinuousStatsTable[[#This Row],[BatchMeansHalfWidth]])</f>
        <v>0</v>
      </c>
    </row>
    <row r="38" spans="1:21" x14ac:dyDescent="0.35">
      <c r="A38" t="s">
        <v>68</v>
      </c>
      <c r="B38" t="s">
        <v>70</v>
      </c>
      <c r="C38">
        <v>1</v>
      </c>
      <c r="D38" t="s">
        <v>112</v>
      </c>
      <c r="E38" t="s">
        <v>101</v>
      </c>
      <c r="F38" t="s">
        <v>102</v>
      </c>
      <c r="G38">
        <v>0.12445018010579301</v>
      </c>
      <c r="H38">
        <v>2E+20</v>
      </c>
      <c r="I38">
        <v>0</v>
      </c>
      <c r="J38">
        <v>1</v>
      </c>
      <c r="K38">
        <v>0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40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2.6917362930432401E-2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0.16976135707510301</v>
      </c>
      <c r="U38" s="5">
        <f>IF((ContinuousStatsTable[[#This Row],[RepsRequested]]&gt;1),ContinuousStatsTable[[#This Row],[HalfWidth]],ContinuousStatsTable[[#This Row],[BatchMeansHalfWidth]])</f>
        <v>9.6705244070255485E-3</v>
      </c>
    </row>
    <row r="39" spans="1:21" x14ac:dyDescent="0.35">
      <c r="A39" t="s">
        <v>68</v>
      </c>
      <c r="B39" t="s">
        <v>70</v>
      </c>
      <c r="C39">
        <v>1</v>
      </c>
      <c r="D39" t="s">
        <v>112</v>
      </c>
      <c r="E39" t="s">
        <v>103</v>
      </c>
      <c r="F39" t="s">
        <v>102</v>
      </c>
      <c r="G39">
        <v>3.6063989943232602</v>
      </c>
      <c r="H39">
        <v>2E+20</v>
      </c>
      <c r="I39">
        <v>0</v>
      </c>
      <c r="J39">
        <v>26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40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1.2588231451035701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4.9134925203039197</v>
      </c>
      <c r="U39" s="5">
        <f>IF((ContinuousStatsTable[[#This Row],[RepsRequested]]&gt;1),ContinuousStatsTable[[#This Row],[HalfWidth]],ContinuousStatsTable[[#This Row],[BatchMeansHalfWidth]])</f>
        <v>0.23893952850585826</v>
      </c>
    </row>
    <row r="40" spans="1:21" x14ac:dyDescent="0.35">
      <c r="A40" t="s">
        <v>68</v>
      </c>
      <c r="B40" t="s">
        <v>70</v>
      </c>
      <c r="C40">
        <v>1</v>
      </c>
      <c r="D40" t="s">
        <v>112</v>
      </c>
      <c r="E40" t="s">
        <v>104</v>
      </c>
      <c r="F40" t="s">
        <v>102</v>
      </c>
      <c r="G40">
        <v>41.221580410338298</v>
      </c>
      <c r="H40">
        <v>2E+20</v>
      </c>
      <c r="I40">
        <v>0</v>
      </c>
      <c r="J40">
        <v>48</v>
      </c>
      <c r="K40">
        <v>48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40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39.319148936170201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43.914893617021299</v>
      </c>
      <c r="U40" s="5">
        <f>IF((ContinuousStatsTable[[#This Row],[RepsRequested]]&gt;1),ContinuousStatsTable[[#This Row],[HalfWidth]],ContinuousStatsTable[[#This Row],[BatchMeansHalfWidth]])</f>
        <v>0.37377625497939559</v>
      </c>
    </row>
    <row r="41" spans="1:21" x14ac:dyDescent="0.35">
      <c r="A41" t="s">
        <v>68</v>
      </c>
      <c r="B41" t="s">
        <v>70</v>
      </c>
      <c r="C41">
        <v>1</v>
      </c>
      <c r="D41" t="s">
        <v>113</v>
      </c>
      <c r="E41" t="s">
        <v>101</v>
      </c>
      <c r="F41" t="s">
        <v>102</v>
      </c>
      <c r="G41">
        <v>3.3149055893766599E-2</v>
      </c>
      <c r="H41">
        <v>1.52847626606739E-2</v>
      </c>
      <c r="I41">
        <v>0</v>
      </c>
      <c r="J41">
        <v>1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40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1.9285676078063401E-2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4.8625620211652898E-2</v>
      </c>
      <c r="U41" s="5">
        <f>IF((ContinuousStatsTable[[#This Row],[RepsRequested]]&gt;1),ContinuousStatsTable[[#This Row],[HalfWidth]],ContinuousStatsTable[[#This Row],[BatchMeansHalfWidth]])</f>
        <v>2.3250169252848917E-3</v>
      </c>
    </row>
    <row r="42" spans="1:21" x14ac:dyDescent="0.35">
      <c r="A42" t="s">
        <v>68</v>
      </c>
      <c r="B42" t="s">
        <v>70</v>
      </c>
      <c r="C42">
        <v>1</v>
      </c>
      <c r="D42" t="s">
        <v>113</v>
      </c>
      <c r="E42" t="s">
        <v>103</v>
      </c>
      <c r="F42" t="s">
        <v>102</v>
      </c>
      <c r="G42">
        <v>0.99310181098939798</v>
      </c>
      <c r="H42">
        <v>0.33959272601555701</v>
      </c>
      <c r="I42">
        <v>0</v>
      </c>
      <c r="J42">
        <v>14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40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0.49501686695507002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1.34083283444468</v>
      </c>
      <c r="U42" s="5">
        <f>IF((ContinuousStatsTable[[#This Row],[RepsRequested]]&gt;1),ContinuousStatsTable[[#This Row],[HalfWidth]],ContinuousStatsTable[[#This Row],[BatchMeansHalfWidth]])</f>
        <v>6.3703063430586918E-2</v>
      </c>
    </row>
    <row r="43" spans="1:21" x14ac:dyDescent="0.35">
      <c r="A43" t="s">
        <v>68</v>
      </c>
      <c r="B43" t="s">
        <v>70</v>
      </c>
      <c r="C43">
        <v>1</v>
      </c>
      <c r="D43" t="s">
        <v>113</v>
      </c>
      <c r="E43" t="s">
        <v>104</v>
      </c>
      <c r="F43" t="s">
        <v>102</v>
      </c>
      <c r="G43">
        <v>34.244095935716501</v>
      </c>
      <c r="H43">
        <v>2E+20</v>
      </c>
      <c r="I43">
        <v>0</v>
      </c>
      <c r="J43">
        <v>36</v>
      </c>
      <c r="K43">
        <v>36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40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33.840029614371403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34.468085106383</v>
      </c>
      <c r="U43" s="5">
        <f>IF((ContinuousStatsTable[[#This Row],[RepsRequested]]&gt;1),ContinuousStatsTable[[#This Row],[HalfWidth]],ContinuousStatsTable[[#This Row],[BatchMeansHalfWidth]])</f>
        <v>5.7059994756210479E-2</v>
      </c>
    </row>
    <row r="44" spans="1:21" x14ac:dyDescent="0.35">
      <c r="A44" t="s">
        <v>68</v>
      </c>
      <c r="B44" t="s">
        <v>70</v>
      </c>
      <c r="C44">
        <v>1</v>
      </c>
      <c r="D44" t="s">
        <v>114</v>
      </c>
      <c r="E44" t="s">
        <v>101</v>
      </c>
      <c r="F44" t="s">
        <v>102</v>
      </c>
      <c r="G44">
        <v>8.5364004430716595E-2</v>
      </c>
      <c r="H44">
        <v>3.4710003886881398E-2</v>
      </c>
      <c r="I44">
        <v>0</v>
      </c>
      <c r="J44">
        <v>1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40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5.2407092959504499E-2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0.13103116230963199</v>
      </c>
      <c r="U44" s="5">
        <f>IF((ContinuousStatsTable[[#This Row],[RepsRequested]]&gt;1),ContinuousStatsTable[[#This Row],[HalfWidth]],ContinuousStatsTable[[#This Row],[BatchMeansHalfWidth]])</f>
        <v>7.2364318332914495E-3</v>
      </c>
    </row>
    <row r="45" spans="1:21" x14ac:dyDescent="0.35">
      <c r="A45" t="s">
        <v>68</v>
      </c>
      <c r="B45" t="s">
        <v>70</v>
      </c>
      <c r="C45">
        <v>1</v>
      </c>
      <c r="D45" t="s">
        <v>114</v>
      </c>
      <c r="E45" t="s">
        <v>103</v>
      </c>
      <c r="F45" t="s">
        <v>102</v>
      </c>
      <c r="G45">
        <v>2.55367699947125</v>
      </c>
      <c r="H45">
        <v>0.70247999234454805</v>
      </c>
      <c r="I45">
        <v>0</v>
      </c>
      <c r="J45">
        <v>15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40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1.4135292926674801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3.63156438765147</v>
      </c>
      <c r="U45" s="5">
        <f>IF((ContinuousStatsTable[[#This Row],[RepsRequested]]&gt;1),ContinuousStatsTable[[#This Row],[HalfWidth]],ContinuousStatsTable[[#This Row],[BatchMeansHalfWidth]])</f>
        <v>0.17088156037632463</v>
      </c>
    </row>
    <row r="46" spans="1:21" x14ac:dyDescent="0.35">
      <c r="A46" t="s">
        <v>68</v>
      </c>
      <c r="B46" t="s">
        <v>70</v>
      </c>
      <c r="C46">
        <v>1</v>
      </c>
      <c r="D46" t="s">
        <v>114</v>
      </c>
      <c r="E46" t="s">
        <v>104</v>
      </c>
      <c r="F46" t="s">
        <v>102</v>
      </c>
      <c r="G46">
        <v>33.897667999628602</v>
      </c>
      <c r="H46">
        <v>2E+20</v>
      </c>
      <c r="I46">
        <v>0</v>
      </c>
      <c r="J46">
        <v>36</v>
      </c>
      <c r="K46">
        <v>36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40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32.66897321215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34.468085106383</v>
      </c>
      <c r="U46" s="5">
        <f>IF((ContinuousStatsTable[[#This Row],[RepsRequested]]&gt;1),ContinuousStatsTable[[#This Row],[HalfWidth]],ContinuousStatsTable[[#This Row],[BatchMeansHalfWidth]])</f>
        <v>0.15911903310216846</v>
      </c>
    </row>
    <row r="47" spans="1:21" x14ac:dyDescent="0.35">
      <c r="A47" t="s">
        <v>68</v>
      </c>
      <c r="B47" t="s">
        <v>70</v>
      </c>
      <c r="C47">
        <v>2</v>
      </c>
      <c r="D47" t="s">
        <v>71</v>
      </c>
      <c r="E47" t="s">
        <v>98</v>
      </c>
      <c r="F47" t="s">
        <v>73</v>
      </c>
      <c r="G47">
        <v>1.7743895562486001E-2</v>
      </c>
      <c r="H47">
        <v>2E+20</v>
      </c>
      <c r="I47">
        <v>0</v>
      </c>
      <c r="J47">
        <v>4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40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0.39810019353189602</v>
      </c>
      <c r="U47" s="5">
        <f>IF((ContinuousStatsTable[[#This Row],[RepsRequested]]&gt;1),ContinuousStatsTable[[#This Row],[HalfWidth]],ContinuousStatsTable[[#This Row],[BatchMeansHalfWidth]])</f>
        <v>3.517181568707349E-2</v>
      </c>
    </row>
    <row r="48" spans="1:21" x14ac:dyDescent="0.35">
      <c r="A48" t="s">
        <v>68</v>
      </c>
      <c r="B48" t="s">
        <v>70</v>
      </c>
      <c r="C48">
        <v>2</v>
      </c>
      <c r="D48" t="s">
        <v>77</v>
      </c>
      <c r="E48" t="s">
        <v>98</v>
      </c>
      <c r="F48" t="s">
        <v>73</v>
      </c>
      <c r="G48">
        <v>4.6196049470483</v>
      </c>
      <c r="H48">
        <v>3E+20</v>
      </c>
      <c r="I48">
        <v>0</v>
      </c>
      <c r="J48">
        <v>18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40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1.97697145350313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41.178919364966802</v>
      </c>
      <c r="U48" s="5">
        <f>IF((ContinuousStatsTable[[#This Row],[RepsRequested]]&gt;1),ContinuousStatsTable[[#This Row],[HalfWidth]],ContinuousStatsTable[[#This Row],[BatchMeansHalfWidth]])</f>
        <v>3.4233048293887243</v>
      </c>
    </row>
    <row r="49" spans="1:21" x14ac:dyDescent="0.35">
      <c r="A49" t="s">
        <v>68</v>
      </c>
      <c r="B49" t="s">
        <v>70</v>
      </c>
      <c r="C49">
        <v>2</v>
      </c>
      <c r="D49" t="s">
        <v>78</v>
      </c>
      <c r="E49" t="s">
        <v>98</v>
      </c>
      <c r="F49" t="s">
        <v>73</v>
      </c>
      <c r="G49">
        <v>2.3641828393269502</v>
      </c>
      <c r="H49">
        <v>2E+20</v>
      </c>
      <c r="I49">
        <v>0</v>
      </c>
      <c r="J49">
        <v>9</v>
      </c>
      <c r="K49">
        <v>0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40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0.454771552839979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19.253696848776201</v>
      </c>
      <c r="U49" s="5">
        <f>IF((ContinuousStatsTable[[#This Row],[RepsRequested]]&gt;1),ContinuousStatsTable[[#This Row],[HalfWidth]],ContinuousStatsTable[[#This Row],[BatchMeansHalfWidth]])</f>
        <v>1.1662037419143689</v>
      </c>
    </row>
    <row r="50" spans="1:21" x14ac:dyDescent="0.35">
      <c r="A50" t="s">
        <v>68</v>
      </c>
      <c r="B50" t="s">
        <v>70</v>
      </c>
      <c r="C50">
        <v>2</v>
      </c>
      <c r="D50" t="s">
        <v>79</v>
      </c>
      <c r="E50" t="s">
        <v>99</v>
      </c>
      <c r="F50" t="s">
        <v>81</v>
      </c>
      <c r="G50">
        <v>21.154205127009899</v>
      </c>
      <c r="H50">
        <v>2E+20</v>
      </c>
      <c r="I50">
        <v>1</v>
      </c>
      <c r="J50">
        <v>46</v>
      </c>
      <c r="K50">
        <v>6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40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13.1688445993387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68.135346638049199</v>
      </c>
      <c r="U50" s="5">
        <f>IF((ContinuousStatsTable[[#This Row],[RepsRequested]]&gt;1),ContinuousStatsTable[[#This Row],[HalfWidth]],ContinuousStatsTable[[#This Row],[BatchMeansHalfWidth]])</f>
        <v>4.6926448559231861</v>
      </c>
    </row>
    <row r="51" spans="1:21" x14ac:dyDescent="0.35">
      <c r="A51" t="s">
        <v>68</v>
      </c>
      <c r="B51" t="s">
        <v>70</v>
      </c>
      <c r="C51">
        <v>2</v>
      </c>
      <c r="D51" t="s">
        <v>87</v>
      </c>
      <c r="E51" t="s">
        <v>98</v>
      </c>
      <c r="F51" t="s">
        <v>73</v>
      </c>
      <c r="G51">
        <v>0</v>
      </c>
      <c r="H51">
        <v>2E+20</v>
      </c>
      <c r="I51">
        <v>0</v>
      </c>
      <c r="J51">
        <v>0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40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0.33740401833613798</v>
      </c>
      <c r="U51" s="5">
        <f>IF((ContinuousStatsTable[[#This Row],[RepsRequested]]&gt;1),ContinuousStatsTable[[#This Row],[HalfWidth]],ContinuousStatsTable[[#This Row],[BatchMeansHalfWidth]])</f>
        <v>2.7365839349572658E-2</v>
      </c>
    </row>
    <row r="52" spans="1:21" x14ac:dyDescent="0.35">
      <c r="A52" t="s">
        <v>68</v>
      </c>
      <c r="B52" t="s">
        <v>70</v>
      </c>
      <c r="C52">
        <v>2</v>
      </c>
      <c r="D52" t="s">
        <v>100</v>
      </c>
      <c r="E52" t="s">
        <v>101</v>
      </c>
      <c r="F52" t="s">
        <v>102</v>
      </c>
      <c r="G52">
        <v>0.76259184321495299</v>
      </c>
      <c r="H52">
        <v>2E+20</v>
      </c>
      <c r="I52">
        <v>0</v>
      </c>
      <c r="J52">
        <v>1</v>
      </c>
      <c r="K52">
        <v>0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40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0.460239554527484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</v>
      </c>
      <c r="U52" s="5">
        <f>IF((ContinuousStatsTable[[#This Row],[RepsRequested]]&gt;1),ContinuousStatsTable[[#This Row],[HalfWidth]],ContinuousStatsTable[[#This Row],[BatchMeansHalfWidth]])</f>
        <v>4.1864622421722578E-2</v>
      </c>
    </row>
    <row r="53" spans="1:21" x14ac:dyDescent="0.35">
      <c r="A53" t="s">
        <v>68</v>
      </c>
      <c r="B53" t="s">
        <v>70</v>
      </c>
      <c r="C53">
        <v>2</v>
      </c>
      <c r="D53" t="s">
        <v>100</v>
      </c>
      <c r="E53" t="s">
        <v>103</v>
      </c>
      <c r="F53" t="s">
        <v>102</v>
      </c>
      <c r="G53">
        <v>2.2877755296448599</v>
      </c>
      <c r="H53">
        <v>2E+20</v>
      </c>
      <c r="I53">
        <v>0</v>
      </c>
      <c r="J53">
        <v>3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40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1.38071866358245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3</v>
      </c>
      <c r="U53" s="5">
        <f>IF((ContinuousStatsTable[[#This Row],[RepsRequested]]&gt;1),ContinuousStatsTable[[#This Row],[HalfWidth]],ContinuousStatsTable[[#This Row],[BatchMeansHalfWidth]])</f>
        <v>0.1255938672651678</v>
      </c>
    </row>
    <row r="54" spans="1:21" x14ac:dyDescent="0.35">
      <c r="A54" t="s">
        <v>68</v>
      </c>
      <c r="B54" t="s">
        <v>70</v>
      </c>
      <c r="C54">
        <v>2</v>
      </c>
      <c r="D54" t="s">
        <v>100</v>
      </c>
      <c r="E54" t="s">
        <v>104</v>
      </c>
      <c r="F54" t="s">
        <v>102</v>
      </c>
      <c r="G54">
        <v>3</v>
      </c>
      <c r="H54">
        <v>2E+20</v>
      </c>
      <c r="I54">
        <v>3</v>
      </c>
      <c r="J54">
        <v>3</v>
      </c>
      <c r="K54">
        <v>3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40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3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3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3</v>
      </c>
      <c r="U54" s="5">
        <f>IF((ContinuousStatsTable[[#This Row],[RepsRequested]]&gt;1),ContinuousStatsTable[[#This Row],[HalfWidth]],ContinuousStatsTable[[#This Row],[BatchMeansHalfWidth]])</f>
        <v>0</v>
      </c>
    </row>
    <row r="55" spans="1:21" x14ac:dyDescent="0.35">
      <c r="A55" t="s">
        <v>68</v>
      </c>
      <c r="B55" t="s">
        <v>70</v>
      </c>
      <c r="C55">
        <v>2</v>
      </c>
      <c r="D55" t="s">
        <v>105</v>
      </c>
      <c r="E55" t="s">
        <v>101</v>
      </c>
      <c r="F55" t="s">
        <v>102</v>
      </c>
      <c r="G55">
        <v>0.82500530312900999</v>
      </c>
      <c r="H55">
        <v>2E+20</v>
      </c>
      <c r="I55">
        <v>0</v>
      </c>
      <c r="J55">
        <v>1</v>
      </c>
      <c r="K55">
        <v>0.5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40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0.51093143286290499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0.99324124232539002</v>
      </c>
      <c r="U55" s="5">
        <f>IF((ContinuousStatsTable[[#This Row],[RepsRequested]]&gt;1),ContinuousStatsTable[[#This Row],[HalfWidth]],ContinuousStatsTable[[#This Row],[BatchMeansHalfWidth]])</f>
        <v>3.8036249547188657E-2</v>
      </c>
    </row>
    <row r="56" spans="1:21" x14ac:dyDescent="0.35">
      <c r="A56" t="s">
        <v>68</v>
      </c>
      <c r="B56" t="s">
        <v>70</v>
      </c>
      <c r="C56">
        <v>2</v>
      </c>
      <c r="D56" t="s">
        <v>105</v>
      </c>
      <c r="E56" t="s">
        <v>103</v>
      </c>
      <c r="F56" t="s">
        <v>102</v>
      </c>
      <c r="G56">
        <v>1.65001060625802</v>
      </c>
      <c r="H56">
        <v>2E+20</v>
      </c>
      <c r="I56">
        <v>0</v>
      </c>
      <c r="J56">
        <v>2</v>
      </c>
      <c r="K56">
        <v>1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40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1.02186286572581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1.98648248465078</v>
      </c>
      <c r="U56" s="5">
        <f>IF((ContinuousStatsTable[[#This Row],[RepsRequested]]&gt;1),ContinuousStatsTable[[#This Row],[HalfWidth]],ContinuousStatsTable[[#This Row],[BatchMeansHalfWidth]])</f>
        <v>7.6072499094375606E-2</v>
      </c>
    </row>
    <row r="57" spans="1:21" x14ac:dyDescent="0.35">
      <c r="A57" t="s">
        <v>68</v>
      </c>
      <c r="B57" t="s">
        <v>70</v>
      </c>
      <c r="C57">
        <v>2</v>
      </c>
      <c r="D57" t="s">
        <v>105</v>
      </c>
      <c r="E57" t="s">
        <v>104</v>
      </c>
      <c r="F57" t="s">
        <v>102</v>
      </c>
      <c r="G57">
        <v>2</v>
      </c>
      <c r="H57">
        <v>2E+20</v>
      </c>
      <c r="I57">
        <v>2</v>
      </c>
      <c r="J57">
        <v>2</v>
      </c>
      <c r="K57">
        <v>2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40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2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2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2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35">
      <c r="A58" t="s">
        <v>68</v>
      </c>
      <c r="B58" t="s">
        <v>70</v>
      </c>
      <c r="C58">
        <v>2</v>
      </c>
      <c r="D58" t="s">
        <v>106</v>
      </c>
      <c r="E58" t="s">
        <v>101</v>
      </c>
      <c r="F58" t="s">
        <v>102</v>
      </c>
      <c r="G58">
        <v>3.0019340511070001E-2</v>
      </c>
      <c r="H58">
        <v>2E+20</v>
      </c>
      <c r="I58">
        <v>0</v>
      </c>
      <c r="J58">
        <v>1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40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1.4048189417398899E-2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4.5875370133509598E-2</v>
      </c>
      <c r="U58" s="5">
        <f>IF((ContinuousStatsTable[[#This Row],[RepsRequested]]&gt;1),ContinuousStatsTable[[#This Row],[HalfWidth]],ContinuousStatsTable[[#This Row],[BatchMeansHalfWidth]])</f>
        <v>2.1678538559285762E-3</v>
      </c>
    </row>
    <row r="59" spans="1:21" x14ac:dyDescent="0.35">
      <c r="A59" t="s">
        <v>68</v>
      </c>
      <c r="B59" t="s">
        <v>70</v>
      </c>
      <c r="C59">
        <v>2</v>
      </c>
      <c r="D59" t="s">
        <v>106</v>
      </c>
      <c r="E59" t="s">
        <v>103</v>
      </c>
      <c r="F59" t="s">
        <v>102</v>
      </c>
      <c r="G59">
        <v>3.0019340511070001E-2</v>
      </c>
      <c r="H59">
        <v>2E+20</v>
      </c>
      <c r="I59">
        <v>0</v>
      </c>
      <c r="J59">
        <v>1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40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1.4048189417398899E-2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4.5875370133509598E-2</v>
      </c>
      <c r="U59" s="5">
        <f>IF((ContinuousStatsTable[[#This Row],[RepsRequested]]&gt;1),ContinuousStatsTable[[#This Row],[HalfWidth]],ContinuousStatsTable[[#This Row],[BatchMeansHalfWidth]])</f>
        <v>2.1678538559285762E-3</v>
      </c>
    </row>
    <row r="60" spans="1:21" x14ac:dyDescent="0.35">
      <c r="A60" t="s">
        <v>68</v>
      </c>
      <c r="B60" t="s">
        <v>70</v>
      </c>
      <c r="C60">
        <v>2</v>
      </c>
      <c r="D60" t="s">
        <v>106</v>
      </c>
      <c r="E60" t="s">
        <v>104</v>
      </c>
      <c r="F60" t="s">
        <v>102</v>
      </c>
      <c r="G60">
        <v>1</v>
      </c>
      <c r="H60">
        <v>2E+20</v>
      </c>
      <c r="I60">
        <v>1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40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1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1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1</v>
      </c>
      <c r="U60" s="5">
        <f>IF((ContinuousStatsTable[[#This Row],[RepsRequested]]&gt;1),ContinuousStatsTable[[#This Row],[HalfWidth]],ContinuousStatsTable[[#This Row],[BatchMeansHalfWidth]])</f>
        <v>0</v>
      </c>
    </row>
    <row r="61" spans="1:21" x14ac:dyDescent="0.35">
      <c r="A61" t="s">
        <v>68</v>
      </c>
      <c r="B61" t="s">
        <v>70</v>
      </c>
      <c r="C61">
        <v>2</v>
      </c>
      <c r="D61" t="s">
        <v>88</v>
      </c>
      <c r="E61" t="s">
        <v>98</v>
      </c>
      <c r="F61" t="s">
        <v>73</v>
      </c>
      <c r="G61">
        <v>0</v>
      </c>
      <c r="H61">
        <v>2E+20</v>
      </c>
      <c r="I61">
        <v>0</v>
      </c>
      <c r="J61">
        <v>0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40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0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</v>
      </c>
      <c r="U61" s="5">
        <f>IF((ContinuousStatsTable[[#This Row],[RepsRequested]]&gt;1),ContinuousStatsTable[[#This Row],[HalfWidth]],ContinuousStatsTable[[#This Row],[BatchMeansHalfWidth]])</f>
        <v>0</v>
      </c>
    </row>
    <row r="62" spans="1:21" x14ac:dyDescent="0.35">
      <c r="A62" t="s">
        <v>68</v>
      </c>
      <c r="B62" t="s">
        <v>70</v>
      </c>
      <c r="C62">
        <v>2</v>
      </c>
      <c r="D62" t="s">
        <v>89</v>
      </c>
      <c r="E62" t="s">
        <v>98</v>
      </c>
      <c r="F62" t="s">
        <v>73</v>
      </c>
      <c r="G62">
        <v>0.42307022392101901</v>
      </c>
      <c r="H62">
        <v>2E+20</v>
      </c>
      <c r="I62">
        <v>0</v>
      </c>
      <c r="J62">
        <v>8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40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0.204887090690615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0.964264608806778</v>
      </c>
      <c r="U62" s="5">
        <f>IF((ContinuousStatsTable[[#This Row],[RepsRequested]]&gt;1),ContinuousStatsTable[[#This Row],[HalfWidth]],ContinuousStatsTable[[#This Row],[BatchMeansHalfWidth]])</f>
        <v>4.9144138657566706E-2</v>
      </c>
    </row>
    <row r="63" spans="1:21" x14ac:dyDescent="0.35">
      <c r="A63" t="s">
        <v>68</v>
      </c>
      <c r="B63" t="s">
        <v>70</v>
      </c>
      <c r="C63">
        <v>2</v>
      </c>
      <c r="D63" t="s">
        <v>107</v>
      </c>
      <c r="E63" t="s">
        <v>101</v>
      </c>
      <c r="F63" t="s">
        <v>102</v>
      </c>
      <c r="G63">
        <v>0.109525207754351</v>
      </c>
      <c r="H63">
        <v>2E+20</v>
      </c>
      <c r="I63">
        <v>0</v>
      </c>
      <c r="J63">
        <v>1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40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5.37537032568541E-2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0.25294900578934798</v>
      </c>
      <c r="U63" s="5">
        <f>IF((ContinuousStatsTable[[#This Row],[RepsRequested]]&gt;1),ContinuousStatsTable[[#This Row],[HalfWidth]],ContinuousStatsTable[[#This Row],[BatchMeansHalfWidth]])</f>
        <v>1.2546446473909312E-2</v>
      </c>
    </row>
    <row r="64" spans="1:21" x14ac:dyDescent="0.35">
      <c r="A64" t="s">
        <v>68</v>
      </c>
      <c r="B64" t="s">
        <v>70</v>
      </c>
      <c r="C64">
        <v>2</v>
      </c>
      <c r="D64" t="s">
        <v>107</v>
      </c>
      <c r="E64" t="s">
        <v>103</v>
      </c>
      <c r="F64" t="s">
        <v>102</v>
      </c>
      <c r="G64">
        <v>0.219050415508701</v>
      </c>
      <c r="H64">
        <v>2E+20</v>
      </c>
      <c r="I64">
        <v>0</v>
      </c>
      <c r="J64">
        <v>2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40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0.10750740651370801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0.50589801157869696</v>
      </c>
      <c r="U64" s="5">
        <f>IF((ContinuousStatsTable[[#This Row],[RepsRequested]]&gt;1),ContinuousStatsTable[[#This Row],[HalfWidth]],ContinuousStatsTable[[#This Row],[BatchMeansHalfWidth]])</f>
        <v>2.5092892947818527E-2</v>
      </c>
    </row>
    <row r="65" spans="1:21" x14ac:dyDescent="0.35">
      <c r="A65" t="s">
        <v>68</v>
      </c>
      <c r="B65" t="s">
        <v>70</v>
      </c>
      <c r="C65">
        <v>2</v>
      </c>
      <c r="D65" t="s">
        <v>107</v>
      </c>
      <c r="E65" t="s">
        <v>104</v>
      </c>
      <c r="F65" t="s">
        <v>102</v>
      </c>
      <c r="G65">
        <v>2</v>
      </c>
      <c r="H65">
        <v>2E+20</v>
      </c>
      <c r="I65">
        <v>2</v>
      </c>
      <c r="J65">
        <v>2</v>
      </c>
      <c r="K65">
        <v>2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40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2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2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2</v>
      </c>
      <c r="U65" s="5">
        <f>IF((ContinuousStatsTable[[#This Row],[RepsRequested]]&gt;1),ContinuousStatsTable[[#This Row],[HalfWidth]],ContinuousStatsTable[[#This Row],[BatchMeansHalfWidth]])</f>
        <v>0</v>
      </c>
    </row>
    <row r="66" spans="1:21" x14ac:dyDescent="0.35">
      <c r="A66" t="s">
        <v>68</v>
      </c>
      <c r="B66" t="s">
        <v>70</v>
      </c>
      <c r="C66">
        <v>2</v>
      </c>
      <c r="D66" t="s">
        <v>90</v>
      </c>
      <c r="E66" t="s">
        <v>98</v>
      </c>
      <c r="F66" t="s">
        <v>73</v>
      </c>
      <c r="G66">
        <v>0</v>
      </c>
      <c r="H66">
        <v>2E+20</v>
      </c>
      <c r="I66">
        <v>0</v>
      </c>
      <c r="J66">
        <v>0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40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3.9129347275412202E-2</v>
      </c>
      <c r="U66" s="5">
        <f>IF((ContinuousStatsTable[[#This Row],[RepsRequested]]&gt;1),ContinuousStatsTable[[#This Row],[HalfWidth]],ContinuousStatsTable[[#This Row],[BatchMeansHalfWidth]])</f>
        <v>2.9617305217409431E-3</v>
      </c>
    </row>
    <row r="67" spans="1:21" x14ac:dyDescent="0.35">
      <c r="A67" t="s">
        <v>68</v>
      </c>
      <c r="B67" t="s">
        <v>70</v>
      </c>
      <c r="C67">
        <v>2</v>
      </c>
      <c r="D67" t="s">
        <v>91</v>
      </c>
      <c r="E67" t="s">
        <v>98</v>
      </c>
      <c r="F67" t="s">
        <v>73</v>
      </c>
      <c r="G67">
        <v>0</v>
      </c>
      <c r="H67">
        <v>2E+20</v>
      </c>
      <c r="I67">
        <v>0</v>
      </c>
      <c r="J67">
        <v>0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40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5.1297285883804403E-2</v>
      </c>
      <c r="U67" s="5">
        <f>IF((ContinuousStatsTable[[#This Row],[RepsRequested]]&gt;1),ContinuousStatsTable[[#This Row],[HalfWidth]],ContinuousStatsTable[[#This Row],[BatchMeansHalfWidth]])</f>
        <v>4.266409302196481E-3</v>
      </c>
    </row>
    <row r="68" spans="1:21" x14ac:dyDescent="0.35">
      <c r="A68" t="s">
        <v>68</v>
      </c>
      <c r="B68" t="s">
        <v>70</v>
      </c>
      <c r="C68">
        <v>2</v>
      </c>
      <c r="D68" t="s">
        <v>92</v>
      </c>
      <c r="E68" t="s">
        <v>98</v>
      </c>
      <c r="F68" t="s">
        <v>73</v>
      </c>
      <c r="G68">
        <v>4.1528783775619997</v>
      </c>
      <c r="H68">
        <v>2E+20</v>
      </c>
      <c r="I68">
        <v>0</v>
      </c>
      <c r="J68">
        <v>10</v>
      </c>
      <c r="K68">
        <v>5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40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3.0665287286053702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5.6439865641560401</v>
      </c>
      <c r="U68" s="5">
        <f>IF((ContinuousStatsTable[[#This Row],[RepsRequested]]&gt;1),ContinuousStatsTable[[#This Row],[HalfWidth]],ContinuousStatsTable[[#This Row],[BatchMeansHalfWidth]])</f>
        <v>0.22493791736316851</v>
      </c>
    </row>
    <row r="69" spans="1:21" x14ac:dyDescent="0.35">
      <c r="A69" t="s">
        <v>68</v>
      </c>
      <c r="B69" t="s">
        <v>70</v>
      </c>
      <c r="C69">
        <v>2</v>
      </c>
      <c r="D69" t="s">
        <v>94</v>
      </c>
      <c r="E69" t="s">
        <v>98</v>
      </c>
      <c r="F69" t="s">
        <v>73</v>
      </c>
      <c r="G69">
        <v>0</v>
      </c>
      <c r="H69">
        <v>2E+20</v>
      </c>
      <c r="I69">
        <v>0</v>
      </c>
      <c r="J69">
        <v>0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40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0</v>
      </c>
      <c r="U69" s="5">
        <f>IF((ContinuousStatsTable[[#This Row],[RepsRequested]]&gt;1),ContinuousStatsTable[[#This Row],[HalfWidth]],ContinuousStatsTable[[#This Row],[BatchMeansHalfWidth]])</f>
        <v>0</v>
      </c>
    </row>
    <row r="70" spans="1:21" x14ac:dyDescent="0.35">
      <c r="A70" t="s">
        <v>68</v>
      </c>
      <c r="B70" t="s">
        <v>70</v>
      </c>
      <c r="C70">
        <v>2</v>
      </c>
      <c r="D70" t="s">
        <v>95</v>
      </c>
      <c r="E70" t="s">
        <v>98</v>
      </c>
      <c r="F70" t="s">
        <v>73</v>
      </c>
      <c r="G70">
        <v>9.6376074847968798E-4</v>
      </c>
      <c r="H70">
        <v>2E+20</v>
      </c>
      <c r="I70">
        <v>0</v>
      </c>
      <c r="J70">
        <v>2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40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0.44531135910512998</v>
      </c>
      <c r="U70" s="5">
        <f>IF((ContinuousStatsTable[[#This Row],[RepsRequested]]&gt;1),ContinuousStatsTable[[#This Row],[HalfWidth]],ContinuousStatsTable[[#This Row],[BatchMeansHalfWidth]])</f>
        <v>4.0313835051106688E-2</v>
      </c>
    </row>
    <row r="71" spans="1:21" x14ac:dyDescent="0.35">
      <c r="A71" t="s">
        <v>68</v>
      </c>
      <c r="B71" t="s">
        <v>70</v>
      </c>
      <c r="C71">
        <v>2</v>
      </c>
      <c r="D71" t="s">
        <v>108</v>
      </c>
      <c r="E71" t="s">
        <v>101</v>
      </c>
      <c r="F71" t="s">
        <v>102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40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35">
      <c r="A72" t="s">
        <v>68</v>
      </c>
      <c r="B72" t="s">
        <v>70</v>
      </c>
      <c r="C72">
        <v>2</v>
      </c>
      <c r="D72" t="s">
        <v>108</v>
      </c>
      <c r="E72" t="s">
        <v>103</v>
      </c>
      <c r="F72" t="s">
        <v>102</v>
      </c>
      <c r="G72">
        <v>0</v>
      </c>
      <c r="H72">
        <v>2E+20</v>
      </c>
      <c r="I72">
        <v>0</v>
      </c>
      <c r="J72">
        <v>0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40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0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0</v>
      </c>
      <c r="U72" s="5">
        <f>IF((ContinuousStatsTable[[#This Row],[RepsRequested]]&gt;1),ContinuousStatsTable[[#This Row],[HalfWidth]],ContinuousStatsTable[[#This Row],[BatchMeansHalfWidth]])</f>
        <v>0</v>
      </c>
    </row>
    <row r="73" spans="1:21" x14ac:dyDescent="0.35">
      <c r="A73" t="s">
        <v>68</v>
      </c>
      <c r="B73" t="s">
        <v>70</v>
      </c>
      <c r="C73">
        <v>2</v>
      </c>
      <c r="D73" t="s">
        <v>108</v>
      </c>
      <c r="E73" t="s">
        <v>104</v>
      </c>
      <c r="F73" t="s">
        <v>102</v>
      </c>
      <c r="G73">
        <v>1</v>
      </c>
      <c r="H73">
        <v>2E+20</v>
      </c>
      <c r="I73">
        <v>1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40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35">
      <c r="A74" t="s">
        <v>68</v>
      </c>
      <c r="B74" t="s">
        <v>70</v>
      </c>
      <c r="C74">
        <v>2</v>
      </c>
      <c r="D74" t="s">
        <v>109</v>
      </c>
      <c r="E74" t="s">
        <v>101</v>
      </c>
      <c r="F74" t="s">
        <v>102</v>
      </c>
      <c r="G74">
        <v>0</v>
      </c>
      <c r="H74">
        <v>2E+20</v>
      </c>
      <c r="I74">
        <v>0</v>
      </c>
      <c r="J74">
        <v>0</v>
      </c>
      <c r="K74">
        <v>0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40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0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0</v>
      </c>
      <c r="U74" s="5">
        <f>IF((ContinuousStatsTable[[#This Row],[RepsRequested]]&gt;1),ContinuousStatsTable[[#This Row],[HalfWidth]],ContinuousStatsTable[[#This Row],[BatchMeansHalfWidth]])</f>
        <v>0</v>
      </c>
    </row>
    <row r="75" spans="1:21" x14ac:dyDescent="0.35">
      <c r="A75" t="s">
        <v>68</v>
      </c>
      <c r="B75" t="s">
        <v>70</v>
      </c>
      <c r="C75">
        <v>2</v>
      </c>
      <c r="D75" t="s">
        <v>109</v>
      </c>
      <c r="E75" t="s">
        <v>103</v>
      </c>
      <c r="F75" t="s">
        <v>102</v>
      </c>
      <c r="G75">
        <v>0</v>
      </c>
      <c r="H75">
        <v>2E+20</v>
      </c>
      <c r="I75">
        <v>0</v>
      </c>
      <c r="J75">
        <v>0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40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35">
      <c r="A76" t="s">
        <v>68</v>
      </c>
      <c r="B76" t="s">
        <v>70</v>
      </c>
      <c r="C76">
        <v>2</v>
      </c>
      <c r="D76" t="s">
        <v>109</v>
      </c>
      <c r="E76" t="s">
        <v>104</v>
      </c>
      <c r="F76" t="s">
        <v>102</v>
      </c>
      <c r="G76">
        <v>1</v>
      </c>
      <c r="H76">
        <v>2E+20</v>
      </c>
      <c r="I76">
        <v>1</v>
      </c>
      <c r="J76">
        <v>1</v>
      </c>
      <c r="K76">
        <v>1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40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1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1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1</v>
      </c>
      <c r="U76" s="5">
        <f>IF((ContinuousStatsTable[[#This Row],[RepsRequested]]&gt;1),ContinuousStatsTable[[#This Row],[HalfWidth]],ContinuousStatsTable[[#This Row],[BatchMeansHalfWidth]])</f>
        <v>0</v>
      </c>
    </row>
    <row r="77" spans="1:21" x14ac:dyDescent="0.35">
      <c r="A77" t="s">
        <v>68</v>
      </c>
      <c r="B77" t="s">
        <v>70</v>
      </c>
      <c r="C77">
        <v>2</v>
      </c>
      <c r="D77" t="s">
        <v>110</v>
      </c>
      <c r="E77" t="s">
        <v>101</v>
      </c>
      <c r="F77" t="s">
        <v>102</v>
      </c>
      <c r="G77">
        <v>0</v>
      </c>
      <c r="H77">
        <v>2E+20</v>
      </c>
      <c r="I77">
        <v>0</v>
      </c>
      <c r="J77">
        <v>0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40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</v>
      </c>
      <c r="U77" s="5">
        <f>IF((ContinuousStatsTable[[#This Row],[RepsRequested]]&gt;1),ContinuousStatsTable[[#This Row],[HalfWidth]],ContinuousStatsTable[[#This Row],[BatchMeansHalfWidth]])</f>
        <v>0</v>
      </c>
    </row>
    <row r="78" spans="1:21" x14ac:dyDescent="0.35">
      <c r="A78" t="s">
        <v>68</v>
      </c>
      <c r="B78" t="s">
        <v>70</v>
      </c>
      <c r="C78">
        <v>2</v>
      </c>
      <c r="D78" t="s">
        <v>110</v>
      </c>
      <c r="E78" t="s">
        <v>103</v>
      </c>
      <c r="F78" t="s">
        <v>102</v>
      </c>
      <c r="G78">
        <v>0</v>
      </c>
      <c r="H78">
        <v>2E+20</v>
      </c>
      <c r="I78">
        <v>0</v>
      </c>
      <c r="J78">
        <v>0</v>
      </c>
      <c r="K78">
        <v>0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40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0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0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0</v>
      </c>
      <c r="U78" s="5">
        <f>IF((ContinuousStatsTable[[#This Row],[RepsRequested]]&gt;1),ContinuousStatsTable[[#This Row],[HalfWidth]],ContinuousStatsTable[[#This Row],[BatchMeansHalfWidth]])</f>
        <v>0</v>
      </c>
    </row>
    <row r="79" spans="1:21" x14ac:dyDescent="0.35">
      <c r="A79" t="s">
        <v>68</v>
      </c>
      <c r="B79" t="s">
        <v>70</v>
      </c>
      <c r="C79">
        <v>2</v>
      </c>
      <c r="D79" t="s">
        <v>110</v>
      </c>
      <c r="E79" t="s">
        <v>104</v>
      </c>
      <c r="F79" t="s">
        <v>102</v>
      </c>
      <c r="G79">
        <v>1</v>
      </c>
      <c r="H79">
        <v>2E+20</v>
      </c>
      <c r="I79">
        <v>1</v>
      </c>
      <c r="J79">
        <v>1</v>
      </c>
      <c r="K79">
        <v>1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40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1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1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1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35">
      <c r="A80" t="s">
        <v>68</v>
      </c>
      <c r="B80" t="s">
        <v>70</v>
      </c>
      <c r="C80">
        <v>2</v>
      </c>
      <c r="D80" t="s">
        <v>111</v>
      </c>
      <c r="E80" t="s">
        <v>101</v>
      </c>
      <c r="F80" t="s">
        <v>102</v>
      </c>
      <c r="G80">
        <v>0</v>
      </c>
      <c r="H80">
        <v>2E+20</v>
      </c>
      <c r="I80">
        <v>0</v>
      </c>
      <c r="J80">
        <v>0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40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0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0</v>
      </c>
      <c r="U80" s="5">
        <f>IF((ContinuousStatsTable[[#This Row],[RepsRequested]]&gt;1),ContinuousStatsTable[[#This Row],[HalfWidth]],ContinuousStatsTable[[#This Row],[BatchMeansHalfWidth]])</f>
        <v>0</v>
      </c>
    </row>
    <row r="81" spans="1:21" x14ac:dyDescent="0.35">
      <c r="A81" t="s">
        <v>68</v>
      </c>
      <c r="B81" t="s">
        <v>70</v>
      </c>
      <c r="C81">
        <v>2</v>
      </c>
      <c r="D81" t="s">
        <v>111</v>
      </c>
      <c r="E81" t="s">
        <v>103</v>
      </c>
      <c r="F81" t="s">
        <v>102</v>
      </c>
      <c r="G81">
        <v>0</v>
      </c>
      <c r="H81">
        <v>2E+20</v>
      </c>
      <c r="I81">
        <v>0</v>
      </c>
      <c r="J81">
        <v>0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40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0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0</v>
      </c>
      <c r="U81" s="5">
        <f>IF((ContinuousStatsTable[[#This Row],[RepsRequested]]&gt;1),ContinuousStatsTable[[#This Row],[HalfWidth]],ContinuousStatsTable[[#This Row],[BatchMeansHalfWidth]])</f>
        <v>0</v>
      </c>
    </row>
    <row r="82" spans="1:21" x14ac:dyDescent="0.35">
      <c r="A82" t="s">
        <v>68</v>
      </c>
      <c r="B82" t="s">
        <v>70</v>
      </c>
      <c r="C82">
        <v>2</v>
      </c>
      <c r="D82" t="s">
        <v>111</v>
      </c>
      <c r="E82" t="s">
        <v>104</v>
      </c>
      <c r="F82" t="s">
        <v>102</v>
      </c>
      <c r="G82">
        <v>3</v>
      </c>
      <c r="H82">
        <v>2E+20</v>
      </c>
      <c r="I82">
        <v>3</v>
      </c>
      <c r="J82">
        <v>3</v>
      </c>
      <c r="K82">
        <v>3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40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3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3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3</v>
      </c>
      <c r="U82" s="5">
        <f>IF((ContinuousStatsTable[[#This Row],[RepsRequested]]&gt;1),ContinuousStatsTable[[#This Row],[HalfWidth]],ContinuousStatsTable[[#This Row],[BatchMeansHalfWidth]])</f>
        <v>0</v>
      </c>
    </row>
    <row r="83" spans="1:21" x14ac:dyDescent="0.35">
      <c r="A83" t="s">
        <v>68</v>
      </c>
      <c r="B83" t="s">
        <v>70</v>
      </c>
      <c r="C83">
        <v>2</v>
      </c>
      <c r="D83" t="s">
        <v>112</v>
      </c>
      <c r="E83" t="s">
        <v>101</v>
      </c>
      <c r="F83" t="s">
        <v>102</v>
      </c>
      <c r="G83">
        <v>7.7815822063879297E-2</v>
      </c>
      <c r="H83">
        <v>2E+20</v>
      </c>
      <c r="I83">
        <v>0</v>
      </c>
      <c r="J83">
        <v>1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40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2.6917362930432401E-2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0.16976135707510301</v>
      </c>
      <c r="U83" s="5">
        <f>IF((ContinuousStatsTable[[#This Row],[RepsRequested]]&gt;1),ContinuousStatsTable[[#This Row],[HalfWidth]],ContinuousStatsTable[[#This Row],[BatchMeansHalfWidth]])</f>
        <v>9.6705244070255485E-3</v>
      </c>
    </row>
    <row r="84" spans="1:21" x14ac:dyDescent="0.35">
      <c r="A84" t="s">
        <v>68</v>
      </c>
      <c r="B84" t="s">
        <v>70</v>
      </c>
      <c r="C84">
        <v>2</v>
      </c>
      <c r="D84" t="s">
        <v>112</v>
      </c>
      <c r="E84" t="s">
        <v>103</v>
      </c>
      <c r="F84" t="s">
        <v>102</v>
      </c>
      <c r="G84">
        <v>2.2872827976188401</v>
      </c>
      <c r="H84">
        <v>2E+20</v>
      </c>
      <c r="I84">
        <v>0</v>
      </c>
      <c r="J84">
        <v>14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40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1.2588231451035701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4.9134925203039197</v>
      </c>
      <c r="U84" s="5">
        <f>IF((ContinuousStatsTable[[#This Row],[RepsRequested]]&gt;1),ContinuousStatsTable[[#This Row],[HalfWidth]],ContinuousStatsTable[[#This Row],[BatchMeansHalfWidth]])</f>
        <v>0.23893952850585826</v>
      </c>
    </row>
    <row r="85" spans="1:21" x14ac:dyDescent="0.35">
      <c r="A85" t="s">
        <v>68</v>
      </c>
      <c r="B85" t="s">
        <v>70</v>
      </c>
      <c r="C85">
        <v>2</v>
      </c>
      <c r="D85" t="s">
        <v>112</v>
      </c>
      <c r="E85" t="s">
        <v>104</v>
      </c>
      <c r="F85" t="s">
        <v>102</v>
      </c>
      <c r="G85">
        <v>42.319462674170502</v>
      </c>
      <c r="H85">
        <v>2E+20</v>
      </c>
      <c r="I85">
        <v>0</v>
      </c>
      <c r="J85">
        <v>48</v>
      </c>
      <c r="K85">
        <v>48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40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39.319148936170201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43.914893617021299</v>
      </c>
      <c r="U85" s="5">
        <f>IF((ContinuousStatsTable[[#This Row],[RepsRequested]]&gt;1),ContinuousStatsTable[[#This Row],[HalfWidth]],ContinuousStatsTable[[#This Row],[BatchMeansHalfWidth]])</f>
        <v>0.37377625497939559</v>
      </c>
    </row>
    <row r="86" spans="1:21" x14ac:dyDescent="0.35">
      <c r="A86" t="s">
        <v>68</v>
      </c>
      <c r="B86" t="s">
        <v>70</v>
      </c>
      <c r="C86">
        <v>2</v>
      </c>
      <c r="D86" t="s">
        <v>113</v>
      </c>
      <c r="E86" t="s">
        <v>101</v>
      </c>
      <c r="F86" t="s">
        <v>102</v>
      </c>
      <c r="G86">
        <v>2.40942132014603E-2</v>
      </c>
      <c r="H86">
        <v>2E+20</v>
      </c>
      <c r="I86">
        <v>0</v>
      </c>
      <c r="J86">
        <v>0.55555555555555602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40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1.9285676078063401E-2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4.8625620211652898E-2</v>
      </c>
      <c r="U86" s="5">
        <f>IF((ContinuousStatsTable[[#This Row],[RepsRequested]]&gt;1),ContinuousStatsTable[[#This Row],[HalfWidth]],ContinuousStatsTable[[#This Row],[BatchMeansHalfWidth]])</f>
        <v>2.3250169252848917E-3</v>
      </c>
    </row>
    <row r="87" spans="1:21" x14ac:dyDescent="0.35">
      <c r="A87" t="s">
        <v>68</v>
      </c>
      <c r="B87" t="s">
        <v>70</v>
      </c>
      <c r="C87">
        <v>2</v>
      </c>
      <c r="D87" t="s">
        <v>113</v>
      </c>
      <c r="E87" t="s">
        <v>103</v>
      </c>
      <c r="F87" t="s">
        <v>102</v>
      </c>
      <c r="G87">
        <v>0.86739167525256999</v>
      </c>
      <c r="H87">
        <v>2E+20</v>
      </c>
      <c r="I87">
        <v>0</v>
      </c>
      <c r="J87">
        <v>20</v>
      </c>
      <c r="K87">
        <v>0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40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0.49501686695507002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1.34083283444468</v>
      </c>
      <c r="U87" s="5">
        <f>IF((ContinuousStatsTable[[#This Row],[RepsRequested]]&gt;1),ContinuousStatsTable[[#This Row],[HalfWidth]],ContinuousStatsTable[[#This Row],[BatchMeansHalfWidth]])</f>
        <v>6.3703063430586918E-2</v>
      </c>
    </row>
    <row r="88" spans="1:21" x14ac:dyDescent="0.35">
      <c r="A88" t="s">
        <v>68</v>
      </c>
      <c r="B88" t="s">
        <v>70</v>
      </c>
      <c r="C88">
        <v>2</v>
      </c>
      <c r="D88" t="s">
        <v>113</v>
      </c>
      <c r="E88" t="s">
        <v>104</v>
      </c>
      <c r="F88" t="s">
        <v>102</v>
      </c>
      <c r="G88">
        <v>34.468085106383</v>
      </c>
      <c r="H88">
        <v>2E+20</v>
      </c>
      <c r="I88">
        <v>0</v>
      </c>
      <c r="J88">
        <v>36</v>
      </c>
      <c r="K88">
        <v>36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40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33.840029614371403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34.468085106383</v>
      </c>
      <c r="U88" s="5">
        <f>IF((ContinuousStatsTable[[#This Row],[RepsRequested]]&gt;1),ContinuousStatsTable[[#This Row],[HalfWidth]],ContinuousStatsTable[[#This Row],[BatchMeansHalfWidth]])</f>
        <v>5.7059994756210479E-2</v>
      </c>
    </row>
    <row r="89" spans="1:21" x14ac:dyDescent="0.35">
      <c r="A89" t="s">
        <v>68</v>
      </c>
      <c r="B89" t="s">
        <v>70</v>
      </c>
      <c r="C89">
        <v>2</v>
      </c>
      <c r="D89" t="s">
        <v>114</v>
      </c>
      <c r="E89" t="s">
        <v>101</v>
      </c>
      <c r="F89" t="s">
        <v>102</v>
      </c>
      <c r="G89">
        <v>7.6553123520971503E-2</v>
      </c>
      <c r="H89">
        <v>2E+20</v>
      </c>
      <c r="I89">
        <v>0</v>
      </c>
      <c r="J89">
        <v>1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40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5.2407092959504499E-2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0.13103116230963199</v>
      </c>
      <c r="U89" s="5">
        <f>IF((ContinuousStatsTable[[#This Row],[RepsRequested]]&gt;1),ContinuousStatsTable[[#This Row],[HalfWidth]],ContinuousStatsTable[[#This Row],[BatchMeansHalfWidth]])</f>
        <v>7.2364318332914495E-3</v>
      </c>
    </row>
    <row r="90" spans="1:21" x14ac:dyDescent="0.35">
      <c r="A90" t="s">
        <v>68</v>
      </c>
      <c r="B90" t="s">
        <v>70</v>
      </c>
      <c r="C90">
        <v>2</v>
      </c>
      <c r="D90" t="s">
        <v>114</v>
      </c>
      <c r="E90" t="s">
        <v>103</v>
      </c>
      <c r="F90" t="s">
        <v>102</v>
      </c>
      <c r="G90">
        <v>2.18885967756311</v>
      </c>
      <c r="H90">
        <v>2E+20</v>
      </c>
      <c r="I90">
        <v>0</v>
      </c>
      <c r="J90">
        <v>14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40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1.4135292926674801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3.63156438765147</v>
      </c>
      <c r="U90" s="5">
        <f>IF((ContinuousStatsTable[[#This Row],[RepsRequested]]&gt;1),ContinuousStatsTable[[#This Row],[HalfWidth]],ContinuousStatsTable[[#This Row],[BatchMeansHalfWidth]])</f>
        <v>0.17088156037632463</v>
      </c>
    </row>
    <row r="91" spans="1:21" x14ac:dyDescent="0.35">
      <c r="A91" t="s">
        <v>68</v>
      </c>
      <c r="B91" t="s">
        <v>70</v>
      </c>
      <c r="C91">
        <v>2</v>
      </c>
      <c r="D91" t="s">
        <v>114</v>
      </c>
      <c r="E91" t="s">
        <v>104</v>
      </c>
      <c r="F91" t="s">
        <v>102</v>
      </c>
      <c r="G91">
        <v>33.848608911984599</v>
      </c>
      <c r="H91">
        <v>2E+20</v>
      </c>
      <c r="I91">
        <v>0</v>
      </c>
      <c r="J91">
        <v>36</v>
      </c>
      <c r="K91">
        <v>36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40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32.66897321215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34.468085106383</v>
      </c>
      <c r="U91" s="5">
        <f>IF((ContinuousStatsTable[[#This Row],[RepsRequested]]&gt;1),ContinuousStatsTable[[#This Row],[HalfWidth]],ContinuousStatsTable[[#This Row],[BatchMeansHalfWidth]])</f>
        <v>0.15911903310216846</v>
      </c>
    </row>
    <row r="92" spans="1:21" x14ac:dyDescent="0.35">
      <c r="A92" t="s">
        <v>68</v>
      </c>
      <c r="B92" t="s">
        <v>70</v>
      </c>
      <c r="C92">
        <v>3</v>
      </c>
      <c r="D92" t="s">
        <v>71</v>
      </c>
      <c r="E92" t="s">
        <v>98</v>
      </c>
      <c r="F92" t="s">
        <v>73</v>
      </c>
      <c r="G92">
        <v>2.2441402759112598E-2</v>
      </c>
      <c r="H92">
        <v>2E+20</v>
      </c>
      <c r="I92">
        <v>0</v>
      </c>
      <c r="J92">
        <v>3</v>
      </c>
      <c r="K92">
        <v>0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40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0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0.39810019353189602</v>
      </c>
      <c r="U92" s="5">
        <f>IF((ContinuousStatsTable[[#This Row],[RepsRequested]]&gt;1),ContinuousStatsTable[[#This Row],[HalfWidth]],ContinuousStatsTable[[#This Row],[BatchMeansHalfWidth]])</f>
        <v>3.517181568707349E-2</v>
      </c>
    </row>
    <row r="93" spans="1:21" x14ac:dyDescent="0.35">
      <c r="A93" t="s">
        <v>68</v>
      </c>
      <c r="B93" t="s">
        <v>70</v>
      </c>
      <c r="C93">
        <v>3</v>
      </c>
      <c r="D93" t="s">
        <v>77</v>
      </c>
      <c r="E93" t="s">
        <v>98</v>
      </c>
      <c r="F93" t="s">
        <v>73</v>
      </c>
      <c r="G93">
        <v>11.3251242361703</v>
      </c>
      <c r="H93">
        <v>3E+20</v>
      </c>
      <c r="I93">
        <v>0</v>
      </c>
      <c r="J93">
        <v>36</v>
      </c>
      <c r="K93">
        <v>8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40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1.97697145350313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41.178919364966802</v>
      </c>
      <c r="U93" s="5">
        <f>IF((ContinuousStatsTable[[#This Row],[RepsRequested]]&gt;1),ContinuousStatsTable[[#This Row],[HalfWidth]],ContinuousStatsTable[[#This Row],[BatchMeansHalfWidth]])</f>
        <v>3.4233048293887243</v>
      </c>
    </row>
    <row r="94" spans="1:21" x14ac:dyDescent="0.35">
      <c r="A94" t="s">
        <v>68</v>
      </c>
      <c r="B94" t="s">
        <v>70</v>
      </c>
      <c r="C94">
        <v>3</v>
      </c>
      <c r="D94" t="s">
        <v>78</v>
      </c>
      <c r="E94" t="s">
        <v>98</v>
      </c>
      <c r="F94" t="s">
        <v>73</v>
      </c>
      <c r="G94">
        <v>2.9963785567067398</v>
      </c>
      <c r="H94">
        <v>2E+20</v>
      </c>
      <c r="I94">
        <v>0</v>
      </c>
      <c r="J94">
        <v>10</v>
      </c>
      <c r="K94">
        <v>1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40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0.454771552839979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19.253696848776201</v>
      </c>
      <c r="U94" s="5">
        <f>IF((ContinuousStatsTable[[#This Row],[RepsRequested]]&gt;1),ContinuousStatsTable[[#This Row],[HalfWidth]],ContinuousStatsTable[[#This Row],[BatchMeansHalfWidth]])</f>
        <v>1.1662037419143689</v>
      </c>
    </row>
    <row r="95" spans="1:21" x14ac:dyDescent="0.35">
      <c r="A95" t="s">
        <v>68</v>
      </c>
      <c r="B95" t="s">
        <v>70</v>
      </c>
      <c r="C95">
        <v>3</v>
      </c>
      <c r="D95" t="s">
        <v>79</v>
      </c>
      <c r="E95" t="s">
        <v>99</v>
      </c>
      <c r="F95" t="s">
        <v>81</v>
      </c>
      <c r="G95">
        <v>28.503395970558699</v>
      </c>
      <c r="H95">
        <v>2E+20</v>
      </c>
      <c r="I95">
        <v>2</v>
      </c>
      <c r="J95">
        <v>58</v>
      </c>
      <c r="K95">
        <v>23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40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13.1688445993387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68.135346638049199</v>
      </c>
      <c r="U95" s="5">
        <f>IF((ContinuousStatsTable[[#This Row],[RepsRequested]]&gt;1),ContinuousStatsTable[[#This Row],[HalfWidth]],ContinuousStatsTable[[#This Row],[BatchMeansHalfWidth]])</f>
        <v>4.6926448559231861</v>
      </c>
    </row>
    <row r="96" spans="1:21" x14ac:dyDescent="0.35">
      <c r="A96" t="s">
        <v>68</v>
      </c>
      <c r="B96" t="s">
        <v>70</v>
      </c>
      <c r="C96">
        <v>3</v>
      </c>
      <c r="D96" t="s">
        <v>87</v>
      </c>
      <c r="E96" t="s">
        <v>98</v>
      </c>
      <c r="F96" t="s">
        <v>73</v>
      </c>
      <c r="G96">
        <v>0</v>
      </c>
      <c r="H96">
        <v>2E+20</v>
      </c>
      <c r="I96">
        <v>0</v>
      </c>
      <c r="J96">
        <v>0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40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0.33740401833613798</v>
      </c>
      <c r="U96" s="5">
        <f>IF((ContinuousStatsTable[[#This Row],[RepsRequested]]&gt;1),ContinuousStatsTable[[#This Row],[HalfWidth]],ContinuousStatsTable[[#This Row],[BatchMeansHalfWidth]])</f>
        <v>2.7365839349572658E-2</v>
      </c>
    </row>
    <row r="97" spans="1:21" x14ac:dyDescent="0.35">
      <c r="A97" t="s">
        <v>68</v>
      </c>
      <c r="B97" t="s">
        <v>70</v>
      </c>
      <c r="C97">
        <v>3</v>
      </c>
      <c r="D97" t="s">
        <v>100</v>
      </c>
      <c r="E97" t="s">
        <v>101</v>
      </c>
      <c r="F97" t="s">
        <v>102</v>
      </c>
      <c r="G97">
        <v>0.82275662636687097</v>
      </c>
      <c r="H97">
        <v>2E+20</v>
      </c>
      <c r="I97">
        <v>0</v>
      </c>
      <c r="J97">
        <v>1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40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0.460239554527484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1</v>
      </c>
      <c r="U97" s="5">
        <f>IF((ContinuousStatsTable[[#This Row],[RepsRequested]]&gt;1),ContinuousStatsTable[[#This Row],[HalfWidth]],ContinuousStatsTable[[#This Row],[BatchMeansHalfWidth]])</f>
        <v>4.1864622421722578E-2</v>
      </c>
    </row>
    <row r="98" spans="1:21" x14ac:dyDescent="0.35">
      <c r="A98" t="s">
        <v>68</v>
      </c>
      <c r="B98" t="s">
        <v>70</v>
      </c>
      <c r="C98">
        <v>3</v>
      </c>
      <c r="D98" t="s">
        <v>100</v>
      </c>
      <c r="E98" t="s">
        <v>103</v>
      </c>
      <c r="F98" t="s">
        <v>102</v>
      </c>
      <c r="G98">
        <v>2.4682698791006099</v>
      </c>
      <c r="H98">
        <v>2E+20</v>
      </c>
      <c r="I98">
        <v>0</v>
      </c>
      <c r="J98">
        <v>3</v>
      </c>
      <c r="K98">
        <v>3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40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1.38071866358245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3</v>
      </c>
      <c r="U98" s="5">
        <f>IF((ContinuousStatsTable[[#This Row],[RepsRequested]]&gt;1),ContinuousStatsTable[[#This Row],[HalfWidth]],ContinuousStatsTable[[#This Row],[BatchMeansHalfWidth]])</f>
        <v>0.1255938672651678</v>
      </c>
    </row>
    <row r="99" spans="1:21" x14ac:dyDescent="0.35">
      <c r="A99" t="s">
        <v>68</v>
      </c>
      <c r="B99" t="s">
        <v>70</v>
      </c>
      <c r="C99">
        <v>3</v>
      </c>
      <c r="D99" t="s">
        <v>100</v>
      </c>
      <c r="E99" t="s">
        <v>104</v>
      </c>
      <c r="F99" t="s">
        <v>102</v>
      </c>
      <c r="G99">
        <v>3</v>
      </c>
      <c r="H99">
        <v>2E+20</v>
      </c>
      <c r="I99">
        <v>3</v>
      </c>
      <c r="J99">
        <v>3</v>
      </c>
      <c r="K99">
        <v>3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40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3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3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3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68</v>
      </c>
      <c r="B100" t="s">
        <v>70</v>
      </c>
      <c r="C100">
        <v>3</v>
      </c>
      <c r="D100" t="s">
        <v>105</v>
      </c>
      <c r="E100" t="s">
        <v>101</v>
      </c>
      <c r="F100" t="s">
        <v>102</v>
      </c>
      <c r="G100">
        <v>0.87447727146232201</v>
      </c>
      <c r="H100">
        <v>2E+20</v>
      </c>
      <c r="I100">
        <v>0</v>
      </c>
      <c r="J100">
        <v>1</v>
      </c>
      <c r="K100">
        <v>1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40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0.51093143286290499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0.99324124232539002</v>
      </c>
      <c r="U100" s="5">
        <f>IF((ContinuousStatsTable[[#This Row],[RepsRequested]]&gt;1),ContinuousStatsTable[[#This Row],[HalfWidth]],ContinuousStatsTable[[#This Row],[BatchMeansHalfWidth]])</f>
        <v>3.8036249547188657E-2</v>
      </c>
    </row>
    <row r="101" spans="1:21" x14ac:dyDescent="0.35">
      <c r="A101" t="s">
        <v>68</v>
      </c>
      <c r="B101" t="s">
        <v>70</v>
      </c>
      <c r="C101">
        <v>3</v>
      </c>
      <c r="D101" t="s">
        <v>105</v>
      </c>
      <c r="E101" t="s">
        <v>103</v>
      </c>
      <c r="F101" t="s">
        <v>102</v>
      </c>
      <c r="G101">
        <v>1.74895454292464</v>
      </c>
      <c r="H101">
        <v>2E+20</v>
      </c>
      <c r="I101">
        <v>0</v>
      </c>
      <c r="J101">
        <v>2</v>
      </c>
      <c r="K101">
        <v>2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40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1.02186286572581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1.98648248465078</v>
      </c>
      <c r="U101" s="5">
        <f>IF((ContinuousStatsTable[[#This Row],[RepsRequested]]&gt;1),ContinuousStatsTable[[#This Row],[HalfWidth]],ContinuousStatsTable[[#This Row],[BatchMeansHalfWidth]])</f>
        <v>7.6072499094375606E-2</v>
      </c>
    </row>
    <row r="102" spans="1:21" x14ac:dyDescent="0.35">
      <c r="A102" t="s">
        <v>68</v>
      </c>
      <c r="B102" t="s">
        <v>70</v>
      </c>
      <c r="C102">
        <v>3</v>
      </c>
      <c r="D102" t="s">
        <v>105</v>
      </c>
      <c r="E102" t="s">
        <v>104</v>
      </c>
      <c r="F102" t="s">
        <v>102</v>
      </c>
      <c r="G102">
        <v>2</v>
      </c>
      <c r="H102">
        <v>2E+20</v>
      </c>
      <c r="I102">
        <v>2</v>
      </c>
      <c r="J102">
        <v>2</v>
      </c>
      <c r="K102">
        <v>2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40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2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2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2</v>
      </c>
      <c r="U102" s="5">
        <f>IF((ContinuousStatsTable[[#This Row],[RepsRequested]]&gt;1),ContinuousStatsTable[[#This Row],[HalfWidth]],ContinuousStatsTable[[#This Row],[BatchMeansHalfWidth]])</f>
        <v>0</v>
      </c>
    </row>
    <row r="103" spans="1:21" x14ac:dyDescent="0.35">
      <c r="A103" t="s">
        <v>68</v>
      </c>
      <c r="B103" t="s">
        <v>70</v>
      </c>
      <c r="C103">
        <v>3</v>
      </c>
      <c r="D103" t="s">
        <v>106</v>
      </c>
      <c r="E103" t="s">
        <v>101</v>
      </c>
      <c r="F103" t="s">
        <v>102</v>
      </c>
      <c r="G103">
        <v>2.72713694838638E-2</v>
      </c>
      <c r="H103">
        <v>2E+20</v>
      </c>
      <c r="I103">
        <v>0</v>
      </c>
      <c r="J103">
        <v>1</v>
      </c>
      <c r="K103">
        <v>0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40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1.4048189417398899E-2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4.5875370133509598E-2</v>
      </c>
      <c r="U103" s="5">
        <f>IF((ContinuousStatsTable[[#This Row],[RepsRequested]]&gt;1),ContinuousStatsTable[[#This Row],[HalfWidth]],ContinuousStatsTable[[#This Row],[BatchMeansHalfWidth]])</f>
        <v>2.1678538559285762E-3</v>
      </c>
    </row>
    <row r="104" spans="1:21" x14ac:dyDescent="0.35">
      <c r="A104" t="s">
        <v>68</v>
      </c>
      <c r="B104" t="s">
        <v>70</v>
      </c>
      <c r="C104">
        <v>3</v>
      </c>
      <c r="D104" t="s">
        <v>106</v>
      </c>
      <c r="E104" t="s">
        <v>103</v>
      </c>
      <c r="F104" t="s">
        <v>102</v>
      </c>
      <c r="G104">
        <v>2.72713694838638E-2</v>
      </c>
      <c r="H104">
        <v>2E+20</v>
      </c>
      <c r="I104">
        <v>0</v>
      </c>
      <c r="J104">
        <v>1</v>
      </c>
      <c r="K104">
        <v>0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40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1.4048189417398899E-2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4.5875370133509598E-2</v>
      </c>
      <c r="U104" s="5">
        <f>IF((ContinuousStatsTable[[#This Row],[RepsRequested]]&gt;1),ContinuousStatsTable[[#This Row],[HalfWidth]],ContinuousStatsTable[[#This Row],[BatchMeansHalfWidth]])</f>
        <v>2.1678538559285762E-3</v>
      </c>
    </row>
    <row r="105" spans="1:21" x14ac:dyDescent="0.35">
      <c r="A105" t="s">
        <v>68</v>
      </c>
      <c r="B105" t="s">
        <v>70</v>
      </c>
      <c r="C105">
        <v>3</v>
      </c>
      <c r="D105" t="s">
        <v>106</v>
      </c>
      <c r="E105" t="s">
        <v>104</v>
      </c>
      <c r="F105" t="s">
        <v>102</v>
      </c>
      <c r="G105">
        <v>1</v>
      </c>
      <c r="H105">
        <v>2E+20</v>
      </c>
      <c r="I105">
        <v>1</v>
      </c>
      <c r="J105">
        <v>1</v>
      </c>
      <c r="K105">
        <v>1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40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1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1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1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35">
      <c r="A106" t="s">
        <v>68</v>
      </c>
      <c r="B106" t="s">
        <v>70</v>
      </c>
      <c r="C106">
        <v>3</v>
      </c>
      <c r="D106" t="s">
        <v>88</v>
      </c>
      <c r="E106" t="s">
        <v>98</v>
      </c>
      <c r="F106" t="s">
        <v>73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40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0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0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68</v>
      </c>
      <c r="B107" t="s">
        <v>70</v>
      </c>
      <c r="C107">
        <v>3</v>
      </c>
      <c r="D107" t="s">
        <v>89</v>
      </c>
      <c r="E107" t="s">
        <v>98</v>
      </c>
      <c r="F107" t="s">
        <v>73</v>
      </c>
      <c r="G107">
        <v>0.52414400176666698</v>
      </c>
      <c r="H107">
        <v>2E+20</v>
      </c>
      <c r="I107">
        <v>0</v>
      </c>
      <c r="J107">
        <v>8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40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0.204887090690615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0.964264608806778</v>
      </c>
      <c r="U107" s="5">
        <f>IF((ContinuousStatsTable[[#This Row],[RepsRequested]]&gt;1),ContinuousStatsTable[[#This Row],[HalfWidth]],ContinuousStatsTable[[#This Row],[BatchMeansHalfWidth]])</f>
        <v>4.9144138657566706E-2</v>
      </c>
    </row>
    <row r="108" spans="1:21" x14ac:dyDescent="0.35">
      <c r="A108" t="s">
        <v>68</v>
      </c>
      <c r="B108" t="s">
        <v>70</v>
      </c>
      <c r="C108">
        <v>3</v>
      </c>
      <c r="D108" t="s">
        <v>107</v>
      </c>
      <c r="E108" t="s">
        <v>101</v>
      </c>
      <c r="F108" t="s">
        <v>102</v>
      </c>
      <c r="G108">
        <v>0.129348125574307</v>
      </c>
      <c r="H108">
        <v>2E+20</v>
      </c>
      <c r="I108">
        <v>0</v>
      </c>
      <c r="J108">
        <v>1</v>
      </c>
      <c r="K108">
        <v>0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40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5.37537032568541E-2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0.25294900578934798</v>
      </c>
      <c r="U108" s="5">
        <f>IF((ContinuousStatsTable[[#This Row],[RepsRequested]]&gt;1),ContinuousStatsTable[[#This Row],[HalfWidth]],ContinuousStatsTable[[#This Row],[BatchMeansHalfWidth]])</f>
        <v>1.2546446473909312E-2</v>
      </c>
    </row>
    <row r="109" spans="1:21" x14ac:dyDescent="0.35">
      <c r="A109" t="s">
        <v>68</v>
      </c>
      <c r="B109" t="s">
        <v>70</v>
      </c>
      <c r="C109">
        <v>3</v>
      </c>
      <c r="D109" t="s">
        <v>107</v>
      </c>
      <c r="E109" t="s">
        <v>103</v>
      </c>
      <c r="F109" t="s">
        <v>102</v>
      </c>
      <c r="G109">
        <v>0.258696251148615</v>
      </c>
      <c r="H109">
        <v>2E+20</v>
      </c>
      <c r="I109">
        <v>0</v>
      </c>
      <c r="J109">
        <v>2</v>
      </c>
      <c r="K109">
        <v>0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40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0.10750740651370801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0.50589801157869696</v>
      </c>
      <c r="U109" s="5">
        <f>IF((ContinuousStatsTable[[#This Row],[RepsRequested]]&gt;1),ContinuousStatsTable[[#This Row],[HalfWidth]],ContinuousStatsTable[[#This Row],[BatchMeansHalfWidth]])</f>
        <v>2.5092892947818527E-2</v>
      </c>
    </row>
    <row r="110" spans="1:21" x14ac:dyDescent="0.35">
      <c r="A110" t="s">
        <v>68</v>
      </c>
      <c r="B110" t="s">
        <v>70</v>
      </c>
      <c r="C110">
        <v>3</v>
      </c>
      <c r="D110" t="s">
        <v>107</v>
      </c>
      <c r="E110" t="s">
        <v>104</v>
      </c>
      <c r="F110" t="s">
        <v>102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40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35">
      <c r="A111" t="s">
        <v>68</v>
      </c>
      <c r="B111" t="s">
        <v>70</v>
      </c>
      <c r="C111">
        <v>3</v>
      </c>
      <c r="D111" t="s">
        <v>90</v>
      </c>
      <c r="E111" t="s">
        <v>98</v>
      </c>
      <c r="F111" t="s">
        <v>73</v>
      </c>
      <c r="G111">
        <v>0</v>
      </c>
      <c r="H111">
        <v>2E+20</v>
      </c>
      <c r="I111">
        <v>0</v>
      </c>
      <c r="J111">
        <v>0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40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3.9129347275412202E-2</v>
      </c>
      <c r="U111" s="5">
        <f>IF((ContinuousStatsTable[[#This Row],[RepsRequested]]&gt;1),ContinuousStatsTable[[#This Row],[HalfWidth]],ContinuousStatsTable[[#This Row],[BatchMeansHalfWidth]])</f>
        <v>2.9617305217409431E-3</v>
      </c>
    </row>
    <row r="112" spans="1:21" x14ac:dyDescent="0.35">
      <c r="A112" t="s">
        <v>68</v>
      </c>
      <c r="B112" t="s">
        <v>70</v>
      </c>
      <c r="C112">
        <v>3</v>
      </c>
      <c r="D112" t="s">
        <v>91</v>
      </c>
      <c r="E112" t="s">
        <v>98</v>
      </c>
      <c r="F112" t="s">
        <v>73</v>
      </c>
      <c r="G112">
        <v>0</v>
      </c>
      <c r="H112">
        <v>2E+20</v>
      </c>
      <c r="I112">
        <v>0</v>
      </c>
      <c r="J112">
        <v>0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40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5.1297285883804403E-2</v>
      </c>
      <c r="U112" s="5">
        <f>IF((ContinuousStatsTable[[#This Row],[RepsRequested]]&gt;1),ContinuousStatsTable[[#This Row],[HalfWidth]],ContinuousStatsTable[[#This Row],[BatchMeansHalfWidth]])</f>
        <v>4.266409302196481E-3</v>
      </c>
    </row>
    <row r="113" spans="1:21" x14ac:dyDescent="0.35">
      <c r="A113" t="s">
        <v>68</v>
      </c>
      <c r="B113" t="s">
        <v>70</v>
      </c>
      <c r="C113">
        <v>3</v>
      </c>
      <c r="D113" t="s">
        <v>92</v>
      </c>
      <c r="E113" t="s">
        <v>98</v>
      </c>
      <c r="F113" t="s">
        <v>73</v>
      </c>
      <c r="G113">
        <v>3.7168089917271199</v>
      </c>
      <c r="H113">
        <v>2E+20</v>
      </c>
      <c r="I113">
        <v>0</v>
      </c>
      <c r="J113">
        <v>10</v>
      </c>
      <c r="K113">
        <v>8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40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3.0665287286053702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5.6439865641560401</v>
      </c>
      <c r="U113" s="5">
        <f>IF((ContinuousStatsTable[[#This Row],[RepsRequested]]&gt;1),ContinuousStatsTable[[#This Row],[HalfWidth]],ContinuousStatsTable[[#This Row],[BatchMeansHalfWidth]])</f>
        <v>0.22493791736316851</v>
      </c>
    </row>
    <row r="114" spans="1:21" x14ac:dyDescent="0.35">
      <c r="A114" t="s">
        <v>68</v>
      </c>
      <c r="B114" t="s">
        <v>70</v>
      </c>
      <c r="C114">
        <v>3</v>
      </c>
      <c r="D114" t="s">
        <v>94</v>
      </c>
      <c r="E114" t="s">
        <v>98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0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40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0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0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0</v>
      </c>
      <c r="U114" s="5">
        <f>IF((ContinuousStatsTable[[#This Row],[RepsRequested]]&gt;1),ContinuousStatsTable[[#This Row],[HalfWidth]],ContinuousStatsTable[[#This Row],[BatchMeansHalfWidth]])</f>
        <v>0</v>
      </c>
    </row>
    <row r="115" spans="1:21" x14ac:dyDescent="0.35">
      <c r="A115" t="s">
        <v>68</v>
      </c>
      <c r="B115" t="s">
        <v>70</v>
      </c>
      <c r="C115">
        <v>3</v>
      </c>
      <c r="D115" t="s">
        <v>95</v>
      </c>
      <c r="E115" t="s">
        <v>98</v>
      </c>
      <c r="F115" t="s">
        <v>73</v>
      </c>
      <c r="G115">
        <v>0</v>
      </c>
      <c r="H115">
        <v>2E+20</v>
      </c>
      <c r="I115">
        <v>0</v>
      </c>
      <c r="J115">
        <v>0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40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0.44531135910512998</v>
      </c>
      <c r="U115" s="5">
        <f>IF((ContinuousStatsTable[[#This Row],[RepsRequested]]&gt;1),ContinuousStatsTable[[#This Row],[HalfWidth]],ContinuousStatsTable[[#This Row],[BatchMeansHalfWidth]])</f>
        <v>4.0313835051106688E-2</v>
      </c>
    </row>
    <row r="116" spans="1:21" x14ac:dyDescent="0.35">
      <c r="A116" t="s">
        <v>68</v>
      </c>
      <c r="B116" t="s">
        <v>70</v>
      </c>
      <c r="C116">
        <v>3</v>
      </c>
      <c r="D116" t="s">
        <v>108</v>
      </c>
      <c r="E116" t="s">
        <v>101</v>
      </c>
      <c r="F116" t="s">
        <v>102</v>
      </c>
      <c r="G116">
        <v>0</v>
      </c>
      <c r="H116">
        <v>2E+20</v>
      </c>
      <c r="I116">
        <v>0</v>
      </c>
      <c r="J116">
        <v>0</v>
      </c>
      <c r="K116">
        <v>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40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</v>
      </c>
      <c r="U116" s="5">
        <f>IF((ContinuousStatsTable[[#This Row],[RepsRequested]]&gt;1),ContinuousStatsTable[[#This Row],[HalfWidth]],ContinuousStatsTable[[#This Row],[BatchMeansHalfWidth]])</f>
        <v>0</v>
      </c>
    </row>
    <row r="117" spans="1:21" x14ac:dyDescent="0.35">
      <c r="A117" t="s">
        <v>68</v>
      </c>
      <c r="B117" t="s">
        <v>70</v>
      </c>
      <c r="C117">
        <v>3</v>
      </c>
      <c r="D117" t="s">
        <v>108</v>
      </c>
      <c r="E117" t="s">
        <v>103</v>
      </c>
      <c r="F117" t="s">
        <v>102</v>
      </c>
      <c r="G117">
        <v>0</v>
      </c>
      <c r="H117">
        <v>2E+20</v>
      </c>
      <c r="I117">
        <v>0</v>
      </c>
      <c r="J117">
        <v>0</v>
      </c>
      <c r="K117">
        <v>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40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0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0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35">
      <c r="A118" t="s">
        <v>68</v>
      </c>
      <c r="B118" t="s">
        <v>70</v>
      </c>
      <c r="C118">
        <v>3</v>
      </c>
      <c r="D118" t="s">
        <v>108</v>
      </c>
      <c r="E118" t="s">
        <v>104</v>
      </c>
      <c r="F118" t="s">
        <v>102</v>
      </c>
      <c r="G118">
        <v>1</v>
      </c>
      <c r="H118">
        <v>2E+20</v>
      </c>
      <c r="I118">
        <v>1</v>
      </c>
      <c r="J118">
        <v>1</v>
      </c>
      <c r="K118">
        <v>1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40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1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1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1</v>
      </c>
      <c r="U118" s="5">
        <f>IF((ContinuousStatsTable[[#This Row],[RepsRequested]]&gt;1),ContinuousStatsTable[[#This Row],[HalfWidth]],ContinuousStatsTable[[#This Row],[BatchMeansHalfWidth]])</f>
        <v>0</v>
      </c>
    </row>
    <row r="119" spans="1:21" x14ac:dyDescent="0.35">
      <c r="A119" t="s">
        <v>68</v>
      </c>
      <c r="B119" t="s">
        <v>70</v>
      </c>
      <c r="C119">
        <v>3</v>
      </c>
      <c r="D119" t="s">
        <v>109</v>
      </c>
      <c r="E119" t="s">
        <v>101</v>
      </c>
      <c r="F119" t="s">
        <v>102</v>
      </c>
      <c r="G119">
        <v>0</v>
      </c>
      <c r="H119">
        <v>2E+20</v>
      </c>
      <c r="I119">
        <v>0</v>
      </c>
      <c r="J119">
        <v>0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40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</v>
      </c>
      <c r="U119" s="5">
        <f>IF((ContinuousStatsTable[[#This Row],[RepsRequested]]&gt;1),ContinuousStatsTable[[#This Row],[HalfWidth]],ContinuousStatsTable[[#This Row],[BatchMeansHalfWidth]])</f>
        <v>0</v>
      </c>
    </row>
    <row r="120" spans="1:21" x14ac:dyDescent="0.35">
      <c r="A120" t="s">
        <v>68</v>
      </c>
      <c r="B120" t="s">
        <v>70</v>
      </c>
      <c r="C120">
        <v>3</v>
      </c>
      <c r="D120" t="s">
        <v>109</v>
      </c>
      <c r="E120" t="s">
        <v>103</v>
      </c>
      <c r="F120" t="s">
        <v>102</v>
      </c>
      <c r="G120">
        <v>0</v>
      </c>
      <c r="H120">
        <v>2E+20</v>
      </c>
      <c r="I120">
        <v>0</v>
      </c>
      <c r="J120">
        <v>0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40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0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0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0</v>
      </c>
      <c r="U120" s="5">
        <f>IF((ContinuousStatsTable[[#This Row],[RepsRequested]]&gt;1),ContinuousStatsTable[[#This Row],[HalfWidth]],ContinuousStatsTable[[#This Row],[BatchMeansHalfWidth]])</f>
        <v>0</v>
      </c>
    </row>
    <row r="121" spans="1:21" x14ac:dyDescent="0.35">
      <c r="A121" t="s">
        <v>68</v>
      </c>
      <c r="B121" t="s">
        <v>70</v>
      </c>
      <c r="C121">
        <v>3</v>
      </c>
      <c r="D121" t="s">
        <v>109</v>
      </c>
      <c r="E121" t="s">
        <v>104</v>
      </c>
      <c r="F121" t="s">
        <v>102</v>
      </c>
      <c r="G121">
        <v>1</v>
      </c>
      <c r="H121">
        <v>2E+20</v>
      </c>
      <c r="I121">
        <v>1</v>
      </c>
      <c r="J121">
        <v>1</v>
      </c>
      <c r="K121">
        <v>1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40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1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1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1</v>
      </c>
      <c r="U121" s="5">
        <f>IF((ContinuousStatsTable[[#This Row],[RepsRequested]]&gt;1),ContinuousStatsTable[[#This Row],[HalfWidth]],ContinuousStatsTable[[#This Row],[BatchMeansHalfWidth]])</f>
        <v>0</v>
      </c>
    </row>
    <row r="122" spans="1:21" x14ac:dyDescent="0.35">
      <c r="A122" t="s">
        <v>68</v>
      </c>
      <c r="B122" t="s">
        <v>70</v>
      </c>
      <c r="C122">
        <v>3</v>
      </c>
      <c r="D122" t="s">
        <v>110</v>
      </c>
      <c r="E122" t="s">
        <v>101</v>
      </c>
      <c r="F122" t="s">
        <v>102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40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 s="5">
        <f>IF((ContinuousStatsTable[[#This Row],[RepsRequested]]&gt;1),ContinuousStatsTable[[#This Row],[HalfWidth]],ContinuousStatsTable[[#This Row],[BatchMeansHalfWidth]])</f>
        <v>0</v>
      </c>
    </row>
    <row r="123" spans="1:21" x14ac:dyDescent="0.35">
      <c r="A123" t="s">
        <v>68</v>
      </c>
      <c r="B123" t="s">
        <v>70</v>
      </c>
      <c r="C123">
        <v>3</v>
      </c>
      <c r="D123" t="s">
        <v>110</v>
      </c>
      <c r="E123" t="s">
        <v>103</v>
      </c>
      <c r="F123" t="s">
        <v>102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40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35">
      <c r="A124" t="s">
        <v>68</v>
      </c>
      <c r="B124" t="s">
        <v>70</v>
      </c>
      <c r="C124">
        <v>3</v>
      </c>
      <c r="D124" t="s">
        <v>110</v>
      </c>
      <c r="E124" t="s">
        <v>104</v>
      </c>
      <c r="F124" t="s">
        <v>102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40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35">
      <c r="A125" t="s">
        <v>68</v>
      </c>
      <c r="B125" t="s">
        <v>70</v>
      </c>
      <c r="C125">
        <v>3</v>
      </c>
      <c r="D125" t="s">
        <v>111</v>
      </c>
      <c r="E125" t="s">
        <v>101</v>
      </c>
      <c r="F125" t="s">
        <v>102</v>
      </c>
      <c r="G125">
        <v>0</v>
      </c>
      <c r="H125">
        <v>2E+20</v>
      </c>
      <c r="I125">
        <v>0</v>
      </c>
      <c r="J125">
        <v>0</v>
      </c>
      <c r="K125">
        <v>0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40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</v>
      </c>
      <c r="U125" s="5">
        <f>IF((ContinuousStatsTable[[#This Row],[RepsRequested]]&gt;1),ContinuousStatsTable[[#This Row],[HalfWidth]],ContinuousStatsTable[[#This Row],[BatchMeansHalfWidth]])</f>
        <v>0</v>
      </c>
    </row>
    <row r="126" spans="1:21" x14ac:dyDescent="0.35">
      <c r="A126" t="s">
        <v>68</v>
      </c>
      <c r="B126" t="s">
        <v>70</v>
      </c>
      <c r="C126">
        <v>3</v>
      </c>
      <c r="D126" t="s">
        <v>111</v>
      </c>
      <c r="E126" t="s">
        <v>103</v>
      </c>
      <c r="F126" t="s">
        <v>102</v>
      </c>
      <c r="G126">
        <v>0</v>
      </c>
      <c r="H126">
        <v>2E+20</v>
      </c>
      <c r="I126">
        <v>0</v>
      </c>
      <c r="J126">
        <v>0</v>
      </c>
      <c r="K126">
        <v>0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40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</v>
      </c>
      <c r="U126" s="5">
        <f>IF((ContinuousStatsTable[[#This Row],[RepsRequested]]&gt;1),ContinuousStatsTable[[#This Row],[HalfWidth]],ContinuousStatsTable[[#This Row],[BatchMeansHalfWidth]])</f>
        <v>0</v>
      </c>
    </row>
    <row r="127" spans="1:21" x14ac:dyDescent="0.35">
      <c r="A127" t="s">
        <v>68</v>
      </c>
      <c r="B127" t="s">
        <v>70</v>
      </c>
      <c r="C127">
        <v>3</v>
      </c>
      <c r="D127" t="s">
        <v>111</v>
      </c>
      <c r="E127" t="s">
        <v>104</v>
      </c>
      <c r="F127" t="s">
        <v>102</v>
      </c>
      <c r="G127">
        <v>3</v>
      </c>
      <c r="H127">
        <v>2E+20</v>
      </c>
      <c r="I127">
        <v>3</v>
      </c>
      <c r="J127">
        <v>3</v>
      </c>
      <c r="K127">
        <v>3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40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3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3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3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35">
      <c r="A128" t="s">
        <v>68</v>
      </c>
      <c r="B128" t="s">
        <v>70</v>
      </c>
      <c r="C128">
        <v>3</v>
      </c>
      <c r="D128" t="s">
        <v>112</v>
      </c>
      <c r="E128" t="s">
        <v>101</v>
      </c>
      <c r="F128" t="s">
        <v>102</v>
      </c>
      <c r="G128">
        <v>5.5260706054247301E-2</v>
      </c>
      <c r="H128">
        <v>2E+20</v>
      </c>
      <c r="I128">
        <v>0</v>
      </c>
      <c r="J128">
        <v>0.375</v>
      </c>
      <c r="K128">
        <v>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40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2.6917362930432401E-2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0.16976135707510301</v>
      </c>
      <c r="U128" s="5">
        <f>IF((ContinuousStatsTable[[#This Row],[RepsRequested]]&gt;1),ContinuousStatsTable[[#This Row],[HalfWidth]],ContinuousStatsTable[[#This Row],[BatchMeansHalfWidth]])</f>
        <v>9.6705244070255485E-3</v>
      </c>
    </row>
    <row r="129" spans="1:21" x14ac:dyDescent="0.35">
      <c r="A129" t="s">
        <v>68</v>
      </c>
      <c r="B129" t="s">
        <v>70</v>
      </c>
      <c r="C129">
        <v>3</v>
      </c>
      <c r="D129" t="s">
        <v>112</v>
      </c>
      <c r="E129" t="s">
        <v>103</v>
      </c>
      <c r="F129" t="s">
        <v>102</v>
      </c>
      <c r="G129">
        <v>2.6525138906038701</v>
      </c>
      <c r="H129">
        <v>2E+20</v>
      </c>
      <c r="I129">
        <v>0</v>
      </c>
      <c r="J129">
        <v>18</v>
      </c>
      <c r="K129">
        <v>0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40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1.2588231451035701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4.9134925203039197</v>
      </c>
      <c r="U129" s="5">
        <f>IF((ContinuousStatsTable[[#This Row],[RepsRequested]]&gt;1),ContinuousStatsTable[[#This Row],[HalfWidth]],ContinuousStatsTable[[#This Row],[BatchMeansHalfWidth]])</f>
        <v>0.23893952850585826</v>
      </c>
    </row>
    <row r="130" spans="1:21" x14ac:dyDescent="0.35">
      <c r="A130" t="s">
        <v>68</v>
      </c>
      <c r="B130" t="s">
        <v>70</v>
      </c>
      <c r="C130">
        <v>3</v>
      </c>
      <c r="D130" t="s">
        <v>112</v>
      </c>
      <c r="E130" t="s">
        <v>104</v>
      </c>
      <c r="F130" t="s">
        <v>102</v>
      </c>
      <c r="G130">
        <v>43.914893617021299</v>
      </c>
      <c r="H130">
        <v>2E+20</v>
      </c>
      <c r="I130">
        <v>0</v>
      </c>
      <c r="J130">
        <v>48</v>
      </c>
      <c r="K130">
        <v>48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40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39.319148936170201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43.914893617021299</v>
      </c>
      <c r="U130" s="5">
        <f>IF((ContinuousStatsTable[[#This Row],[RepsRequested]]&gt;1),ContinuousStatsTable[[#This Row],[HalfWidth]],ContinuousStatsTable[[#This Row],[BatchMeansHalfWidth]])</f>
        <v>0.37377625497939559</v>
      </c>
    </row>
    <row r="131" spans="1:21" x14ac:dyDescent="0.35">
      <c r="A131" t="s">
        <v>68</v>
      </c>
      <c r="B131" t="s">
        <v>70</v>
      </c>
      <c r="C131">
        <v>3</v>
      </c>
      <c r="D131" t="s">
        <v>113</v>
      </c>
      <c r="E131" t="s">
        <v>101</v>
      </c>
      <c r="F131" t="s">
        <v>102</v>
      </c>
      <c r="G131">
        <v>2.3798627720972899E-2</v>
      </c>
      <c r="H131">
        <v>2E+20</v>
      </c>
      <c r="I131">
        <v>0</v>
      </c>
      <c r="J131">
        <v>0.47222222222222199</v>
      </c>
      <c r="K131">
        <v>0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40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1.9285676078063401E-2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4.8625620211652898E-2</v>
      </c>
      <c r="U131" s="5">
        <f>IF((ContinuousStatsTable[[#This Row],[RepsRequested]]&gt;1),ContinuousStatsTable[[#This Row],[HalfWidth]],ContinuousStatsTable[[#This Row],[BatchMeansHalfWidth]])</f>
        <v>2.3250169252848917E-3</v>
      </c>
    </row>
    <row r="132" spans="1:21" x14ac:dyDescent="0.35">
      <c r="A132" t="s">
        <v>68</v>
      </c>
      <c r="B132" t="s">
        <v>70</v>
      </c>
      <c r="C132">
        <v>3</v>
      </c>
      <c r="D132" t="s">
        <v>113</v>
      </c>
      <c r="E132" t="s">
        <v>103</v>
      </c>
      <c r="F132" t="s">
        <v>102</v>
      </c>
      <c r="G132">
        <v>0.85675059795502495</v>
      </c>
      <c r="H132">
        <v>2E+20</v>
      </c>
      <c r="I132">
        <v>0</v>
      </c>
      <c r="J132">
        <v>17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40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0.49501686695507002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1.34083283444468</v>
      </c>
      <c r="U132" s="5">
        <f>IF((ContinuousStatsTable[[#This Row],[RepsRequested]]&gt;1),ContinuousStatsTable[[#This Row],[HalfWidth]],ContinuousStatsTable[[#This Row],[BatchMeansHalfWidth]])</f>
        <v>6.3703063430586918E-2</v>
      </c>
    </row>
    <row r="133" spans="1:21" x14ac:dyDescent="0.35">
      <c r="A133" t="s">
        <v>68</v>
      </c>
      <c r="B133" t="s">
        <v>70</v>
      </c>
      <c r="C133">
        <v>3</v>
      </c>
      <c r="D133" t="s">
        <v>113</v>
      </c>
      <c r="E133" t="s">
        <v>104</v>
      </c>
      <c r="F133" t="s">
        <v>102</v>
      </c>
      <c r="G133">
        <v>34.468085106383</v>
      </c>
      <c r="H133">
        <v>2E+20</v>
      </c>
      <c r="I133">
        <v>0</v>
      </c>
      <c r="J133">
        <v>36</v>
      </c>
      <c r="K133">
        <v>36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40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33.840029614371403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34.468085106383</v>
      </c>
      <c r="U133" s="5">
        <f>IF((ContinuousStatsTable[[#This Row],[RepsRequested]]&gt;1),ContinuousStatsTable[[#This Row],[HalfWidth]],ContinuousStatsTable[[#This Row],[BatchMeansHalfWidth]])</f>
        <v>5.7059994756210479E-2</v>
      </c>
    </row>
    <row r="134" spans="1:21" x14ac:dyDescent="0.35">
      <c r="A134" t="s">
        <v>68</v>
      </c>
      <c r="B134" t="s">
        <v>70</v>
      </c>
      <c r="C134">
        <v>3</v>
      </c>
      <c r="D134" t="s">
        <v>114</v>
      </c>
      <c r="E134" t="s">
        <v>101</v>
      </c>
      <c r="F134" t="s">
        <v>102</v>
      </c>
      <c r="G134">
        <v>7.1072933352459705E-2</v>
      </c>
      <c r="H134">
        <v>2E+20</v>
      </c>
      <c r="I134">
        <v>0</v>
      </c>
      <c r="J134">
        <v>1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40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5.2407092959504499E-2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0.13103116230963199</v>
      </c>
      <c r="U134" s="5">
        <f>IF((ContinuousStatsTable[[#This Row],[RepsRequested]]&gt;1),ContinuousStatsTable[[#This Row],[HalfWidth]],ContinuousStatsTable[[#This Row],[BatchMeansHalfWidth]])</f>
        <v>7.2364318332914495E-3</v>
      </c>
    </row>
    <row r="135" spans="1:21" x14ac:dyDescent="0.35">
      <c r="A135" t="s">
        <v>68</v>
      </c>
      <c r="B135" t="s">
        <v>70</v>
      </c>
      <c r="C135">
        <v>3</v>
      </c>
      <c r="D135" t="s">
        <v>114</v>
      </c>
      <c r="E135" t="s">
        <v>103</v>
      </c>
      <c r="F135" t="s">
        <v>102</v>
      </c>
      <c r="G135">
        <v>2.0442963127298901</v>
      </c>
      <c r="H135">
        <v>2E+20</v>
      </c>
      <c r="I135">
        <v>0</v>
      </c>
      <c r="J135">
        <v>20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40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1.4135292926674801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3.63156438765147</v>
      </c>
      <c r="U135" s="5">
        <f>IF((ContinuousStatsTable[[#This Row],[RepsRequested]]&gt;1),ContinuousStatsTable[[#This Row],[HalfWidth]],ContinuousStatsTable[[#This Row],[BatchMeansHalfWidth]])</f>
        <v>0.17088156037632463</v>
      </c>
    </row>
    <row r="136" spans="1:21" x14ac:dyDescent="0.35">
      <c r="A136" t="s">
        <v>68</v>
      </c>
      <c r="B136" t="s">
        <v>70</v>
      </c>
      <c r="C136">
        <v>3</v>
      </c>
      <c r="D136" t="s">
        <v>114</v>
      </c>
      <c r="E136" t="s">
        <v>104</v>
      </c>
      <c r="F136" t="s">
        <v>102</v>
      </c>
      <c r="G136">
        <v>33.901435127705703</v>
      </c>
      <c r="H136">
        <v>2E+20</v>
      </c>
      <c r="I136">
        <v>0</v>
      </c>
      <c r="J136">
        <v>36</v>
      </c>
      <c r="K136">
        <v>36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40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32.66897321215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34.468085106383</v>
      </c>
      <c r="U136" s="5">
        <f>IF((ContinuousStatsTable[[#This Row],[RepsRequested]]&gt;1),ContinuousStatsTable[[#This Row],[HalfWidth]],ContinuousStatsTable[[#This Row],[BatchMeansHalfWidth]])</f>
        <v>0.15911903310216846</v>
      </c>
    </row>
    <row r="137" spans="1:21" x14ac:dyDescent="0.35">
      <c r="A137" t="s">
        <v>68</v>
      </c>
      <c r="B137" t="s">
        <v>70</v>
      </c>
      <c r="C137">
        <v>4</v>
      </c>
      <c r="D137" t="s">
        <v>71</v>
      </c>
      <c r="E137" t="s">
        <v>98</v>
      </c>
      <c r="F137" t="s">
        <v>73</v>
      </c>
      <c r="G137">
        <v>1.5470185072119301E-3</v>
      </c>
      <c r="H137">
        <v>2E+20</v>
      </c>
      <c r="I137">
        <v>0</v>
      </c>
      <c r="J137">
        <v>1</v>
      </c>
      <c r="K137">
        <v>0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40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0.39810019353189602</v>
      </c>
      <c r="U137" s="5">
        <f>IF((ContinuousStatsTable[[#This Row],[RepsRequested]]&gt;1),ContinuousStatsTable[[#This Row],[HalfWidth]],ContinuousStatsTable[[#This Row],[BatchMeansHalfWidth]])</f>
        <v>3.517181568707349E-2</v>
      </c>
    </row>
    <row r="138" spans="1:21" x14ac:dyDescent="0.35">
      <c r="A138" t="s">
        <v>68</v>
      </c>
      <c r="B138" t="s">
        <v>70</v>
      </c>
      <c r="C138">
        <v>4</v>
      </c>
      <c r="D138" t="s">
        <v>77</v>
      </c>
      <c r="E138" t="s">
        <v>98</v>
      </c>
      <c r="F138" t="s">
        <v>73</v>
      </c>
      <c r="G138">
        <v>6.30931192590789</v>
      </c>
      <c r="H138">
        <v>3E+20</v>
      </c>
      <c r="I138">
        <v>0</v>
      </c>
      <c r="J138">
        <v>20</v>
      </c>
      <c r="K138">
        <v>17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40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1.97697145350313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41.178919364966802</v>
      </c>
      <c r="U138" s="5">
        <f>IF((ContinuousStatsTable[[#This Row],[RepsRequested]]&gt;1),ContinuousStatsTable[[#This Row],[HalfWidth]],ContinuousStatsTable[[#This Row],[BatchMeansHalfWidth]])</f>
        <v>3.4233048293887243</v>
      </c>
    </row>
    <row r="139" spans="1:21" x14ac:dyDescent="0.35">
      <c r="A139" t="s">
        <v>68</v>
      </c>
      <c r="B139" t="s">
        <v>70</v>
      </c>
      <c r="C139">
        <v>4</v>
      </c>
      <c r="D139" t="s">
        <v>78</v>
      </c>
      <c r="E139" t="s">
        <v>98</v>
      </c>
      <c r="F139" t="s">
        <v>73</v>
      </c>
      <c r="G139">
        <v>3.4944822118059902</v>
      </c>
      <c r="H139">
        <v>2E+20</v>
      </c>
      <c r="I139">
        <v>0</v>
      </c>
      <c r="J139">
        <v>13</v>
      </c>
      <c r="K139">
        <v>11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40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0.454771552839979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19.253696848776201</v>
      </c>
      <c r="U139" s="5">
        <f>IF((ContinuousStatsTable[[#This Row],[RepsRequested]]&gt;1),ContinuousStatsTable[[#This Row],[HalfWidth]],ContinuousStatsTable[[#This Row],[BatchMeansHalfWidth]])</f>
        <v>1.1662037419143689</v>
      </c>
    </row>
    <row r="140" spans="1:21" x14ac:dyDescent="0.35">
      <c r="A140" t="s">
        <v>68</v>
      </c>
      <c r="B140" t="s">
        <v>70</v>
      </c>
      <c r="C140">
        <v>4</v>
      </c>
      <c r="D140" t="s">
        <v>79</v>
      </c>
      <c r="E140" t="s">
        <v>99</v>
      </c>
      <c r="F140" t="s">
        <v>81</v>
      </c>
      <c r="G140">
        <v>26.8622183310796</v>
      </c>
      <c r="H140">
        <v>2E+20</v>
      </c>
      <c r="I140">
        <v>5</v>
      </c>
      <c r="J140">
        <v>60</v>
      </c>
      <c r="K140">
        <v>55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40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13.1688445993387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68.135346638049199</v>
      </c>
      <c r="U140" s="5">
        <f>IF((ContinuousStatsTable[[#This Row],[RepsRequested]]&gt;1),ContinuousStatsTable[[#This Row],[HalfWidth]],ContinuousStatsTable[[#This Row],[BatchMeansHalfWidth]])</f>
        <v>4.6926448559231861</v>
      </c>
    </row>
    <row r="141" spans="1:21" x14ac:dyDescent="0.35">
      <c r="A141" t="s">
        <v>68</v>
      </c>
      <c r="B141" t="s">
        <v>70</v>
      </c>
      <c r="C141">
        <v>4</v>
      </c>
      <c r="D141" t="s">
        <v>87</v>
      </c>
      <c r="E141" t="s">
        <v>98</v>
      </c>
      <c r="F141" t="s">
        <v>73</v>
      </c>
      <c r="G141">
        <v>8.9517103572994097E-2</v>
      </c>
      <c r="H141">
        <v>2E+20</v>
      </c>
      <c r="I141">
        <v>0</v>
      </c>
      <c r="J141">
        <v>10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40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0.33740401833613798</v>
      </c>
      <c r="U141" s="5">
        <f>IF((ContinuousStatsTable[[#This Row],[RepsRequested]]&gt;1),ContinuousStatsTable[[#This Row],[HalfWidth]],ContinuousStatsTable[[#This Row],[BatchMeansHalfWidth]])</f>
        <v>2.7365839349572658E-2</v>
      </c>
    </row>
    <row r="142" spans="1:21" x14ac:dyDescent="0.35">
      <c r="A142" t="s">
        <v>68</v>
      </c>
      <c r="B142" t="s">
        <v>70</v>
      </c>
      <c r="C142">
        <v>4</v>
      </c>
      <c r="D142" t="s">
        <v>100</v>
      </c>
      <c r="E142" t="s">
        <v>101</v>
      </c>
      <c r="F142" t="s">
        <v>102</v>
      </c>
      <c r="G142">
        <v>0.86636435187590399</v>
      </c>
      <c r="H142">
        <v>2E+20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40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0.460239554527484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1</v>
      </c>
      <c r="U142" s="5">
        <f>IF((ContinuousStatsTable[[#This Row],[RepsRequested]]&gt;1),ContinuousStatsTable[[#This Row],[HalfWidth]],ContinuousStatsTable[[#This Row],[BatchMeansHalfWidth]])</f>
        <v>4.1864622421722578E-2</v>
      </c>
    </row>
    <row r="143" spans="1:21" x14ac:dyDescent="0.35">
      <c r="A143" t="s">
        <v>68</v>
      </c>
      <c r="B143" t="s">
        <v>70</v>
      </c>
      <c r="C143">
        <v>4</v>
      </c>
      <c r="D143" t="s">
        <v>100</v>
      </c>
      <c r="E143" t="s">
        <v>103</v>
      </c>
      <c r="F143" t="s">
        <v>102</v>
      </c>
      <c r="G143">
        <v>2.5990930556277099</v>
      </c>
      <c r="H143">
        <v>2E+20</v>
      </c>
      <c r="I143">
        <v>0</v>
      </c>
      <c r="J143">
        <v>3</v>
      </c>
      <c r="K143">
        <v>3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40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1.38071866358245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3</v>
      </c>
      <c r="U143" s="5">
        <f>IF((ContinuousStatsTable[[#This Row],[RepsRequested]]&gt;1),ContinuousStatsTable[[#This Row],[HalfWidth]],ContinuousStatsTable[[#This Row],[BatchMeansHalfWidth]])</f>
        <v>0.1255938672651678</v>
      </c>
    </row>
    <row r="144" spans="1:21" x14ac:dyDescent="0.35">
      <c r="A144" t="s">
        <v>68</v>
      </c>
      <c r="B144" t="s">
        <v>70</v>
      </c>
      <c r="C144">
        <v>4</v>
      </c>
      <c r="D144" t="s">
        <v>100</v>
      </c>
      <c r="E144" t="s">
        <v>104</v>
      </c>
      <c r="F144" t="s">
        <v>102</v>
      </c>
      <c r="G144">
        <v>3</v>
      </c>
      <c r="H144">
        <v>2E+20</v>
      </c>
      <c r="I144">
        <v>3</v>
      </c>
      <c r="J144">
        <v>3</v>
      </c>
      <c r="K144">
        <v>3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40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3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3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3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35">
      <c r="A145" t="s">
        <v>68</v>
      </c>
      <c r="B145" t="s">
        <v>70</v>
      </c>
      <c r="C145">
        <v>4</v>
      </c>
      <c r="D145" t="s">
        <v>105</v>
      </c>
      <c r="E145" t="s">
        <v>101</v>
      </c>
      <c r="F145" t="s">
        <v>102</v>
      </c>
      <c r="G145">
        <v>0.90818840047168004</v>
      </c>
      <c r="H145">
        <v>2E+20</v>
      </c>
      <c r="I145">
        <v>0</v>
      </c>
      <c r="J145">
        <v>1</v>
      </c>
      <c r="K145">
        <v>1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40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0.51093143286290499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0.99324124232539002</v>
      </c>
      <c r="U145" s="5">
        <f>IF((ContinuousStatsTable[[#This Row],[RepsRequested]]&gt;1),ContinuousStatsTable[[#This Row],[HalfWidth]],ContinuousStatsTable[[#This Row],[BatchMeansHalfWidth]])</f>
        <v>3.8036249547188657E-2</v>
      </c>
    </row>
    <row r="146" spans="1:21" x14ac:dyDescent="0.35">
      <c r="A146" t="s">
        <v>68</v>
      </c>
      <c r="B146" t="s">
        <v>70</v>
      </c>
      <c r="C146">
        <v>4</v>
      </c>
      <c r="D146" t="s">
        <v>105</v>
      </c>
      <c r="E146" t="s">
        <v>103</v>
      </c>
      <c r="F146" t="s">
        <v>102</v>
      </c>
      <c r="G146">
        <v>1.8163768009433601</v>
      </c>
      <c r="H146">
        <v>2E+20</v>
      </c>
      <c r="I146">
        <v>0</v>
      </c>
      <c r="J146">
        <v>2</v>
      </c>
      <c r="K146">
        <v>2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40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1.02186286572581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1.98648248465078</v>
      </c>
      <c r="U146" s="5">
        <f>IF((ContinuousStatsTable[[#This Row],[RepsRequested]]&gt;1),ContinuousStatsTable[[#This Row],[HalfWidth]],ContinuousStatsTable[[#This Row],[BatchMeansHalfWidth]])</f>
        <v>7.6072499094375606E-2</v>
      </c>
    </row>
    <row r="147" spans="1:21" x14ac:dyDescent="0.35">
      <c r="A147" t="s">
        <v>68</v>
      </c>
      <c r="B147" t="s">
        <v>70</v>
      </c>
      <c r="C147">
        <v>4</v>
      </c>
      <c r="D147" t="s">
        <v>105</v>
      </c>
      <c r="E147" t="s">
        <v>104</v>
      </c>
      <c r="F147" t="s">
        <v>102</v>
      </c>
      <c r="G147">
        <v>2</v>
      </c>
      <c r="H147">
        <v>2E+20</v>
      </c>
      <c r="I147">
        <v>2</v>
      </c>
      <c r="J147">
        <v>2</v>
      </c>
      <c r="K147">
        <v>2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40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2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2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2</v>
      </c>
      <c r="U147" s="5">
        <f>IF((ContinuousStatsTable[[#This Row],[RepsRequested]]&gt;1),ContinuousStatsTable[[#This Row],[HalfWidth]],ContinuousStatsTable[[#This Row],[BatchMeansHalfWidth]])</f>
        <v>0</v>
      </c>
    </row>
    <row r="148" spans="1:21" x14ac:dyDescent="0.35">
      <c r="A148" t="s">
        <v>68</v>
      </c>
      <c r="B148" t="s">
        <v>70</v>
      </c>
      <c r="C148">
        <v>4</v>
      </c>
      <c r="D148" t="s">
        <v>106</v>
      </c>
      <c r="E148" t="s">
        <v>101</v>
      </c>
      <c r="F148" t="s">
        <v>102</v>
      </c>
      <c r="G148">
        <v>3.4821686648641603E-2</v>
      </c>
      <c r="H148">
        <v>2E+20</v>
      </c>
      <c r="I148">
        <v>0</v>
      </c>
      <c r="J148">
        <v>1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40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1.4048189417398899E-2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4.5875370133509598E-2</v>
      </c>
      <c r="U148" s="5">
        <f>IF((ContinuousStatsTable[[#This Row],[RepsRequested]]&gt;1),ContinuousStatsTable[[#This Row],[HalfWidth]],ContinuousStatsTable[[#This Row],[BatchMeansHalfWidth]])</f>
        <v>2.1678538559285762E-3</v>
      </c>
    </row>
    <row r="149" spans="1:21" x14ac:dyDescent="0.35">
      <c r="A149" t="s">
        <v>68</v>
      </c>
      <c r="B149" t="s">
        <v>70</v>
      </c>
      <c r="C149">
        <v>4</v>
      </c>
      <c r="D149" t="s">
        <v>106</v>
      </c>
      <c r="E149" t="s">
        <v>103</v>
      </c>
      <c r="F149" t="s">
        <v>102</v>
      </c>
      <c r="G149">
        <v>3.4821686648641603E-2</v>
      </c>
      <c r="H149">
        <v>2E+20</v>
      </c>
      <c r="I149">
        <v>0</v>
      </c>
      <c r="J149">
        <v>1</v>
      </c>
      <c r="K149">
        <v>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40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1.4048189417398899E-2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4.5875370133509598E-2</v>
      </c>
      <c r="U149" s="5">
        <f>IF((ContinuousStatsTable[[#This Row],[RepsRequested]]&gt;1),ContinuousStatsTable[[#This Row],[HalfWidth]],ContinuousStatsTable[[#This Row],[BatchMeansHalfWidth]])</f>
        <v>2.1678538559285762E-3</v>
      </c>
    </row>
    <row r="150" spans="1:21" x14ac:dyDescent="0.35">
      <c r="A150" t="s">
        <v>68</v>
      </c>
      <c r="B150" t="s">
        <v>70</v>
      </c>
      <c r="C150">
        <v>4</v>
      </c>
      <c r="D150" t="s">
        <v>106</v>
      </c>
      <c r="E150" t="s">
        <v>104</v>
      </c>
      <c r="F150" t="s">
        <v>102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40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68</v>
      </c>
      <c r="B151" t="s">
        <v>70</v>
      </c>
      <c r="C151">
        <v>4</v>
      </c>
      <c r="D151" t="s">
        <v>88</v>
      </c>
      <c r="E151" t="s">
        <v>98</v>
      </c>
      <c r="F151" t="s">
        <v>73</v>
      </c>
      <c r="G151">
        <v>0</v>
      </c>
      <c r="H151">
        <v>2E+20</v>
      </c>
      <c r="I151">
        <v>0</v>
      </c>
      <c r="J151">
        <v>0</v>
      </c>
      <c r="K151">
        <v>0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40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 x14ac:dyDescent="0.35">
      <c r="A152" t="s">
        <v>68</v>
      </c>
      <c r="B152" t="s">
        <v>70</v>
      </c>
      <c r="C152">
        <v>4</v>
      </c>
      <c r="D152" t="s">
        <v>89</v>
      </c>
      <c r="E152" t="s">
        <v>98</v>
      </c>
      <c r="F152" t="s">
        <v>73</v>
      </c>
      <c r="G152">
        <v>0.75996879995911404</v>
      </c>
      <c r="H152">
        <v>2E+20</v>
      </c>
      <c r="I152">
        <v>0</v>
      </c>
      <c r="J152">
        <v>8</v>
      </c>
      <c r="K152">
        <v>0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40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0.204887090690615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0.964264608806778</v>
      </c>
      <c r="U152" s="5">
        <f>IF((ContinuousStatsTable[[#This Row],[RepsRequested]]&gt;1),ContinuousStatsTable[[#This Row],[HalfWidth]],ContinuousStatsTable[[#This Row],[BatchMeansHalfWidth]])</f>
        <v>4.9144138657566706E-2</v>
      </c>
    </row>
    <row r="153" spans="1:21" x14ac:dyDescent="0.35">
      <c r="A153" t="s">
        <v>68</v>
      </c>
      <c r="B153" t="s">
        <v>70</v>
      </c>
      <c r="C153">
        <v>4</v>
      </c>
      <c r="D153" t="s">
        <v>107</v>
      </c>
      <c r="E153" t="s">
        <v>101</v>
      </c>
      <c r="F153" t="s">
        <v>102</v>
      </c>
      <c r="G153">
        <v>0.19399084508575901</v>
      </c>
      <c r="H153">
        <v>2E+20</v>
      </c>
      <c r="I153">
        <v>0</v>
      </c>
      <c r="J153">
        <v>1</v>
      </c>
      <c r="K153">
        <v>0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40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5.37537032568541E-2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0.25294900578934798</v>
      </c>
      <c r="U153" s="5">
        <f>IF((ContinuousStatsTable[[#This Row],[RepsRequested]]&gt;1),ContinuousStatsTable[[#This Row],[HalfWidth]],ContinuousStatsTable[[#This Row],[BatchMeansHalfWidth]])</f>
        <v>1.2546446473909312E-2</v>
      </c>
    </row>
    <row r="154" spans="1:21" x14ac:dyDescent="0.35">
      <c r="A154" t="s">
        <v>68</v>
      </c>
      <c r="B154" t="s">
        <v>70</v>
      </c>
      <c r="C154">
        <v>4</v>
      </c>
      <c r="D154" t="s">
        <v>107</v>
      </c>
      <c r="E154" t="s">
        <v>103</v>
      </c>
      <c r="F154" t="s">
        <v>102</v>
      </c>
      <c r="G154">
        <v>0.38798169017151801</v>
      </c>
      <c r="H154">
        <v>2E+20</v>
      </c>
      <c r="I154">
        <v>0</v>
      </c>
      <c r="J154">
        <v>2</v>
      </c>
      <c r="K154">
        <v>0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40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0.10750740651370801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0.50589801157869696</v>
      </c>
      <c r="U154" s="5">
        <f>IF((ContinuousStatsTable[[#This Row],[RepsRequested]]&gt;1),ContinuousStatsTable[[#This Row],[HalfWidth]],ContinuousStatsTable[[#This Row],[BatchMeansHalfWidth]])</f>
        <v>2.5092892947818527E-2</v>
      </c>
    </row>
    <row r="155" spans="1:21" x14ac:dyDescent="0.35">
      <c r="A155" t="s">
        <v>68</v>
      </c>
      <c r="B155" t="s">
        <v>70</v>
      </c>
      <c r="C155">
        <v>4</v>
      </c>
      <c r="D155" t="s">
        <v>107</v>
      </c>
      <c r="E155" t="s">
        <v>104</v>
      </c>
      <c r="F155" t="s">
        <v>102</v>
      </c>
      <c r="G155">
        <v>2</v>
      </c>
      <c r="H155">
        <v>2E+20</v>
      </c>
      <c r="I155">
        <v>2</v>
      </c>
      <c r="J155">
        <v>2</v>
      </c>
      <c r="K155">
        <v>2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40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2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2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2</v>
      </c>
      <c r="U155" s="5">
        <f>IF((ContinuousStatsTable[[#This Row],[RepsRequested]]&gt;1),ContinuousStatsTable[[#This Row],[HalfWidth]],ContinuousStatsTable[[#This Row],[BatchMeansHalfWidth]])</f>
        <v>0</v>
      </c>
    </row>
    <row r="156" spans="1:21" x14ac:dyDescent="0.35">
      <c r="A156" t="s">
        <v>68</v>
      </c>
      <c r="B156" t="s">
        <v>70</v>
      </c>
      <c r="C156">
        <v>4</v>
      </c>
      <c r="D156" t="s">
        <v>90</v>
      </c>
      <c r="E156" t="s">
        <v>98</v>
      </c>
      <c r="F156" t="s">
        <v>73</v>
      </c>
      <c r="G156">
        <v>0</v>
      </c>
      <c r="H156">
        <v>2E+20</v>
      </c>
      <c r="I156">
        <v>0</v>
      </c>
      <c r="J156">
        <v>0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40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3.9129347275412202E-2</v>
      </c>
      <c r="U156" s="5">
        <f>IF((ContinuousStatsTable[[#This Row],[RepsRequested]]&gt;1),ContinuousStatsTable[[#This Row],[HalfWidth]],ContinuousStatsTable[[#This Row],[BatchMeansHalfWidth]])</f>
        <v>2.9617305217409431E-3</v>
      </c>
    </row>
    <row r="157" spans="1:21" x14ac:dyDescent="0.35">
      <c r="A157" t="s">
        <v>68</v>
      </c>
      <c r="B157" t="s">
        <v>70</v>
      </c>
      <c r="C157">
        <v>4</v>
      </c>
      <c r="D157" t="s">
        <v>91</v>
      </c>
      <c r="E157" t="s">
        <v>98</v>
      </c>
      <c r="F157" t="s">
        <v>73</v>
      </c>
      <c r="G157">
        <v>0</v>
      </c>
      <c r="H157">
        <v>2E+20</v>
      </c>
      <c r="I157">
        <v>0</v>
      </c>
      <c r="J157">
        <v>0</v>
      </c>
      <c r="K157">
        <v>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40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0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5.1297285883804403E-2</v>
      </c>
      <c r="U157" s="5">
        <f>IF((ContinuousStatsTable[[#This Row],[RepsRequested]]&gt;1),ContinuousStatsTable[[#This Row],[HalfWidth]],ContinuousStatsTable[[#This Row],[BatchMeansHalfWidth]])</f>
        <v>4.266409302196481E-3</v>
      </c>
    </row>
    <row r="158" spans="1:21" x14ac:dyDescent="0.35">
      <c r="A158" t="s">
        <v>68</v>
      </c>
      <c r="B158" t="s">
        <v>70</v>
      </c>
      <c r="C158">
        <v>4</v>
      </c>
      <c r="D158" t="s">
        <v>92</v>
      </c>
      <c r="E158" t="s">
        <v>98</v>
      </c>
      <c r="F158" t="s">
        <v>73</v>
      </c>
      <c r="G158">
        <v>5.0084871943326004</v>
      </c>
      <c r="H158">
        <v>2E+20</v>
      </c>
      <c r="I158">
        <v>0</v>
      </c>
      <c r="J158">
        <v>10</v>
      </c>
      <c r="K158">
        <v>4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40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3.0665287286053702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5.6439865641560401</v>
      </c>
      <c r="U158" s="5">
        <f>IF((ContinuousStatsTable[[#This Row],[RepsRequested]]&gt;1),ContinuousStatsTable[[#This Row],[HalfWidth]],ContinuousStatsTable[[#This Row],[BatchMeansHalfWidth]])</f>
        <v>0.22493791736316851</v>
      </c>
    </row>
    <row r="159" spans="1:21" x14ac:dyDescent="0.35">
      <c r="A159" t="s">
        <v>68</v>
      </c>
      <c r="B159" t="s">
        <v>70</v>
      </c>
      <c r="C159">
        <v>4</v>
      </c>
      <c r="D159" t="s">
        <v>94</v>
      </c>
      <c r="E159" t="s">
        <v>98</v>
      </c>
      <c r="F159" t="s">
        <v>73</v>
      </c>
      <c r="G159">
        <v>0</v>
      </c>
      <c r="H159">
        <v>2E+20</v>
      </c>
      <c r="I159">
        <v>0</v>
      </c>
      <c r="J159">
        <v>0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40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</v>
      </c>
      <c r="U159" s="5">
        <f>IF((ContinuousStatsTable[[#This Row],[RepsRequested]]&gt;1),ContinuousStatsTable[[#This Row],[HalfWidth]],ContinuousStatsTable[[#This Row],[BatchMeansHalfWidth]])</f>
        <v>0</v>
      </c>
    </row>
    <row r="160" spans="1:21" x14ac:dyDescent="0.35">
      <c r="A160" t="s">
        <v>68</v>
      </c>
      <c r="B160" t="s">
        <v>70</v>
      </c>
      <c r="C160">
        <v>4</v>
      </c>
      <c r="D160" t="s">
        <v>95</v>
      </c>
      <c r="E160" t="s">
        <v>98</v>
      </c>
      <c r="F160" t="s">
        <v>73</v>
      </c>
      <c r="G160">
        <v>4.0895696880044599E-4</v>
      </c>
      <c r="H160">
        <v>2E+20</v>
      </c>
      <c r="I160">
        <v>0</v>
      </c>
      <c r="J160">
        <v>1</v>
      </c>
      <c r="K160">
        <v>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40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0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0.44531135910512998</v>
      </c>
      <c r="U160" s="5">
        <f>IF((ContinuousStatsTable[[#This Row],[RepsRequested]]&gt;1),ContinuousStatsTable[[#This Row],[HalfWidth]],ContinuousStatsTable[[#This Row],[BatchMeansHalfWidth]])</f>
        <v>4.0313835051106688E-2</v>
      </c>
    </row>
    <row r="161" spans="1:21" x14ac:dyDescent="0.35">
      <c r="A161" t="s">
        <v>68</v>
      </c>
      <c r="B161" t="s">
        <v>70</v>
      </c>
      <c r="C161">
        <v>4</v>
      </c>
      <c r="D161" t="s">
        <v>108</v>
      </c>
      <c r="E161" t="s">
        <v>101</v>
      </c>
      <c r="F161" t="s">
        <v>102</v>
      </c>
      <c r="G161">
        <v>0</v>
      </c>
      <c r="H161">
        <v>2E+20</v>
      </c>
      <c r="I161">
        <v>0</v>
      </c>
      <c r="J161">
        <v>0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40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35">
      <c r="A162" t="s">
        <v>68</v>
      </c>
      <c r="B162" t="s">
        <v>70</v>
      </c>
      <c r="C162">
        <v>4</v>
      </c>
      <c r="D162" t="s">
        <v>108</v>
      </c>
      <c r="E162" t="s">
        <v>103</v>
      </c>
      <c r="F162" t="s">
        <v>102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40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 s="5">
        <f>IF((ContinuousStatsTable[[#This Row],[RepsRequested]]&gt;1),ContinuousStatsTable[[#This Row],[HalfWidth]],ContinuousStatsTable[[#This Row],[BatchMeansHalfWidth]])</f>
        <v>0</v>
      </c>
    </row>
    <row r="163" spans="1:21" x14ac:dyDescent="0.35">
      <c r="A163" t="s">
        <v>68</v>
      </c>
      <c r="B163" t="s">
        <v>70</v>
      </c>
      <c r="C163">
        <v>4</v>
      </c>
      <c r="D163" t="s">
        <v>108</v>
      </c>
      <c r="E163" t="s">
        <v>104</v>
      </c>
      <c r="F163" t="s">
        <v>102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40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35">
      <c r="A164" t="s">
        <v>68</v>
      </c>
      <c r="B164" t="s">
        <v>70</v>
      </c>
      <c r="C164">
        <v>4</v>
      </c>
      <c r="D164" t="s">
        <v>109</v>
      </c>
      <c r="E164" t="s">
        <v>101</v>
      </c>
      <c r="F164" t="s">
        <v>102</v>
      </c>
      <c r="G164">
        <v>0</v>
      </c>
      <c r="H164">
        <v>2E+20</v>
      </c>
      <c r="I164">
        <v>0</v>
      </c>
      <c r="J164">
        <v>0</v>
      </c>
      <c r="K164">
        <v>0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40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</v>
      </c>
      <c r="U164" s="5">
        <f>IF((ContinuousStatsTable[[#This Row],[RepsRequested]]&gt;1),ContinuousStatsTable[[#This Row],[HalfWidth]],ContinuousStatsTable[[#This Row],[BatchMeansHalfWidth]])</f>
        <v>0</v>
      </c>
    </row>
    <row r="165" spans="1:21" x14ac:dyDescent="0.35">
      <c r="A165" t="s">
        <v>68</v>
      </c>
      <c r="B165" t="s">
        <v>70</v>
      </c>
      <c r="C165">
        <v>4</v>
      </c>
      <c r="D165" t="s">
        <v>109</v>
      </c>
      <c r="E165" t="s">
        <v>103</v>
      </c>
      <c r="F165" t="s">
        <v>102</v>
      </c>
      <c r="G165">
        <v>0</v>
      </c>
      <c r="H165">
        <v>2E+20</v>
      </c>
      <c r="I165">
        <v>0</v>
      </c>
      <c r="J165">
        <v>0</v>
      </c>
      <c r="K165">
        <v>0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40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0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0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35">
      <c r="A166" t="s">
        <v>68</v>
      </c>
      <c r="B166" t="s">
        <v>70</v>
      </c>
      <c r="C166">
        <v>4</v>
      </c>
      <c r="D166" t="s">
        <v>109</v>
      </c>
      <c r="E166" t="s">
        <v>104</v>
      </c>
      <c r="F166" t="s">
        <v>102</v>
      </c>
      <c r="G166">
        <v>1</v>
      </c>
      <c r="H166">
        <v>2E+20</v>
      </c>
      <c r="I166">
        <v>1</v>
      </c>
      <c r="J166">
        <v>1</v>
      </c>
      <c r="K166">
        <v>1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40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1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1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1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35">
      <c r="A167" t="s">
        <v>68</v>
      </c>
      <c r="B167" t="s">
        <v>70</v>
      </c>
      <c r="C167">
        <v>4</v>
      </c>
      <c r="D167" t="s">
        <v>110</v>
      </c>
      <c r="E167" t="s">
        <v>101</v>
      </c>
      <c r="F167" t="s">
        <v>102</v>
      </c>
      <c r="G167">
        <v>0</v>
      </c>
      <c r="H167">
        <v>2E+20</v>
      </c>
      <c r="I167">
        <v>0</v>
      </c>
      <c r="J167">
        <v>0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40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</v>
      </c>
      <c r="U167" s="5">
        <f>IF((ContinuousStatsTable[[#This Row],[RepsRequested]]&gt;1),ContinuousStatsTable[[#This Row],[HalfWidth]],ContinuousStatsTable[[#This Row],[BatchMeansHalfWidth]])</f>
        <v>0</v>
      </c>
    </row>
    <row r="168" spans="1:21" x14ac:dyDescent="0.35">
      <c r="A168" t="s">
        <v>68</v>
      </c>
      <c r="B168" t="s">
        <v>70</v>
      </c>
      <c r="C168">
        <v>4</v>
      </c>
      <c r="D168" t="s">
        <v>110</v>
      </c>
      <c r="E168" t="s">
        <v>103</v>
      </c>
      <c r="F168" t="s">
        <v>102</v>
      </c>
      <c r="G168">
        <v>0</v>
      </c>
      <c r="H168">
        <v>2E+20</v>
      </c>
      <c r="I168">
        <v>0</v>
      </c>
      <c r="J168">
        <v>0</v>
      </c>
      <c r="K168">
        <v>0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40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0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</v>
      </c>
      <c r="U168" s="5">
        <f>IF((ContinuousStatsTable[[#This Row],[RepsRequested]]&gt;1),ContinuousStatsTable[[#This Row],[HalfWidth]],ContinuousStatsTable[[#This Row],[BatchMeansHalfWidth]])</f>
        <v>0</v>
      </c>
    </row>
    <row r="169" spans="1:21" x14ac:dyDescent="0.35">
      <c r="A169" t="s">
        <v>68</v>
      </c>
      <c r="B169" t="s">
        <v>70</v>
      </c>
      <c r="C169">
        <v>4</v>
      </c>
      <c r="D169" t="s">
        <v>110</v>
      </c>
      <c r="E169" t="s">
        <v>104</v>
      </c>
      <c r="F169" t="s">
        <v>102</v>
      </c>
      <c r="G169">
        <v>1</v>
      </c>
      <c r="H169">
        <v>2E+20</v>
      </c>
      <c r="I169">
        <v>1</v>
      </c>
      <c r="J169">
        <v>1</v>
      </c>
      <c r="K169">
        <v>1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40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1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1</v>
      </c>
      <c r="U169" s="5">
        <f>IF((ContinuousStatsTable[[#This Row],[RepsRequested]]&gt;1),ContinuousStatsTable[[#This Row],[HalfWidth]],ContinuousStatsTable[[#This Row],[BatchMeansHalfWidth]])</f>
        <v>0</v>
      </c>
    </row>
    <row r="170" spans="1:21" x14ac:dyDescent="0.35">
      <c r="A170" t="s">
        <v>68</v>
      </c>
      <c r="B170" t="s">
        <v>70</v>
      </c>
      <c r="C170">
        <v>4</v>
      </c>
      <c r="D170" t="s">
        <v>111</v>
      </c>
      <c r="E170" t="s">
        <v>101</v>
      </c>
      <c r="F170" t="s">
        <v>102</v>
      </c>
      <c r="G170">
        <v>0</v>
      </c>
      <c r="H170">
        <v>2E+20</v>
      </c>
      <c r="I170">
        <v>0</v>
      </c>
      <c r="J170">
        <v>0</v>
      </c>
      <c r="K170">
        <v>0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40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35">
      <c r="A171" t="s">
        <v>68</v>
      </c>
      <c r="B171" t="s">
        <v>70</v>
      </c>
      <c r="C171">
        <v>4</v>
      </c>
      <c r="D171" t="s">
        <v>111</v>
      </c>
      <c r="E171" t="s">
        <v>103</v>
      </c>
      <c r="F171" t="s">
        <v>102</v>
      </c>
      <c r="G171">
        <v>0</v>
      </c>
      <c r="H171">
        <v>2E+20</v>
      </c>
      <c r="I171">
        <v>0</v>
      </c>
      <c r="J171">
        <v>0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40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0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0</v>
      </c>
      <c r="U171" s="5">
        <f>IF((ContinuousStatsTable[[#This Row],[RepsRequested]]&gt;1),ContinuousStatsTable[[#This Row],[HalfWidth]],ContinuousStatsTable[[#This Row],[BatchMeansHalfWidth]])</f>
        <v>0</v>
      </c>
    </row>
    <row r="172" spans="1:21" x14ac:dyDescent="0.35">
      <c r="A172" t="s">
        <v>68</v>
      </c>
      <c r="B172" t="s">
        <v>70</v>
      </c>
      <c r="C172">
        <v>4</v>
      </c>
      <c r="D172" t="s">
        <v>111</v>
      </c>
      <c r="E172" t="s">
        <v>104</v>
      </c>
      <c r="F172" t="s">
        <v>102</v>
      </c>
      <c r="G172">
        <v>3</v>
      </c>
      <c r="H172">
        <v>2E+20</v>
      </c>
      <c r="I172">
        <v>3</v>
      </c>
      <c r="J172">
        <v>3</v>
      </c>
      <c r="K172">
        <v>3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40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3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3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3</v>
      </c>
      <c r="U172" s="5">
        <f>IF((ContinuousStatsTable[[#This Row],[RepsRequested]]&gt;1),ContinuousStatsTable[[#This Row],[HalfWidth]],ContinuousStatsTable[[#This Row],[BatchMeansHalfWidth]])</f>
        <v>0</v>
      </c>
    </row>
    <row r="173" spans="1:21" x14ac:dyDescent="0.35">
      <c r="A173" t="s">
        <v>68</v>
      </c>
      <c r="B173" t="s">
        <v>70</v>
      </c>
      <c r="C173">
        <v>4</v>
      </c>
      <c r="D173" t="s">
        <v>112</v>
      </c>
      <c r="E173" t="s">
        <v>101</v>
      </c>
      <c r="F173" t="s">
        <v>102</v>
      </c>
      <c r="G173">
        <v>9.6903303644747696E-2</v>
      </c>
      <c r="H173">
        <v>2E+20</v>
      </c>
      <c r="I173">
        <v>0</v>
      </c>
      <c r="J173">
        <v>1</v>
      </c>
      <c r="K173">
        <v>0.20833333333333301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40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2.6917362930432401E-2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0.16976135707510301</v>
      </c>
      <c r="U173" s="5">
        <f>IF((ContinuousStatsTable[[#This Row],[RepsRequested]]&gt;1),ContinuousStatsTable[[#This Row],[HalfWidth]],ContinuousStatsTable[[#This Row],[BatchMeansHalfWidth]])</f>
        <v>9.6705244070255485E-3</v>
      </c>
    </row>
    <row r="174" spans="1:21" x14ac:dyDescent="0.35">
      <c r="A174" t="s">
        <v>68</v>
      </c>
      <c r="B174" t="s">
        <v>70</v>
      </c>
      <c r="C174">
        <v>4</v>
      </c>
      <c r="D174" t="s">
        <v>112</v>
      </c>
      <c r="E174" t="s">
        <v>103</v>
      </c>
      <c r="F174" t="s">
        <v>102</v>
      </c>
      <c r="G174">
        <v>2.5297566693523899</v>
      </c>
      <c r="H174">
        <v>2E+20</v>
      </c>
      <c r="I174">
        <v>0</v>
      </c>
      <c r="J174">
        <v>14</v>
      </c>
      <c r="K174">
        <v>10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40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1.2588231451035701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4.9134925203039197</v>
      </c>
      <c r="U174" s="5">
        <f>IF((ContinuousStatsTable[[#This Row],[RepsRequested]]&gt;1),ContinuousStatsTable[[#This Row],[HalfWidth]],ContinuousStatsTable[[#This Row],[BatchMeansHalfWidth]])</f>
        <v>0.23893952850585826</v>
      </c>
    </row>
    <row r="175" spans="1:21" x14ac:dyDescent="0.35">
      <c r="A175" t="s">
        <v>68</v>
      </c>
      <c r="B175" t="s">
        <v>70</v>
      </c>
      <c r="C175">
        <v>4</v>
      </c>
      <c r="D175" t="s">
        <v>112</v>
      </c>
      <c r="E175" t="s">
        <v>104</v>
      </c>
      <c r="F175" t="s">
        <v>102</v>
      </c>
      <c r="G175">
        <v>41.458561867356103</v>
      </c>
      <c r="H175">
        <v>2E+20</v>
      </c>
      <c r="I175">
        <v>0</v>
      </c>
      <c r="J175">
        <v>48</v>
      </c>
      <c r="K175">
        <v>48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40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39.319148936170201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43.914893617021299</v>
      </c>
      <c r="U175" s="5">
        <f>IF((ContinuousStatsTable[[#This Row],[RepsRequested]]&gt;1),ContinuousStatsTable[[#This Row],[HalfWidth]],ContinuousStatsTable[[#This Row],[BatchMeansHalfWidth]])</f>
        <v>0.37377625497939559</v>
      </c>
    </row>
    <row r="176" spans="1:21" x14ac:dyDescent="0.35">
      <c r="A176" t="s">
        <v>68</v>
      </c>
      <c r="B176" t="s">
        <v>70</v>
      </c>
      <c r="C176">
        <v>4</v>
      </c>
      <c r="D176" t="s">
        <v>113</v>
      </c>
      <c r="E176" t="s">
        <v>101</v>
      </c>
      <c r="F176" t="s">
        <v>102</v>
      </c>
      <c r="G176">
        <v>2.8298530976827999E-2</v>
      </c>
      <c r="H176">
        <v>1.15282262161305E-2</v>
      </c>
      <c r="I176">
        <v>0</v>
      </c>
      <c r="J176">
        <v>0.38888888888888901</v>
      </c>
      <c r="K176">
        <v>2.7777777777777801E-2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40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1.9285676078063401E-2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4.8625620211652898E-2</v>
      </c>
      <c r="U176" s="5">
        <f>IF((ContinuousStatsTable[[#This Row],[RepsRequested]]&gt;1),ContinuousStatsTable[[#This Row],[HalfWidth]],ContinuousStatsTable[[#This Row],[BatchMeansHalfWidth]])</f>
        <v>2.3250169252848917E-3</v>
      </c>
    </row>
    <row r="177" spans="1:21" x14ac:dyDescent="0.35">
      <c r="A177" t="s">
        <v>68</v>
      </c>
      <c r="B177" t="s">
        <v>70</v>
      </c>
      <c r="C177">
        <v>4</v>
      </c>
      <c r="D177" t="s">
        <v>113</v>
      </c>
      <c r="E177" t="s">
        <v>103</v>
      </c>
      <c r="F177" t="s">
        <v>102</v>
      </c>
      <c r="G177">
        <v>1.0187471151658101</v>
      </c>
      <c r="H177">
        <v>0.41501614378069701</v>
      </c>
      <c r="I177">
        <v>0</v>
      </c>
      <c r="J177">
        <v>14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40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0.49501686695507002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1.34083283444468</v>
      </c>
      <c r="U177" s="5">
        <f>IF((ContinuousStatsTable[[#This Row],[RepsRequested]]&gt;1),ContinuousStatsTable[[#This Row],[HalfWidth]],ContinuousStatsTable[[#This Row],[BatchMeansHalfWidth]])</f>
        <v>6.3703063430586918E-2</v>
      </c>
    </row>
    <row r="178" spans="1:21" x14ac:dyDescent="0.35">
      <c r="A178" t="s">
        <v>68</v>
      </c>
      <c r="B178" t="s">
        <v>70</v>
      </c>
      <c r="C178">
        <v>4</v>
      </c>
      <c r="D178" t="s">
        <v>113</v>
      </c>
      <c r="E178" t="s">
        <v>104</v>
      </c>
      <c r="F178" t="s">
        <v>102</v>
      </c>
      <c r="G178">
        <v>34.468085106383</v>
      </c>
      <c r="H178">
        <v>2E+20</v>
      </c>
      <c r="I178">
        <v>0</v>
      </c>
      <c r="J178">
        <v>36</v>
      </c>
      <c r="K178">
        <v>36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40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33.840029614371403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34.468085106383</v>
      </c>
      <c r="U178" s="5">
        <f>IF((ContinuousStatsTable[[#This Row],[RepsRequested]]&gt;1),ContinuousStatsTable[[#This Row],[HalfWidth]],ContinuousStatsTable[[#This Row],[BatchMeansHalfWidth]])</f>
        <v>5.7059994756210479E-2</v>
      </c>
    </row>
    <row r="179" spans="1:21" x14ac:dyDescent="0.35">
      <c r="A179" t="s">
        <v>68</v>
      </c>
      <c r="B179" t="s">
        <v>70</v>
      </c>
      <c r="C179">
        <v>4</v>
      </c>
      <c r="D179" t="s">
        <v>114</v>
      </c>
      <c r="E179" t="s">
        <v>101</v>
      </c>
      <c r="F179" t="s">
        <v>102</v>
      </c>
      <c r="G179">
        <v>9.0015255065561503E-2</v>
      </c>
      <c r="H179">
        <v>3.7263651214300399E-2</v>
      </c>
      <c r="I179">
        <v>0</v>
      </c>
      <c r="J179">
        <v>1</v>
      </c>
      <c r="K179">
        <v>0.33333333333333298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40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5.2407092959504499E-2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0.13103116230963199</v>
      </c>
      <c r="U179" s="5">
        <f>IF((ContinuousStatsTable[[#This Row],[RepsRequested]]&gt;1),ContinuousStatsTable[[#This Row],[HalfWidth]],ContinuousStatsTable[[#This Row],[BatchMeansHalfWidth]])</f>
        <v>7.2364318332914495E-3</v>
      </c>
    </row>
    <row r="180" spans="1:21" x14ac:dyDescent="0.35">
      <c r="A180" t="s">
        <v>68</v>
      </c>
      <c r="B180" t="s">
        <v>70</v>
      </c>
      <c r="C180">
        <v>4</v>
      </c>
      <c r="D180" t="s">
        <v>114</v>
      </c>
      <c r="E180" t="s">
        <v>103</v>
      </c>
      <c r="F180" t="s">
        <v>102</v>
      </c>
      <c r="G180">
        <v>2.7383487631621</v>
      </c>
      <c r="H180">
        <v>0.97777949900948402</v>
      </c>
      <c r="I180">
        <v>0</v>
      </c>
      <c r="J180">
        <v>15</v>
      </c>
      <c r="K180">
        <v>12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40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1.4135292926674801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3.63156438765147</v>
      </c>
      <c r="U180" s="5">
        <f>IF((ContinuousStatsTable[[#This Row],[RepsRequested]]&gt;1),ContinuousStatsTable[[#This Row],[HalfWidth]],ContinuousStatsTable[[#This Row],[BatchMeansHalfWidth]])</f>
        <v>0.17088156037632463</v>
      </c>
    </row>
    <row r="181" spans="1:21" x14ac:dyDescent="0.35">
      <c r="A181" t="s">
        <v>68</v>
      </c>
      <c r="B181" t="s">
        <v>70</v>
      </c>
      <c r="C181">
        <v>4</v>
      </c>
      <c r="D181" t="s">
        <v>114</v>
      </c>
      <c r="E181" t="s">
        <v>104</v>
      </c>
      <c r="F181" t="s">
        <v>102</v>
      </c>
      <c r="G181">
        <v>33.951536103779198</v>
      </c>
      <c r="H181">
        <v>2E+20</v>
      </c>
      <c r="I181">
        <v>0</v>
      </c>
      <c r="J181">
        <v>36</v>
      </c>
      <c r="K181">
        <v>36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40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32.66897321215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34.468085106383</v>
      </c>
      <c r="U181" s="5">
        <f>IF((ContinuousStatsTable[[#This Row],[RepsRequested]]&gt;1),ContinuousStatsTable[[#This Row],[HalfWidth]],ContinuousStatsTable[[#This Row],[BatchMeansHalfWidth]])</f>
        <v>0.15911903310216846</v>
      </c>
    </row>
    <row r="182" spans="1:21" x14ac:dyDescent="0.35">
      <c r="A182" t="s">
        <v>68</v>
      </c>
      <c r="B182" t="s">
        <v>70</v>
      </c>
      <c r="C182">
        <v>5</v>
      </c>
      <c r="D182" t="s">
        <v>71</v>
      </c>
      <c r="E182" t="s">
        <v>98</v>
      </c>
      <c r="F182" t="s">
        <v>73</v>
      </c>
      <c r="G182">
        <v>0.218781478615622</v>
      </c>
      <c r="H182">
        <v>2E+20</v>
      </c>
      <c r="I182">
        <v>0</v>
      </c>
      <c r="J182">
        <v>7</v>
      </c>
      <c r="K182">
        <v>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40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0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0.39810019353189602</v>
      </c>
      <c r="U182" s="5">
        <f>IF((ContinuousStatsTable[[#This Row],[RepsRequested]]&gt;1),ContinuousStatsTable[[#This Row],[HalfWidth]],ContinuousStatsTable[[#This Row],[BatchMeansHalfWidth]])</f>
        <v>3.517181568707349E-2</v>
      </c>
    </row>
    <row r="183" spans="1:21" x14ac:dyDescent="0.35">
      <c r="A183" t="s">
        <v>68</v>
      </c>
      <c r="B183" t="s">
        <v>70</v>
      </c>
      <c r="C183">
        <v>5</v>
      </c>
      <c r="D183" t="s">
        <v>77</v>
      </c>
      <c r="E183" t="s">
        <v>98</v>
      </c>
      <c r="F183" t="s">
        <v>73</v>
      </c>
      <c r="G183">
        <v>18.125628593795</v>
      </c>
      <c r="H183">
        <v>3E+20</v>
      </c>
      <c r="I183">
        <v>0</v>
      </c>
      <c r="J183">
        <v>46</v>
      </c>
      <c r="K183">
        <v>38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40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1.97697145350313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41.178919364966802</v>
      </c>
      <c r="U183" s="5">
        <f>IF((ContinuousStatsTable[[#This Row],[RepsRequested]]&gt;1),ContinuousStatsTable[[#This Row],[HalfWidth]],ContinuousStatsTable[[#This Row],[BatchMeansHalfWidth]])</f>
        <v>3.4233048293887243</v>
      </c>
    </row>
    <row r="184" spans="1:21" x14ac:dyDescent="0.35">
      <c r="A184" t="s">
        <v>68</v>
      </c>
      <c r="B184" t="s">
        <v>70</v>
      </c>
      <c r="C184">
        <v>5</v>
      </c>
      <c r="D184" t="s">
        <v>78</v>
      </c>
      <c r="E184" t="s">
        <v>98</v>
      </c>
      <c r="F184" t="s">
        <v>73</v>
      </c>
      <c r="G184">
        <v>4.1546164876126497</v>
      </c>
      <c r="H184">
        <v>2E+20</v>
      </c>
      <c r="I184">
        <v>0</v>
      </c>
      <c r="J184">
        <v>11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40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0.454771552839979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19.253696848776201</v>
      </c>
      <c r="U184" s="5">
        <f>IF((ContinuousStatsTable[[#This Row],[RepsRequested]]&gt;1),ContinuousStatsTable[[#This Row],[HalfWidth]],ContinuousStatsTable[[#This Row],[BatchMeansHalfWidth]])</f>
        <v>1.1662037419143689</v>
      </c>
    </row>
    <row r="185" spans="1:21" x14ac:dyDescent="0.35">
      <c r="A185" t="s">
        <v>68</v>
      </c>
      <c r="B185" t="s">
        <v>70</v>
      </c>
      <c r="C185">
        <v>5</v>
      </c>
      <c r="D185" t="s">
        <v>79</v>
      </c>
      <c r="E185" t="s">
        <v>99</v>
      </c>
      <c r="F185" t="s">
        <v>81</v>
      </c>
      <c r="G185">
        <v>40.398163819624301</v>
      </c>
      <c r="H185">
        <v>3E+20</v>
      </c>
      <c r="I185">
        <v>4</v>
      </c>
      <c r="J185">
        <v>66</v>
      </c>
      <c r="K185">
        <v>60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40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13.1688445993387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68.135346638049199</v>
      </c>
      <c r="U185" s="5">
        <f>IF((ContinuousStatsTable[[#This Row],[RepsRequested]]&gt;1),ContinuousStatsTable[[#This Row],[HalfWidth]],ContinuousStatsTable[[#This Row],[BatchMeansHalfWidth]])</f>
        <v>4.6926448559231861</v>
      </c>
    </row>
    <row r="186" spans="1:21" x14ac:dyDescent="0.35">
      <c r="A186" t="s">
        <v>68</v>
      </c>
      <c r="B186" t="s">
        <v>70</v>
      </c>
      <c r="C186">
        <v>5</v>
      </c>
      <c r="D186" t="s">
        <v>87</v>
      </c>
      <c r="E186" t="s">
        <v>98</v>
      </c>
      <c r="F186" t="s">
        <v>73</v>
      </c>
      <c r="G186">
        <v>0.173424828522007</v>
      </c>
      <c r="H186">
        <v>2E+20</v>
      </c>
      <c r="I186">
        <v>0</v>
      </c>
      <c r="J186">
        <v>20</v>
      </c>
      <c r="K186">
        <v>0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40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0.33740401833613798</v>
      </c>
      <c r="U186" s="5">
        <f>IF((ContinuousStatsTable[[#This Row],[RepsRequested]]&gt;1),ContinuousStatsTable[[#This Row],[HalfWidth]],ContinuousStatsTable[[#This Row],[BatchMeansHalfWidth]])</f>
        <v>2.7365839349572658E-2</v>
      </c>
    </row>
    <row r="187" spans="1:21" x14ac:dyDescent="0.35">
      <c r="A187" t="s">
        <v>68</v>
      </c>
      <c r="B187" t="s">
        <v>70</v>
      </c>
      <c r="C187">
        <v>5</v>
      </c>
      <c r="D187" t="s">
        <v>100</v>
      </c>
      <c r="E187" t="s">
        <v>101</v>
      </c>
      <c r="F187" t="s">
        <v>102</v>
      </c>
      <c r="G187">
        <v>0.91243419207479004</v>
      </c>
      <c r="H187">
        <v>2E+20</v>
      </c>
      <c r="I187">
        <v>0</v>
      </c>
      <c r="J187">
        <v>1</v>
      </c>
      <c r="K187">
        <v>1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40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0.460239554527484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1</v>
      </c>
      <c r="U187" s="5">
        <f>IF((ContinuousStatsTable[[#This Row],[RepsRequested]]&gt;1),ContinuousStatsTable[[#This Row],[HalfWidth]],ContinuousStatsTable[[#This Row],[BatchMeansHalfWidth]])</f>
        <v>4.1864622421722578E-2</v>
      </c>
    </row>
    <row r="188" spans="1:21" x14ac:dyDescent="0.35">
      <c r="A188" t="s">
        <v>68</v>
      </c>
      <c r="B188" t="s">
        <v>70</v>
      </c>
      <c r="C188">
        <v>5</v>
      </c>
      <c r="D188" t="s">
        <v>100</v>
      </c>
      <c r="E188" t="s">
        <v>103</v>
      </c>
      <c r="F188" t="s">
        <v>102</v>
      </c>
      <c r="G188">
        <v>2.7373025762243701</v>
      </c>
      <c r="H188">
        <v>2E+20</v>
      </c>
      <c r="I188">
        <v>0</v>
      </c>
      <c r="J188">
        <v>3</v>
      </c>
      <c r="K188">
        <v>3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40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1.38071866358245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3</v>
      </c>
      <c r="U188" s="5">
        <f>IF((ContinuousStatsTable[[#This Row],[RepsRequested]]&gt;1),ContinuousStatsTable[[#This Row],[HalfWidth]],ContinuousStatsTable[[#This Row],[BatchMeansHalfWidth]])</f>
        <v>0.1255938672651678</v>
      </c>
    </row>
    <row r="189" spans="1:21" x14ac:dyDescent="0.35">
      <c r="A189" t="s">
        <v>68</v>
      </c>
      <c r="B189" t="s">
        <v>70</v>
      </c>
      <c r="C189">
        <v>5</v>
      </c>
      <c r="D189" t="s">
        <v>100</v>
      </c>
      <c r="E189" t="s">
        <v>104</v>
      </c>
      <c r="F189" t="s">
        <v>102</v>
      </c>
      <c r="G189">
        <v>3</v>
      </c>
      <c r="H189">
        <v>2E+20</v>
      </c>
      <c r="I189">
        <v>3</v>
      </c>
      <c r="J189">
        <v>3</v>
      </c>
      <c r="K189">
        <v>3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40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3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3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3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35">
      <c r="A190" t="s">
        <v>68</v>
      </c>
      <c r="B190" t="s">
        <v>70</v>
      </c>
      <c r="C190">
        <v>5</v>
      </c>
      <c r="D190" t="s">
        <v>105</v>
      </c>
      <c r="E190" t="s">
        <v>101</v>
      </c>
      <c r="F190" t="s">
        <v>102</v>
      </c>
      <c r="G190">
        <v>0.92288615850332101</v>
      </c>
      <c r="H190">
        <v>2E+20</v>
      </c>
      <c r="I190">
        <v>0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40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0.51093143286290499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0.99324124232539002</v>
      </c>
      <c r="U190" s="5">
        <f>IF((ContinuousStatsTable[[#This Row],[RepsRequested]]&gt;1),ContinuousStatsTable[[#This Row],[HalfWidth]],ContinuousStatsTable[[#This Row],[BatchMeansHalfWidth]])</f>
        <v>3.8036249547188657E-2</v>
      </c>
    </row>
    <row r="191" spans="1:21" x14ac:dyDescent="0.35">
      <c r="A191" t="s">
        <v>68</v>
      </c>
      <c r="B191" t="s">
        <v>70</v>
      </c>
      <c r="C191">
        <v>5</v>
      </c>
      <c r="D191" t="s">
        <v>105</v>
      </c>
      <c r="E191" t="s">
        <v>103</v>
      </c>
      <c r="F191" t="s">
        <v>102</v>
      </c>
      <c r="G191">
        <v>1.84577231700664</v>
      </c>
      <c r="H191">
        <v>2E+20</v>
      </c>
      <c r="I191">
        <v>0</v>
      </c>
      <c r="J191">
        <v>2</v>
      </c>
      <c r="K191">
        <v>2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40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1.02186286572581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1.98648248465078</v>
      </c>
      <c r="U191" s="5">
        <f>IF((ContinuousStatsTable[[#This Row],[RepsRequested]]&gt;1),ContinuousStatsTable[[#This Row],[HalfWidth]],ContinuousStatsTable[[#This Row],[BatchMeansHalfWidth]])</f>
        <v>7.6072499094375606E-2</v>
      </c>
    </row>
    <row r="192" spans="1:21" x14ac:dyDescent="0.35">
      <c r="A192" t="s">
        <v>68</v>
      </c>
      <c r="B192" t="s">
        <v>70</v>
      </c>
      <c r="C192">
        <v>5</v>
      </c>
      <c r="D192" t="s">
        <v>105</v>
      </c>
      <c r="E192" t="s">
        <v>104</v>
      </c>
      <c r="F192" t="s">
        <v>102</v>
      </c>
      <c r="G192">
        <v>2</v>
      </c>
      <c r="H192">
        <v>2E+20</v>
      </c>
      <c r="I192">
        <v>2</v>
      </c>
      <c r="J192">
        <v>2</v>
      </c>
      <c r="K192">
        <v>2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40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2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2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35">
      <c r="A193" t="s">
        <v>68</v>
      </c>
      <c r="B193" t="s">
        <v>70</v>
      </c>
      <c r="C193">
        <v>5</v>
      </c>
      <c r="D193" t="s">
        <v>106</v>
      </c>
      <c r="E193" t="s">
        <v>101</v>
      </c>
      <c r="F193" t="s">
        <v>102</v>
      </c>
      <c r="G193">
        <v>4.5875370133509598E-2</v>
      </c>
      <c r="H193">
        <v>2E+20</v>
      </c>
      <c r="I193">
        <v>0</v>
      </c>
      <c r="J193">
        <v>1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40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1.4048189417398899E-2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4.5875370133509598E-2</v>
      </c>
      <c r="U193" s="5">
        <f>IF((ContinuousStatsTable[[#This Row],[RepsRequested]]&gt;1),ContinuousStatsTable[[#This Row],[HalfWidth]],ContinuousStatsTable[[#This Row],[BatchMeansHalfWidth]])</f>
        <v>2.1678538559285762E-3</v>
      </c>
    </row>
    <row r="194" spans="1:21" x14ac:dyDescent="0.35">
      <c r="A194" t="s">
        <v>68</v>
      </c>
      <c r="B194" t="s">
        <v>70</v>
      </c>
      <c r="C194">
        <v>5</v>
      </c>
      <c r="D194" t="s">
        <v>106</v>
      </c>
      <c r="E194" t="s">
        <v>103</v>
      </c>
      <c r="F194" t="s">
        <v>102</v>
      </c>
      <c r="G194">
        <v>4.5875370133509598E-2</v>
      </c>
      <c r="H194">
        <v>2E+20</v>
      </c>
      <c r="I194">
        <v>0</v>
      </c>
      <c r="J194">
        <v>1</v>
      </c>
      <c r="K194">
        <v>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40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1.4048189417398899E-2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4.5875370133509598E-2</v>
      </c>
      <c r="U194" s="5">
        <f>IF((ContinuousStatsTable[[#This Row],[RepsRequested]]&gt;1),ContinuousStatsTable[[#This Row],[HalfWidth]],ContinuousStatsTable[[#This Row],[BatchMeansHalfWidth]])</f>
        <v>2.1678538559285762E-3</v>
      </c>
    </row>
    <row r="195" spans="1:21" x14ac:dyDescent="0.35">
      <c r="A195" t="s">
        <v>68</v>
      </c>
      <c r="B195" t="s">
        <v>70</v>
      </c>
      <c r="C195">
        <v>5</v>
      </c>
      <c r="D195" t="s">
        <v>106</v>
      </c>
      <c r="E195" t="s">
        <v>104</v>
      </c>
      <c r="F195" t="s">
        <v>102</v>
      </c>
      <c r="G195">
        <v>1</v>
      </c>
      <c r="H195">
        <v>2E+20</v>
      </c>
      <c r="I195">
        <v>1</v>
      </c>
      <c r="J195">
        <v>1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40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1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</v>
      </c>
      <c r="U195" s="5">
        <f>IF((ContinuousStatsTable[[#This Row],[RepsRequested]]&gt;1),ContinuousStatsTable[[#This Row],[HalfWidth]],ContinuousStatsTable[[#This Row],[BatchMeansHalfWidth]])</f>
        <v>0</v>
      </c>
    </row>
    <row r="196" spans="1:21" x14ac:dyDescent="0.35">
      <c r="A196" t="s">
        <v>68</v>
      </c>
      <c r="B196" t="s">
        <v>70</v>
      </c>
      <c r="C196">
        <v>5</v>
      </c>
      <c r="D196" t="s">
        <v>88</v>
      </c>
      <c r="E196" t="s">
        <v>98</v>
      </c>
      <c r="F196" t="s">
        <v>73</v>
      </c>
      <c r="G196">
        <v>0</v>
      </c>
      <c r="H196">
        <v>2E+20</v>
      </c>
      <c r="I196">
        <v>0</v>
      </c>
      <c r="J196">
        <v>0</v>
      </c>
      <c r="K196">
        <v>0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40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0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35">
      <c r="A197" t="s">
        <v>68</v>
      </c>
      <c r="B197" t="s">
        <v>70</v>
      </c>
      <c r="C197">
        <v>5</v>
      </c>
      <c r="D197" t="s">
        <v>89</v>
      </c>
      <c r="E197" t="s">
        <v>98</v>
      </c>
      <c r="F197" t="s">
        <v>73</v>
      </c>
      <c r="G197">
        <v>0.74095435235378404</v>
      </c>
      <c r="H197">
        <v>2E+20</v>
      </c>
      <c r="I197">
        <v>0</v>
      </c>
      <c r="J197">
        <v>8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40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0.204887090690615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0.964264608806778</v>
      </c>
      <c r="U197" s="5">
        <f>IF((ContinuousStatsTable[[#This Row],[RepsRequested]]&gt;1),ContinuousStatsTable[[#This Row],[HalfWidth]],ContinuousStatsTable[[#This Row],[BatchMeansHalfWidth]])</f>
        <v>4.9144138657566706E-2</v>
      </c>
    </row>
    <row r="198" spans="1:21" x14ac:dyDescent="0.35">
      <c r="A198" t="s">
        <v>68</v>
      </c>
      <c r="B198" t="s">
        <v>70</v>
      </c>
      <c r="C198">
        <v>5</v>
      </c>
      <c r="D198" t="s">
        <v>107</v>
      </c>
      <c r="E198" t="s">
        <v>101</v>
      </c>
      <c r="F198" t="s">
        <v>102</v>
      </c>
      <c r="G198">
        <v>0.18656457902262799</v>
      </c>
      <c r="H198">
        <v>2E+20</v>
      </c>
      <c r="I198">
        <v>0</v>
      </c>
      <c r="J198">
        <v>1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40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5.37537032568541E-2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0.25294900578934798</v>
      </c>
      <c r="U198" s="5">
        <f>IF((ContinuousStatsTable[[#This Row],[RepsRequested]]&gt;1),ContinuousStatsTable[[#This Row],[HalfWidth]],ContinuousStatsTable[[#This Row],[BatchMeansHalfWidth]])</f>
        <v>1.2546446473909312E-2</v>
      </c>
    </row>
    <row r="199" spans="1:21" x14ac:dyDescent="0.35">
      <c r="A199" t="s">
        <v>68</v>
      </c>
      <c r="B199" t="s">
        <v>70</v>
      </c>
      <c r="C199">
        <v>5</v>
      </c>
      <c r="D199" t="s">
        <v>107</v>
      </c>
      <c r="E199" t="s">
        <v>103</v>
      </c>
      <c r="F199" t="s">
        <v>102</v>
      </c>
      <c r="G199">
        <v>0.37312915804525598</v>
      </c>
      <c r="H199">
        <v>2E+20</v>
      </c>
      <c r="I199">
        <v>0</v>
      </c>
      <c r="J199">
        <v>2</v>
      </c>
      <c r="K199">
        <v>0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40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0.10750740651370801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0.50589801157869696</v>
      </c>
      <c r="U199" s="5">
        <f>IF((ContinuousStatsTable[[#This Row],[RepsRequested]]&gt;1),ContinuousStatsTable[[#This Row],[HalfWidth]],ContinuousStatsTable[[#This Row],[BatchMeansHalfWidth]])</f>
        <v>2.5092892947818527E-2</v>
      </c>
    </row>
    <row r="200" spans="1:21" x14ac:dyDescent="0.35">
      <c r="A200" t="s">
        <v>68</v>
      </c>
      <c r="B200" t="s">
        <v>70</v>
      </c>
      <c r="C200">
        <v>5</v>
      </c>
      <c r="D200" t="s">
        <v>107</v>
      </c>
      <c r="E200" t="s">
        <v>104</v>
      </c>
      <c r="F200" t="s">
        <v>102</v>
      </c>
      <c r="G200">
        <v>2</v>
      </c>
      <c r="H200">
        <v>2E+20</v>
      </c>
      <c r="I200">
        <v>2</v>
      </c>
      <c r="J200">
        <v>2</v>
      </c>
      <c r="K200">
        <v>2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40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2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2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2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35">
      <c r="A201" t="s">
        <v>68</v>
      </c>
      <c r="B201" t="s">
        <v>70</v>
      </c>
      <c r="C201">
        <v>5</v>
      </c>
      <c r="D201" t="s">
        <v>90</v>
      </c>
      <c r="E201" t="s">
        <v>98</v>
      </c>
      <c r="F201" t="s">
        <v>73</v>
      </c>
      <c r="G201">
        <v>0</v>
      </c>
      <c r="H201">
        <v>2E+20</v>
      </c>
      <c r="I201">
        <v>0</v>
      </c>
      <c r="J201">
        <v>0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40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3.9129347275412202E-2</v>
      </c>
      <c r="U201" s="5">
        <f>IF((ContinuousStatsTable[[#This Row],[RepsRequested]]&gt;1),ContinuousStatsTable[[#This Row],[HalfWidth]],ContinuousStatsTable[[#This Row],[BatchMeansHalfWidth]])</f>
        <v>2.9617305217409431E-3</v>
      </c>
    </row>
    <row r="202" spans="1:21" x14ac:dyDescent="0.35">
      <c r="A202" t="s">
        <v>68</v>
      </c>
      <c r="B202" t="s">
        <v>70</v>
      </c>
      <c r="C202">
        <v>5</v>
      </c>
      <c r="D202" t="s">
        <v>91</v>
      </c>
      <c r="E202" t="s">
        <v>98</v>
      </c>
      <c r="F202" t="s">
        <v>73</v>
      </c>
      <c r="G202">
        <v>0</v>
      </c>
      <c r="H202">
        <v>2E+20</v>
      </c>
      <c r="I202">
        <v>0</v>
      </c>
      <c r="J202">
        <v>0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40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5.1297285883804403E-2</v>
      </c>
      <c r="U202" s="5">
        <f>IF((ContinuousStatsTable[[#This Row],[RepsRequested]]&gt;1),ContinuousStatsTable[[#This Row],[HalfWidth]],ContinuousStatsTable[[#This Row],[BatchMeansHalfWidth]])</f>
        <v>4.266409302196481E-3</v>
      </c>
    </row>
    <row r="203" spans="1:21" x14ac:dyDescent="0.35">
      <c r="A203" t="s">
        <v>68</v>
      </c>
      <c r="B203" t="s">
        <v>70</v>
      </c>
      <c r="C203">
        <v>5</v>
      </c>
      <c r="D203" t="s">
        <v>92</v>
      </c>
      <c r="E203" t="s">
        <v>98</v>
      </c>
      <c r="F203" t="s">
        <v>73</v>
      </c>
      <c r="G203">
        <v>5.1739175985605304</v>
      </c>
      <c r="H203">
        <v>2E+20</v>
      </c>
      <c r="I203">
        <v>0</v>
      </c>
      <c r="J203">
        <v>10</v>
      </c>
      <c r="K203">
        <v>7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40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3.0665287286053702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5.6439865641560401</v>
      </c>
      <c r="U203" s="5">
        <f>IF((ContinuousStatsTable[[#This Row],[RepsRequested]]&gt;1),ContinuousStatsTable[[#This Row],[HalfWidth]],ContinuousStatsTable[[#This Row],[BatchMeansHalfWidth]])</f>
        <v>0.22493791736316851</v>
      </c>
    </row>
    <row r="204" spans="1:21" x14ac:dyDescent="0.35">
      <c r="A204" t="s">
        <v>68</v>
      </c>
      <c r="B204" t="s">
        <v>70</v>
      </c>
      <c r="C204">
        <v>5</v>
      </c>
      <c r="D204" t="s">
        <v>94</v>
      </c>
      <c r="E204" t="s">
        <v>98</v>
      </c>
      <c r="F204" t="s">
        <v>73</v>
      </c>
      <c r="G204">
        <v>0</v>
      </c>
      <c r="H204">
        <v>2E+20</v>
      </c>
      <c r="I204">
        <v>0</v>
      </c>
      <c r="J204">
        <v>0</v>
      </c>
      <c r="K204">
        <v>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40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0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0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0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35">
      <c r="A205" t="s">
        <v>68</v>
      </c>
      <c r="B205" t="s">
        <v>70</v>
      </c>
      <c r="C205">
        <v>5</v>
      </c>
      <c r="D205" t="s">
        <v>95</v>
      </c>
      <c r="E205" t="s">
        <v>98</v>
      </c>
      <c r="F205" t="s">
        <v>73</v>
      </c>
      <c r="G205">
        <v>0</v>
      </c>
      <c r="H205">
        <v>2E+20</v>
      </c>
      <c r="I205">
        <v>0</v>
      </c>
      <c r="J205">
        <v>2</v>
      </c>
      <c r="K205">
        <v>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40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0.44531135910512998</v>
      </c>
      <c r="U205" s="5">
        <f>IF((ContinuousStatsTable[[#This Row],[RepsRequested]]&gt;1),ContinuousStatsTable[[#This Row],[HalfWidth]],ContinuousStatsTable[[#This Row],[BatchMeansHalfWidth]])</f>
        <v>4.0313835051106688E-2</v>
      </c>
    </row>
    <row r="206" spans="1:21" x14ac:dyDescent="0.35">
      <c r="A206" t="s">
        <v>68</v>
      </c>
      <c r="B206" t="s">
        <v>70</v>
      </c>
      <c r="C206">
        <v>5</v>
      </c>
      <c r="D206" t="s">
        <v>108</v>
      </c>
      <c r="E206" t="s">
        <v>101</v>
      </c>
      <c r="F206" t="s">
        <v>102</v>
      </c>
      <c r="G206">
        <v>0</v>
      </c>
      <c r="H206">
        <v>2E+20</v>
      </c>
      <c r="I206">
        <v>0</v>
      </c>
      <c r="J206">
        <v>0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40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</v>
      </c>
      <c r="U206" s="5">
        <f>IF((ContinuousStatsTable[[#This Row],[RepsRequested]]&gt;1),ContinuousStatsTable[[#This Row],[HalfWidth]],ContinuousStatsTable[[#This Row],[BatchMeansHalfWidth]])</f>
        <v>0</v>
      </c>
    </row>
    <row r="207" spans="1:21" x14ac:dyDescent="0.35">
      <c r="A207" t="s">
        <v>68</v>
      </c>
      <c r="B207" t="s">
        <v>70</v>
      </c>
      <c r="C207">
        <v>5</v>
      </c>
      <c r="D207" t="s">
        <v>108</v>
      </c>
      <c r="E207" t="s">
        <v>103</v>
      </c>
      <c r="F207" t="s">
        <v>102</v>
      </c>
      <c r="G207">
        <v>0</v>
      </c>
      <c r="H207">
        <v>2E+20</v>
      </c>
      <c r="I207">
        <v>0</v>
      </c>
      <c r="J207">
        <v>0</v>
      </c>
      <c r="K207">
        <v>0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40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</v>
      </c>
      <c r="U207" s="5">
        <f>IF((ContinuousStatsTable[[#This Row],[RepsRequested]]&gt;1),ContinuousStatsTable[[#This Row],[HalfWidth]],ContinuousStatsTable[[#This Row],[BatchMeansHalfWidth]])</f>
        <v>0</v>
      </c>
    </row>
    <row r="208" spans="1:21" x14ac:dyDescent="0.35">
      <c r="A208" t="s">
        <v>68</v>
      </c>
      <c r="B208" t="s">
        <v>70</v>
      </c>
      <c r="C208">
        <v>5</v>
      </c>
      <c r="D208" t="s">
        <v>108</v>
      </c>
      <c r="E208" t="s">
        <v>104</v>
      </c>
      <c r="F208" t="s">
        <v>102</v>
      </c>
      <c r="G208">
        <v>1</v>
      </c>
      <c r="H208">
        <v>2E+20</v>
      </c>
      <c r="I208">
        <v>1</v>
      </c>
      <c r="J208">
        <v>1</v>
      </c>
      <c r="K208">
        <v>1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40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</v>
      </c>
      <c r="U208" s="5">
        <f>IF((ContinuousStatsTable[[#This Row],[RepsRequested]]&gt;1),ContinuousStatsTable[[#This Row],[HalfWidth]],ContinuousStatsTable[[#This Row],[BatchMeansHalfWidth]])</f>
        <v>0</v>
      </c>
    </row>
    <row r="209" spans="1:21" x14ac:dyDescent="0.35">
      <c r="A209" t="s">
        <v>68</v>
      </c>
      <c r="B209" t="s">
        <v>70</v>
      </c>
      <c r="C209">
        <v>5</v>
      </c>
      <c r="D209" t="s">
        <v>109</v>
      </c>
      <c r="E209" t="s">
        <v>101</v>
      </c>
      <c r="F209" t="s">
        <v>102</v>
      </c>
      <c r="G209">
        <v>0</v>
      </c>
      <c r="H209">
        <v>2E+20</v>
      </c>
      <c r="I209">
        <v>0</v>
      </c>
      <c r="J209">
        <v>0</v>
      </c>
      <c r="K209">
        <v>0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40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0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0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0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35">
      <c r="A210" t="s">
        <v>68</v>
      </c>
      <c r="B210" t="s">
        <v>70</v>
      </c>
      <c r="C210">
        <v>5</v>
      </c>
      <c r="D210" t="s">
        <v>109</v>
      </c>
      <c r="E210" t="s">
        <v>103</v>
      </c>
      <c r="F210" t="s">
        <v>102</v>
      </c>
      <c r="G210">
        <v>0</v>
      </c>
      <c r="H210">
        <v>2E+20</v>
      </c>
      <c r="I210">
        <v>0</v>
      </c>
      <c r="J210">
        <v>0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40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0</v>
      </c>
      <c r="U210" s="5">
        <f>IF((ContinuousStatsTable[[#This Row],[RepsRequested]]&gt;1),ContinuousStatsTable[[#This Row],[HalfWidth]],ContinuousStatsTable[[#This Row],[BatchMeansHalfWidth]])</f>
        <v>0</v>
      </c>
    </row>
    <row r="211" spans="1:21" x14ac:dyDescent="0.35">
      <c r="A211" t="s">
        <v>68</v>
      </c>
      <c r="B211" t="s">
        <v>70</v>
      </c>
      <c r="C211">
        <v>5</v>
      </c>
      <c r="D211" t="s">
        <v>109</v>
      </c>
      <c r="E211" t="s">
        <v>104</v>
      </c>
      <c r="F211" t="s">
        <v>102</v>
      </c>
      <c r="G211">
        <v>1</v>
      </c>
      <c r="H211">
        <v>2E+20</v>
      </c>
      <c r="I211">
        <v>1</v>
      </c>
      <c r="J211">
        <v>1</v>
      </c>
      <c r="K211">
        <v>1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40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1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1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1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68</v>
      </c>
      <c r="B212" t="s">
        <v>70</v>
      </c>
      <c r="C212">
        <v>5</v>
      </c>
      <c r="D212" t="s">
        <v>110</v>
      </c>
      <c r="E212" t="s">
        <v>101</v>
      </c>
      <c r="F212" t="s">
        <v>102</v>
      </c>
      <c r="G212">
        <v>0</v>
      </c>
      <c r="H212">
        <v>2E+20</v>
      </c>
      <c r="I212">
        <v>0</v>
      </c>
      <c r="J212">
        <v>0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40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35">
      <c r="A213" t="s">
        <v>68</v>
      </c>
      <c r="B213" t="s">
        <v>70</v>
      </c>
      <c r="C213">
        <v>5</v>
      </c>
      <c r="D213" t="s">
        <v>110</v>
      </c>
      <c r="E213" t="s">
        <v>103</v>
      </c>
      <c r="F213" t="s">
        <v>102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40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35">
      <c r="A214" t="s">
        <v>68</v>
      </c>
      <c r="B214" t="s">
        <v>70</v>
      </c>
      <c r="C214">
        <v>5</v>
      </c>
      <c r="D214" t="s">
        <v>110</v>
      </c>
      <c r="E214" t="s">
        <v>104</v>
      </c>
      <c r="F214" t="s">
        <v>102</v>
      </c>
      <c r="G214">
        <v>1</v>
      </c>
      <c r="H214">
        <v>2E+20</v>
      </c>
      <c r="I214">
        <v>1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40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1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1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1</v>
      </c>
      <c r="U214" s="5">
        <f>IF((ContinuousStatsTable[[#This Row],[RepsRequested]]&gt;1),ContinuousStatsTable[[#This Row],[HalfWidth]],ContinuousStatsTable[[#This Row],[BatchMeansHalfWidth]])</f>
        <v>0</v>
      </c>
    </row>
    <row r="215" spans="1:21" x14ac:dyDescent="0.35">
      <c r="A215" t="s">
        <v>68</v>
      </c>
      <c r="B215" t="s">
        <v>70</v>
      </c>
      <c r="C215">
        <v>5</v>
      </c>
      <c r="D215" t="s">
        <v>111</v>
      </c>
      <c r="E215" t="s">
        <v>101</v>
      </c>
      <c r="F215" t="s">
        <v>102</v>
      </c>
      <c r="G215">
        <v>0</v>
      </c>
      <c r="H215">
        <v>2E+20</v>
      </c>
      <c r="I215">
        <v>0</v>
      </c>
      <c r="J215">
        <v>0</v>
      </c>
      <c r="K215">
        <v>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40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0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0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35">
      <c r="A216" t="s">
        <v>68</v>
      </c>
      <c r="B216" t="s">
        <v>70</v>
      </c>
      <c r="C216">
        <v>5</v>
      </c>
      <c r="D216" t="s">
        <v>111</v>
      </c>
      <c r="E216" t="s">
        <v>103</v>
      </c>
      <c r="F216" t="s">
        <v>102</v>
      </c>
      <c r="G216">
        <v>0</v>
      </c>
      <c r="H216">
        <v>2E+20</v>
      </c>
      <c r="I216">
        <v>0</v>
      </c>
      <c r="J216">
        <v>0</v>
      </c>
      <c r="K216">
        <v>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40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35">
      <c r="A217" t="s">
        <v>68</v>
      </c>
      <c r="B217" t="s">
        <v>70</v>
      </c>
      <c r="C217">
        <v>5</v>
      </c>
      <c r="D217" t="s">
        <v>111</v>
      </c>
      <c r="E217" t="s">
        <v>104</v>
      </c>
      <c r="F217" t="s">
        <v>102</v>
      </c>
      <c r="G217">
        <v>3</v>
      </c>
      <c r="H217">
        <v>2E+20</v>
      </c>
      <c r="I217">
        <v>3</v>
      </c>
      <c r="J217">
        <v>3</v>
      </c>
      <c r="K217">
        <v>3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40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3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3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3</v>
      </c>
      <c r="U217" s="5">
        <f>IF((ContinuousStatsTable[[#This Row],[RepsRequested]]&gt;1),ContinuousStatsTable[[#This Row],[HalfWidth]],ContinuousStatsTable[[#This Row],[BatchMeansHalfWidth]])</f>
        <v>0</v>
      </c>
    </row>
    <row r="218" spans="1:21" x14ac:dyDescent="0.35">
      <c r="A218" t="s">
        <v>68</v>
      </c>
      <c r="B218" t="s">
        <v>70</v>
      </c>
      <c r="C218">
        <v>5</v>
      </c>
      <c r="D218" t="s">
        <v>112</v>
      </c>
      <c r="E218" t="s">
        <v>101</v>
      </c>
      <c r="F218" t="s">
        <v>102</v>
      </c>
      <c r="G218">
        <v>0.12076122296769</v>
      </c>
      <c r="H218">
        <v>2E+20</v>
      </c>
      <c r="I218">
        <v>0</v>
      </c>
      <c r="J218">
        <v>1</v>
      </c>
      <c r="K218">
        <v>4.1666666666666699E-2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40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2.6917362930432401E-2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0.16976135707510301</v>
      </c>
      <c r="U218" s="5">
        <f>IF((ContinuousStatsTable[[#This Row],[RepsRequested]]&gt;1),ContinuousStatsTable[[#This Row],[HalfWidth]],ContinuousStatsTable[[#This Row],[BatchMeansHalfWidth]])</f>
        <v>9.6705244070255485E-3</v>
      </c>
    </row>
    <row r="219" spans="1:21" x14ac:dyDescent="0.35">
      <c r="A219" t="s">
        <v>68</v>
      </c>
      <c r="B219" t="s">
        <v>70</v>
      </c>
      <c r="C219">
        <v>5</v>
      </c>
      <c r="D219" t="s">
        <v>112</v>
      </c>
      <c r="E219" t="s">
        <v>103</v>
      </c>
      <c r="F219" t="s">
        <v>102</v>
      </c>
      <c r="G219">
        <v>3.5024156825533899</v>
      </c>
      <c r="H219">
        <v>2E+20</v>
      </c>
      <c r="I219">
        <v>0</v>
      </c>
      <c r="J219">
        <v>18</v>
      </c>
      <c r="K219">
        <v>2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40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1.2588231451035701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4.9134925203039197</v>
      </c>
      <c r="U219" s="5">
        <f>IF((ContinuousStatsTable[[#This Row],[RepsRequested]]&gt;1),ContinuousStatsTable[[#This Row],[HalfWidth]],ContinuousStatsTable[[#This Row],[BatchMeansHalfWidth]])</f>
        <v>0.23893952850585826</v>
      </c>
    </row>
    <row r="220" spans="1:21" x14ac:dyDescent="0.35">
      <c r="A220" t="s">
        <v>68</v>
      </c>
      <c r="B220" t="s">
        <v>70</v>
      </c>
      <c r="C220">
        <v>5</v>
      </c>
      <c r="D220" t="s">
        <v>112</v>
      </c>
      <c r="E220" t="s">
        <v>104</v>
      </c>
      <c r="F220" t="s">
        <v>102</v>
      </c>
      <c r="G220">
        <v>41.068825120229498</v>
      </c>
      <c r="H220">
        <v>2E+20</v>
      </c>
      <c r="I220">
        <v>0</v>
      </c>
      <c r="J220">
        <v>48</v>
      </c>
      <c r="K220">
        <v>48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40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39.319148936170201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43.914893617021299</v>
      </c>
      <c r="U220" s="5">
        <f>IF((ContinuousStatsTable[[#This Row],[RepsRequested]]&gt;1),ContinuousStatsTable[[#This Row],[HalfWidth]],ContinuousStatsTable[[#This Row],[BatchMeansHalfWidth]])</f>
        <v>0.37377625497939559</v>
      </c>
    </row>
    <row r="221" spans="1:21" x14ac:dyDescent="0.35">
      <c r="A221" t="s">
        <v>68</v>
      </c>
      <c r="B221" t="s">
        <v>70</v>
      </c>
      <c r="C221">
        <v>5</v>
      </c>
      <c r="D221" t="s">
        <v>113</v>
      </c>
      <c r="E221" t="s">
        <v>101</v>
      </c>
      <c r="F221" t="s">
        <v>102</v>
      </c>
      <c r="G221">
        <v>2.7901199771247699E-2</v>
      </c>
      <c r="H221">
        <v>1.11697341735735E-2</v>
      </c>
      <c r="I221">
        <v>0</v>
      </c>
      <c r="J221">
        <v>0.69444444444444398</v>
      </c>
      <c r="K221">
        <v>0.13888888888888901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40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1.9285676078063401E-2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4.8625620211652898E-2</v>
      </c>
      <c r="U221" s="5">
        <f>IF((ContinuousStatsTable[[#This Row],[RepsRequested]]&gt;1),ContinuousStatsTable[[#This Row],[HalfWidth]],ContinuousStatsTable[[#This Row],[BatchMeansHalfWidth]])</f>
        <v>2.3250169252848917E-3</v>
      </c>
    </row>
    <row r="222" spans="1:21" x14ac:dyDescent="0.35">
      <c r="A222" t="s">
        <v>68</v>
      </c>
      <c r="B222" t="s">
        <v>70</v>
      </c>
      <c r="C222">
        <v>5</v>
      </c>
      <c r="D222" t="s">
        <v>113</v>
      </c>
      <c r="E222" t="s">
        <v>103</v>
      </c>
      <c r="F222" t="s">
        <v>102</v>
      </c>
      <c r="G222">
        <v>1.0044431917649199</v>
      </c>
      <c r="H222">
        <v>0.40211043024864601</v>
      </c>
      <c r="I222">
        <v>0</v>
      </c>
      <c r="J222">
        <v>25</v>
      </c>
      <c r="K222">
        <v>5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40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0.49501686695507002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1.34083283444468</v>
      </c>
      <c r="U222" s="5">
        <f>IF((ContinuousStatsTable[[#This Row],[RepsRequested]]&gt;1),ContinuousStatsTable[[#This Row],[HalfWidth]],ContinuousStatsTable[[#This Row],[BatchMeansHalfWidth]])</f>
        <v>6.3703063430586918E-2</v>
      </c>
    </row>
    <row r="223" spans="1:21" x14ac:dyDescent="0.35">
      <c r="A223" t="s">
        <v>68</v>
      </c>
      <c r="B223" t="s">
        <v>70</v>
      </c>
      <c r="C223">
        <v>5</v>
      </c>
      <c r="D223" t="s">
        <v>113</v>
      </c>
      <c r="E223" t="s">
        <v>104</v>
      </c>
      <c r="F223" t="s">
        <v>102</v>
      </c>
      <c r="G223">
        <v>34.468085106383</v>
      </c>
      <c r="H223">
        <v>2E+20</v>
      </c>
      <c r="I223">
        <v>0</v>
      </c>
      <c r="J223">
        <v>36</v>
      </c>
      <c r="K223">
        <v>36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40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33.840029614371403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34.468085106383</v>
      </c>
      <c r="U223" s="5">
        <f>IF((ContinuousStatsTable[[#This Row],[RepsRequested]]&gt;1),ContinuousStatsTable[[#This Row],[HalfWidth]],ContinuousStatsTable[[#This Row],[BatchMeansHalfWidth]])</f>
        <v>5.7059994756210479E-2</v>
      </c>
    </row>
    <row r="224" spans="1:21" x14ac:dyDescent="0.35">
      <c r="A224" t="s">
        <v>68</v>
      </c>
      <c r="B224" t="s">
        <v>70</v>
      </c>
      <c r="C224">
        <v>5</v>
      </c>
      <c r="D224" t="s">
        <v>114</v>
      </c>
      <c r="E224" t="s">
        <v>101</v>
      </c>
      <c r="F224" t="s">
        <v>102</v>
      </c>
      <c r="G224">
        <v>7.3297022593829197E-2</v>
      </c>
      <c r="H224">
        <v>3.0678901785823599E-2</v>
      </c>
      <c r="I224">
        <v>0</v>
      </c>
      <c r="J224">
        <v>0.58333333333333304</v>
      </c>
      <c r="K224">
        <v>5.5555555555555601E-2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40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5.2407092959504499E-2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0.13103116230963199</v>
      </c>
      <c r="U224" s="5">
        <f>IF((ContinuousStatsTable[[#This Row],[RepsRequested]]&gt;1),ContinuousStatsTable[[#This Row],[HalfWidth]],ContinuousStatsTable[[#This Row],[BatchMeansHalfWidth]])</f>
        <v>7.2364318332914495E-3</v>
      </c>
    </row>
    <row r="225" spans="1:21" x14ac:dyDescent="0.35">
      <c r="A225" t="s">
        <v>68</v>
      </c>
      <c r="B225" t="s">
        <v>70</v>
      </c>
      <c r="C225">
        <v>5</v>
      </c>
      <c r="D225" t="s">
        <v>114</v>
      </c>
      <c r="E225" t="s">
        <v>103</v>
      </c>
      <c r="F225" t="s">
        <v>102</v>
      </c>
      <c r="G225">
        <v>2.63869281337786</v>
      </c>
      <c r="H225">
        <v>1.1044404642896499</v>
      </c>
      <c r="I225">
        <v>0</v>
      </c>
      <c r="J225">
        <v>21</v>
      </c>
      <c r="K225">
        <v>2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40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1.4135292926674801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3.63156438765147</v>
      </c>
      <c r="U225" s="5">
        <f>IF((ContinuousStatsTable[[#This Row],[RepsRequested]]&gt;1),ContinuousStatsTable[[#This Row],[HalfWidth]],ContinuousStatsTable[[#This Row],[BatchMeansHalfWidth]])</f>
        <v>0.17088156037632463</v>
      </c>
    </row>
    <row r="226" spans="1:21" x14ac:dyDescent="0.35">
      <c r="A226" t="s">
        <v>68</v>
      </c>
      <c r="B226" t="s">
        <v>70</v>
      </c>
      <c r="C226">
        <v>5</v>
      </c>
      <c r="D226" t="s">
        <v>114</v>
      </c>
      <c r="E226" t="s">
        <v>104</v>
      </c>
      <c r="F226" t="s">
        <v>102</v>
      </c>
      <c r="G226">
        <v>34.468085106383</v>
      </c>
      <c r="H226">
        <v>2E+20</v>
      </c>
      <c r="I226">
        <v>0</v>
      </c>
      <c r="J226">
        <v>36</v>
      </c>
      <c r="K226">
        <v>36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40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32.66897321215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34.468085106383</v>
      </c>
      <c r="U226" s="5">
        <f>IF((ContinuousStatsTable[[#This Row],[RepsRequested]]&gt;1),ContinuousStatsTable[[#This Row],[HalfWidth]],ContinuousStatsTable[[#This Row],[BatchMeansHalfWidth]])</f>
        <v>0.15911903310216846</v>
      </c>
    </row>
    <row r="227" spans="1:21" x14ac:dyDescent="0.35">
      <c r="A227" t="s">
        <v>68</v>
      </c>
      <c r="B227" t="s">
        <v>70</v>
      </c>
      <c r="C227">
        <v>6</v>
      </c>
      <c r="D227" t="s">
        <v>71</v>
      </c>
      <c r="E227" t="s">
        <v>98</v>
      </c>
      <c r="F227" t="s">
        <v>73</v>
      </c>
      <c r="G227">
        <v>0.16046966564163201</v>
      </c>
      <c r="H227">
        <v>2E+20</v>
      </c>
      <c r="I227">
        <v>0</v>
      </c>
      <c r="J227">
        <v>8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40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0.39810019353189602</v>
      </c>
      <c r="U227" s="5">
        <f>IF((ContinuousStatsTable[[#This Row],[RepsRequested]]&gt;1),ContinuousStatsTable[[#This Row],[HalfWidth]],ContinuousStatsTable[[#This Row],[BatchMeansHalfWidth]])</f>
        <v>3.517181568707349E-2</v>
      </c>
    </row>
    <row r="228" spans="1:21" x14ac:dyDescent="0.35">
      <c r="A228" t="s">
        <v>68</v>
      </c>
      <c r="B228" t="s">
        <v>70</v>
      </c>
      <c r="C228">
        <v>6</v>
      </c>
      <c r="D228" t="s">
        <v>77</v>
      </c>
      <c r="E228" t="s">
        <v>98</v>
      </c>
      <c r="F228" t="s">
        <v>73</v>
      </c>
      <c r="G228">
        <v>37.283766490394001</v>
      </c>
      <c r="H228">
        <v>3E+20</v>
      </c>
      <c r="I228">
        <v>0</v>
      </c>
      <c r="J228">
        <v>67</v>
      </c>
      <c r="K228">
        <v>52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40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1.97697145350313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41.178919364966802</v>
      </c>
      <c r="U228" s="5">
        <f>IF((ContinuousStatsTable[[#This Row],[RepsRequested]]&gt;1),ContinuousStatsTable[[#This Row],[HalfWidth]],ContinuousStatsTable[[#This Row],[BatchMeansHalfWidth]])</f>
        <v>3.4233048293887243</v>
      </c>
    </row>
    <row r="229" spans="1:21" x14ac:dyDescent="0.35">
      <c r="A229" t="s">
        <v>68</v>
      </c>
      <c r="B229" t="s">
        <v>70</v>
      </c>
      <c r="C229">
        <v>6</v>
      </c>
      <c r="D229" t="s">
        <v>78</v>
      </c>
      <c r="E229" t="s">
        <v>98</v>
      </c>
      <c r="F229" t="s">
        <v>73</v>
      </c>
      <c r="G229">
        <v>5.4893343835407702</v>
      </c>
      <c r="H229">
        <v>3E+20</v>
      </c>
      <c r="I229">
        <v>0</v>
      </c>
      <c r="J229">
        <v>11</v>
      </c>
      <c r="K229">
        <v>11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40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0.454771552839979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19.253696848776201</v>
      </c>
      <c r="U229" s="5">
        <f>IF((ContinuousStatsTable[[#This Row],[RepsRequested]]&gt;1),ContinuousStatsTable[[#This Row],[HalfWidth]],ContinuousStatsTable[[#This Row],[BatchMeansHalfWidth]])</f>
        <v>1.1662037419143689</v>
      </c>
    </row>
    <row r="230" spans="1:21" x14ac:dyDescent="0.35">
      <c r="A230" t="s">
        <v>68</v>
      </c>
      <c r="B230" t="s">
        <v>70</v>
      </c>
      <c r="C230">
        <v>6</v>
      </c>
      <c r="D230" t="s">
        <v>79</v>
      </c>
      <c r="E230" t="s">
        <v>99</v>
      </c>
      <c r="F230" t="s">
        <v>81</v>
      </c>
      <c r="G230">
        <v>60.943834877033403</v>
      </c>
      <c r="H230">
        <v>2E+20</v>
      </c>
      <c r="I230">
        <v>12</v>
      </c>
      <c r="J230">
        <v>103</v>
      </c>
      <c r="K230">
        <v>72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40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13.1688445993387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68.135346638049199</v>
      </c>
      <c r="U230" s="5">
        <f>IF((ContinuousStatsTable[[#This Row],[RepsRequested]]&gt;1),ContinuousStatsTable[[#This Row],[HalfWidth]],ContinuousStatsTable[[#This Row],[BatchMeansHalfWidth]])</f>
        <v>4.6926448559231861</v>
      </c>
    </row>
    <row r="231" spans="1:21" x14ac:dyDescent="0.35">
      <c r="A231" t="s">
        <v>68</v>
      </c>
      <c r="B231" t="s">
        <v>70</v>
      </c>
      <c r="C231">
        <v>6</v>
      </c>
      <c r="D231" t="s">
        <v>87</v>
      </c>
      <c r="E231" t="s">
        <v>98</v>
      </c>
      <c r="F231" t="s">
        <v>73</v>
      </c>
      <c r="G231">
        <v>3.01706552369095E-2</v>
      </c>
      <c r="H231">
        <v>2E+20</v>
      </c>
      <c r="I231">
        <v>0</v>
      </c>
      <c r="J231">
        <v>10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40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0.33740401833613798</v>
      </c>
      <c r="U231" s="5">
        <f>IF((ContinuousStatsTable[[#This Row],[RepsRequested]]&gt;1),ContinuousStatsTable[[#This Row],[HalfWidth]],ContinuousStatsTable[[#This Row],[BatchMeansHalfWidth]])</f>
        <v>2.7365839349572658E-2</v>
      </c>
    </row>
    <row r="232" spans="1:21" x14ac:dyDescent="0.35">
      <c r="A232" t="s">
        <v>68</v>
      </c>
      <c r="B232" t="s">
        <v>70</v>
      </c>
      <c r="C232">
        <v>6</v>
      </c>
      <c r="D232" t="s">
        <v>100</v>
      </c>
      <c r="E232" t="s">
        <v>101</v>
      </c>
      <c r="F232" t="s">
        <v>102</v>
      </c>
      <c r="G232">
        <v>0.96077559508635801</v>
      </c>
      <c r="H232">
        <v>2E+20</v>
      </c>
      <c r="I232">
        <v>0</v>
      </c>
      <c r="J232">
        <v>1</v>
      </c>
      <c r="K232">
        <v>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40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0.460239554527484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1</v>
      </c>
      <c r="U232" s="5">
        <f>IF((ContinuousStatsTable[[#This Row],[RepsRequested]]&gt;1),ContinuousStatsTable[[#This Row],[HalfWidth]],ContinuousStatsTable[[#This Row],[BatchMeansHalfWidth]])</f>
        <v>4.1864622421722578E-2</v>
      </c>
    </row>
    <row r="233" spans="1:21" x14ac:dyDescent="0.35">
      <c r="A233" t="s">
        <v>68</v>
      </c>
      <c r="B233" t="s">
        <v>70</v>
      </c>
      <c r="C233">
        <v>6</v>
      </c>
      <c r="D233" t="s">
        <v>100</v>
      </c>
      <c r="E233" t="s">
        <v>103</v>
      </c>
      <c r="F233" t="s">
        <v>102</v>
      </c>
      <c r="G233">
        <v>2.8823267852590799</v>
      </c>
      <c r="H233">
        <v>2E+20</v>
      </c>
      <c r="I233">
        <v>0</v>
      </c>
      <c r="J233">
        <v>3</v>
      </c>
      <c r="K233">
        <v>3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40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1.38071866358245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3</v>
      </c>
      <c r="U233" s="5">
        <f>IF((ContinuousStatsTable[[#This Row],[RepsRequested]]&gt;1),ContinuousStatsTable[[#This Row],[HalfWidth]],ContinuousStatsTable[[#This Row],[BatchMeansHalfWidth]])</f>
        <v>0.1255938672651678</v>
      </c>
    </row>
    <row r="234" spans="1:21" x14ac:dyDescent="0.35">
      <c r="A234" t="s">
        <v>68</v>
      </c>
      <c r="B234" t="s">
        <v>70</v>
      </c>
      <c r="C234">
        <v>6</v>
      </c>
      <c r="D234" t="s">
        <v>100</v>
      </c>
      <c r="E234" t="s">
        <v>104</v>
      </c>
      <c r="F234" t="s">
        <v>102</v>
      </c>
      <c r="G234">
        <v>3</v>
      </c>
      <c r="H234">
        <v>2E+20</v>
      </c>
      <c r="I234">
        <v>3</v>
      </c>
      <c r="J234">
        <v>3</v>
      </c>
      <c r="K234">
        <v>3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40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3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3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3</v>
      </c>
      <c r="U234" s="5">
        <f>IF((ContinuousStatsTable[[#This Row],[RepsRequested]]&gt;1),ContinuousStatsTable[[#This Row],[HalfWidth]],ContinuousStatsTable[[#This Row],[BatchMeansHalfWidth]])</f>
        <v>0</v>
      </c>
    </row>
    <row r="235" spans="1:21" x14ac:dyDescent="0.35">
      <c r="A235" t="s">
        <v>68</v>
      </c>
      <c r="B235" t="s">
        <v>70</v>
      </c>
      <c r="C235">
        <v>6</v>
      </c>
      <c r="D235" t="s">
        <v>105</v>
      </c>
      <c r="E235" t="s">
        <v>101</v>
      </c>
      <c r="F235" t="s">
        <v>102</v>
      </c>
      <c r="G235">
        <v>0.988124472552388</v>
      </c>
      <c r="H235">
        <v>2E+20</v>
      </c>
      <c r="I235">
        <v>0</v>
      </c>
      <c r="J235">
        <v>1</v>
      </c>
      <c r="K235">
        <v>1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40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0.51093143286290499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0.99324124232539002</v>
      </c>
      <c r="U235" s="5">
        <f>IF((ContinuousStatsTable[[#This Row],[RepsRequested]]&gt;1),ContinuousStatsTable[[#This Row],[HalfWidth]],ContinuousStatsTable[[#This Row],[BatchMeansHalfWidth]])</f>
        <v>3.8036249547188657E-2</v>
      </c>
    </row>
    <row r="236" spans="1:21" x14ac:dyDescent="0.35">
      <c r="A236" t="s">
        <v>68</v>
      </c>
      <c r="B236" t="s">
        <v>70</v>
      </c>
      <c r="C236">
        <v>6</v>
      </c>
      <c r="D236" t="s">
        <v>105</v>
      </c>
      <c r="E236" t="s">
        <v>103</v>
      </c>
      <c r="F236" t="s">
        <v>102</v>
      </c>
      <c r="G236">
        <v>1.97624894510478</v>
      </c>
      <c r="H236">
        <v>2E+20</v>
      </c>
      <c r="I236">
        <v>0</v>
      </c>
      <c r="J236">
        <v>2</v>
      </c>
      <c r="K236">
        <v>2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40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1.02186286572581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1.98648248465078</v>
      </c>
      <c r="U236" s="5">
        <f>IF((ContinuousStatsTable[[#This Row],[RepsRequested]]&gt;1),ContinuousStatsTable[[#This Row],[HalfWidth]],ContinuousStatsTable[[#This Row],[BatchMeansHalfWidth]])</f>
        <v>7.6072499094375606E-2</v>
      </c>
    </row>
    <row r="237" spans="1:21" x14ac:dyDescent="0.35">
      <c r="A237" t="s">
        <v>68</v>
      </c>
      <c r="B237" t="s">
        <v>70</v>
      </c>
      <c r="C237">
        <v>6</v>
      </c>
      <c r="D237" t="s">
        <v>105</v>
      </c>
      <c r="E237" t="s">
        <v>104</v>
      </c>
      <c r="F237" t="s">
        <v>102</v>
      </c>
      <c r="G237">
        <v>2</v>
      </c>
      <c r="H237">
        <v>2E+20</v>
      </c>
      <c r="I237">
        <v>2</v>
      </c>
      <c r="J237">
        <v>2</v>
      </c>
      <c r="K237">
        <v>2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40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2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2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2</v>
      </c>
      <c r="U237" s="5">
        <f>IF((ContinuousStatsTable[[#This Row],[RepsRequested]]&gt;1),ContinuousStatsTable[[#This Row],[HalfWidth]],ContinuousStatsTable[[#This Row],[BatchMeansHalfWidth]])</f>
        <v>0</v>
      </c>
    </row>
    <row r="238" spans="1:21" x14ac:dyDescent="0.35">
      <c r="A238" t="s">
        <v>68</v>
      </c>
      <c r="B238" t="s">
        <v>70</v>
      </c>
      <c r="C238">
        <v>6</v>
      </c>
      <c r="D238" t="s">
        <v>106</v>
      </c>
      <c r="E238" t="s">
        <v>101</v>
      </c>
      <c r="F238" t="s">
        <v>102</v>
      </c>
      <c r="G238">
        <v>2.70027200516549E-2</v>
      </c>
      <c r="H238">
        <v>2E+20</v>
      </c>
      <c r="I238">
        <v>0</v>
      </c>
      <c r="J238">
        <v>1</v>
      </c>
      <c r="K238">
        <v>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40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1.4048189417398899E-2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4.5875370133509598E-2</v>
      </c>
      <c r="U238" s="5">
        <f>IF((ContinuousStatsTable[[#This Row],[RepsRequested]]&gt;1),ContinuousStatsTable[[#This Row],[HalfWidth]],ContinuousStatsTable[[#This Row],[BatchMeansHalfWidth]])</f>
        <v>2.1678538559285762E-3</v>
      </c>
    </row>
    <row r="239" spans="1:21" x14ac:dyDescent="0.35">
      <c r="A239" t="s">
        <v>68</v>
      </c>
      <c r="B239" t="s">
        <v>70</v>
      </c>
      <c r="C239">
        <v>6</v>
      </c>
      <c r="D239" t="s">
        <v>106</v>
      </c>
      <c r="E239" t="s">
        <v>103</v>
      </c>
      <c r="F239" t="s">
        <v>102</v>
      </c>
      <c r="G239">
        <v>2.70027200516549E-2</v>
      </c>
      <c r="H239">
        <v>2E+20</v>
      </c>
      <c r="I239">
        <v>0</v>
      </c>
      <c r="J239">
        <v>1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40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1.4048189417398899E-2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4.5875370133509598E-2</v>
      </c>
      <c r="U239" s="5">
        <f>IF((ContinuousStatsTable[[#This Row],[RepsRequested]]&gt;1),ContinuousStatsTable[[#This Row],[HalfWidth]],ContinuousStatsTable[[#This Row],[BatchMeansHalfWidth]])</f>
        <v>2.1678538559285762E-3</v>
      </c>
    </row>
    <row r="240" spans="1:21" x14ac:dyDescent="0.35">
      <c r="A240" t="s">
        <v>68</v>
      </c>
      <c r="B240" t="s">
        <v>70</v>
      </c>
      <c r="C240">
        <v>6</v>
      </c>
      <c r="D240" t="s">
        <v>106</v>
      </c>
      <c r="E240" t="s">
        <v>104</v>
      </c>
      <c r="F240" t="s">
        <v>102</v>
      </c>
      <c r="G240">
        <v>1</v>
      </c>
      <c r="H240">
        <v>2E+20</v>
      </c>
      <c r="I240">
        <v>1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40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1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1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1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35">
      <c r="A241" t="s">
        <v>68</v>
      </c>
      <c r="B241" t="s">
        <v>70</v>
      </c>
      <c r="C241">
        <v>6</v>
      </c>
      <c r="D241" t="s">
        <v>88</v>
      </c>
      <c r="E241" t="s">
        <v>98</v>
      </c>
      <c r="F241" t="s">
        <v>73</v>
      </c>
      <c r="G241">
        <v>0</v>
      </c>
      <c r="H241">
        <v>2E+20</v>
      </c>
      <c r="I241">
        <v>0</v>
      </c>
      <c r="J241">
        <v>0</v>
      </c>
      <c r="K241">
        <v>0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40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0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0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0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35">
      <c r="A242" t="s">
        <v>68</v>
      </c>
      <c r="B242" t="s">
        <v>70</v>
      </c>
      <c r="C242">
        <v>6</v>
      </c>
      <c r="D242" t="s">
        <v>89</v>
      </c>
      <c r="E242" t="s">
        <v>98</v>
      </c>
      <c r="F242" t="s">
        <v>73</v>
      </c>
      <c r="G242">
        <v>0.49902649979312302</v>
      </c>
      <c r="H242">
        <v>2E+20</v>
      </c>
      <c r="I242">
        <v>0</v>
      </c>
      <c r="J242">
        <v>8</v>
      </c>
      <c r="K242">
        <v>0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40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0.204887090690615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0.964264608806778</v>
      </c>
      <c r="U242" s="5">
        <f>IF((ContinuousStatsTable[[#This Row],[RepsRequested]]&gt;1),ContinuousStatsTable[[#This Row],[HalfWidth]],ContinuousStatsTable[[#This Row],[BatchMeansHalfWidth]])</f>
        <v>4.9144138657566706E-2</v>
      </c>
    </row>
    <row r="243" spans="1:21" x14ac:dyDescent="0.35">
      <c r="A243" t="s">
        <v>68</v>
      </c>
      <c r="B243" t="s">
        <v>70</v>
      </c>
      <c r="C243">
        <v>6</v>
      </c>
      <c r="D243" t="s">
        <v>107</v>
      </c>
      <c r="E243" t="s">
        <v>101</v>
      </c>
      <c r="F243" t="s">
        <v>102</v>
      </c>
      <c r="G243">
        <v>0.124145553781238</v>
      </c>
      <c r="H243">
        <v>2E+20</v>
      </c>
      <c r="I243">
        <v>0</v>
      </c>
      <c r="J243">
        <v>1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40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5.37537032568541E-2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0.25294900578934798</v>
      </c>
      <c r="U243" s="5">
        <f>IF((ContinuousStatsTable[[#This Row],[RepsRequested]]&gt;1),ContinuousStatsTable[[#This Row],[HalfWidth]],ContinuousStatsTable[[#This Row],[BatchMeansHalfWidth]])</f>
        <v>1.2546446473909312E-2</v>
      </c>
    </row>
    <row r="244" spans="1:21" x14ac:dyDescent="0.35">
      <c r="A244" t="s">
        <v>68</v>
      </c>
      <c r="B244" t="s">
        <v>70</v>
      </c>
      <c r="C244">
        <v>6</v>
      </c>
      <c r="D244" t="s">
        <v>107</v>
      </c>
      <c r="E244" t="s">
        <v>103</v>
      </c>
      <c r="F244" t="s">
        <v>102</v>
      </c>
      <c r="G244">
        <v>0.24829110756247599</v>
      </c>
      <c r="H244">
        <v>2E+20</v>
      </c>
      <c r="I244">
        <v>0</v>
      </c>
      <c r="J244">
        <v>2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40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0.10750740651370801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0.50589801157869696</v>
      </c>
      <c r="U244" s="5">
        <f>IF((ContinuousStatsTable[[#This Row],[RepsRequested]]&gt;1),ContinuousStatsTable[[#This Row],[HalfWidth]],ContinuousStatsTable[[#This Row],[BatchMeansHalfWidth]])</f>
        <v>2.5092892947818527E-2</v>
      </c>
    </row>
    <row r="245" spans="1:21" x14ac:dyDescent="0.35">
      <c r="A245" t="s">
        <v>68</v>
      </c>
      <c r="B245" t="s">
        <v>70</v>
      </c>
      <c r="C245">
        <v>6</v>
      </c>
      <c r="D245" t="s">
        <v>107</v>
      </c>
      <c r="E245" t="s">
        <v>104</v>
      </c>
      <c r="F245" t="s">
        <v>102</v>
      </c>
      <c r="G245">
        <v>2</v>
      </c>
      <c r="H245">
        <v>2E+20</v>
      </c>
      <c r="I245">
        <v>2</v>
      </c>
      <c r="J245">
        <v>2</v>
      </c>
      <c r="K245">
        <v>2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40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2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2</v>
      </c>
      <c r="U245" s="5">
        <f>IF((ContinuousStatsTable[[#This Row],[RepsRequested]]&gt;1),ContinuousStatsTable[[#This Row],[HalfWidth]],ContinuousStatsTable[[#This Row],[BatchMeansHalfWidth]])</f>
        <v>0</v>
      </c>
    </row>
    <row r="246" spans="1:21" x14ac:dyDescent="0.35">
      <c r="A246" t="s">
        <v>68</v>
      </c>
      <c r="B246" t="s">
        <v>70</v>
      </c>
      <c r="C246">
        <v>6</v>
      </c>
      <c r="D246" t="s">
        <v>90</v>
      </c>
      <c r="E246" t="s">
        <v>98</v>
      </c>
      <c r="F246" t="s">
        <v>73</v>
      </c>
      <c r="G246">
        <v>1.80926213217413E-2</v>
      </c>
      <c r="H246">
        <v>2E+20</v>
      </c>
      <c r="I246">
        <v>0</v>
      </c>
      <c r="J246">
        <v>1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40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3.9129347275412202E-2</v>
      </c>
      <c r="U246" s="5">
        <f>IF((ContinuousStatsTable[[#This Row],[RepsRequested]]&gt;1),ContinuousStatsTable[[#This Row],[HalfWidth]],ContinuousStatsTable[[#This Row],[BatchMeansHalfWidth]])</f>
        <v>2.9617305217409431E-3</v>
      </c>
    </row>
    <row r="247" spans="1:21" x14ac:dyDescent="0.35">
      <c r="A247" t="s">
        <v>68</v>
      </c>
      <c r="B247" t="s">
        <v>70</v>
      </c>
      <c r="C247">
        <v>6</v>
      </c>
      <c r="D247" t="s">
        <v>91</v>
      </c>
      <c r="E247" t="s">
        <v>98</v>
      </c>
      <c r="F247" t="s">
        <v>73</v>
      </c>
      <c r="G247">
        <v>3.4481144363754303E-2</v>
      </c>
      <c r="H247">
        <v>2E+20</v>
      </c>
      <c r="I247">
        <v>0</v>
      </c>
      <c r="J247">
        <v>2</v>
      </c>
      <c r="K247">
        <v>0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40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5.1297285883804403E-2</v>
      </c>
      <c r="U247" s="5">
        <f>IF((ContinuousStatsTable[[#This Row],[RepsRequested]]&gt;1),ContinuousStatsTable[[#This Row],[HalfWidth]],ContinuousStatsTable[[#This Row],[BatchMeansHalfWidth]])</f>
        <v>4.266409302196481E-3</v>
      </c>
    </row>
    <row r="248" spans="1:21" x14ac:dyDescent="0.35">
      <c r="A248" t="s">
        <v>68</v>
      </c>
      <c r="B248" t="s">
        <v>70</v>
      </c>
      <c r="C248">
        <v>6</v>
      </c>
      <c r="D248" t="s">
        <v>92</v>
      </c>
      <c r="E248" t="s">
        <v>98</v>
      </c>
      <c r="F248" t="s">
        <v>73</v>
      </c>
      <c r="G248">
        <v>4.5526574205178703</v>
      </c>
      <c r="H248">
        <v>2E+20</v>
      </c>
      <c r="I248">
        <v>0</v>
      </c>
      <c r="J248">
        <v>10</v>
      </c>
      <c r="K248">
        <v>4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40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3.0665287286053702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5.6439865641560401</v>
      </c>
      <c r="U248" s="5">
        <f>IF((ContinuousStatsTable[[#This Row],[RepsRequested]]&gt;1),ContinuousStatsTable[[#This Row],[HalfWidth]],ContinuousStatsTable[[#This Row],[BatchMeansHalfWidth]])</f>
        <v>0.22493791736316851</v>
      </c>
    </row>
    <row r="249" spans="1:21" x14ac:dyDescent="0.35">
      <c r="A249" t="s">
        <v>68</v>
      </c>
      <c r="B249" t="s">
        <v>70</v>
      </c>
      <c r="C249">
        <v>6</v>
      </c>
      <c r="D249" t="s">
        <v>94</v>
      </c>
      <c r="E249" t="s">
        <v>98</v>
      </c>
      <c r="F249" t="s">
        <v>73</v>
      </c>
      <c r="G249">
        <v>0</v>
      </c>
      <c r="H249">
        <v>2E+20</v>
      </c>
      <c r="I249">
        <v>0</v>
      </c>
      <c r="J249">
        <v>0</v>
      </c>
      <c r="K249">
        <v>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40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0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0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0</v>
      </c>
      <c r="U249" s="5">
        <f>IF((ContinuousStatsTable[[#This Row],[RepsRequested]]&gt;1),ContinuousStatsTable[[#This Row],[HalfWidth]],ContinuousStatsTable[[#This Row],[BatchMeansHalfWidth]])</f>
        <v>0</v>
      </c>
    </row>
    <row r="250" spans="1:21" x14ac:dyDescent="0.35">
      <c r="A250" t="s">
        <v>68</v>
      </c>
      <c r="B250" t="s">
        <v>70</v>
      </c>
      <c r="C250">
        <v>6</v>
      </c>
      <c r="D250" t="s">
        <v>95</v>
      </c>
      <c r="E250" t="s">
        <v>98</v>
      </c>
      <c r="F250" t="s">
        <v>73</v>
      </c>
      <c r="G250">
        <v>0.44531135910512998</v>
      </c>
      <c r="H250">
        <v>2E+20</v>
      </c>
      <c r="I250">
        <v>0</v>
      </c>
      <c r="J250">
        <v>19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40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0.44531135910512998</v>
      </c>
      <c r="U250" s="5">
        <f>IF((ContinuousStatsTable[[#This Row],[RepsRequested]]&gt;1),ContinuousStatsTable[[#This Row],[HalfWidth]],ContinuousStatsTable[[#This Row],[BatchMeansHalfWidth]])</f>
        <v>4.0313835051106688E-2</v>
      </c>
    </row>
    <row r="251" spans="1:21" x14ac:dyDescent="0.35">
      <c r="A251" t="s">
        <v>68</v>
      </c>
      <c r="B251" t="s">
        <v>70</v>
      </c>
      <c r="C251">
        <v>6</v>
      </c>
      <c r="D251" t="s">
        <v>108</v>
      </c>
      <c r="E251" t="s">
        <v>101</v>
      </c>
      <c r="F251" t="s">
        <v>102</v>
      </c>
      <c r="G251">
        <v>0</v>
      </c>
      <c r="H251">
        <v>2E+20</v>
      </c>
      <c r="I251">
        <v>0</v>
      </c>
      <c r="J251">
        <v>0</v>
      </c>
      <c r="K251">
        <v>0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40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</v>
      </c>
      <c r="U251" s="5">
        <f>IF((ContinuousStatsTable[[#This Row],[RepsRequested]]&gt;1),ContinuousStatsTable[[#This Row],[HalfWidth]],ContinuousStatsTable[[#This Row],[BatchMeansHalfWidth]])</f>
        <v>0</v>
      </c>
    </row>
    <row r="252" spans="1:21" x14ac:dyDescent="0.35">
      <c r="A252" t="s">
        <v>68</v>
      </c>
      <c r="B252" t="s">
        <v>70</v>
      </c>
      <c r="C252">
        <v>6</v>
      </c>
      <c r="D252" t="s">
        <v>108</v>
      </c>
      <c r="E252" t="s">
        <v>103</v>
      </c>
      <c r="F252" t="s">
        <v>102</v>
      </c>
      <c r="G252">
        <v>0</v>
      </c>
      <c r="H252">
        <v>2E+20</v>
      </c>
      <c r="I252">
        <v>0</v>
      </c>
      <c r="J252">
        <v>0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40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0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0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35">
      <c r="A253" t="s">
        <v>68</v>
      </c>
      <c r="B253" t="s">
        <v>70</v>
      </c>
      <c r="C253">
        <v>6</v>
      </c>
      <c r="D253" t="s">
        <v>108</v>
      </c>
      <c r="E253" t="s">
        <v>104</v>
      </c>
      <c r="F253" t="s">
        <v>102</v>
      </c>
      <c r="G253">
        <v>1</v>
      </c>
      <c r="H253">
        <v>2E+20</v>
      </c>
      <c r="I253">
        <v>1</v>
      </c>
      <c r="J253">
        <v>1</v>
      </c>
      <c r="K253">
        <v>1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40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1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1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1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35">
      <c r="A254" t="s">
        <v>68</v>
      </c>
      <c r="B254" t="s">
        <v>70</v>
      </c>
      <c r="C254">
        <v>6</v>
      </c>
      <c r="D254" t="s">
        <v>109</v>
      </c>
      <c r="E254" t="s">
        <v>101</v>
      </c>
      <c r="F254" t="s">
        <v>102</v>
      </c>
      <c r="G254">
        <v>0</v>
      </c>
      <c r="H254">
        <v>2E+20</v>
      </c>
      <c r="I254">
        <v>0</v>
      </c>
      <c r="J254">
        <v>0</v>
      </c>
      <c r="K254">
        <v>0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40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0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0</v>
      </c>
      <c r="U254" s="5">
        <f>IF((ContinuousStatsTable[[#This Row],[RepsRequested]]&gt;1),ContinuousStatsTable[[#This Row],[HalfWidth]],ContinuousStatsTable[[#This Row],[BatchMeansHalfWidth]])</f>
        <v>0</v>
      </c>
    </row>
    <row r="255" spans="1:21" x14ac:dyDescent="0.35">
      <c r="A255" t="s">
        <v>68</v>
      </c>
      <c r="B255" t="s">
        <v>70</v>
      </c>
      <c r="C255">
        <v>6</v>
      </c>
      <c r="D255" t="s">
        <v>109</v>
      </c>
      <c r="E255" t="s">
        <v>103</v>
      </c>
      <c r="F255" t="s">
        <v>102</v>
      </c>
      <c r="G255">
        <v>0</v>
      </c>
      <c r="H255">
        <v>2E+20</v>
      </c>
      <c r="I255">
        <v>0</v>
      </c>
      <c r="J255">
        <v>0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40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35">
      <c r="A256" t="s">
        <v>68</v>
      </c>
      <c r="B256" t="s">
        <v>70</v>
      </c>
      <c r="C256">
        <v>6</v>
      </c>
      <c r="D256" t="s">
        <v>109</v>
      </c>
      <c r="E256" t="s">
        <v>104</v>
      </c>
      <c r="F256" t="s">
        <v>102</v>
      </c>
      <c r="G256">
        <v>1</v>
      </c>
      <c r="H256">
        <v>2E+20</v>
      </c>
      <c r="I256">
        <v>1</v>
      </c>
      <c r="J256">
        <v>1</v>
      </c>
      <c r="K256">
        <v>1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40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1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0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1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1</v>
      </c>
      <c r="U256" s="5">
        <f>IF((ContinuousStatsTable[[#This Row],[RepsRequested]]&gt;1),ContinuousStatsTable[[#This Row],[HalfWidth]],ContinuousStatsTable[[#This Row],[BatchMeansHalfWidth]])</f>
        <v>0</v>
      </c>
    </row>
    <row r="257" spans="1:21" x14ac:dyDescent="0.35">
      <c r="A257" t="s">
        <v>68</v>
      </c>
      <c r="B257" t="s">
        <v>70</v>
      </c>
      <c r="C257">
        <v>6</v>
      </c>
      <c r="D257" t="s">
        <v>110</v>
      </c>
      <c r="E257" t="s">
        <v>101</v>
      </c>
      <c r="F257" t="s">
        <v>102</v>
      </c>
      <c r="G257">
        <v>0</v>
      </c>
      <c r="H257">
        <v>2E+20</v>
      </c>
      <c r="I257">
        <v>0</v>
      </c>
      <c r="J257">
        <v>0</v>
      </c>
      <c r="K257">
        <v>0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40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0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0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0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35">
      <c r="A258" t="s">
        <v>68</v>
      </c>
      <c r="B258" t="s">
        <v>70</v>
      </c>
      <c r="C258">
        <v>6</v>
      </c>
      <c r="D258" t="s">
        <v>110</v>
      </c>
      <c r="E258" t="s">
        <v>103</v>
      </c>
      <c r="F258" t="s">
        <v>102</v>
      </c>
      <c r="G258">
        <v>0</v>
      </c>
      <c r="H258">
        <v>2E+20</v>
      </c>
      <c r="I258">
        <v>0</v>
      </c>
      <c r="J258">
        <v>0</v>
      </c>
      <c r="K258">
        <v>0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40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</v>
      </c>
      <c r="U258" s="5">
        <f>IF((ContinuousStatsTable[[#This Row],[RepsRequested]]&gt;1),ContinuousStatsTable[[#This Row],[HalfWidth]],ContinuousStatsTable[[#This Row],[BatchMeansHalfWidth]])</f>
        <v>0</v>
      </c>
    </row>
    <row r="259" spans="1:21" x14ac:dyDescent="0.35">
      <c r="A259" t="s">
        <v>68</v>
      </c>
      <c r="B259" t="s">
        <v>70</v>
      </c>
      <c r="C259">
        <v>6</v>
      </c>
      <c r="D259" t="s">
        <v>110</v>
      </c>
      <c r="E259" t="s">
        <v>104</v>
      </c>
      <c r="F259" t="s">
        <v>102</v>
      </c>
      <c r="G259">
        <v>1</v>
      </c>
      <c r="H259">
        <v>2E+20</v>
      </c>
      <c r="I259">
        <v>1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40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1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1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1</v>
      </c>
      <c r="U259" s="5">
        <f>IF((ContinuousStatsTable[[#This Row],[RepsRequested]]&gt;1),ContinuousStatsTable[[#This Row],[HalfWidth]],ContinuousStatsTable[[#This Row],[BatchMeansHalfWidth]])</f>
        <v>0</v>
      </c>
    </row>
    <row r="260" spans="1:21" x14ac:dyDescent="0.35">
      <c r="A260" t="s">
        <v>68</v>
      </c>
      <c r="B260" t="s">
        <v>70</v>
      </c>
      <c r="C260">
        <v>6</v>
      </c>
      <c r="D260" t="s">
        <v>111</v>
      </c>
      <c r="E260" t="s">
        <v>101</v>
      </c>
      <c r="F260" t="s">
        <v>102</v>
      </c>
      <c r="G260">
        <v>0</v>
      </c>
      <c r="H260">
        <v>2E+20</v>
      </c>
      <c r="I260">
        <v>0</v>
      </c>
      <c r="J260">
        <v>0</v>
      </c>
      <c r="K260">
        <v>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40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0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0</v>
      </c>
      <c r="U260" s="5">
        <f>IF((ContinuousStatsTable[[#This Row],[RepsRequested]]&gt;1),ContinuousStatsTable[[#This Row],[HalfWidth]],ContinuousStatsTable[[#This Row],[BatchMeansHalfWidth]])</f>
        <v>0</v>
      </c>
    </row>
    <row r="261" spans="1:21" x14ac:dyDescent="0.35">
      <c r="A261" t="s">
        <v>68</v>
      </c>
      <c r="B261" t="s">
        <v>70</v>
      </c>
      <c r="C261">
        <v>6</v>
      </c>
      <c r="D261" t="s">
        <v>111</v>
      </c>
      <c r="E261" t="s">
        <v>103</v>
      </c>
      <c r="F261" t="s">
        <v>102</v>
      </c>
      <c r="G261">
        <v>0</v>
      </c>
      <c r="H261">
        <v>2E+20</v>
      </c>
      <c r="I261">
        <v>0</v>
      </c>
      <c r="J261">
        <v>0</v>
      </c>
      <c r="K261">
        <v>0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40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0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0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0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35">
      <c r="A262" t="s">
        <v>68</v>
      </c>
      <c r="B262" t="s">
        <v>70</v>
      </c>
      <c r="C262">
        <v>6</v>
      </c>
      <c r="D262" t="s">
        <v>111</v>
      </c>
      <c r="E262" t="s">
        <v>104</v>
      </c>
      <c r="F262" t="s">
        <v>102</v>
      </c>
      <c r="G262">
        <v>3</v>
      </c>
      <c r="H262">
        <v>2E+20</v>
      </c>
      <c r="I262">
        <v>3</v>
      </c>
      <c r="J262">
        <v>3</v>
      </c>
      <c r="K262">
        <v>3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40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3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0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3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3</v>
      </c>
      <c r="U262" s="5">
        <f>IF((ContinuousStatsTable[[#This Row],[RepsRequested]]&gt;1),ContinuousStatsTable[[#This Row],[HalfWidth]],ContinuousStatsTable[[#This Row],[BatchMeansHalfWidth]])</f>
        <v>0</v>
      </c>
    </row>
    <row r="263" spans="1:21" x14ac:dyDescent="0.35">
      <c r="A263" t="s">
        <v>68</v>
      </c>
      <c r="B263" t="s">
        <v>70</v>
      </c>
      <c r="C263">
        <v>6</v>
      </c>
      <c r="D263" t="s">
        <v>112</v>
      </c>
      <c r="E263" t="s">
        <v>101</v>
      </c>
      <c r="F263" t="s">
        <v>102</v>
      </c>
      <c r="G263">
        <v>0.125434737580745</v>
      </c>
      <c r="H263">
        <v>2E+20</v>
      </c>
      <c r="I263">
        <v>0</v>
      </c>
      <c r="J263">
        <v>1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40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2.6917362930432401E-2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0.16976135707510301</v>
      </c>
      <c r="U263" s="5">
        <f>IF((ContinuousStatsTable[[#This Row],[RepsRequested]]&gt;1),ContinuousStatsTable[[#This Row],[HalfWidth]],ContinuousStatsTable[[#This Row],[BatchMeansHalfWidth]])</f>
        <v>9.6705244070255485E-3</v>
      </c>
    </row>
    <row r="264" spans="1:21" x14ac:dyDescent="0.35">
      <c r="A264" t="s">
        <v>68</v>
      </c>
      <c r="B264" t="s">
        <v>70</v>
      </c>
      <c r="C264">
        <v>6</v>
      </c>
      <c r="D264" t="s">
        <v>112</v>
      </c>
      <c r="E264" t="s">
        <v>103</v>
      </c>
      <c r="F264" t="s">
        <v>102</v>
      </c>
      <c r="G264">
        <v>3.7895070032385201</v>
      </c>
      <c r="H264">
        <v>2E+20</v>
      </c>
      <c r="I264">
        <v>0</v>
      </c>
      <c r="J264">
        <v>20</v>
      </c>
      <c r="K264">
        <v>0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40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1.2588231451035701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4.9134925203039197</v>
      </c>
      <c r="U264" s="5">
        <f>IF((ContinuousStatsTable[[#This Row],[RepsRequested]]&gt;1),ContinuousStatsTable[[#This Row],[HalfWidth]],ContinuousStatsTable[[#This Row],[BatchMeansHalfWidth]])</f>
        <v>0.23893952850585826</v>
      </c>
    </row>
    <row r="265" spans="1:21" x14ac:dyDescent="0.35">
      <c r="A265" t="s">
        <v>68</v>
      </c>
      <c r="B265" t="s">
        <v>70</v>
      </c>
      <c r="C265">
        <v>6</v>
      </c>
      <c r="D265" t="s">
        <v>112</v>
      </c>
      <c r="E265" t="s">
        <v>104</v>
      </c>
      <c r="F265" t="s">
        <v>102</v>
      </c>
      <c r="G265">
        <v>41.304038628351101</v>
      </c>
      <c r="H265">
        <v>2E+20</v>
      </c>
      <c r="I265">
        <v>0</v>
      </c>
      <c r="J265">
        <v>48</v>
      </c>
      <c r="K265">
        <v>48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40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39.319148936170201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43.914893617021299</v>
      </c>
      <c r="U265" s="5">
        <f>IF((ContinuousStatsTable[[#This Row],[RepsRequested]]&gt;1),ContinuousStatsTable[[#This Row],[HalfWidth]],ContinuousStatsTable[[#This Row],[BatchMeansHalfWidth]])</f>
        <v>0.37377625497939559</v>
      </c>
    </row>
    <row r="266" spans="1:21" x14ac:dyDescent="0.35">
      <c r="A266" t="s">
        <v>68</v>
      </c>
      <c r="B266" t="s">
        <v>70</v>
      </c>
      <c r="C266">
        <v>6</v>
      </c>
      <c r="D266" t="s">
        <v>113</v>
      </c>
      <c r="E266" t="s">
        <v>101</v>
      </c>
      <c r="F266" t="s">
        <v>102</v>
      </c>
      <c r="G266">
        <v>4.18746975056433E-2</v>
      </c>
      <c r="H266">
        <v>2.7708145281126199E-2</v>
      </c>
      <c r="I266">
        <v>0</v>
      </c>
      <c r="J266">
        <v>1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40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1.9285676078063401E-2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4.8625620211652898E-2</v>
      </c>
      <c r="U266" s="5">
        <f>IF((ContinuousStatsTable[[#This Row],[RepsRequested]]&gt;1),ContinuousStatsTable[[#This Row],[HalfWidth]],ContinuousStatsTable[[#This Row],[BatchMeansHalfWidth]])</f>
        <v>2.3250169252848917E-3</v>
      </c>
    </row>
    <row r="267" spans="1:21" x14ac:dyDescent="0.35">
      <c r="A267" t="s">
        <v>68</v>
      </c>
      <c r="B267" t="s">
        <v>70</v>
      </c>
      <c r="C267">
        <v>6</v>
      </c>
      <c r="D267" t="s">
        <v>113</v>
      </c>
      <c r="E267" t="s">
        <v>103</v>
      </c>
      <c r="F267" t="s">
        <v>102</v>
      </c>
      <c r="G267">
        <v>1.0463133595458201</v>
      </c>
      <c r="H267">
        <v>0.34475892671517799</v>
      </c>
      <c r="I267">
        <v>0</v>
      </c>
      <c r="J267">
        <v>18</v>
      </c>
      <c r="K267">
        <v>0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40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0.49501686695507002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1.34083283444468</v>
      </c>
      <c r="U267" s="5">
        <f>IF((ContinuousStatsTable[[#This Row],[RepsRequested]]&gt;1),ContinuousStatsTable[[#This Row],[HalfWidth]],ContinuousStatsTable[[#This Row],[BatchMeansHalfWidth]])</f>
        <v>6.3703063430586918E-2</v>
      </c>
    </row>
    <row r="268" spans="1:21" x14ac:dyDescent="0.35">
      <c r="A268" t="s">
        <v>68</v>
      </c>
      <c r="B268" t="s">
        <v>70</v>
      </c>
      <c r="C268">
        <v>6</v>
      </c>
      <c r="D268" t="s">
        <v>113</v>
      </c>
      <c r="E268" t="s">
        <v>104</v>
      </c>
      <c r="F268" t="s">
        <v>102</v>
      </c>
      <c r="G268">
        <v>33.989478184633199</v>
      </c>
      <c r="H268">
        <v>2E+20</v>
      </c>
      <c r="I268">
        <v>0</v>
      </c>
      <c r="J268">
        <v>36</v>
      </c>
      <c r="K268">
        <v>36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40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33.840029614371403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34.468085106383</v>
      </c>
      <c r="U268" s="5">
        <f>IF((ContinuousStatsTable[[#This Row],[RepsRequested]]&gt;1),ContinuousStatsTable[[#This Row],[HalfWidth]],ContinuousStatsTable[[#This Row],[BatchMeansHalfWidth]])</f>
        <v>5.7059994756210479E-2</v>
      </c>
    </row>
    <row r="269" spans="1:21" x14ac:dyDescent="0.35">
      <c r="A269" t="s">
        <v>68</v>
      </c>
      <c r="B269" t="s">
        <v>70</v>
      </c>
      <c r="C269">
        <v>6</v>
      </c>
      <c r="D269" t="s">
        <v>114</v>
      </c>
      <c r="E269" t="s">
        <v>101</v>
      </c>
      <c r="F269" t="s">
        <v>102</v>
      </c>
      <c r="G269">
        <v>0.114691392032712</v>
      </c>
      <c r="H269">
        <v>6.5442714775120495E-2</v>
      </c>
      <c r="I269">
        <v>0</v>
      </c>
      <c r="J269">
        <v>1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40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5.2407092959504499E-2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0.13103116230963199</v>
      </c>
      <c r="U269" s="5">
        <f>IF((ContinuousStatsTable[[#This Row],[RepsRequested]]&gt;1),ContinuousStatsTable[[#This Row],[HalfWidth]],ContinuousStatsTable[[#This Row],[BatchMeansHalfWidth]])</f>
        <v>7.2364318332914495E-3</v>
      </c>
    </row>
    <row r="270" spans="1:21" x14ac:dyDescent="0.35">
      <c r="A270" t="s">
        <v>68</v>
      </c>
      <c r="B270" t="s">
        <v>70</v>
      </c>
      <c r="C270">
        <v>6</v>
      </c>
      <c r="D270" t="s">
        <v>114</v>
      </c>
      <c r="E270" t="s">
        <v>103</v>
      </c>
      <c r="F270" t="s">
        <v>102</v>
      </c>
      <c r="G270">
        <v>2.9394775249359402</v>
      </c>
      <c r="H270">
        <v>0.98644398108738796</v>
      </c>
      <c r="I270">
        <v>0</v>
      </c>
      <c r="J270">
        <v>22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40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1.4135292926674801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3.63156438765147</v>
      </c>
      <c r="U270" s="5">
        <f>IF((ContinuousStatsTable[[#This Row],[RepsRequested]]&gt;1),ContinuousStatsTable[[#This Row],[HalfWidth]],ContinuousStatsTable[[#This Row],[BatchMeansHalfWidth]])</f>
        <v>0.17088156037632463</v>
      </c>
    </row>
    <row r="271" spans="1:21" x14ac:dyDescent="0.35">
      <c r="A271" t="s">
        <v>68</v>
      </c>
      <c r="B271" t="s">
        <v>70</v>
      </c>
      <c r="C271">
        <v>6</v>
      </c>
      <c r="D271" t="s">
        <v>114</v>
      </c>
      <c r="E271" t="s">
        <v>104</v>
      </c>
      <c r="F271" t="s">
        <v>102</v>
      </c>
      <c r="G271">
        <v>33.0560643354424</v>
      </c>
      <c r="H271">
        <v>2E+20</v>
      </c>
      <c r="I271">
        <v>0</v>
      </c>
      <c r="J271">
        <v>36</v>
      </c>
      <c r="K271">
        <v>36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40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32.66897321215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34.468085106383</v>
      </c>
      <c r="U271" s="5">
        <f>IF((ContinuousStatsTable[[#This Row],[RepsRequested]]&gt;1),ContinuousStatsTable[[#This Row],[HalfWidth]],ContinuousStatsTable[[#This Row],[BatchMeansHalfWidth]])</f>
        <v>0.15911903310216846</v>
      </c>
    </row>
    <row r="272" spans="1:21" x14ac:dyDescent="0.35">
      <c r="A272" t="s">
        <v>68</v>
      </c>
      <c r="B272" t="s">
        <v>70</v>
      </c>
      <c r="C272">
        <v>7</v>
      </c>
      <c r="D272" t="s">
        <v>71</v>
      </c>
      <c r="E272" t="s">
        <v>98</v>
      </c>
      <c r="F272" t="s">
        <v>73</v>
      </c>
      <c r="G272">
        <v>8.4923378083935297E-2</v>
      </c>
      <c r="H272">
        <v>2E+20</v>
      </c>
      <c r="I272">
        <v>0</v>
      </c>
      <c r="J272">
        <v>3</v>
      </c>
      <c r="K272">
        <v>0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40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0.39810019353189602</v>
      </c>
      <c r="U272" s="5">
        <f>IF((ContinuousStatsTable[[#This Row],[RepsRequested]]&gt;1),ContinuousStatsTable[[#This Row],[HalfWidth]],ContinuousStatsTable[[#This Row],[BatchMeansHalfWidth]])</f>
        <v>3.517181568707349E-2</v>
      </c>
    </row>
    <row r="273" spans="1:21" x14ac:dyDescent="0.35">
      <c r="A273" t="s">
        <v>68</v>
      </c>
      <c r="B273" t="s">
        <v>70</v>
      </c>
      <c r="C273">
        <v>7</v>
      </c>
      <c r="D273" t="s">
        <v>77</v>
      </c>
      <c r="E273" t="s">
        <v>98</v>
      </c>
      <c r="F273" t="s">
        <v>73</v>
      </c>
      <c r="G273">
        <v>12.8022317696594</v>
      </c>
      <c r="H273">
        <v>3E+20</v>
      </c>
      <c r="I273">
        <v>0</v>
      </c>
      <c r="J273">
        <v>29</v>
      </c>
      <c r="K273">
        <v>23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40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1.97697145350313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41.178919364966802</v>
      </c>
      <c r="U273" s="5">
        <f>IF((ContinuousStatsTable[[#This Row],[RepsRequested]]&gt;1),ContinuousStatsTable[[#This Row],[HalfWidth]],ContinuousStatsTable[[#This Row],[BatchMeansHalfWidth]])</f>
        <v>3.4233048293887243</v>
      </c>
    </row>
    <row r="274" spans="1:21" x14ac:dyDescent="0.35">
      <c r="A274" t="s">
        <v>68</v>
      </c>
      <c r="B274" t="s">
        <v>70</v>
      </c>
      <c r="C274">
        <v>7</v>
      </c>
      <c r="D274" t="s">
        <v>78</v>
      </c>
      <c r="E274" t="s">
        <v>98</v>
      </c>
      <c r="F274" t="s">
        <v>73</v>
      </c>
      <c r="G274">
        <v>1.3383043216913599</v>
      </c>
      <c r="H274">
        <v>2E+20</v>
      </c>
      <c r="I274">
        <v>0</v>
      </c>
      <c r="J274">
        <v>7</v>
      </c>
      <c r="K274">
        <v>1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40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0.454771552839979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19.253696848776201</v>
      </c>
      <c r="U274" s="5">
        <f>IF((ContinuousStatsTable[[#This Row],[RepsRequested]]&gt;1),ContinuousStatsTable[[#This Row],[HalfWidth]],ContinuousStatsTable[[#This Row],[BatchMeansHalfWidth]])</f>
        <v>1.1662037419143689</v>
      </c>
    </row>
    <row r="275" spans="1:21" x14ac:dyDescent="0.35">
      <c r="A275" t="s">
        <v>68</v>
      </c>
      <c r="B275" t="s">
        <v>70</v>
      </c>
      <c r="C275">
        <v>7</v>
      </c>
      <c r="D275" t="s">
        <v>79</v>
      </c>
      <c r="E275" t="s">
        <v>99</v>
      </c>
      <c r="F275" t="s">
        <v>81</v>
      </c>
      <c r="G275">
        <v>28.650751418887001</v>
      </c>
      <c r="H275">
        <v>2E+20</v>
      </c>
      <c r="I275">
        <v>1</v>
      </c>
      <c r="J275">
        <v>58</v>
      </c>
      <c r="K275">
        <v>44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40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13.1688445993387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68.135346638049199</v>
      </c>
      <c r="U275" s="5">
        <f>IF((ContinuousStatsTable[[#This Row],[RepsRequested]]&gt;1),ContinuousStatsTable[[#This Row],[HalfWidth]],ContinuousStatsTable[[#This Row],[BatchMeansHalfWidth]])</f>
        <v>4.6926448559231861</v>
      </c>
    </row>
    <row r="276" spans="1:21" x14ac:dyDescent="0.35">
      <c r="A276" t="s">
        <v>68</v>
      </c>
      <c r="B276" t="s">
        <v>70</v>
      </c>
      <c r="C276">
        <v>7</v>
      </c>
      <c r="D276" t="s">
        <v>87</v>
      </c>
      <c r="E276" t="s">
        <v>98</v>
      </c>
      <c r="F276" t="s">
        <v>73</v>
      </c>
      <c r="G276">
        <v>0</v>
      </c>
      <c r="H276">
        <v>2E+20</v>
      </c>
      <c r="I276">
        <v>0</v>
      </c>
      <c r="J276">
        <v>0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40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0.33740401833613798</v>
      </c>
      <c r="U276" s="5">
        <f>IF((ContinuousStatsTable[[#This Row],[RepsRequested]]&gt;1),ContinuousStatsTable[[#This Row],[HalfWidth]],ContinuousStatsTable[[#This Row],[BatchMeansHalfWidth]])</f>
        <v>2.7365839349572658E-2</v>
      </c>
    </row>
    <row r="277" spans="1:21" x14ac:dyDescent="0.35">
      <c r="A277" t="s">
        <v>68</v>
      </c>
      <c r="B277" t="s">
        <v>70</v>
      </c>
      <c r="C277">
        <v>7</v>
      </c>
      <c r="D277" t="s">
        <v>100</v>
      </c>
      <c r="E277" t="s">
        <v>101</v>
      </c>
      <c r="F277" t="s">
        <v>102</v>
      </c>
      <c r="G277">
        <v>0.82182746613134605</v>
      </c>
      <c r="H277">
        <v>2E+20</v>
      </c>
      <c r="I277">
        <v>0</v>
      </c>
      <c r="J277">
        <v>1</v>
      </c>
      <c r="K277">
        <v>1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40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0.460239554527484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1</v>
      </c>
      <c r="U277" s="5">
        <f>IF((ContinuousStatsTable[[#This Row],[RepsRequested]]&gt;1),ContinuousStatsTable[[#This Row],[HalfWidth]],ContinuousStatsTable[[#This Row],[BatchMeansHalfWidth]])</f>
        <v>4.1864622421722578E-2</v>
      </c>
    </row>
    <row r="278" spans="1:21" x14ac:dyDescent="0.35">
      <c r="A278" t="s">
        <v>68</v>
      </c>
      <c r="B278" t="s">
        <v>70</v>
      </c>
      <c r="C278">
        <v>7</v>
      </c>
      <c r="D278" t="s">
        <v>100</v>
      </c>
      <c r="E278" t="s">
        <v>103</v>
      </c>
      <c r="F278" t="s">
        <v>102</v>
      </c>
      <c r="G278">
        <v>2.4654823983940402</v>
      </c>
      <c r="H278">
        <v>2E+20</v>
      </c>
      <c r="I278">
        <v>0</v>
      </c>
      <c r="J278">
        <v>3</v>
      </c>
      <c r="K278">
        <v>3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40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1.38071866358245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3</v>
      </c>
      <c r="U278" s="5">
        <f>IF((ContinuousStatsTable[[#This Row],[RepsRequested]]&gt;1),ContinuousStatsTable[[#This Row],[HalfWidth]],ContinuousStatsTable[[#This Row],[BatchMeansHalfWidth]])</f>
        <v>0.1255938672651678</v>
      </c>
    </row>
    <row r="279" spans="1:21" x14ac:dyDescent="0.35">
      <c r="A279" t="s">
        <v>68</v>
      </c>
      <c r="B279" t="s">
        <v>70</v>
      </c>
      <c r="C279">
        <v>7</v>
      </c>
      <c r="D279" t="s">
        <v>100</v>
      </c>
      <c r="E279" t="s">
        <v>104</v>
      </c>
      <c r="F279" t="s">
        <v>102</v>
      </c>
      <c r="G279">
        <v>3</v>
      </c>
      <c r="H279">
        <v>2E+20</v>
      </c>
      <c r="I279">
        <v>3</v>
      </c>
      <c r="J279">
        <v>3</v>
      </c>
      <c r="K279">
        <v>3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40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3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3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3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35">
      <c r="A280" t="s">
        <v>68</v>
      </c>
      <c r="B280" t="s">
        <v>70</v>
      </c>
      <c r="C280">
        <v>7</v>
      </c>
      <c r="D280" t="s">
        <v>105</v>
      </c>
      <c r="E280" t="s">
        <v>101</v>
      </c>
      <c r="F280" t="s">
        <v>102</v>
      </c>
      <c r="G280">
        <v>0.79127786255876698</v>
      </c>
      <c r="H280">
        <v>2E+20</v>
      </c>
      <c r="I280">
        <v>0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40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0.51093143286290499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0.99324124232539002</v>
      </c>
      <c r="U280" s="5">
        <f>IF((ContinuousStatsTable[[#This Row],[RepsRequested]]&gt;1),ContinuousStatsTable[[#This Row],[HalfWidth]],ContinuousStatsTable[[#This Row],[BatchMeansHalfWidth]])</f>
        <v>3.8036249547188657E-2</v>
      </c>
    </row>
    <row r="281" spans="1:21" x14ac:dyDescent="0.35">
      <c r="A281" t="s">
        <v>68</v>
      </c>
      <c r="B281" t="s">
        <v>70</v>
      </c>
      <c r="C281">
        <v>7</v>
      </c>
      <c r="D281" t="s">
        <v>105</v>
      </c>
      <c r="E281" t="s">
        <v>103</v>
      </c>
      <c r="F281" t="s">
        <v>102</v>
      </c>
      <c r="G281">
        <v>1.58255572511753</v>
      </c>
      <c r="H281">
        <v>2E+20</v>
      </c>
      <c r="I281">
        <v>0</v>
      </c>
      <c r="J281">
        <v>2</v>
      </c>
      <c r="K281">
        <v>2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40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1.02186286572581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1.98648248465078</v>
      </c>
      <c r="U281" s="5">
        <f>IF((ContinuousStatsTable[[#This Row],[RepsRequested]]&gt;1),ContinuousStatsTable[[#This Row],[HalfWidth]],ContinuousStatsTable[[#This Row],[BatchMeansHalfWidth]])</f>
        <v>7.6072499094375606E-2</v>
      </c>
    </row>
    <row r="282" spans="1:21" x14ac:dyDescent="0.35">
      <c r="A282" t="s">
        <v>68</v>
      </c>
      <c r="B282" t="s">
        <v>70</v>
      </c>
      <c r="C282">
        <v>7</v>
      </c>
      <c r="D282" t="s">
        <v>105</v>
      </c>
      <c r="E282" t="s">
        <v>104</v>
      </c>
      <c r="F282" t="s">
        <v>102</v>
      </c>
      <c r="G282">
        <v>2</v>
      </c>
      <c r="H282">
        <v>2E+20</v>
      </c>
      <c r="I282">
        <v>2</v>
      </c>
      <c r="J282">
        <v>2</v>
      </c>
      <c r="K282">
        <v>2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40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2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2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2</v>
      </c>
      <c r="U282" s="5">
        <f>IF((ContinuousStatsTable[[#This Row],[RepsRequested]]&gt;1),ContinuousStatsTable[[#This Row],[HalfWidth]],ContinuousStatsTable[[#This Row],[BatchMeansHalfWidth]])</f>
        <v>0</v>
      </c>
    </row>
    <row r="283" spans="1:21" x14ac:dyDescent="0.35">
      <c r="A283" t="s">
        <v>68</v>
      </c>
      <c r="B283" t="s">
        <v>70</v>
      </c>
      <c r="C283">
        <v>7</v>
      </c>
      <c r="D283" t="s">
        <v>106</v>
      </c>
      <c r="E283" t="s">
        <v>101</v>
      </c>
      <c r="F283" t="s">
        <v>102</v>
      </c>
      <c r="G283">
        <v>2.77880637274243E-2</v>
      </c>
      <c r="H283">
        <v>2E+20</v>
      </c>
      <c r="I283">
        <v>0</v>
      </c>
      <c r="J283">
        <v>1</v>
      </c>
      <c r="K283">
        <v>0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40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1.4048189417398899E-2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4.5875370133509598E-2</v>
      </c>
      <c r="U283" s="5">
        <f>IF((ContinuousStatsTable[[#This Row],[RepsRequested]]&gt;1),ContinuousStatsTable[[#This Row],[HalfWidth]],ContinuousStatsTable[[#This Row],[BatchMeansHalfWidth]])</f>
        <v>2.1678538559285762E-3</v>
      </c>
    </row>
    <row r="284" spans="1:21" x14ac:dyDescent="0.35">
      <c r="A284" t="s">
        <v>68</v>
      </c>
      <c r="B284" t="s">
        <v>70</v>
      </c>
      <c r="C284">
        <v>7</v>
      </c>
      <c r="D284" t="s">
        <v>106</v>
      </c>
      <c r="E284" t="s">
        <v>103</v>
      </c>
      <c r="F284" t="s">
        <v>102</v>
      </c>
      <c r="G284">
        <v>2.77880637274243E-2</v>
      </c>
      <c r="H284">
        <v>2E+20</v>
      </c>
      <c r="I284">
        <v>0</v>
      </c>
      <c r="J284">
        <v>1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40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1.4048189417398899E-2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4.5875370133509598E-2</v>
      </c>
      <c r="U284" s="5">
        <f>IF((ContinuousStatsTable[[#This Row],[RepsRequested]]&gt;1),ContinuousStatsTable[[#This Row],[HalfWidth]],ContinuousStatsTable[[#This Row],[BatchMeansHalfWidth]])</f>
        <v>2.1678538559285762E-3</v>
      </c>
    </row>
    <row r="285" spans="1:21" x14ac:dyDescent="0.35">
      <c r="A285" t="s">
        <v>68</v>
      </c>
      <c r="B285" t="s">
        <v>70</v>
      </c>
      <c r="C285">
        <v>7</v>
      </c>
      <c r="D285" t="s">
        <v>106</v>
      </c>
      <c r="E285" t="s">
        <v>104</v>
      </c>
      <c r="F285" t="s">
        <v>102</v>
      </c>
      <c r="G285">
        <v>1</v>
      </c>
      <c r="H285">
        <v>2E+20</v>
      </c>
      <c r="I285">
        <v>1</v>
      </c>
      <c r="J285">
        <v>1</v>
      </c>
      <c r="K285">
        <v>1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40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1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0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1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1</v>
      </c>
      <c r="U285" s="5">
        <f>IF((ContinuousStatsTable[[#This Row],[RepsRequested]]&gt;1),ContinuousStatsTable[[#This Row],[HalfWidth]],ContinuousStatsTable[[#This Row],[BatchMeansHalfWidth]])</f>
        <v>0</v>
      </c>
    </row>
    <row r="286" spans="1:21" x14ac:dyDescent="0.35">
      <c r="A286" t="s">
        <v>68</v>
      </c>
      <c r="B286" t="s">
        <v>70</v>
      </c>
      <c r="C286">
        <v>7</v>
      </c>
      <c r="D286" t="s">
        <v>88</v>
      </c>
      <c r="E286" t="s">
        <v>98</v>
      </c>
      <c r="F286" t="s">
        <v>73</v>
      </c>
      <c r="G286">
        <v>0</v>
      </c>
      <c r="H286">
        <v>2E+20</v>
      </c>
      <c r="I286">
        <v>0</v>
      </c>
      <c r="J286">
        <v>0</v>
      </c>
      <c r="K286">
        <v>0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40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0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0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0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35">
      <c r="A287" t="s">
        <v>68</v>
      </c>
      <c r="B287" t="s">
        <v>70</v>
      </c>
      <c r="C287">
        <v>7</v>
      </c>
      <c r="D287" t="s">
        <v>89</v>
      </c>
      <c r="E287" t="s">
        <v>98</v>
      </c>
      <c r="F287" t="s">
        <v>73</v>
      </c>
      <c r="G287">
        <v>0.75870660482528096</v>
      </c>
      <c r="H287">
        <v>2E+20</v>
      </c>
      <c r="I287">
        <v>0</v>
      </c>
      <c r="J287">
        <v>8</v>
      </c>
      <c r="K287">
        <v>0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40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0.204887090690615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0.964264608806778</v>
      </c>
      <c r="U287" s="5">
        <f>IF((ContinuousStatsTable[[#This Row],[RepsRequested]]&gt;1),ContinuousStatsTable[[#This Row],[HalfWidth]],ContinuousStatsTable[[#This Row],[BatchMeansHalfWidth]])</f>
        <v>4.9144138657566706E-2</v>
      </c>
    </row>
    <row r="288" spans="1:21" x14ac:dyDescent="0.35">
      <c r="A288" t="s">
        <v>68</v>
      </c>
      <c r="B288" t="s">
        <v>70</v>
      </c>
      <c r="C288">
        <v>7</v>
      </c>
      <c r="D288" t="s">
        <v>107</v>
      </c>
      <c r="E288" t="s">
        <v>101</v>
      </c>
      <c r="F288" t="s">
        <v>102</v>
      </c>
      <c r="G288">
        <v>0.172503687449888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40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5.37537032568541E-2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0.25294900578934798</v>
      </c>
      <c r="U288" s="5">
        <f>IF((ContinuousStatsTable[[#This Row],[RepsRequested]]&gt;1),ContinuousStatsTable[[#This Row],[HalfWidth]],ContinuousStatsTable[[#This Row],[BatchMeansHalfWidth]])</f>
        <v>1.2546446473909312E-2</v>
      </c>
    </row>
    <row r="289" spans="1:21" x14ac:dyDescent="0.35">
      <c r="A289" t="s">
        <v>68</v>
      </c>
      <c r="B289" t="s">
        <v>70</v>
      </c>
      <c r="C289">
        <v>7</v>
      </c>
      <c r="D289" t="s">
        <v>107</v>
      </c>
      <c r="E289" t="s">
        <v>103</v>
      </c>
      <c r="F289" t="s">
        <v>102</v>
      </c>
      <c r="G289">
        <v>0.34500737489977701</v>
      </c>
      <c r="H289">
        <v>2E+20</v>
      </c>
      <c r="I289">
        <v>0</v>
      </c>
      <c r="J289">
        <v>2</v>
      </c>
      <c r="K289">
        <v>0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40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0.10750740651370801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0.50589801157869696</v>
      </c>
      <c r="U289" s="5">
        <f>IF((ContinuousStatsTable[[#This Row],[RepsRequested]]&gt;1),ContinuousStatsTable[[#This Row],[HalfWidth]],ContinuousStatsTable[[#This Row],[BatchMeansHalfWidth]])</f>
        <v>2.5092892947818527E-2</v>
      </c>
    </row>
    <row r="290" spans="1:21" x14ac:dyDescent="0.35">
      <c r="A290" t="s">
        <v>68</v>
      </c>
      <c r="B290" t="s">
        <v>70</v>
      </c>
      <c r="C290">
        <v>7</v>
      </c>
      <c r="D290" t="s">
        <v>107</v>
      </c>
      <c r="E290" t="s">
        <v>104</v>
      </c>
      <c r="F290" t="s">
        <v>102</v>
      </c>
      <c r="G290">
        <v>2</v>
      </c>
      <c r="H290">
        <v>2E+20</v>
      </c>
      <c r="I290">
        <v>2</v>
      </c>
      <c r="J290">
        <v>2</v>
      </c>
      <c r="K290">
        <v>2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40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2</v>
      </c>
      <c r="U290" s="5">
        <f>IF((ContinuousStatsTable[[#This Row],[RepsRequested]]&gt;1),ContinuousStatsTable[[#This Row],[HalfWidth]],ContinuousStatsTable[[#This Row],[BatchMeansHalfWidth]])</f>
        <v>0</v>
      </c>
    </row>
    <row r="291" spans="1:21" x14ac:dyDescent="0.35">
      <c r="A291" t="s">
        <v>68</v>
      </c>
      <c r="B291" t="s">
        <v>70</v>
      </c>
      <c r="C291">
        <v>7</v>
      </c>
      <c r="D291" t="s">
        <v>90</v>
      </c>
      <c r="E291" t="s">
        <v>98</v>
      </c>
      <c r="F291" t="s">
        <v>73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40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3.9129347275412202E-2</v>
      </c>
      <c r="U291" s="5">
        <f>IF((ContinuousStatsTable[[#This Row],[RepsRequested]]&gt;1),ContinuousStatsTable[[#This Row],[HalfWidth]],ContinuousStatsTable[[#This Row],[BatchMeansHalfWidth]])</f>
        <v>2.9617305217409431E-3</v>
      </c>
    </row>
    <row r="292" spans="1:21" x14ac:dyDescent="0.35">
      <c r="A292" t="s">
        <v>68</v>
      </c>
      <c r="B292" t="s">
        <v>70</v>
      </c>
      <c r="C292">
        <v>7</v>
      </c>
      <c r="D292" t="s">
        <v>91</v>
      </c>
      <c r="E292" t="s">
        <v>98</v>
      </c>
      <c r="F292" t="s">
        <v>73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40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5.1297285883804403E-2</v>
      </c>
      <c r="U292" s="5">
        <f>IF((ContinuousStatsTable[[#This Row],[RepsRequested]]&gt;1),ContinuousStatsTable[[#This Row],[HalfWidth]],ContinuousStatsTable[[#This Row],[BatchMeansHalfWidth]])</f>
        <v>4.266409302196481E-3</v>
      </c>
    </row>
    <row r="293" spans="1:21" x14ac:dyDescent="0.35">
      <c r="A293" t="s">
        <v>68</v>
      </c>
      <c r="B293" t="s">
        <v>70</v>
      </c>
      <c r="C293">
        <v>7</v>
      </c>
      <c r="D293" t="s">
        <v>92</v>
      </c>
      <c r="E293" t="s">
        <v>98</v>
      </c>
      <c r="F293" t="s">
        <v>73</v>
      </c>
      <c r="G293">
        <v>3.2303491570080398</v>
      </c>
      <c r="H293">
        <v>2E+20</v>
      </c>
      <c r="I293">
        <v>0</v>
      </c>
      <c r="J293">
        <v>10</v>
      </c>
      <c r="K293">
        <v>7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40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3.0665287286053702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5.6439865641560401</v>
      </c>
      <c r="U293" s="5">
        <f>IF((ContinuousStatsTable[[#This Row],[RepsRequested]]&gt;1),ContinuousStatsTable[[#This Row],[HalfWidth]],ContinuousStatsTable[[#This Row],[BatchMeansHalfWidth]])</f>
        <v>0.22493791736316851</v>
      </c>
    </row>
    <row r="294" spans="1:21" x14ac:dyDescent="0.35">
      <c r="A294" t="s">
        <v>68</v>
      </c>
      <c r="B294" t="s">
        <v>70</v>
      </c>
      <c r="C294">
        <v>7</v>
      </c>
      <c r="D294" t="s">
        <v>94</v>
      </c>
      <c r="E294" t="s">
        <v>98</v>
      </c>
      <c r="F294" t="s">
        <v>73</v>
      </c>
      <c r="G294">
        <v>0</v>
      </c>
      <c r="H294">
        <v>2E+20</v>
      </c>
      <c r="I294">
        <v>0</v>
      </c>
      <c r="J294">
        <v>0</v>
      </c>
      <c r="K294">
        <v>0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40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0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0</v>
      </c>
      <c r="U294" s="5">
        <f>IF((ContinuousStatsTable[[#This Row],[RepsRequested]]&gt;1),ContinuousStatsTable[[#This Row],[HalfWidth]],ContinuousStatsTable[[#This Row],[BatchMeansHalfWidth]])</f>
        <v>0</v>
      </c>
    </row>
    <row r="295" spans="1:21" x14ac:dyDescent="0.35">
      <c r="A295" t="s">
        <v>68</v>
      </c>
      <c r="B295" t="s">
        <v>70</v>
      </c>
      <c r="C295">
        <v>7</v>
      </c>
      <c r="D295" t="s">
        <v>95</v>
      </c>
      <c r="E295" t="s">
        <v>98</v>
      </c>
      <c r="F295" t="s">
        <v>73</v>
      </c>
      <c r="G295">
        <v>0.22745439119928701</v>
      </c>
      <c r="H295">
        <v>2E+20</v>
      </c>
      <c r="I295">
        <v>0</v>
      </c>
      <c r="J295">
        <v>13</v>
      </c>
      <c r="K295">
        <v>0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40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0.44531135910512998</v>
      </c>
      <c r="U295" s="5">
        <f>IF((ContinuousStatsTable[[#This Row],[RepsRequested]]&gt;1),ContinuousStatsTable[[#This Row],[HalfWidth]],ContinuousStatsTable[[#This Row],[BatchMeansHalfWidth]])</f>
        <v>4.0313835051106688E-2</v>
      </c>
    </row>
    <row r="296" spans="1:21" x14ac:dyDescent="0.35">
      <c r="A296" t="s">
        <v>68</v>
      </c>
      <c r="B296" t="s">
        <v>70</v>
      </c>
      <c r="C296">
        <v>7</v>
      </c>
      <c r="D296" t="s">
        <v>108</v>
      </c>
      <c r="E296" t="s">
        <v>101</v>
      </c>
      <c r="F296" t="s">
        <v>102</v>
      </c>
      <c r="G296">
        <v>0</v>
      </c>
      <c r="H296">
        <v>2E+20</v>
      </c>
      <c r="I296">
        <v>0</v>
      </c>
      <c r="J296">
        <v>0</v>
      </c>
      <c r="K296">
        <v>0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40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0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0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0</v>
      </c>
      <c r="U296" s="5">
        <f>IF((ContinuousStatsTable[[#This Row],[RepsRequested]]&gt;1),ContinuousStatsTable[[#This Row],[HalfWidth]],ContinuousStatsTable[[#This Row],[BatchMeansHalfWidth]])</f>
        <v>0</v>
      </c>
    </row>
    <row r="297" spans="1:21" x14ac:dyDescent="0.35">
      <c r="A297" t="s">
        <v>68</v>
      </c>
      <c r="B297" t="s">
        <v>70</v>
      </c>
      <c r="C297">
        <v>7</v>
      </c>
      <c r="D297" t="s">
        <v>108</v>
      </c>
      <c r="E297" t="s">
        <v>103</v>
      </c>
      <c r="F297" t="s">
        <v>102</v>
      </c>
      <c r="G297">
        <v>0</v>
      </c>
      <c r="H297">
        <v>2E+20</v>
      </c>
      <c r="I297">
        <v>0</v>
      </c>
      <c r="J297">
        <v>0</v>
      </c>
      <c r="K297">
        <v>0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40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0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35">
      <c r="A298" t="s">
        <v>68</v>
      </c>
      <c r="B298" t="s">
        <v>70</v>
      </c>
      <c r="C298">
        <v>7</v>
      </c>
      <c r="D298" t="s">
        <v>108</v>
      </c>
      <c r="E298" t="s">
        <v>104</v>
      </c>
      <c r="F298" t="s">
        <v>102</v>
      </c>
      <c r="G298">
        <v>1</v>
      </c>
      <c r="H298">
        <v>2E+20</v>
      </c>
      <c r="I298">
        <v>1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40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1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0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1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1</v>
      </c>
      <c r="U298" s="5">
        <f>IF((ContinuousStatsTable[[#This Row],[RepsRequested]]&gt;1),ContinuousStatsTable[[#This Row],[HalfWidth]],ContinuousStatsTable[[#This Row],[BatchMeansHalfWidth]])</f>
        <v>0</v>
      </c>
    </row>
    <row r="299" spans="1:21" x14ac:dyDescent="0.35">
      <c r="A299" t="s">
        <v>68</v>
      </c>
      <c r="B299" t="s">
        <v>70</v>
      </c>
      <c r="C299">
        <v>7</v>
      </c>
      <c r="D299" t="s">
        <v>109</v>
      </c>
      <c r="E299" t="s">
        <v>101</v>
      </c>
      <c r="F299" t="s">
        <v>102</v>
      </c>
      <c r="G299">
        <v>0</v>
      </c>
      <c r="H299">
        <v>2E+20</v>
      </c>
      <c r="I299">
        <v>0</v>
      </c>
      <c r="J299">
        <v>0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40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35">
      <c r="A300" t="s">
        <v>68</v>
      </c>
      <c r="B300" t="s">
        <v>70</v>
      </c>
      <c r="C300">
        <v>7</v>
      </c>
      <c r="D300" t="s">
        <v>109</v>
      </c>
      <c r="E300" t="s">
        <v>103</v>
      </c>
      <c r="F300" t="s">
        <v>102</v>
      </c>
      <c r="G300">
        <v>0</v>
      </c>
      <c r="H300">
        <v>2E+20</v>
      </c>
      <c r="I300">
        <v>0</v>
      </c>
      <c r="J300">
        <v>0</v>
      </c>
      <c r="K300">
        <v>0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40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0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0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35">
      <c r="A301" t="s">
        <v>68</v>
      </c>
      <c r="B301" t="s">
        <v>70</v>
      </c>
      <c r="C301">
        <v>7</v>
      </c>
      <c r="D301" t="s">
        <v>109</v>
      </c>
      <c r="E301" t="s">
        <v>104</v>
      </c>
      <c r="F301" t="s">
        <v>102</v>
      </c>
      <c r="G301">
        <v>1</v>
      </c>
      <c r="H301">
        <v>2E+20</v>
      </c>
      <c r="I301">
        <v>1</v>
      </c>
      <c r="J301">
        <v>1</v>
      </c>
      <c r="K301">
        <v>1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40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1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0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1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1</v>
      </c>
      <c r="U301" s="5">
        <f>IF((ContinuousStatsTable[[#This Row],[RepsRequested]]&gt;1),ContinuousStatsTable[[#This Row],[HalfWidth]],ContinuousStatsTable[[#This Row],[BatchMeansHalfWidth]])</f>
        <v>0</v>
      </c>
    </row>
    <row r="302" spans="1:21" x14ac:dyDescent="0.35">
      <c r="A302" t="s">
        <v>68</v>
      </c>
      <c r="B302" t="s">
        <v>70</v>
      </c>
      <c r="C302">
        <v>7</v>
      </c>
      <c r="D302" t="s">
        <v>110</v>
      </c>
      <c r="E302" t="s">
        <v>101</v>
      </c>
      <c r="F302" t="s">
        <v>102</v>
      </c>
      <c r="G302">
        <v>0</v>
      </c>
      <c r="H302">
        <v>2E+20</v>
      </c>
      <c r="I302">
        <v>0</v>
      </c>
      <c r="J302">
        <v>0</v>
      </c>
      <c r="K302">
        <v>0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40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0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0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35">
      <c r="A303" t="s">
        <v>68</v>
      </c>
      <c r="B303" t="s">
        <v>70</v>
      </c>
      <c r="C303">
        <v>7</v>
      </c>
      <c r="D303" t="s">
        <v>110</v>
      </c>
      <c r="E303" t="s">
        <v>103</v>
      </c>
      <c r="F303" t="s">
        <v>102</v>
      </c>
      <c r="G303">
        <v>0</v>
      </c>
      <c r="H303">
        <v>2E+20</v>
      </c>
      <c r="I303">
        <v>0</v>
      </c>
      <c r="J303">
        <v>0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40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</v>
      </c>
      <c r="U303" s="5">
        <f>IF((ContinuousStatsTable[[#This Row],[RepsRequested]]&gt;1),ContinuousStatsTable[[#This Row],[HalfWidth]],ContinuousStatsTable[[#This Row],[BatchMeansHalfWidth]])</f>
        <v>0</v>
      </c>
    </row>
    <row r="304" spans="1:21" x14ac:dyDescent="0.35">
      <c r="A304" t="s">
        <v>68</v>
      </c>
      <c r="B304" t="s">
        <v>70</v>
      </c>
      <c r="C304">
        <v>7</v>
      </c>
      <c r="D304" t="s">
        <v>110</v>
      </c>
      <c r="E304" t="s">
        <v>104</v>
      </c>
      <c r="F304" t="s">
        <v>102</v>
      </c>
      <c r="G304">
        <v>1</v>
      </c>
      <c r="H304">
        <v>2E+20</v>
      </c>
      <c r="I304">
        <v>1</v>
      </c>
      <c r="J304">
        <v>1</v>
      </c>
      <c r="K304">
        <v>1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40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1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1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1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35">
      <c r="A305" t="s">
        <v>68</v>
      </c>
      <c r="B305" t="s">
        <v>70</v>
      </c>
      <c r="C305">
        <v>7</v>
      </c>
      <c r="D305" t="s">
        <v>111</v>
      </c>
      <c r="E305" t="s">
        <v>101</v>
      </c>
      <c r="F305" t="s">
        <v>102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40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35">
      <c r="A306" t="s">
        <v>68</v>
      </c>
      <c r="B306" t="s">
        <v>70</v>
      </c>
      <c r="C306">
        <v>7</v>
      </c>
      <c r="D306" t="s">
        <v>111</v>
      </c>
      <c r="E306" t="s">
        <v>103</v>
      </c>
      <c r="F306" t="s">
        <v>102</v>
      </c>
      <c r="G306">
        <v>0</v>
      </c>
      <c r="H306">
        <v>2E+20</v>
      </c>
      <c r="I306">
        <v>0</v>
      </c>
      <c r="J306">
        <v>0</v>
      </c>
      <c r="K306">
        <v>0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40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35">
      <c r="A307" t="s">
        <v>68</v>
      </c>
      <c r="B307" t="s">
        <v>70</v>
      </c>
      <c r="C307">
        <v>7</v>
      </c>
      <c r="D307" t="s">
        <v>111</v>
      </c>
      <c r="E307" t="s">
        <v>104</v>
      </c>
      <c r="F307" t="s">
        <v>102</v>
      </c>
      <c r="G307">
        <v>3</v>
      </c>
      <c r="H307">
        <v>2E+20</v>
      </c>
      <c r="I307">
        <v>3</v>
      </c>
      <c r="J307">
        <v>3</v>
      </c>
      <c r="K307">
        <v>3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40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3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3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3</v>
      </c>
      <c r="U307" s="5">
        <f>IF((ContinuousStatsTable[[#This Row],[RepsRequested]]&gt;1),ContinuousStatsTable[[#This Row],[HalfWidth]],ContinuousStatsTable[[#This Row],[BatchMeansHalfWidth]])</f>
        <v>0</v>
      </c>
    </row>
    <row r="308" spans="1:21" x14ac:dyDescent="0.35">
      <c r="A308" t="s">
        <v>68</v>
      </c>
      <c r="B308" t="s">
        <v>70</v>
      </c>
      <c r="C308">
        <v>7</v>
      </c>
      <c r="D308" t="s">
        <v>112</v>
      </c>
      <c r="E308" t="s">
        <v>101</v>
      </c>
      <c r="F308" t="s">
        <v>102</v>
      </c>
      <c r="G308">
        <v>0.122059292534399</v>
      </c>
      <c r="H308">
        <v>2E+20</v>
      </c>
      <c r="I308">
        <v>0</v>
      </c>
      <c r="J308">
        <v>1</v>
      </c>
      <c r="K308">
        <v>8.3333333333333301E-2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40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2.6917362930432401E-2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0.16976135707510301</v>
      </c>
      <c r="U308" s="5">
        <f>IF((ContinuousStatsTable[[#This Row],[RepsRequested]]&gt;1),ContinuousStatsTable[[#This Row],[HalfWidth]],ContinuousStatsTable[[#This Row],[BatchMeansHalfWidth]])</f>
        <v>9.6705244070255485E-3</v>
      </c>
    </row>
    <row r="309" spans="1:21" x14ac:dyDescent="0.35">
      <c r="A309" t="s">
        <v>68</v>
      </c>
      <c r="B309" t="s">
        <v>70</v>
      </c>
      <c r="C309">
        <v>7</v>
      </c>
      <c r="D309" t="s">
        <v>112</v>
      </c>
      <c r="E309" t="s">
        <v>103</v>
      </c>
      <c r="F309" t="s">
        <v>102</v>
      </c>
      <c r="G309">
        <v>2.7531706906725599</v>
      </c>
      <c r="H309">
        <v>2E+20</v>
      </c>
      <c r="I309">
        <v>0</v>
      </c>
      <c r="J309">
        <v>24</v>
      </c>
      <c r="K309">
        <v>4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40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1.2588231451035701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4.9134925203039197</v>
      </c>
      <c r="U309" s="5">
        <f>IF((ContinuousStatsTable[[#This Row],[RepsRequested]]&gt;1),ContinuousStatsTable[[#This Row],[HalfWidth]],ContinuousStatsTable[[#This Row],[BatchMeansHalfWidth]])</f>
        <v>0.23893952850585826</v>
      </c>
    </row>
    <row r="310" spans="1:21" x14ac:dyDescent="0.35">
      <c r="A310" t="s">
        <v>68</v>
      </c>
      <c r="B310" t="s">
        <v>70</v>
      </c>
      <c r="C310">
        <v>7</v>
      </c>
      <c r="D310" t="s">
        <v>112</v>
      </c>
      <c r="E310" t="s">
        <v>104</v>
      </c>
      <c r="F310" t="s">
        <v>102</v>
      </c>
      <c r="G310">
        <v>40.426094319099398</v>
      </c>
      <c r="H310">
        <v>2E+20</v>
      </c>
      <c r="I310">
        <v>0</v>
      </c>
      <c r="J310">
        <v>48</v>
      </c>
      <c r="K310">
        <v>48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40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39.319148936170201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43.914893617021299</v>
      </c>
      <c r="U310" s="5">
        <f>IF((ContinuousStatsTable[[#This Row],[RepsRequested]]&gt;1),ContinuousStatsTable[[#This Row],[HalfWidth]],ContinuousStatsTable[[#This Row],[BatchMeansHalfWidth]])</f>
        <v>0.37377625497939559</v>
      </c>
    </row>
    <row r="311" spans="1:21" x14ac:dyDescent="0.35">
      <c r="A311" t="s">
        <v>68</v>
      </c>
      <c r="B311" t="s">
        <v>70</v>
      </c>
      <c r="C311">
        <v>7</v>
      </c>
      <c r="D311" t="s">
        <v>113</v>
      </c>
      <c r="E311" t="s">
        <v>101</v>
      </c>
      <c r="F311" t="s">
        <v>102</v>
      </c>
      <c r="G311">
        <v>2.8507796406357699E-2</v>
      </c>
      <c r="H311">
        <v>2E+20</v>
      </c>
      <c r="I311">
        <v>0</v>
      </c>
      <c r="J311">
        <v>1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40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1.9285676078063401E-2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4.8625620211652898E-2</v>
      </c>
      <c r="U311" s="5">
        <f>IF((ContinuousStatsTable[[#This Row],[RepsRequested]]&gt;1),ContinuousStatsTable[[#This Row],[HalfWidth]],ContinuousStatsTable[[#This Row],[BatchMeansHalfWidth]])</f>
        <v>2.3250169252848917E-3</v>
      </c>
    </row>
    <row r="312" spans="1:21" x14ac:dyDescent="0.35">
      <c r="A312" t="s">
        <v>68</v>
      </c>
      <c r="B312" t="s">
        <v>70</v>
      </c>
      <c r="C312">
        <v>7</v>
      </c>
      <c r="D312" t="s">
        <v>113</v>
      </c>
      <c r="E312" t="s">
        <v>103</v>
      </c>
      <c r="F312" t="s">
        <v>102</v>
      </c>
      <c r="G312">
        <v>0.88457153581792203</v>
      </c>
      <c r="H312">
        <v>2E+20</v>
      </c>
      <c r="I312">
        <v>0</v>
      </c>
      <c r="J312">
        <v>17</v>
      </c>
      <c r="K312">
        <v>0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40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0.49501686695507002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1.34083283444468</v>
      </c>
      <c r="U312" s="5">
        <f>IF((ContinuousStatsTable[[#This Row],[RepsRequested]]&gt;1),ContinuousStatsTable[[#This Row],[HalfWidth]],ContinuousStatsTable[[#This Row],[BatchMeansHalfWidth]])</f>
        <v>6.3703063430586918E-2</v>
      </c>
    </row>
    <row r="313" spans="1:21" x14ac:dyDescent="0.35">
      <c r="A313" t="s">
        <v>68</v>
      </c>
      <c r="B313" t="s">
        <v>70</v>
      </c>
      <c r="C313">
        <v>7</v>
      </c>
      <c r="D313" t="s">
        <v>113</v>
      </c>
      <c r="E313" t="s">
        <v>104</v>
      </c>
      <c r="F313" t="s">
        <v>102</v>
      </c>
      <c r="G313">
        <v>34.297169096534503</v>
      </c>
      <c r="H313">
        <v>2E+20</v>
      </c>
      <c r="I313">
        <v>0</v>
      </c>
      <c r="J313">
        <v>36</v>
      </c>
      <c r="K313">
        <v>36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40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33.840029614371403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34.468085106383</v>
      </c>
      <c r="U313" s="5">
        <f>IF((ContinuousStatsTable[[#This Row],[RepsRequested]]&gt;1),ContinuousStatsTable[[#This Row],[HalfWidth]],ContinuousStatsTable[[#This Row],[BatchMeansHalfWidth]])</f>
        <v>5.7059994756210479E-2</v>
      </c>
    </row>
    <row r="314" spans="1:21" x14ac:dyDescent="0.35">
      <c r="A314" t="s">
        <v>68</v>
      </c>
      <c r="B314" t="s">
        <v>70</v>
      </c>
      <c r="C314">
        <v>7</v>
      </c>
      <c r="D314" t="s">
        <v>114</v>
      </c>
      <c r="E314" t="s">
        <v>101</v>
      </c>
      <c r="F314" t="s">
        <v>102</v>
      </c>
      <c r="G314">
        <v>8.7015103947031297E-2</v>
      </c>
      <c r="H314">
        <v>2E+20</v>
      </c>
      <c r="I314">
        <v>0</v>
      </c>
      <c r="J314">
        <v>1</v>
      </c>
      <c r="K314">
        <v>0.13888888888888901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40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5.2407092959504499E-2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0.13103116230963199</v>
      </c>
      <c r="U314" s="5">
        <f>IF((ContinuousStatsTable[[#This Row],[RepsRequested]]&gt;1),ContinuousStatsTable[[#This Row],[HalfWidth]],ContinuousStatsTable[[#This Row],[BatchMeansHalfWidth]])</f>
        <v>7.2364318332914495E-3</v>
      </c>
    </row>
    <row r="315" spans="1:21" x14ac:dyDescent="0.35">
      <c r="A315" t="s">
        <v>68</v>
      </c>
      <c r="B315" t="s">
        <v>70</v>
      </c>
      <c r="C315">
        <v>7</v>
      </c>
      <c r="D315" t="s">
        <v>114</v>
      </c>
      <c r="E315" t="s">
        <v>103</v>
      </c>
      <c r="F315" t="s">
        <v>102</v>
      </c>
      <c r="G315">
        <v>2.33739459940199</v>
      </c>
      <c r="H315">
        <v>2E+20</v>
      </c>
      <c r="I315">
        <v>0</v>
      </c>
      <c r="J315">
        <v>19</v>
      </c>
      <c r="K315">
        <v>5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40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1.4135292926674801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3.63156438765147</v>
      </c>
      <c r="U315" s="5">
        <f>IF((ContinuousStatsTable[[#This Row],[RepsRequested]]&gt;1),ContinuousStatsTable[[#This Row],[HalfWidth]],ContinuousStatsTable[[#This Row],[BatchMeansHalfWidth]])</f>
        <v>0.17088156037632463</v>
      </c>
    </row>
    <row r="316" spans="1:21" x14ac:dyDescent="0.35">
      <c r="A316" t="s">
        <v>68</v>
      </c>
      <c r="B316" t="s">
        <v>70</v>
      </c>
      <c r="C316">
        <v>7</v>
      </c>
      <c r="D316" t="s">
        <v>114</v>
      </c>
      <c r="E316" t="s">
        <v>104</v>
      </c>
      <c r="F316" t="s">
        <v>102</v>
      </c>
      <c r="G316">
        <v>33.642863936740298</v>
      </c>
      <c r="H316">
        <v>2E+20</v>
      </c>
      <c r="I316">
        <v>0</v>
      </c>
      <c r="J316">
        <v>36</v>
      </c>
      <c r="K316">
        <v>36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40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32.66897321215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34.468085106383</v>
      </c>
      <c r="U316" s="5">
        <f>IF((ContinuousStatsTable[[#This Row],[RepsRequested]]&gt;1),ContinuousStatsTable[[#This Row],[HalfWidth]],ContinuousStatsTable[[#This Row],[BatchMeansHalfWidth]])</f>
        <v>0.15911903310216846</v>
      </c>
    </row>
    <row r="317" spans="1:21" x14ac:dyDescent="0.35">
      <c r="A317" t="s">
        <v>68</v>
      </c>
      <c r="B317" t="s">
        <v>70</v>
      </c>
      <c r="C317">
        <v>8</v>
      </c>
      <c r="D317" t="s">
        <v>71</v>
      </c>
      <c r="E317" t="s">
        <v>98</v>
      </c>
      <c r="F317" t="s">
        <v>73</v>
      </c>
      <c r="G317">
        <v>0.28380475400987099</v>
      </c>
      <c r="H317">
        <v>2E+20</v>
      </c>
      <c r="I317">
        <v>0</v>
      </c>
      <c r="J317">
        <v>7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40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0.39810019353189602</v>
      </c>
      <c r="U317" s="5">
        <f>IF((ContinuousStatsTable[[#This Row],[RepsRequested]]&gt;1),ContinuousStatsTable[[#This Row],[HalfWidth]],ContinuousStatsTable[[#This Row],[BatchMeansHalfWidth]])</f>
        <v>3.517181568707349E-2</v>
      </c>
    </row>
    <row r="318" spans="1:21" x14ac:dyDescent="0.35">
      <c r="A318" t="s">
        <v>68</v>
      </c>
      <c r="B318" t="s">
        <v>70</v>
      </c>
      <c r="C318">
        <v>8</v>
      </c>
      <c r="D318" t="s">
        <v>77</v>
      </c>
      <c r="E318" t="s">
        <v>98</v>
      </c>
      <c r="F318" t="s">
        <v>73</v>
      </c>
      <c r="G318">
        <v>27.221406067716298</v>
      </c>
      <c r="H318">
        <v>3E+20</v>
      </c>
      <c r="I318">
        <v>0</v>
      </c>
      <c r="J318">
        <v>56</v>
      </c>
      <c r="K318">
        <v>22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40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1.97697145350313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41.178919364966802</v>
      </c>
      <c r="U318" s="5">
        <f>IF((ContinuousStatsTable[[#This Row],[RepsRequested]]&gt;1),ContinuousStatsTable[[#This Row],[HalfWidth]],ContinuousStatsTable[[#This Row],[BatchMeansHalfWidth]])</f>
        <v>3.4233048293887243</v>
      </c>
    </row>
    <row r="319" spans="1:21" x14ac:dyDescent="0.35">
      <c r="A319" t="s">
        <v>68</v>
      </c>
      <c r="B319" t="s">
        <v>70</v>
      </c>
      <c r="C319">
        <v>8</v>
      </c>
      <c r="D319" t="s">
        <v>78</v>
      </c>
      <c r="E319" t="s">
        <v>98</v>
      </c>
      <c r="F319" t="s">
        <v>73</v>
      </c>
      <c r="G319">
        <v>9.9878351475866296</v>
      </c>
      <c r="H319">
        <v>3E+20</v>
      </c>
      <c r="I319">
        <v>0</v>
      </c>
      <c r="J319">
        <v>29</v>
      </c>
      <c r="K319">
        <v>29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40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0.454771552839979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19.253696848776201</v>
      </c>
      <c r="U319" s="5">
        <f>IF((ContinuousStatsTable[[#This Row],[RepsRequested]]&gt;1),ContinuousStatsTable[[#This Row],[HalfWidth]],ContinuousStatsTable[[#This Row],[BatchMeansHalfWidth]])</f>
        <v>1.1662037419143689</v>
      </c>
    </row>
    <row r="320" spans="1:21" x14ac:dyDescent="0.35">
      <c r="A320" t="s">
        <v>68</v>
      </c>
      <c r="B320" t="s">
        <v>70</v>
      </c>
      <c r="C320">
        <v>8</v>
      </c>
      <c r="D320" t="s">
        <v>79</v>
      </c>
      <c r="E320" t="s">
        <v>99</v>
      </c>
      <c r="F320" t="s">
        <v>81</v>
      </c>
      <c r="G320">
        <v>55.954087001996001</v>
      </c>
      <c r="H320">
        <v>2E+20</v>
      </c>
      <c r="I320">
        <v>8</v>
      </c>
      <c r="J320">
        <v>95</v>
      </c>
      <c r="K320">
        <v>72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40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13.1688445993387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68.135346638049199</v>
      </c>
      <c r="U320" s="5">
        <f>IF((ContinuousStatsTable[[#This Row],[RepsRequested]]&gt;1),ContinuousStatsTable[[#This Row],[HalfWidth]],ContinuousStatsTable[[#This Row],[BatchMeansHalfWidth]])</f>
        <v>4.6926448559231861</v>
      </c>
    </row>
    <row r="321" spans="1:21" x14ac:dyDescent="0.35">
      <c r="A321" t="s">
        <v>68</v>
      </c>
      <c r="B321" t="s">
        <v>70</v>
      </c>
      <c r="C321">
        <v>8</v>
      </c>
      <c r="D321" t="s">
        <v>87</v>
      </c>
      <c r="E321" t="s">
        <v>98</v>
      </c>
      <c r="F321" t="s">
        <v>73</v>
      </c>
      <c r="G321">
        <v>7.3510456454898995E-2</v>
      </c>
      <c r="H321">
        <v>2E+20</v>
      </c>
      <c r="I321">
        <v>0</v>
      </c>
      <c r="J321">
        <v>20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40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0.33740401833613798</v>
      </c>
      <c r="U321" s="5">
        <f>IF((ContinuousStatsTable[[#This Row],[RepsRequested]]&gt;1),ContinuousStatsTable[[#This Row],[HalfWidth]],ContinuousStatsTable[[#This Row],[BatchMeansHalfWidth]])</f>
        <v>2.7365839349572658E-2</v>
      </c>
    </row>
    <row r="322" spans="1:21" x14ac:dyDescent="0.35">
      <c r="A322" t="s">
        <v>68</v>
      </c>
      <c r="B322" t="s">
        <v>70</v>
      </c>
      <c r="C322">
        <v>8</v>
      </c>
      <c r="D322" t="s">
        <v>100</v>
      </c>
      <c r="E322" t="s">
        <v>101</v>
      </c>
      <c r="F322" t="s">
        <v>102</v>
      </c>
      <c r="G322">
        <v>0.93705481423958403</v>
      </c>
      <c r="H322">
        <v>2E+20</v>
      </c>
      <c r="I322">
        <v>0</v>
      </c>
      <c r="J322">
        <v>1</v>
      </c>
      <c r="K322">
        <v>1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40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0.460239554527484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1</v>
      </c>
      <c r="U322" s="5">
        <f>IF((ContinuousStatsTable[[#This Row],[RepsRequested]]&gt;1),ContinuousStatsTable[[#This Row],[HalfWidth]],ContinuousStatsTable[[#This Row],[BatchMeansHalfWidth]])</f>
        <v>4.1864622421722578E-2</v>
      </c>
    </row>
    <row r="323" spans="1:21" x14ac:dyDescent="0.35">
      <c r="A323" t="s">
        <v>68</v>
      </c>
      <c r="B323" t="s">
        <v>70</v>
      </c>
      <c r="C323">
        <v>8</v>
      </c>
      <c r="D323" t="s">
        <v>100</v>
      </c>
      <c r="E323" t="s">
        <v>103</v>
      </c>
      <c r="F323" t="s">
        <v>102</v>
      </c>
      <c r="G323">
        <v>2.8111644427187499</v>
      </c>
      <c r="H323">
        <v>2E+20</v>
      </c>
      <c r="I323">
        <v>0</v>
      </c>
      <c r="J323">
        <v>3</v>
      </c>
      <c r="K323">
        <v>3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40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1.38071866358245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3</v>
      </c>
      <c r="U323" s="5">
        <f>IF((ContinuousStatsTable[[#This Row],[RepsRequested]]&gt;1),ContinuousStatsTable[[#This Row],[HalfWidth]],ContinuousStatsTable[[#This Row],[BatchMeansHalfWidth]])</f>
        <v>0.1255938672651678</v>
      </c>
    </row>
    <row r="324" spans="1:21" x14ac:dyDescent="0.35">
      <c r="A324" t="s">
        <v>68</v>
      </c>
      <c r="B324" t="s">
        <v>70</v>
      </c>
      <c r="C324">
        <v>8</v>
      </c>
      <c r="D324" t="s">
        <v>100</v>
      </c>
      <c r="E324" t="s">
        <v>104</v>
      </c>
      <c r="F324" t="s">
        <v>102</v>
      </c>
      <c r="G324">
        <v>3</v>
      </c>
      <c r="H324">
        <v>2E+20</v>
      </c>
      <c r="I324">
        <v>3</v>
      </c>
      <c r="J324">
        <v>3</v>
      </c>
      <c r="K324">
        <v>3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40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3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3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3</v>
      </c>
      <c r="U324" s="5">
        <f>IF((ContinuousStatsTable[[#This Row],[RepsRequested]]&gt;1),ContinuousStatsTable[[#This Row],[HalfWidth]],ContinuousStatsTable[[#This Row],[BatchMeansHalfWidth]])</f>
        <v>0</v>
      </c>
    </row>
    <row r="325" spans="1:21" x14ac:dyDescent="0.35">
      <c r="A325" t="s">
        <v>68</v>
      </c>
      <c r="B325" t="s">
        <v>70</v>
      </c>
      <c r="C325">
        <v>8</v>
      </c>
      <c r="D325" t="s">
        <v>105</v>
      </c>
      <c r="E325" t="s">
        <v>101</v>
      </c>
      <c r="F325" t="s">
        <v>102</v>
      </c>
      <c r="G325">
        <v>0.97034335632118895</v>
      </c>
      <c r="H325">
        <v>2E+20</v>
      </c>
      <c r="I325">
        <v>0</v>
      </c>
      <c r="J325">
        <v>1</v>
      </c>
      <c r="K325">
        <v>1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40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0.51093143286290499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0.99324124232539002</v>
      </c>
      <c r="U325" s="5">
        <f>IF((ContinuousStatsTable[[#This Row],[RepsRequested]]&gt;1),ContinuousStatsTable[[#This Row],[HalfWidth]],ContinuousStatsTable[[#This Row],[BatchMeansHalfWidth]])</f>
        <v>3.8036249547188657E-2</v>
      </c>
    </row>
    <row r="326" spans="1:21" x14ac:dyDescent="0.35">
      <c r="A326" t="s">
        <v>68</v>
      </c>
      <c r="B326" t="s">
        <v>70</v>
      </c>
      <c r="C326">
        <v>8</v>
      </c>
      <c r="D326" t="s">
        <v>105</v>
      </c>
      <c r="E326" t="s">
        <v>103</v>
      </c>
      <c r="F326" t="s">
        <v>102</v>
      </c>
      <c r="G326">
        <v>1.9406867126423799</v>
      </c>
      <c r="H326">
        <v>2E+20</v>
      </c>
      <c r="I326">
        <v>0</v>
      </c>
      <c r="J326">
        <v>2</v>
      </c>
      <c r="K326">
        <v>2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40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1.02186286572581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1.98648248465078</v>
      </c>
      <c r="U326" s="5">
        <f>IF((ContinuousStatsTable[[#This Row],[RepsRequested]]&gt;1),ContinuousStatsTable[[#This Row],[HalfWidth]],ContinuousStatsTable[[#This Row],[BatchMeansHalfWidth]])</f>
        <v>7.6072499094375606E-2</v>
      </c>
    </row>
    <row r="327" spans="1:21" x14ac:dyDescent="0.35">
      <c r="A327" t="s">
        <v>68</v>
      </c>
      <c r="B327" t="s">
        <v>70</v>
      </c>
      <c r="C327">
        <v>8</v>
      </c>
      <c r="D327" t="s">
        <v>105</v>
      </c>
      <c r="E327" t="s">
        <v>104</v>
      </c>
      <c r="F327" t="s">
        <v>102</v>
      </c>
      <c r="G327">
        <v>2</v>
      </c>
      <c r="H327">
        <v>2E+20</v>
      </c>
      <c r="I327">
        <v>2</v>
      </c>
      <c r="J327">
        <v>2</v>
      </c>
      <c r="K327">
        <v>2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40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2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2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2</v>
      </c>
      <c r="U327" s="5">
        <f>IF((ContinuousStatsTable[[#This Row],[RepsRequested]]&gt;1),ContinuousStatsTable[[#This Row],[HalfWidth]],ContinuousStatsTable[[#This Row],[BatchMeansHalfWidth]])</f>
        <v>0</v>
      </c>
    </row>
    <row r="328" spans="1:21" x14ac:dyDescent="0.35">
      <c r="A328" t="s">
        <v>68</v>
      </c>
      <c r="B328" t="s">
        <v>70</v>
      </c>
      <c r="C328">
        <v>8</v>
      </c>
      <c r="D328" t="s">
        <v>106</v>
      </c>
      <c r="E328" t="s">
        <v>101</v>
      </c>
      <c r="F328" t="s">
        <v>102</v>
      </c>
      <c r="G328">
        <v>2.88619834486642E-2</v>
      </c>
      <c r="H328">
        <v>2E+20</v>
      </c>
      <c r="I328">
        <v>0</v>
      </c>
      <c r="J328">
        <v>1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40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1.4048189417398899E-2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4.5875370133509598E-2</v>
      </c>
      <c r="U328" s="5">
        <f>IF((ContinuousStatsTable[[#This Row],[RepsRequested]]&gt;1),ContinuousStatsTable[[#This Row],[HalfWidth]],ContinuousStatsTable[[#This Row],[BatchMeansHalfWidth]])</f>
        <v>2.1678538559285762E-3</v>
      </c>
    </row>
    <row r="329" spans="1:21" x14ac:dyDescent="0.35">
      <c r="A329" t="s">
        <v>68</v>
      </c>
      <c r="B329" t="s">
        <v>70</v>
      </c>
      <c r="C329">
        <v>8</v>
      </c>
      <c r="D329" t="s">
        <v>106</v>
      </c>
      <c r="E329" t="s">
        <v>103</v>
      </c>
      <c r="F329" t="s">
        <v>102</v>
      </c>
      <c r="G329">
        <v>2.88619834486642E-2</v>
      </c>
      <c r="H329">
        <v>2E+20</v>
      </c>
      <c r="I329">
        <v>0</v>
      </c>
      <c r="J329">
        <v>1</v>
      </c>
      <c r="K329">
        <v>0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40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1.4048189417398899E-2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4.5875370133509598E-2</v>
      </c>
      <c r="U329" s="5">
        <f>IF((ContinuousStatsTable[[#This Row],[RepsRequested]]&gt;1),ContinuousStatsTable[[#This Row],[HalfWidth]],ContinuousStatsTable[[#This Row],[BatchMeansHalfWidth]])</f>
        <v>2.1678538559285762E-3</v>
      </c>
    </row>
    <row r="330" spans="1:21" x14ac:dyDescent="0.35">
      <c r="A330" t="s">
        <v>68</v>
      </c>
      <c r="B330" t="s">
        <v>70</v>
      </c>
      <c r="C330">
        <v>8</v>
      </c>
      <c r="D330" t="s">
        <v>106</v>
      </c>
      <c r="E330" t="s">
        <v>104</v>
      </c>
      <c r="F330" t="s">
        <v>102</v>
      </c>
      <c r="G330">
        <v>1</v>
      </c>
      <c r="H330">
        <v>2E+20</v>
      </c>
      <c r="I330">
        <v>1</v>
      </c>
      <c r="J330">
        <v>1</v>
      </c>
      <c r="K330">
        <v>1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40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1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1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1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5">
      <c r="A331" t="s">
        <v>68</v>
      </c>
      <c r="B331" t="s">
        <v>70</v>
      </c>
      <c r="C331">
        <v>8</v>
      </c>
      <c r="D331" t="s">
        <v>88</v>
      </c>
      <c r="E331" t="s">
        <v>98</v>
      </c>
      <c r="F331" t="s">
        <v>73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40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 s="5">
        <f>IF((ContinuousStatsTable[[#This Row],[RepsRequested]]&gt;1),ContinuousStatsTable[[#This Row],[HalfWidth]],ContinuousStatsTable[[#This Row],[BatchMeansHalfWidth]])</f>
        <v>0</v>
      </c>
    </row>
    <row r="332" spans="1:21" x14ac:dyDescent="0.35">
      <c r="A332" t="s">
        <v>68</v>
      </c>
      <c r="B332" t="s">
        <v>70</v>
      </c>
      <c r="C332">
        <v>8</v>
      </c>
      <c r="D332" t="s">
        <v>89</v>
      </c>
      <c r="E332" t="s">
        <v>98</v>
      </c>
      <c r="F332" t="s">
        <v>73</v>
      </c>
      <c r="G332">
        <v>0.52421033183465005</v>
      </c>
      <c r="H332">
        <v>2E+20</v>
      </c>
      <c r="I332">
        <v>0</v>
      </c>
      <c r="J332">
        <v>8</v>
      </c>
      <c r="K332">
        <v>0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40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0.204887090690615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0.964264608806778</v>
      </c>
      <c r="U332" s="5">
        <f>IF((ContinuousStatsTable[[#This Row],[RepsRequested]]&gt;1),ContinuousStatsTable[[#This Row],[HalfWidth]],ContinuousStatsTable[[#This Row],[BatchMeansHalfWidth]])</f>
        <v>4.9144138657566706E-2</v>
      </c>
    </row>
    <row r="333" spans="1:21" x14ac:dyDescent="0.35">
      <c r="A333" t="s">
        <v>68</v>
      </c>
      <c r="B333" t="s">
        <v>70</v>
      </c>
      <c r="C333">
        <v>8</v>
      </c>
      <c r="D333" t="s">
        <v>107</v>
      </c>
      <c r="E333" t="s">
        <v>101</v>
      </c>
      <c r="F333" t="s">
        <v>102</v>
      </c>
      <c r="G333">
        <v>0.13564970010922101</v>
      </c>
      <c r="H333">
        <v>2E+20</v>
      </c>
      <c r="I333">
        <v>0</v>
      </c>
      <c r="J333">
        <v>1</v>
      </c>
      <c r="K333">
        <v>0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40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5.37537032568541E-2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0.25294900578934798</v>
      </c>
      <c r="U333" s="5">
        <f>IF((ContinuousStatsTable[[#This Row],[RepsRequested]]&gt;1),ContinuousStatsTable[[#This Row],[HalfWidth]],ContinuousStatsTable[[#This Row],[BatchMeansHalfWidth]])</f>
        <v>1.2546446473909312E-2</v>
      </c>
    </row>
    <row r="334" spans="1:21" x14ac:dyDescent="0.35">
      <c r="A334" t="s">
        <v>68</v>
      </c>
      <c r="B334" t="s">
        <v>70</v>
      </c>
      <c r="C334">
        <v>8</v>
      </c>
      <c r="D334" t="s">
        <v>107</v>
      </c>
      <c r="E334" t="s">
        <v>103</v>
      </c>
      <c r="F334" t="s">
        <v>102</v>
      </c>
      <c r="G334">
        <v>0.27129940021844101</v>
      </c>
      <c r="H334">
        <v>2E+20</v>
      </c>
      <c r="I334">
        <v>0</v>
      </c>
      <c r="J334">
        <v>2</v>
      </c>
      <c r="K334">
        <v>0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40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0.10750740651370801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0.50589801157869696</v>
      </c>
      <c r="U334" s="5">
        <f>IF((ContinuousStatsTable[[#This Row],[RepsRequested]]&gt;1),ContinuousStatsTable[[#This Row],[HalfWidth]],ContinuousStatsTable[[#This Row],[BatchMeansHalfWidth]])</f>
        <v>2.5092892947818527E-2</v>
      </c>
    </row>
    <row r="335" spans="1:21" x14ac:dyDescent="0.35">
      <c r="A335" t="s">
        <v>68</v>
      </c>
      <c r="B335" t="s">
        <v>70</v>
      </c>
      <c r="C335">
        <v>8</v>
      </c>
      <c r="D335" t="s">
        <v>107</v>
      </c>
      <c r="E335" t="s">
        <v>104</v>
      </c>
      <c r="F335" t="s">
        <v>102</v>
      </c>
      <c r="G335">
        <v>2</v>
      </c>
      <c r="H335">
        <v>2E+20</v>
      </c>
      <c r="I335">
        <v>2</v>
      </c>
      <c r="J335">
        <v>2</v>
      </c>
      <c r="K335">
        <v>2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40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2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2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2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35">
      <c r="A336" t="s">
        <v>68</v>
      </c>
      <c r="B336" t="s">
        <v>70</v>
      </c>
      <c r="C336">
        <v>8</v>
      </c>
      <c r="D336" t="s">
        <v>90</v>
      </c>
      <c r="E336" t="s">
        <v>98</v>
      </c>
      <c r="F336" t="s">
        <v>73</v>
      </c>
      <c r="G336">
        <v>1.6511777167101001E-2</v>
      </c>
      <c r="H336">
        <v>2E+20</v>
      </c>
      <c r="I336">
        <v>0</v>
      </c>
      <c r="J336">
        <v>2</v>
      </c>
      <c r="K336">
        <v>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40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0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3.9129347275412202E-2</v>
      </c>
      <c r="U336" s="5">
        <f>IF((ContinuousStatsTable[[#This Row],[RepsRequested]]&gt;1),ContinuousStatsTable[[#This Row],[HalfWidth]],ContinuousStatsTable[[#This Row],[BatchMeansHalfWidth]])</f>
        <v>2.9617305217409431E-3</v>
      </c>
    </row>
    <row r="337" spans="1:21" x14ac:dyDescent="0.35">
      <c r="A337" t="s">
        <v>68</v>
      </c>
      <c r="B337" t="s">
        <v>70</v>
      </c>
      <c r="C337">
        <v>8</v>
      </c>
      <c r="D337" t="s">
        <v>91</v>
      </c>
      <c r="E337" t="s">
        <v>98</v>
      </c>
      <c r="F337" t="s">
        <v>73</v>
      </c>
      <c r="G337">
        <v>5.1297285883804403E-2</v>
      </c>
      <c r="H337">
        <v>2E+20</v>
      </c>
      <c r="I337">
        <v>0</v>
      </c>
      <c r="J337">
        <v>3</v>
      </c>
      <c r="K337">
        <v>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40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5.1297285883804403E-2</v>
      </c>
      <c r="U337" s="5">
        <f>IF((ContinuousStatsTable[[#This Row],[RepsRequested]]&gt;1),ContinuousStatsTable[[#This Row],[HalfWidth]],ContinuousStatsTable[[#This Row],[BatchMeansHalfWidth]])</f>
        <v>4.266409302196481E-3</v>
      </c>
    </row>
    <row r="338" spans="1:21" x14ac:dyDescent="0.35">
      <c r="A338" t="s">
        <v>68</v>
      </c>
      <c r="B338" t="s">
        <v>70</v>
      </c>
      <c r="C338">
        <v>8</v>
      </c>
      <c r="D338" t="s">
        <v>92</v>
      </c>
      <c r="E338" t="s">
        <v>98</v>
      </c>
      <c r="F338" t="s">
        <v>73</v>
      </c>
      <c r="G338">
        <v>5.1798247995689799</v>
      </c>
      <c r="H338">
        <v>2E+20</v>
      </c>
      <c r="I338">
        <v>0</v>
      </c>
      <c r="J338">
        <v>10</v>
      </c>
      <c r="K338">
        <v>9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40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3.0665287286053702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5.6439865641560401</v>
      </c>
      <c r="U338" s="5">
        <f>IF((ContinuousStatsTable[[#This Row],[RepsRequested]]&gt;1),ContinuousStatsTable[[#This Row],[HalfWidth]],ContinuousStatsTable[[#This Row],[BatchMeansHalfWidth]])</f>
        <v>0.22493791736316851</v>
      </c>
    </row>
    <row r="339" spans="1:21" x14ac:dyDescent="0.35">
      <c r="A339" t="s">
        <v>68</v>
      </c>
      <c r="B339" t="s">
        <v>70</v>
      </c>
      <c r="C339">
        <v>8</v>
      </c>
      <c r="D339" t="s">
        <v>94</v>
      </c>
      <c r="E339" t="s">
        <v>98</v>
      </c>
      <c r="F339" t="s">
        <v>73</v>
      </c>
      <c r="G339">
        <v>0</v>
      </c>
      <c r="H339">
        <v>2E+20</v>
      </c>
      <c r="I339">
        <v>0</v>
      </c>
      <c r="J339">
        <v>0</v>
      </c>
      <c r="K339">
        <v>0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40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0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35">
      <c r="A340" t="s">
        <v>68</v>
      </c>
      <c r="B340" t="s">
        <v>70</v>
      </c>
      <c r="C340">
        <v>8</v>
      </c>
      <c r="D340" t="s">
        <v>95</v>
      </c>
      <c r="E340" t="s">
        <v>98</v>
      </c>
      <c r="F340" t="s">
        <v>73</v>
      </c>
      <c r="G340">
        <v>0.17936173866914701</v>
      </c>
      <c r="H340">
        <v>2E+20</v>
      </c>
      <c r="I340">
        <v>0</v>
      </c>
      <c r="J340">
        <v>12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40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0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0.44531135910512998</v>
      </c>
      <c r="U340" s="5">
        <f>IF((ContinuousStatsTable[[#This Row],[RepsRequested]]&gt;1),ContinuousStatsTable[[#This Row],[HalfWidth]],ContinuousStatsTable[[#This Row],[BatchMeansHalfWidth]])</f>
        <v>4.0313835051106688E-2</v>
      </c>
    </row>
    <row r="341" spans="1:21" x14ac:dyDescent="0.35">
      <c r="A341" t="s">
        <v>68</v>
      </c>
      <c r="B341" t="s">
        <v>70</v>
      </c>
      <c r="C341">
        <v>8</v>
      </c>
      <c r="D341" t="s">
        <v>108</v>
      </c>
      <c r="E341" t="s">
        <v>101</v>
      </c>
      <c r="F341" t="s">
        <v>102</v>
      </c>
      <c r="G341">
        <v>0</v>
      </c>
      <c r="H341">
        <v>2E+20</v>
      </c>
      <c r="I341">
        <v>0</v>
      </c>
      <c r="J341">
        <v>0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40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0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0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</v>
      </c>
      <c r="U341" s="5">
        <f>IF((ContinuousStatsTable[[#This Row],[RepsRequested]]&gt;1),ContinuousStatsTable[[#This Row],[HalfWidth]],ContinuousStatsTable[[#This Row],[BatchMeansHalfWidth]])</f>
        <v>0</v>
      </c>
    </row>
    <row r="342" spans="1:21" x14ac:dyDescent="0.35">
      <c r="A342" t="s">
        <v>68</v>
      </c>
      <c r="B342" t="s">
        <v>70</v>
      </c>
      <c r="C342">
        <v>8</v>
      </c>
      <c r="D342" t="s">
        <v>108</v>
      </c>
      <c r="E342" t="s">
        <v>103</v>
      </c>
      <c r="F342" t="s">
        <v>102</v>
      </c>
      <c r="G342">
        <v>0</v>
      </c>
      <c r="H342">
        <v>2E+20</v>
      </c>
      <c r="I342">
        <v>0</v>
      </c>
      <c r="J342">
        <v>0</v>
      </c>
      <c r="K342">
        <v>0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40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0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0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0</v>
      </c>
      <c r="U342" s="5">
        <f>IF((ContinuousStatsTable[[#This Row],[RepsRequested]]&gt;1),ContinuousStatsTable[[#This Row],[HalfWidth]],ContinuousStatsTable[[#This Row],[BatchMeansHalfWidth]])</f>
        <v>0</v>
      </c>
    </row>
    <row r="343" spans="1:21" x14ac:dyDescent="0.35">
      <c r="A343" t="s">
        <v>68</v>
      </c>
      <c r="B343" t="s">
        <v>70</v>
      </c>
      <c r="C343">
        <v>8</v>
      </c>
      <c r="D343" t="s">
        <v>108</v>
      </c>
      <c r="E343" t="s">
        <v>104</v>
      </c>
      <c r="F343" t="s">
        <v>102</v>
      </c>
      <c r="G343">
        <v>1</v>
      </c>
      <c r="H343">
        <v>2E+20</v>
      </c>
      <c r="I343">
        <v>1</v>
      </c>
      <c r="J343">
        <v>1</v>
      </c>
      <c r="K343">
        <v>1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40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1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1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1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35">
      <c r="A344" t="s">
        <v>68</v>
      </c>
      <c r="B344" t="s">
        <v>70</v>
      </c>
      <c r="C344">
        <v>8</v>
      </c>
      <c r="D344" t="s">
        <v>109</v>
      </c>
      <c r="E344" t="s">
        <v>101</v>
      </c>
      <c r="F344" t="s">
        <v>102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40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35">
      <c r="A345" t="s">
        <v>68</v>
      </c>
      <c r="B345" t="s">
        <v>70</v>
      </c>
      <c r="C345">
        <v>8</v>
      </c>
      <c r="D345" t="s">
        <v>109</v>
      </c>
      <c r="E345" t="s">
        <v>103</v>
      </c>
      <c r="F345" t="s">
        <v>102</v>
      </c>
      <c r="G345">
        <v>0</v>
      </c>
      <c r="H345">
        <v>2E+20</v>
      </c>
      <c r="I345">
        <v>0</v>
      </c>
      <c r="J345">
        <v>0</v>
      </c>
      <c r="K345">
        <v>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40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0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0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0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35">
      <c r="A346" t="s">
        <v>68</v>
      </c>
      <c r="B346" t="s">
        <v>70</v>
      </c>
      <c r="C346">
        <v>8</v>
      </c>
      <c r="D346" t="s">
        <v>109</v>
      </c>
      <c r="E346" t="s">
        <v>104</v>
      </c>
      <c r="F346" t="s">
        <v>102</v>
      </c>
      <c r="G346">
        <v>1</v>
      </c>
      <c r="H346">
        <v>2E+20</v>
      </c>
      <c r="I346">
        <v>1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40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1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1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1</v>
      </c>
      <c r="U346" s="5">
        <f>IF((ContinuousStatsTable[[#This Row],[RepsRequested]]&gt;1),ContinuousStatsTable[[#This Row],[HalfWidth]],ContinuousStatsTable[[#This Row],[BatchMeansHalfWidth]])</f>
        <v>0</v>
      </c>
    </row>
    <row r="347" spans="1:21" x14ac:dyDescent="0.35">
      <c r="A347" t="s">
        <v>68</v>
      </c>
      <c r="B347" t="s">
        <v>70</v>
      </c>
      <c r="C347">
        <v>8</v>
      </c>
      <c r="D347" t="s">
        <v>110</v>
      </c>
      <c r="E347" t="s">
        <v>101</v>
      </c>
      <c r="F347" t="s">
        <v>102</v>
      </c>
      <c r="G347">
        <v>0</v>
      </c>
      <c r="H347">
        <v>2E+20</v>
      </c>
      <c r="I347">
        <v>0</v>
      </c>
      <c r="J347">
        <v>0</v>
      </c>
      <c r="K347">
        <v>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40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0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0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0</v>
      </c>
      <c r="U347" s="5">
        <f>IF((ContinuousStatsTable[[#This Row],[RepsRequested]]&gt;1),ContinuousStatsTable[[#This Row],[HalfWidth]],ContinuousStatsTable[[#This Row],[BatchMeansHalfWidth]])</f>
        <v>0</v>
      </c>
    </row>
    <row r="348" spans="1:21" x14ac:dyDescent="0.35">
      <c r="A348" t="s">
        <v>68</v>
      </c>
      <c r="B348" t="s">
        <v>70</v>
      </c>
      <c r="C348">
        <v>8</v>
      </c>
      <c r="D348" t="s">
        <v>110</v>
      </c>
      <c r="E348" t="s">
        <v>103</v>
      </c>
      <c r="F348" t="s">
        <v>102</v>
      </c>
      <c r="G348">
        <v>0</v>
      </c>
      <c r="H348">
        <v>2E+20</v>
      </c>
      <c r="I348">
        <v>0</v>
      </c>
      <c r="J348">
        <v>0</v>
      </c>
      <c r="K348">
        <v>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40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0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0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0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35">
      <c r="A349" t="s">
        <v>68</v>
      </c>
      <c r="B349" t="s">
        <v>70</v>
      </c>
      <c r="C349">
        <v>8</v>
      </c>
      <c r="D349" t="s">
        <v>110</v>
      </c>
      <c r="E349" t="s">
        <v>104</v>
      </c>
      <c r="F349" t="s">
        <v>102</v>
      </c>
      <c r="G349">
        <v>1</v>
      </c>
      <c r="H349">
        <v>2E+20</v>
      </c>
      <c r="I349">
        <v>1</v>
      </c>
      <c r="J349">
        <v>1</v>
      </c>
      <c r="K349">
        <v>1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40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1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1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1</v>
      </c>
      <c r="U349" s="5">
        <f>IF((ContinuousStatsTable[[#This Row],[RepsRequested]]&gt;1),ContinuousStatsTable[[#This Row],[HalfWidth]],ContinuousStatsTable[[#This Row],[BatchMeansHalfWidth]])</f>
        <v>0</v>
      </c>
    </row>
    <row r="350" spans="1:21" x14ac:dyDescent="0.35">
      <c r="A350" t="s">
        <v>68</v>
      </c>
      <c r="B350" t="s">
        <v>70</v>
      </c>
      <c r="C350">
        <v>8</v>
      </c>
      <c r="D350" t="s">
        <v>111</v>
      </c>
      <c r="E350" t="s">
        <v>101</v>
      </c>
      <c r="F350" t="s">
        <v>102</v>
      </c>
      <c r="G350">
        <v>0</v>
      </c>
      <c r="H350">
        <v>2E+20</v>
      </c>
      <c r="I350">
        <v>0</v>
      </c>
      <c r="J350">
        <v>0</v>
      </c>
      <c r="K350">
        <v>0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40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0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</v>
      </c>
      <c r="U350" s="5">
        <f>IF((ContinuousStatsTable[[#This Row],[RepsRequested]]&gt;1),ContinuousStatsTable[[#This Row],[HalfWidth]],ContinuousStatsTable[[#This Row],[BatchMeansHalfWidth]])</f>
        <v>0</v>
      </c>
    </row>
    <row r="351" spans="1:21" x14ac:dyDescent="0.35">
      <c r="A351" t="s">
        <v>68</v>
      </c>
      <c r="B351" t="s">
        <v>70</v>
      </c>
      <c r="C351">
        <v>8</v>
      </c>
      <c r="D351" t="s">
        <v>111</v>
      </c>
      <c r="E351" t="s">
        <v>103</v>
      </c>
      <c r="F351" t="s">
        <v>102</v>
      </c>
      <c r="G351">
        <v>0</v>
      </c>
      <c r="H351">
        <v>2E+20</v>
      </c>
      <c r="I351">
        <v>0</v>
      </c>
      <c r="J351">
        <v>0</v>
      </c>
      <c r="K351">
        <v>0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40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0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0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0</v>
      </c>
      <c r="U351" s="5">
        <f>IF((ContinuousStatsTable[[#This Row],[RepsRequested]]&gt;1),ContinuousStatsTable[[#This Row],[HalfWidth]],ContinuousStatsTable[[#This Row],[BatchMeansHalfWidth]])</f>
        <v>0</v>
      </c>
    </row>
    <row r="352" spans="1:21" x14ac:dyDescent="0.35">
      <c r="A352" t="s">
        <v>68</v>
      </c>
      <c r="B352" t="s">
        <v>70</v>
      </c>
      <c r="C352">
        <v>8</v>
      </c>
      <c r="D352" t="s">
        <v>111</v>
      </c>
      <c r="E352" t="s">
        <v>104</v>
      </c>
      <c r="F352" t="s">
        <v>102</v>
      </c>
      <c r="G352">
        <v>3</v>
      </c>
      <c r="H352">
        <v>2E+20</v>
      </c>
      <c r="I352">
        <v>3</v>
      </c>
      <c r="J352">
        <v>3</v>
      </c>
      <c r="K352">
        <v>3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40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3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3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3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35">
      <c r="A353" t="s">
        <v>68</v>
      </c>
      <c r="B353" t="s">
        <v>70</v>
      </c>
      <c r="C353">
        <v>8</v>
      </c>
      <c r="D353" t="s">
        <v>112</v>
      </c>
      <c r="E353" t="s">
        <v>101</v>
      </c>
      <c r="F353" t="s">
        <v>102</v>
      </c>
      <c r="G353">
        <v>0.10558857462268301</v>
      </c>
      <c r="H353">
        <v>2E+20</v>
      </c>
      <c r="I353">
        <v>0</v>
      </c>
      <c r="J353">
        <v>1</v>
      </c>
      <c r="K353">
        <v>8.3333333333333301E-2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40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2.6917362930432401E-2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0.16976135707510301</v>
      </c>
      <c r="U353" s="5">
        <f>IF((ContinuousStatsTable[[#This Row],[RepsRequested]]&gt;1),ContinuousStatsTable[[#This Row],[HalfWidth]],ContinuousStatsTable[[#This Row],[BatchMeansHalfWidth]])</f>
        <v>9.6705244070255485E-3</v>
      </c>
    </row>
    <row r="354" spans="1:21" x14ac:dyDescent="0.35">
      <c r="A354" t="s">
        <v>68</v>
      </c>
      <c r="B354" t="s">
        <v>70</v>
      </c>
      <c r="C354">
        <v>8</v>
      </c>
      <c r="D354" t="s">
        <v>112</v>
      </c>
      <c r="E354" t="s">
        <v>103</v>
      </c>
      <c r="F354" t="s">
        <v>102</v>
      </c>
      <c r="G354">
        <v>2.98019717231896</v>
      </c>
      <c r="H354">
        <v>2E+20</v>
      </c>
      <c r="I354">
        <v>0</v>
      </c>
      <c r="J354">
        <v>18</v>
      </c>
      <c r="K354">
        <v>4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40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1.2588231451035701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4.9134925203039197</v>
      </c>
      <c r="U354" s="5">
        <f>IF((ContinuousStatsTable[[#This Row],[RepsRequested]]&gt;1),ContinuousStatsTable[[#This Row],[HalfWidth]],ContinuousStatsTable[[#This Row],[BatchMeansHalfWidth]])</f>
        <v>0.23893952850585826</v>
      </c>
    </row>
    <row r="355" spans="1:21" x14ac:dyDescent="0.35">
      <c r="A355" t="s">
        <v>68</v>
      </c>
      <c r="B355" t="s">
        <v>70</v>
      </c>
      <c r="C355">
        <v>8</v>
      </c>
      <c r="D355" t="s">
        <v>112</v>
      </c>
      <c r="E355" t="s">
        <v>104</v>
      </c>
      <c r="F355" t="s">
        <v>102</v>
      </c>
      <c r="G355">
        <v>41.406629463385698</v>
      </c>
      <c r="H355">
        <v>2E+20</v>
      </c>
      <c r="I355">
        <v>0</v>
      </c>
      <c r="J355">
        <v>48</v>
      </c>
      <c r="K355">
        <v>48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40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39.319148936170201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43.914893617021299</v>
      </c>
      <c r="U355" s="5">
        <f>IF((ContinuousStatsTable[[#This Row],[RepsRequested]]&gt;1),ContinuousStatsTable[[#This Row],[HalfWidth]],ContinuousStatsTable[[#This Row],[BatchMeansHalfWidth]])</f>
        <v>0.37377625497939559</v>
      </c>
    </row>
    <row r="356" spans="1:21" x14ac:dyDescent="0.35">
      <c r="A356" t="s">
        <v>68</v>
      </c>
      <c r="B356" t="s">
        <v>70</v>
      </c>
      <c r="C356">
        <v>8</v>
      </c>
      <c r="D356" t="s">
        <v>113</v>
      </c>
      <c r="E356" t="s">
        <v>101</v>
      </c>
      <c r="F356" t="s">
        <v>102</v>
      </c>
      <c r="G356">
        <v>4.1068815927152301E-2</v>
      </c>
      <c r="H356">
        <v>2.0783269795172199E-2</v>
      </c>
      <c r="I356">
        <v>0</v>
      </c>
      <c r="J356">
        <v>1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40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1.9285676078063401E-2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4.8625620211652898E-2</v>
      </c>
      <c r="U356" s="5">
        <f>IF((ContinuousStatsTable[[#This Row],[RepsRequested]]&gt;1),ContinuousStatsTable[[#This Row],[HalfWidth]],ContinuousStatsTable[[#This Row],[BatchMeansHalfWidth]])</f>
        <v>2.3250169252848917E-3</v>
      </c>
    </row>
    <row r="357" spans="1:21" x14ac:dyDescent="0.35">
      <c r="A357" t="s">
        <v>68</v>
      </c>
      <c r="B357" t="s">
        <v>70</v>
      </c>
      <c r="C357">
        <v>8</v>
      </c>
      <c r="D357" t="s">
        <v>113</v>
      </c>
      <c r="E357" t="s">
        <v>103</v>
      </c>
      <c r="F357" t="s">
        <v>102</v>
      </c>
      <c r="G357">
        <v>1.14024914161841</v>
      </c>
      <c r="H357">
        <v>0.41104140847755599</v>
      </c>
      <c r="I357">
        <v>0</v>
      </c>
      <c r="J357">
        <v>21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40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0.49501686695507002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1.34083283444468</v>
      </c>
      <c r="U357" s="5">
        <f>IF((ContinuousStatsTable[[#This Row],[RepsRequested]]&gt;1),ContinuousStatsTable[[#This Row],[HalfWidth]],ContinuousStatsTable[[#This Row],[BatchMeansHalfWidth]])</f>
        <v>6.3703063430586918E-2</v>
      </c>
    </row>
    <row r="358" spans="1:21" x14ac:dyDescent="0.35">
      <c r="A358" t="s">
        <v>68</v>
      </c>
      <c r="B358" t="s">
        <v>70</v>
      </c>
      <c r="C358">
        <v>8</v>
      </c>
      <c r="D358" t="s">
        <v>113</v>
      </c>
      <c r="E358" t="s">
        <v>104</v>
      </c>
      <c r="F358" t="s">
        <v>102</v>
      </c>
      <c r="G358">
        <v>34.099747805587697</v>
      </c>
      <c r="H358">
        <v>2E+20</v>
      </c>
      <c r="I358">
        <v>0</v>
      </c>
      <c r="J358">
        <v>36</v>
      </c>
      <c r="K358">
        <v>36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40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33.840029614371403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34.468085106383</v>
      </c>
      <c r="U358" s="5">
        <f>IF((ContinuousStatsTable[[#This Row],[RepsRequested]]&gt;1),ContinuousStatsTable[[#This Row],[HalfWidth]],ContinuousStatsTable[[#This Row],[BatchMeansHalfWidth]])</f>
        <v>5.7059994756210479E-2</v>
      </c>
    </row>
    <row r="359" spans="1:21" x14ac:dyDescent="0.35">
      <c r="A359" t="s">
        <v>68</v>
      </c>
      <c r="B359" t="s">
        <v>70</v>
      </c>
      <c r="C359">
        <v>8</v>
      </c>
      <c r="D359" t="s">
        <v>114</v>
      </c>
      <c r="E359" t="s">
        <v>101</v>
      </c>
      <c r="F359" t="s">
        <v>102</v>
      </c>
      <c r="G359">
        <v>0.121833317698362</v>
      </c>
      <c r="H359">
        <v>4.77262906442164E-2</v>
      </c>
      <c r="I359">
        <v>0</v>
      </c>
      <c r="J359">
        <v>1</v>
      </c>
      <c r="K359">
        <v>0.13888888888888901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40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5.2407092959504499E-2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0.13103116230963199</v>
      </c>
      <c r="U359" s="5">
        <f>IF((ContinuousStatsTable[[#This Row],[RepsRequested]]&gt;1),ContinuousStatsTable[[#This Row],[HalfWidth]],ContinuousStatsTable[[#This Row],[BatchMeansHalfWidth]])</f>
        <v>7.2364318332914495E-3</v>
      </c>
    </row>
    <row r="360" spans="1:21" x14ac:dyDescent="0.35">
      <c r="A360" t="s">
        <v>68</v>
      </c>
      <c r="B360" t="s">
        <v>70</v>
      </c>
      <c r="C360">
        <v>8</v>
      </c>
      <c r="D360" t="s">
        <v>114</v>
      </c>
      <c r="E360" t="s">
        <v>103</v>
      </c>
      <c r="F360" t="s">
        <v>102</v>
      </c>
      <c r="G360">
        <v>3.2866746989451698</v>
      </c>
      <c r="H360">
        <v>1.1681809809805199</v>
      </c>
      <c r="I360">
        <v>0</v>
      </c>
      <c r="J360">
        <v>24</v>
      </c>
      <c r="K360">
        <v>5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40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1.4135292926674801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3.63156438765147</v>
      </c>
      <c r="U360" s="5">
        <f>IF((ContinuousStatsTable[[#This Row],[RepsRequested]]&gt;1),ContinuousStatsTable[[#This Row],[HalfWidth]],ContinuousStatsTable[[#This Row],[BatchMeansHalfWidth]])</f>
        <v>0.17088156037632463</v>
      </c>
    </row>
    <row r="361" spans="1:21" x14ac:dyDescent="0.35">
      <c r="A361" t="s">
        <v>68</v>
      </c>
      <c r="B361" t="s">
        <v>70</v>
      </c>
      <c r="C361">
        <v>8</v>
      </c>
      <c r="D361" t="s">
        <v>114</v>
      </c>
      <c r="E361" t="s">
        <v>104</v>
      </c>
      <c r="F361" t="s">
        <v>102</v>
      </c>
      <c r="G361">
        <v>33.266537095651003</v>
      </c>
      <c r="H361">
        <v>2E+20</v>
      </c>
      <c r="I361">
        <v>0</v>
      </c>
      <c r="J361">
        <v>36</v>
      </c>
      <c r="K361">
        <v>36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40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32.66897321215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34.468085106383</v>
      </c>
      <c r="U361" s="5">
        <f>IF((ContinuousStatsTable[[#This Row],[RepsRequested]]&gt;1),ContinuousStatsTable[[#This Row],[HalfWidth]],ContinuousStatsTable[[#This Row],[BatchMeansHalfWidth]])</f>
        <v>0.15911903310216846</v>
      </c>
    </row>
    <row r="362" spans="1:21" x14ac:dyDescent="0.35">
      <c r="A362" t="s">
        <v>68</v>
      </c>
      <c r="B362" t="s">
        <v>70</v>
      </c>
      <c r="C362">
        <v>9</v>
      </c>
      <c r="D362" t="s">
        <v>71</v>
      </c>
      <c r="E362" t="s">
        <v>98</v>
      </c>
      <c r="F362" t="s">
        <v>73</v>
      </c>
      <c r="G362">
        <v>6.2555840215306399E-2</v>
      </c>
      <c r="H362">
        <v>2E+20</v>
      </c>
      <c r="I362">
        <v>0</v>
      </c>
      <c r="J362">
        <v>3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40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0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0.39810019353189602</v>
      </c>
      <c r="U362" s="5">
        <f>IF((ContinuousStatsTable[[#This Row],[RepsRequested]]&gt;1),ContinuousStatsTable[[#This Row],[HalfWidth]],ContinuousStatsTable[[#This Row],[BatchMeansHalfWidth]])</f>
        <v>3.517181568707349E-2</v>
      </c>
    </row>
    <row r="363" spans="1:21" x14ac:dyDescent="0.35">
      <c r="A363" t="s">
        <v>68</v>
      </c>
      <c r="B363" t="s">
        <v>70</v>
      </c>
      <c r="C363">
        <v>9</v>
      </c>
      <c r="D363" t="s">
        <v>77</v>
      </c>
      <c r="E363" t="s">
        <v>98</v>
      </c>
      <c r="F363" t="s">
        <v>73</v>
      </c>
      <c r="G363">
        <v>16.012858880272699</v>
      </c>
      <c r="H363">
        <v>3E+20</v>
      </c>
      <c r="I363">
        <v>0</v>
      </c>
      <c r="J363">
        <v>46</v>
      </c>
      <c r="K363">
        <v>24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40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1.97697145350313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41.178919364966802</v>
      </c>
      <c r="U363" s="5">
        <f>IF((ContinuousStatsTable[[#This Row],[RepsRequested]]&gt;1),ContinuousStatsTable[[#This Row],[HalfWidth]],ContinuousStatsTable[[#This Row],[BatchMeansHalfWidth]])</f>
        <v>3.4233048293887243</v>
      </c>
    </row>
    <row r="364" spans="1:21" x14ac:dyDescent="0.35">
      <c r="A364" t="s">
        <v>68</v>
      </c>
      <c r="B364" t="s">
        <v>70</v>
      </c>
      <c r="C364">
        <v>9</v>
      </c>
      <c r="D364" t="s">
        <v>78</v>
      </c>
      <c r="E364" t="s">
        <v>98</v>
      </c>
      <c r="F364" t="s">
        <v>73</v>
      </c>
      <c r="G364">
        <v>6.7524466288456404</v>
      </c>
      <c r="H364">
        <v>2E+20</v>
      </c>
      <c r="I364">
        <v>0</v>
      </c>
      <c r="J364">
        <v>17</v>
      </c>
      <c r="K364">
        <v>16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40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0.454771552839979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19.253696848776201</v>
      </c>
      <c r="U364" s="5">
        <f>IF((ContinuousStatsTable[[#This Row],[RepsRequested]]&gt;1),ContinuousStatsTable[[#This Row],[HalfWidth]],ContinuousStatsTable[[#This Row],[BatchMeansHalfWidth]])</f>
        <v>1.1662037419143689</v>
      </c>
    </row>
    <row r="365" spans="1:21" x14ac:dyDescent="0.35">
      <c r="A365" t="s">
        <v>68</v>
      </c>
      <c r="B365" t="s">
        <v>70</v>
      </c>
      <c r="C365">
        <v>9</v>
      </c>
      <c r="D365" t="s">
        <v>79</v>
      </c>
      <c r="E365" t="s">
        <v>99</v>
      </c>
      <c r="F365" t="s">
        <v>81</v>
      </c>
      <c r="G365">
        <v>37.989036421813303</v>
      </c>
      <c r="H365">
        <v>2E+20</v>
      </c>
      <c r="I365">
        <v>0</v>
      </c>
      <c r="J365">
        <v>78</v>
      </c>
      <c r="K365">
        <v>49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40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13.1688445993387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68.135346638049199</v>
      </c>
      <c r="U365" s="5">
        <f>IF((ContinuousStatsTable[[#This Row],[RepsRequested]]&gt;1),ContinuousStatsTable[[#This Row],[HalfWidth]],ContinuousStatsTable[[#This Row],[BatchMeansHalfWidth]])</f>
        <v>4.6926448559231861</v>
      </c>
    </row>
    <row r="366" spans="1:21" x14ac:dyDescent="0.35">
      <c r="A366" t="s">
        <v>68</v>
      </c>
      <c r="B366" t="s">
        <v>70</v>
      </c>
      <c r="C366">
        <v>9</v>
      </c>
      <c r="D366" t="s">
        <v>87</v>
      </c>
      <c r="E366" t="s">
        <v>98</v>
      </c>
      <c r="F366" t="s">
        <v>73</v>
      </c>
      <c r="G366">
        <v>0</v>
      </c>
      <c r="H366">
        <v>2E+20</v>
      </c>
      <c r="I366">
        <v>0</v>
      </c>
      <c r="J366">
        <v>0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40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0.33740401833613798</v>
      </c>
      <c r="U366" s="5">
        <f>IF((ContinuousStatsTable[[#This Row],[RepsRequested]]&gt;1),ContinuousStatsTable[[#This Row],[HalfWidth]],ContinuousStatsTable[[#This Row],[BatchMeansHalfWidth]])</f>
        <v>2.7365839349572658E-2</v>
      </c>
    </row>
    <row r="367" spans="1:21" x14ac:dyDescent="0.35">
      <c r="A367" t="s">
        <v>68</v>
      </c>
      <c r="B367" t="s">
        <v>70</v>
      </c>
      <c r="C367">
        <v>9</v>
      </c>
      <c r="D367" t="s">
        <v>100</v>
      </c>
      <c r="E367" t="s">
        <v>101</v>
      </c>
      <c r="F367" t="s">
        <v>102</v>
      </c>
      <c r="G367">
        <v>0.85750804113969803</v>
      </c>
      <c r="H367">
        <v>2E+20</v>
      </c>
      <c r="I367">
        <v>0</v>
      </c>
      <c r="J367">
        <v>1</v>
      </c>
      <c r="K367">
        <v>1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40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0.460239554527484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1</v>
      </c>
      <c r="U367" s="5">
        <f>IF((ContinuousStatsTable[[#This Row],[RepsRequested]]&gt;1),ContinuousStatsTable[[#This Row],[HalfWidth]],ContinuousStatsTable[[#This Row],[BatchMeansHalfWidth]])</f>
        <v>4.1864622421722578E-2</v>
      </c>
    </row>
    <row r="368" spans="1:21" x14ac:dyDescent="0.35">
      <c r="A368" t="s">
        <v>68</v>
      </c>
      <c r="B368" t="s">
        <v>70</v>
      </c>
      <c r="C368">
        <v>9</v>
      </c>
      <c r="D368" t="s">
        <v>100</v>
      </c>
      <c r="E368" t="s">
        <v>103</v>
      </c>
      <c r="F368" t="s">
        <v>102</v>
      </c>
      <c r="G368">
        <v>2.5725241234190901</v>
      </c>
      <c r="H368">
        <v>2E+20</v>
      </c>
      <c r="I368">
        <v>0</v>
      </c>
      <c r="J368">
        <v>3</v>
      </c>
      <c r="K368">
        <v>3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40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1.38071866358245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3</v>
      </c>
      <c r="U368" s="5">
        <f>IF((ContinuousStatsTable[[#This Row],[RepsRequested]]&gt;1),ContinuousStatsTable[[#This Row],[HalfWidth]],ContinuousStatsTable[[#This Row],[BatchMeansHalfWidth]])</f>
        <v>0.1255938672651678</v>
      </c>
    </row>
    <row r="369" spans="1:21" x14ac:dyDescent="0.35">
      <c r="A369" t="s">
        <v>68</v>
      </c>
      <c r="B369" t="s">
        <v>70</v>
      </c>
      <c r="C369">
        <v>9</v>
      </c>
      <c r="D369" t="s">
        <v>100</v>
      </c>
      <c r="E369" t="s">
        <v>104</v>
      </c>
      <c r="F369" t="s">
        <v>102</v>
      </c>
      <c r="G369">
        <v>3</v>
      </c>
      <c r="H369">
        <v>2E+20</v>
      </c>
      <c r="I369">
        <v>3</v>
      </c>
      <c r="J369">
        <v>3</v>
      </c>
      <c r="K369">
        <v>3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40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3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3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3</v>
      </c>
      <c r="U369" s="5">
        <f>IF((ContinuousStatsTable[[#This Row],[RepsRequested]]&gt;1),ContinuousStatsTable[[#This Row],[HalfWidth]],ContinuousStatsTable[[#This Row],[BatchMeansHalfWidth]])</f>
        <v>0</v>
      </c>
    </row>
    <row r="370" spans="1:21" x14ac:dyDescent="0.35">
      <c r="A370" t="s">
        <v>68</v>
      </c>
      <c r="B370" t="s">
        <v>70</v>
      </c>
      <c r="C370">
        <v>9</v>
      </c>
      <c r="D370" t="s">
        <v>105</v>
      </c>
      <c r="E370" t="s">
        <v>101</v>
      </c>
      <c r="F370" t="s">
        <v>102</v>
      </c>
      <c r="G370">
        <v>0.89260182013365497</v>
      </c>
      <c r="H370">
        <v>2E+20</v>
      </c>
      <c r="I370">
        <v>0</v>
      </c>
      <c r="J370">
        <v>1</v>
      </c>
      <c r="K370">
        <v>1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40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0.51093143286290499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0.99324124232539002</v>
      </c>
      <c r="U370" s="5">
        <f>IF((ContinuousStatsTable[[#This Row],[RepsRequested]]&gt;1),ContinuousStatsTable[[#This Row],[HalfWidth]],ContinuousStatsTable[[#This Row],[BatchMeansHalfWidth]])</f>
        <v>3.8036249547188657E-2</v>
      </c>
    </row>
    <row r="371" spans="1:21" x14ac:dyDescent="0.35">
      <c r="A371" t="s">
        <v>68</v>
      </c>
      <c r="B371" t="s">
        <v>70</v>
      </c>
      <c r="C371">
        <v>9</v>
      </c>
      <c r="D371" t="s">
        <v>105</v>
      </c>
      <c r="E371" t="s">
        <v>103</v>
      </c>
      <c r="F371" t="s">
        <v>102</v>
      </c>
      <c r="G371">
        <v>1.7852036402673099</v>
      </c>
      <c r="H371">
        <v>2E+20</v>
      </c>
      <c r="I371">
        <v>0</v>
      </c>
      <c r="J371">
        <v>2</v>
      </c>
      <c r="K371">
        <v>2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40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1.02186286572581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1.98648248465078</v>
      </c>
      <c r="U371" s="5">
        <f>IF((ContinuousStatsTable[[#This Row],[RepsRequested]]&gt;1),ContinuousStatsTable[[#This Row],[HalfWidth]],ContinuousStatsTable[[#This Row],[BatchMeansHalfWidth]])</f>
        <v>7.6072499094375606E-2</v>
      </c>
    </row>
    <row r="372" spans="1:21" x14ac:dyDescent="0.35">
      <c r="A372" t="s">
        <v>68</v>
      </c>
      <c r="B372" t="s">
        <v>70</v>
      </c>
      <c r="C372">
        <v>9</v>
      </c>
      <c r="D372" t="s">
        <v>105</v>
      </c>
      <c r="E372" t="s">
        <v>104</v>
      </c>
      <c r="F372" t="s">
        <v>102</v>
      </c>
      <c r="G372">
        <v>2</v>
      </c>
      <c r="H372">
        <v>2E+20</v>
      </c>
      <c r="I372">
        <v>2</v>
      </c>
      <c r="J372">
        <v>2</v>
      </c>
      <c r="K372">
        <v>2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40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2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2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2</v>
      </c>
      <c r="U372" s="5">
        <f>IF((ContinuousStatsTable[[#This Row],[RepsRequested]]&gt;1),ContinuousStatsTable[[#This Row],[HalfWidth]],ContinuousStatsTable[[#This Row],[BatchMeansHalfWidth]])</f>
        <v>0</v>
      </c>
    </row>
    <row r="373" spans="1:21" x14ac:dyDescent="0.35">
      <c r="A373" t="s">
        <v>68</v>
      </c>
      <c r="B373" t="s">
        <v>70</v>
      </c>
      <c r="C373">
        <v>9</v>
      </c>
      <c r="D373" t="s">
        <v>106</v>
      </c>
      <c r="E373" t="s">
        <v>101</v>
      </c>
      <c r="F373" t="s">
        <v>102</v>
      </c>
      <c r="G373">
        <v>3.0732789645424499E-2</v>
      </c>
      <c r="H373">
        <v>2E+20</v>
      </c>
      <c r="I373">
        <v>0</v>
      </c>
      <c r="J373">
        <v>1</v>
      </c>
      <c r="K373">
        <v>0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40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1.4048189417398899E-2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4.5875370133509598E-2</v>
      </c>
      <c r="U373" s="5">
        <f>IF((ContinuousStatsTable[[#This Row],[RepsRequested]]&gt;1),ContinuousStatsTable[[#This Row],[HalfWidth]],ContinuousStatsTable[[#This Row],[BatchMeansHalfWidth]])</f>
        <v>2.1678538559285762E-3</v>
      </c>
    </row>
    <row r="374" spans="1:21" x14ac:dyDescent="0.35">
      <c r="A374" t="s">
        <v>68</v>
      </c>
      <c r="B374" t="s">
        <v>70</v>
      </c>
      <c r="C374">
        <v>9</v>
      </c>
      <c r="D374" t="s">
        <v>106</v>
      </c>
      <c r="E374" t="s">
        <v>103</v>
      </c>
      <c r="F374" t="s">
        <v>102</v>
      </c>
      <c r="G374">
        <v>3.0732789645424499E-2</v>
      </c>
      <c r="H374">
        <v>2E+20</v>
      </c>
      <c r="I374">
        <v>0</v>
      </c>
      <c r="J374">
        <v>1</v>
      </c>
      <c r="K374">
        <v>0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40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1.4048189417398899E-2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4.5875370133509598E-2</v>
      </c>
      <c r="U374" s="5">
        <f>IF((ContinuousStatsTable[[#This Row],[RepsRequested]]&gt;1),ContinuousStatsTable[[#This Row],[HalfWidth]],ContinuousStatsTable[[#This Row],[BatchMeansHalfWidth]])</f>
        <v>2.1678538559285762E-3</v>
      </c>
    </row>
    <row r="375" spans="1:21" x14ac:dyDescent="0.35">
      <c r="A375" t="s">
        <v>68</v>
      </c>
      <c r="B375" t="s">
        <v>70</v>
      </c>
      <c r="C375">
        <v>9</v>
      </c>
      <c r="D375" t="s">
        <v>106</v>
      </c>
      <c r="E375" t="s">
        <v>104</v>
      </c>
      <c r="F375" t="s">
        <v>102</v>
      </c>
      <c r="G375">
        <v>1</v>
      </c>
      <c r="H375">
        <v>2E+20</v>
      </c>
      <c r="I375">
        <v>1</v>
      </c>
      <c r="J375">
        <v>1</v>
      </c>
      <c r="K375">
        <v>1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40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1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1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1</v>
      </c>
      <c r="U375" s="5">
        <f>IF((ContinuousStatsTable[[#This Row],[RepsRequested]]&gt;1),ContinuousStatsTable[[#This Row],[HalfWidth]],ContinuousStatsTable[[#This Row],[BatchMeansHalfWidth]])</f>
        <v>0</v>
      </c>
    </row>
    <row r="376" spans="1:21" x14ac:dyDescent="0.35">
      <c r="A376" t="s">
        <v>68</v>
      </c>
      <c r="B376" t="s">
        <v>70</v>
      </c>
      <c r="C376">
        <v>9</v>
      </c>
      <c r="D376" t="s">
        <v>88</v>
      </c>
      <c r="E376" t="s">
        <v>98</v>
      </c>
      <c r="F376" t="s">
        <v>73</v>
      </c>
      <c r="G376">
        <v>0</v>
      </c>
      <c r="H376">
        <v>2E+20</v>
      </c>
      <c r="I376">
        <v>0</v>
      </c>
      <c r="J376">
        <v>0</v>
      </c>
      <c r="K376">
        <v>0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40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0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</v>
      </c>
      <c r="U376" s="5">
        <f>IF((ContinuousStatsTable[[#This Row],[RepsRequested]]&gt;1),ContinuousStatsTable[[#This Row],[HalfWidth]],ContinuousStatsTable[[#This Row],[BatchMeansHalfWidth]])</f>
        <v>0</v>
      </c>
    </row>
    <row r="377" spans="1:21" x14ac:dyDescent="0.35">
      <c r="A377" t="s">
        <v>68</v>
      </c>
      <c r="B377" t="s">
        <v>70</v>
      </c>
      <c r="C377">
        <v>9</v>
      </c>
      <c r="D377" t="s">
        <v>89</v>
      </c>
      <c r="E377" t="s">
        <v>98</v>
      </c>
      <c r="F377" t="s">
        <v>73</v>
      </c>
      <c r="G377">
        <v>0.511604573019807</v>
      </c>
      <c r="H377">
        <v>2E+20</v>
      </c>
      <c r="I377">
        <v>0</v>
      </c>
      <c r="J377">
        <v>8</v>
      </c>
      <c r="K377">
        <v>0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40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0.204887090690615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0.964264608806778</v>
      </c>
      <c r="U377" s="5">
        <f>IF((ContinuousStatsTable[[#This Row],[RepsRequested]]&gt;1),ContinuousStatsTable[[#This Row],[HalfWidth]],ContinuousStatsTable[[#This Row],[BatchMeansHalfWidth]])</f>
        <v>4.9144138657566706E-2</v>
      </c>
    </row>
    <row r="378" spans="1:21" x14ac:dyDescent="0.35">
      <c r="A378" t="s">
        <v>68</v>
      </c>
      <c r="B378" t="s">
        <v>70</v>
      </c>
      <c r="C378">
        <v>9</v>
      </c>
      <c r="D378" t="s">
        <v>107</v>
      </c>
      <c r="E378" t="s">
        <v>101</v>
      </c>
      <c r="F378" t="s">
        <v>102</v>
      </c>
      <c r="G378">
        <v>0.13313154284053699</v>
      </c>
      <c r="H378">
        <v>2E+20</v>
      </c>
      <c r="I378">
        <v>0</v>
      </c>
      <c r="J378">
        <v>1</v>
      </c>
      <c r="K378">
        <v>0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40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5.37537032568541E-2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0.25294900578934798</v>
      </c>
      <c r="U378" s="5">
        <f>IF((ContinuousStatsTable[[#This Row],[RepsRequested]]&gt;1),ContinuousStatsTable[[#This Row],[HalfWidth]],ContinuousStatsTable[[#This Row],[BatchMeansHalfWidth]])</f>
        <v>1.2546446473909312E-2</v>
      </c>
    </row>
    <row r="379" spans="1:21" x14ac:dyDescent="0.35">
      <c r="A379" t="s">
        <v>68</v>
      </c>
      <c r="B379" t="s">
        <v>70</v>
      </c>
      <c r="C379">
        <v>9</v>
      </c>
      <c r="D379" t="s">
        <v>107</v>
      </c>
      <c r="E379" t="s">
        <v>103</v>
      </c>
      <c r="F379" t="s">
        <v>102</v>
      </c>
      <c r="G379">
        <v>0.26626308568107399</v>
      </c>
      <c r="H379">
        <v>2E+20</v>
      </c>
      <c r="I379">
        <v>0</v>
      </c>
      <c r="J379">
        <v>2</v>
      </c>
      <c r="K379">
        <v>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40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0.10750740651370801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0.50589801157869696</v>
      </c>
      <c r="U379" s="5">
        <f>IF((ContinuousStatsTable[[#This Row],[RepsRequested]]&gt;1),ContinuousStatsTable[[#This Row],[HalfWidth]],ContinuousStatsTable[[#This Row],[BatchMeansHalfWidth]])</f>
        <v>2.5092892947818527E-2</v>
      </c>
    </row>
    <row r="380" spans="1:21" x14ac:dyDescent="0.35">
      <c r="A380" t="s">
        <v>68</v>
      </c>
      <c r="B380" t="s">
        <v>70</v>
      </c>
      <c r="C380">
        <v>9</v>
      </c>
      <c r="D380" t="s">
        <v>107</v>
      </c>
      <c r="E380" t="s">
        <v>104</v>
      </c>
      <c r="F380" t="s">
        <v>102</v>
      </c>
      <c r="G380">
        <v>2</v>
      </c>
      <c r="H380">
        <v>2E+20</v>
      </c>
      <c r="I380">
        <v>2</v>
      </c>
      <c r="J380">
        <v>2</v>
      </c>
      <c r="K380">
        <v>2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40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2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0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2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2</v>
      </c>
      <c r="U380" s="5">
        <f>IF((ContinuousStatsTable[[#This Row],[RepsRequested]]&gt;1),ContinuousStatsTable[[#This Row],[HalfWidth]],ContinuousStatsTable[[#This Row],[BatchMeansHalfWidth]])</f>
        <v>0</v>
      </c>
    </row>
    <row r="381" spans="1:21" x14ac:dyDescent="0.35">
      <c r="A381" t="s">
        <v>68</v>
      </c>
      <c r="B381" t="s">
        <v>70</v>
      </c>
      <c r="C381">
        <v>9</v>
      </c>
      <c r="D381" t="s">
        <v>90</v>
      </c>
      <c r="E381" t="s">
        <v>98</v>
      </c>
      <c r="F381" t="s">
        <v>73</v>
      </c>
      <c r="G381">
        <v>1.63559215563924E-2</v>
      </c>
      <c r="H381">
        <v>2E+20</v>
      </c>
      <c r="I381">
        <v>0</v>
      </c>
      <c r="J381">
        <v>2</v>
      </c>
      <c r="K381">
        <v>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40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0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3.9129347275412202E-2</v>
      </c>
      <c r="U381" s="5">
        <f>IF((ContinuousStatsTable[[#This Row],[RepsRequested]]&gt;1),ContinuousStatsTable[[#This Row],[HalfWidth]],ContinuousStatsTable[[#This Row],[BatchMeansHalfWidth]])</f>
        <v>2.9617305217409431E-3</v>
      </c>
    </row>
    <row r="382" spans="1:21" x14ac:dyDescent="0.35">
      <c r="A382" t="s">
        <v>68</v>
      </c>
      <c r="B382" t="s">
        <v>70</v>
      </c>
      <c r="C382">
        <v>9</v>
      </c>
      <c r="D382" t="s">
        <v>91</v>
      </c>
      <c r="E382" t="s">
        <v>98</v>
      </c>
      <c r="F382" t="s">
        <v>73</v>
      </c>
      <c r="G382">
        <v>2.3669405578342101E-2</v>
      </c>
      <c r="H382">
        <v>2E+20</v>
      </c>
      <c r="I382">
        <v>0</v>
      </c>
      <c r="J382">
        <v>1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40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5.1297285883804403E-2</v>
      </c>
      <c r="U382" s="5">
        <f>IF((ContinuousStatsTable[[#This Row],[RepsRequested]]&gt;1),ContinuousStatsTable[[#This Row],[HalfWidth]],ContinuousStatsTable[[#This Row],[BatchMeansHalfWidth]])</f>
        <v>4.266409302196481E-3</v>
      </c>
    </row>
    <row r="383" spans="1:21" x14ac:dyDescent="0.35">
      <c r="A383" t="s">
        <v>68</v>
      </c>
      <c r="B383" t="s">
        <v>70</v>
      </c>
      <c r="C383">
        <v>9</v>
      </c>
      <c r="D383" t="s">
        <v>92</v>
      </c>
      <c r="E383" t="s">
        <v>98</v>
      </c>
      <c r="F383" t="s">
        <v>73</v>
      </c>
      <c r="G383">
        <v>3.21782772014926</v>
      </c>
      <c r="H383">
        <v>2E+20</v>
      </c>
      <c r="I383">
        <v>0</v>
      </c>
      <c r="J383">
        <v>10</v>
      </c>
      <c r="K383">
        <v>4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40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3.0665287286053702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5.6439865641560401</v>
      </c>
      <c r="U383" s="5">
        <f>IF((ContinuousStatsTable[[#This Row],[RepsRequested]]&gt;1),ContinuousStatsTable[[#This Row],[HalfWidth]],ContinuousStatsTable[[#This Row],[BatchMeansHalfWidth]])</f>
        <v>0.22493791736316851</v>
      </c>
    </row>
    <row r="384" spans="1:21" x14ac:dyDescent="0.35">
      <c r="A384" t="s">
        <v>68</v>
      </c>
      <c r="B384" t="s">
        <v>70</v>
      </c>
      <c r="C384">
        <v>9</v>
      </c>
      <c r="D384" t="s">
        <v>94</v>
      </c>
      <c r="E384" t="s">
        <v>98</v>
      </c>
      <c r="F384" t="s">
        <v>73</v>
      </c>
      <c r="G384">
        <v>0</v>
      </c>
      <c r="H384">
        <v>2E+20</v>
      </c>
      <c r="I384">
        <v>0</v>
      </c>
      <c r="J384">
        <v>0</v>
      </c>
      <c r="K384">
        <v>0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40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0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0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0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35">
      <c r="A385" t="s">
        <v>68</v>
      </c>
      <c r="B385" t="s">
        <v>70</v>
      </c>
      <c r="C385">
        <v>9</v>
      </c>
      <c r="D385" t="s">
        <v>95</v>
      </c>
      <c r="E385" t="s">
        <v>98</v>
      </c>
      <c r="F385" t="s">
        <v>73</v>
      </c>
      <c r="G385">
        <v>0.26643776464926</v>
      </c>
      <c r="H385">
        <v>2E+20</v>
      </c>
      <c r="I385">
        <v>0</v>
      </c>
      <c r="J385">
        <v>9</v>
      </c>
      <c r="K385">
        <v>0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40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0.44531135910512998</v>
      </c>
      <c r="U385" s="5">
        <f>IF((ContinuousStatsTable[[#This Row],[RepsRequested]]&gt;1),ContinuousStatsTable[[#This Row],[HalfWidth]],ContinuousStatsTable[[#This Row],[BatchMeansHalfWidth]])</f>
        <v>4.0313835051106688E-2</v>
      </c>
    </row>
    <row r="386" spans="1:21" x14ac:dyDescent="0.35">
      <c r="A386" t="s">
        <v>68</v>
      </c>
      <c r="B386" t="s">
        <v>70</v>
      </c>
      <c r="C386">
        <v>9</v>
      </c>
      <c r="D386" t="s">
        <v>108</v>
      </c>
      <c r="E386" t="s">
        <v>101</v>
      </c>
      <c r="F386" t="s">
        <v>102</v>
      </c>
      <c r="G386">
        <v>0</v>
      </c>
      <c r="H386">
        <v>2E+20</v>
      </c>
      <c r="I386">
        <v>0</v>
      </c>
      <c r="J386">
        <v>0</v>
      </c>
      <c r="K386">
        <v>0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40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0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0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0</v>
      </c>
      <c r="U386" s="5">
        <f>IF((ContinuousStatsTable[[#This Row],[RepsRequested]]&gt;1),ContinuousStatsTable[[#This Row],[HalfWidth]],ContinuousStatsTable[[#This Row],[BatchMeansHalfWidth]])</f>
        <v>0</v>
      </c>
    </row>
    <row r="387" spans="1:21" x14ac:dyDescent="0.35">
      <c r="A387" t="s">
        <v>68</v>
      </c>
      <c r="B387" t="s">
        <v>70</v>
      </c>
      <c r="C387">
        <v>9</v>
      </c>
      <c r="D387" t="s">
        <v>108</v>
      </c>
      <c r="E387" t="s">
        <v>103</v>
      </c>
      <c r="F387" t="s">
        <v>102</v>
      </c>
      <c r="G387">
        <v>0</v>
      </c>
      <c r="H387">
        <v>2E+20</v>
      </c>
      <c r="I387">
        <v>0</v>
      </c>
      <c r="J387">
        <v>0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40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35">
      <c r="A388" t="s">
        <v>68</v>
      </c>
      <c r="B388" t="s">
        <v>70</v>
      </c>
      <c r="C388">
        <v>9</v>
      </c>
      <c r="D388" t="s">
        <v>108</v>
      </c>
      <c r="E388" t="s">
        <v>104</v>
      </c>
      <c r="F388" t="s">
        <v>102</v>
      </c>
      <c r="G388">
        <v>1</v>
      </c>
      <c r="H388">
        <v>2E+20</v>
      </c>
      <c r="I388">
        <v>1</v>
      </c>
      <c r="J388">
        <v>1</v>
      </c>
      <c r="K388">
        <v>1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40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1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1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1</v>
      </c>
      <c r="U388" s="5">
        <f>IF((ContinuousStatsTable[[#This Row],[RepsRequested]]&gt;1),ContinuousStatsTable[[#This Row],[HalfWidth]],ContinuousStatsTable[[#This Row],[BatchMeansHalfWidth]])</f>
        <v>0</v>
      </c>
    </row>
    <row r="389" spans="1:21" x14ac:dyDescent="0.35">
      <c r="A389" t="s">
        <v>68</v>
      </c>
      <c r="B389" t="s">
        <v>70</v>
      </c>
      <c r="C389">
        <v>9</v>
      </c>
      <c r="D389" t="s">
        <v>109</v>
      </c>
      <c r="E389" t="s">
        <v>101</v>
      </c>
      <c r="F389" t="s">
        <v>102</v>
      </c>
      <c r="G389">
        <v>0</v>
      </c>
      <c r="H389">
        <v>2E+20</v>
      </c>
      <c r="I389">
        <v>0</v>
      </c>
      <c r="J389">
        <v>0</v>
      </c>
      <c r="K389">
        <v>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40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0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0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0</v>
      </c>
      <c r="U389" s="5">
        <f>IF((ContinuousStatsTable[[#This Row],[RepsRequested]]&gt;1),ContinuousStatsTable[[#This Row],[HalfWidth]],ContinuousStatsTable[[#This Row],[BatchMeansHalfWidth]])</f>
        <v>0</v>
      </c>
    </row>
    <row r="390" spans="1:21" x14ac:dyDescent="0.35">
      <c r="A390" t="s">
        <v>68</v>
      </c>
      <c r="B390" t="s">
        <v>70</v>
      </c>
      <c r="C390">
        <v>9</v>
      </c>
      <c r="D390" t="s">
        <v>109</v>
      </c>
      <c r="E390" t="s">
        <v>103</v>
      </c>
      <c r="F390" t="s">
        <v>102</v>
      </c>
      <c r="G390">
        <v>0</v>
      </c>
      <c r="H390">
        <v>2E+20</v>
      </c>
      <c r="I390">
        <v>0</v>
      </c>
      <c r="J390">
        <v>0</v>
      </c>
      <c r="K390">
        <v>0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40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</v>
      </c>
      <c r="U390" s="5">
        <f>IF((ContinuousStatsTable[[#This Row],[RepsRequested]]&gt;1),ContinuousStatsTable[[#This Row],[HalfWidth]],ContinuousStatsTable[[#This Row],[BatchMeansHalfWidth]])</f>
        <v>0</v>
      </c>
    </row>
    <row r="391" spans="1:21" x14ac:dyDescent="0.35">
      <c r="A391" t="s">
        <v>68</v>
      </c>
      <c r="B391" t="s">
        <v>70</v>
      </c>
      <c r="C391">
        <v>9</v>
      </c>
      <c r="D391" t="s">
        <v>109</v>
      </c>
      <c r="E391" t="s">
        <v>104</v>
      </c>
      <c r="F391" t="s">
        <v>102</v>
      </c>
      <c r="G391">
        <v>1</v>
      </c>
      <c r="H391">
        <v>2E+20</v>
      </c>
      <c r="I391">
        <v>1</v>
      </c>
      <c r="J391">
        <v>1</v>
      </c>
      <c r="K391">
        <v>1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40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1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1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1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35">
      <c r="A392" t="s">
        <v>68</v>
      </c>
      <c r="B392" t="s">
        <v>70</v>
      </c>
      <c r="C392">
        <v>9</v>
      </c>
      <c r="D392" t="s">
        <v>110</v>
      </c>
      <c r="E392" t="s">
        <v>101</v>
      </c>
      <c r="F392" t="s">
        <v>102</v>
      </c>
      <c r="G392">
        <v>0</v>
      </c>
      <c r="H392">
        <v>2E+20</v>
      </c>
      <c r="I392">
        <v>0</v>
      </c>
      <c r="J392">
        <v>0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40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0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0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0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35">
      <c r="A393" t="s">
        <v>68</v>
      </c>
      <c r="B393" t="s">
        <v>70</v>
      </c>
      <c r="C393">
        <v>9</v>
      </c>
      <c r="D393" t="s">
        <v>110</v>
      </c>
      <c r="E393" t="s">
        <v>103</v>
      </c>
      <c r="F393" t="s">
        <v>102</v>
      </c>
      <c r="G393">
        <v>0</v>
      </c>
      <c r="H393">
        <v>2E+20</v>
      </c>
      <c r="I393">
        <v>0</v>
      </c>
      <c r="J393">
        <v>0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40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0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0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</v>
      </c>
      <c r="U393" s="5">
        <f>IF((ContinuousStatsTable[[#This Row],[RepsRequested]]&gt;1),ContinuousStatsTable[[#This Row],[HalfWidth]],ContinuousStatsTable[[#This Row],[BatchMeansHalfWidth]])</f>
        <v>0</v>
      </c>
    </row>
    <row r="394" spans="1:21" x14ac:dyDescent="0.35">
      <c r="A394" t="s">
        <v>68</v>
      </c>
      <c r="B394" t="s">
        <v>70</v>
      </c>
      <c r="C394">
        <v>9</v>
      </c>
      <c r="D394" t="s">
        <v>110</v>
      </c>
      <c r="E394" t="s">
        <v>104</v>
      </c>
      <c r="F394" t="s">
        <v>102</v>
      </c>
      <c r="G394">
        <v>1</v>
      </c>
      <c r="H394">
        <v>2E+20</v>
      </c>
      <c r="I394">
        <v>1</v>
      </c>
      <c r="J394">
        <v>1</v>
      </c>
      <c r="K394">
        <v>1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40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1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1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1</v>
      </c>
      <c r="U394" s="5">
        <f>IF((ContinuousStatsTable[[#This Row],[RepsRequested]]&gt;1),ContinuousStatsTable[[#This Row],[HalfWidth]],ContinuousStatsTable[[#This Row],[BatchMeansHalfWidth]])</f>
        <v>0</v>
      </c>
    </row>
    <row r="395" spans="1:21" x14ac:dyDescent="0.35">
      <c r="A395" t="s">
        <v>68</v>
      </c>
      <c r="B395" t="s">
        <v>70</v>
      </c>
      <c r="C395">
        <v>9</v>
      </c>
      <c r="D395" t="s">
        <v>111</v>
      </c>
      <c r="E395" t="s">
        <v>101</v>
      </c>
      <c r="F395" t="s">
        <v>102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40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 s="5">
        <f>IF((ContinuousStatsTable[[#This Row],[RepsRequested]]&gt;1),ContinuousStatsTable[[#This Row],[HalfWidth]],ContinuousStatsTable[[#This Row],[BatchMeansHalfWidth]])</f>
        <v>0</v>
      </c>
    </row>
    <row r="396" spans="1:21" x14ac:dyDescent="0.35">
      <c r="A396" t="s">
        <v>68</v>
      </c>
      <c r="B396" t="s">
        <v>70</v>
      </c>
      <c r="C396">
        <v>9</v>
      </c>
      <c r="D396" t="s">
        <v>111</v>
      </c>
      <c r="E396" t="s">
        <v>103</v>
      </c>
      <c r="F396" t="s">
        <v>102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40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35">
      <c r="A397" t="s">
        <v>68</v>
      </c>
      <c r="B397" t="s">
        <v>70</v>
      </c>
      <c r="C397">
        <v>9</v>
      </c>
      <c r="D397" t="s">
        <v>111</v>
      </c>
      <c r="E397" t="s">
        <v>104</v>
      </c>
      <c r="F397" t="s">
        <v>102</v>
      </c>
      <c r="G397">
        <v>3</v>
      </c>
      <c r="H397">
        <v>2E+20</v>
      </c>
      <c r="I397">
        <v>3</v>
      </c>
      <c r="J397">
        <v>3</v>
      </c>
      <c r="K397">
        <v>3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40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3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3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3</v>
      </c>
      <c r="U397" s="5">
        <f>IF((ContinuousStatsTable[[#This Row],[RepsRequested]]&gt;1),ContinuousStatsTable[[#This Row],[HalfWidth]],ContinuousStatsTable[[#This Row],[BatchMeansHalfWidth]])</f>
        <v>0</v>
      </c>
    </row>
    <row r="398" spans="1:21" x14ac:dyDescent="0.35">
      <c r="A398" t="s">
        <v>68</v>
      </c>
      <c r="B398" t="s">
        <v>70</v>
      </c>
      <c r="C398">
        <v>9</v>
      </c>
      <c r="D398" t="s">
        <v>112</v>
      </c>
      <c r="E398" t="s">
        <v>101</v>
      </c>
      <c r="F398" t="s">
        <v>102</v>
      </c>
      <c r="G398">
        <v>9.2133519141971099E-2</v>
      </c>
      <c r="H398">
        <v>2E+20</v>
      </c>
      <c r="I398">
        <v>0</v>
      </c>
      <c r="J398">
        <v>1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40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2.6917362930432401E-2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0.16976135707510301</v>
      </c>
      <c r="U398" s="5">
        <f>IF((ContinuousStatsTable[[#This Row],[RepsRequested]]&gt;1),ContinuousStatsTable[[#This Row],[HalfWidth]],ContinuousStatsTable[[#This Row],[BatchMeansHalfWidth]])</f>
        <v>9.6705244070255485E-3</v>
      </c>
    </row>
    <row r="399" spans="1:21" x14ac:dyDescent="0.35">
      <c r="A399" t="s">
        <v>68</v>
      </c>
      <c r="B399" t="s">
        <v>70</v>
      </c>
      <c r="C399">
        <v>9</v>
      </c>
      <c r="D399" t="s">
        <v>112</v>
      </c>
      <c r="E399" t="s">
        <v>103</v>
      </c>
      <c r="F399" t="s">
        <v>102</v>
      </c>
      <c r="G399">
        <v>3.2341701333296999</v>
      </c>
      <c r="H399">
        <v>2E+20</v>
      </c>
      <c r="I399">
        <v>0</v>
      </c>
      <c r="J399">
        <v>32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40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1.2588231451035701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4.9134925203039197</v>
      </c>
      <c r="U399" s="5">
        <f>IF((ContinuousStatsTable[[#This Row],[RepsRequested]]&gt;1),ContinuousStatsTable[[#This Row],[HalfWidth]],ContinuousStatsTable[[#This Row],[BatchMeansHalfWidth]])</f>
        <v>0.23893952850585826</v>
      </c>
    </row>
    <row r="400" spans="1:21" x14ac:dyDescent="0.35">
      <c r="A400" t="s">
        <v>68</v>
      </c>
      <c r="B400" t="s">
        <v>70</v>
      </c>
      <c r="C400">
        <v>9</v>
      </c>
      <c r="D400" t="s">
        <v>112</v>
      </c>
      <c r="E400" t="s">
        <v>104</v>
      </c>
      <c r="F400" t="s">
        <v>102</v>
      </c>
      <c r="G400">
        <v>42.649782461584302</v>
      </c>
      <c r="H400">
        <v>2E+20</v>
      </c>
      <c r="I400">
        <v>0</v>
      </c>
      <c r="J400">
        <v>48</v>
      </c>
      <c r="K400">
        <v>48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40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39.319148936170201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43.914893617021299</v>
      </c>
      <c r="U400" s="5">
        <f>IF((ContinuousStatsTable[[#This Row],[RepsRequested]]&gt;1),ContinuousStatsTable[[#This Row],[HalfWidth]],ContinuousStatsTable[[#This Row],[BatchMeansHalfWidth]])</f>
        <v>0.37377625497939559</v>
      </c>
    </row>
    <row r="401" spans="1:21" x14ac:dyDescent="0.35">
      <c r="A401" t="s">
        <v>68</v>
      </c>
      <c r="B401" t="s">
        <v>70</v>
      </c>
      <c r="C401">
        <v>9</v>
      </c>
      <c r="D401" t="s">
        <v>113</v>
      </c>
      <c r="E401" t="s">
        <v>101</v>
      </c>
      <c r="F401" t="s">
        <v>102</v>
      </c>
      <c r="G401">
        <v>2.6475147531660501E-2</v>
      </c>
      <c r="H401">
        <v>2E+20</v>
      </c>
      <c r="I401">
        <v>0</v>
      </c>
      <c r="J401">
        <v>1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40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1.9285676078063401E-2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4.8625620211652898E-2</v>
      </c>
      <c r="U401" s="5">
        <f>IF((ContinuousStatsTable[[#This Row],[RepsRequested]]&gt;1),ContinuousStatsTable[[#This Row],[HalfWidth]],ContinuousStatsTable[[#This Row],[BatchMeansHalfWidth]])</f>
        <v>2.3250169252848917E-3</v>
      </c>
    </row>
    <row r="402" spans="1:21" x14ac:dyDescent="0.35">
      <c r="A402" t="s">
        <v>68</v>
      </c>
      <c r="B402" t="s">
        <v>70</v>
      </c>
      <c r="C402">
        <v>9</v>
      </c>
      <c r="D402" t="s">
        <v>113</v>
      </c>
      <c r="E402" t="s">
        <v>103</v>
      </c>
      <c r="F402" t="s">
        <v>102</v>
      </c>
      <c r="G402">
        <v>0.92672931034944905</v>
      </c>
      <c r="H402">
        <v>2E+20</v>
      </c>
      <c r="I402">
        <v>0</v>
      </c>
      <c r="J402">
        <v>24</v>
      </c>
      <c r="K402">
        <v>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40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0.49501686695507002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1.34083283444468</v>
      </c>
      <c r="U402" s="5">
        <f>IF((ContinuousStatsTable[[#This Row],[RepsRequested]]&gt;1),ContinuousStatsTable[[#This Row],[HalfWidth]],ContinuousStatsTable[[#This Row],[BatchMeansHalfWidth]])</f>
        <v>6.3703063430586918E-2</v>
      </c>
    </row>
    <row r="403" spans="1:21" x14ac:dyDescent="0.35">
      <c r="A403" t="s">
        <v>68</v>
      </c>
      <c r="B403" t="s">
        <v>70</v>
      </c>
      <c r="C403">
        <v>9</v>
      </c>
      <c r="D403" t="s">
        <v>113</v>
      </c>
      <c r="E403" t="s">
        <v>104</v>
      </c>
      <c r="F403" t="s">
        <v>102</v>
      </c>
      <c r="G403">
        <v>34.440955505570102</v>
      </c>
      <c r="H403">
        <v>2E+20</v>
      </c>
      <c r="I403">
        <v>0</v>
      </c>
      <c r="J403">
        <v>36</v>
      </c>
      <c r="K403">
        <v>36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40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33.840029614371403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34.468085106383</v>
      </c>
      <c r="U403" s="5">
        <f>IF((ContinuousStatsTable[[#This Row],[RepsRequested]]&gt;1),ContinuousStatsTable[[#This Row],[HalfWidth]],ContinuousStatsTable[[#This Row],[BatchMeansHalfWidth]])</f>
        <v>5.7059994756210479E-2</v>
      </c>
    </row>
    <row r="404" spans="1:21" x14ac:dyDescent="0.35">
      <c r="A404" t="s">
        <v>68</v>
      </c>
      <c r="B404" t="s">
        <v>70</v>
      </c>
      <c r="C404">
        <v>9</v>
      </c>
      <c r="D404" t="s">
        <v>114</v>
      </c>
      <c r="E404" t="s">
        <v>101</v>
      </c>
      <c r="F404" t="s">
        <v>102</v>
      </c>
      <c r="G404">
        <v>0.105857364332194</v>
      </c>
      <c r="H404">
        <v>5.6880554993001202E-2</v>
      </c>
      <c r="I404">
        <v>0</v>
      </c>
      <c r="J404">
        <v>1</v>
      </c>
      <c r="K404">
        <v>0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40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5.2407092959504499E-2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0.13103116230963199</v>
      </c>
      <c r="U404" s="5">
        <f>IF((ContinuousStatsTable[[#This Row],[RepsRequested]]&gt;1),ContinuousStatsTable[[#This Row],[HalfWidth]],ContinuousStatsTable[[#This Row],[BatchMeansHalfWidth]])</f>
        <v>7.2364318332914495E-3</v>
      </c>
    </row>
    <row r="405" spans="1:21" x14ac:dyDescent="0.35">
      <c r="A405" t="s">
        <v>68</v>
      </c>
      <c r="B405" t="s">
        <v>70</v>
      </c>
      <c r="C405">
        <v>9</v>
      </c>
      <c r="D405" t="s">
        <v>114</v>
      </c>
      <c r="E405" t="s">
        <v>103</v>
      </c>
      <c r="F405" t="s">
        <v>102</v>
      </c>
      <c r="G405">
        <v>2.609993760859</v>
      </c>
      <c r="H405">
        <v>1.26439705988315</v>
      </c>
      <c r="I405">
        <v>0</v>
      </c>
      <c r="J405">
        <v>26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40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1.4135292926674801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3.63156438765147</v>
      </c>
      <c r="U405" s="5">
        <f>IF((ContinuousStatsTable[[#This Row],[RepsRequested]]&gt;1),ContinuousStatsTable[[#This Row],[HalfWidth]],ContinuousStatsTable[[#This Row],[BatchMeansHalfWidth]])</f>
        <v>0.17088156037632463</v>
      </c>
    </row>
    <row r="406" spans="1:21" x14ac:dyDescent="0.35">
      <c r="A406" t="s">
        <v>68</v>
      </c>
      <c r="B406" t="s">
        <v>70</v>
      </c>
      <c r="C406">
        <v>9</v>
      </c>
      <c r="D406" t="s">
        <v>114</v>
      </c>
      <c r="E406" t="s">
        <v>104</v>
      </c>
      <c r="F406" t="s">
        <v>102</v>
      </c>
      <c r="G406">
        <v>33.173973474560803</v>
      </c>
      <c r="H406">
        <v>2E+20</v>
      </c>
      <c r="I406">
        <v>0</v>
      </c>
      <c r="J406">
        <v>36</v>
      </c>
      <c r="K406">
        <v>36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40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32.66897321215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34.468085106383</v>
      </c>
      <c r="U406" s="5">
        <f>IF((ContinuousStatsTable[[#This Row],[RepsRequested]]&gt;1),ContinuousStatsTable[[#This Row],[HalfWidth]],ContinuousStatsTable[[#This Row],[BatchMeansHalfWidth]])</f>
        <v>0.15911903310216846</v>
      </c>
    </row>
    <row r="407" spans="1:21" x14ac:dyDescent="0.35">
      <c r="A407" t="s">
        <v>68</v>
      </c>
      <c r="B407" t="s">
        <v>70</v>
      </c>
      <c r="C407">
        <v>10</v>
      </c>
      <c r="D407" t="s">
        <v>71</v>
      </c>
      <c r="E407" t="s">
        <v>98</v>
      </c>
      <c r="F407" t="s">
        <v>73</v>
      </c>
      <c r="G407">
        <v>0.16215043733123399</v>
      </c>
      <c r="H407">
        <v>2E+20</v>
      </c>
      <c r="I407">
        <v>0</v>
      </c>
      <c r="J407">
        <v>7</v>
      </c>
      <c r="K407">
        <v>0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40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0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0.39810019353189602</v>
      </c>
      <c r="U407" s="5">
        <f>IF((ContinuousStatsTable[[#This Row],[RepsRequested]]&gt;1),ContinuousStatsTable[[#This Row],[HalfWidth]],ContinuousStatsTable[[#This Row],[BatchMeansHalfWidth]])</f>
        <v>3.517181568707349E-2</v>
      </c>
    </row>
    <row r="408" spans="1:21" x14ac:dyDescent="0.35">
      <c r="A408" t="s">
        <v>68</v>
      </c>
      <c r="B408" t="s">
        <v>70</v>
      </c>
      <c r="C408">
        <v>10</v>
      </c>
      <c r="D408" t="s">
        <v>77</v>
      </c>
      <c r="E408" t="s">
        <v>98</v>
      </c>
      <c r="F408" t="s">
        <v>73</v>
      </c>
      <c r="G408">
        <v>20.981434629979599</v>
      </c>
      <c r="H408">
        <v>3E+20</v>
      </c>
      <c r="I408">
        <v>0</v>
      </c>
      <c r="J408">
        <v>56</v>
      </c>
      <c r="K408">
        <v>41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40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1.97697145350313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41.178919364966802</v>
      </c>
      <c r="U408" s="5">
        <f>IF((ContinuousStatsTable[[#This Row],[RepsRequested]]&gt;1),ContinuousStatsTable[[#This Row],[HalfWidth]],ContinuousStatsTable[[#This Row],[BatchMeansHalfWidth]])</f>
        <v>3.4233048293887243</v>
      </c>
    </row>
    <row r="409" spans="1:21" x14ac:dyDescent="0.35">
      <c r="A409" t="s">
        <v>68</v>
      </c>
      <c r="B409" t="s">
        <v>70</v>
      </c>
      <c r="C409">
        <v>10</v>
      </c>
      <c r="D409" t="s">
        <v>78</v>
      </c>
      <c r="E409" t="s">
        <v>98</v>
      </c>
      <c r="F409" t="s">
        <v>73</v>
      </c>
      <c r="G409">
        <v>7.9900116831433099</v>
      </c>
      <c r="H409">
        <v>3E+20</v>
      </c>
      <c r="I409">
        <v>0</v>
      </c>
      <c r="J409">
        <v>16</v>
      </c>
      <c r="K409">
        <v>12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40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0.454771552839979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19.253696848776201</v>
      </c>
      <c r="U409" s="5">
        <f>IF((ContinuousStatsTable[[#This Row],[RepsRequested]]&gt;1),ContinuousStatsTable[[#This Row],[HalfWidth]],ContinuousStatsTable[[#This Row],[BatchMeansHalfWidth]])</f>
        <v>1.1662037419143689</v>
      </c>
    </row>
    <row r="410" spans="1:21" x14ac:dyDescent="0.35">
      <c r="A410" t="s">
        <v>68</v>
      </c>
      <c r="B410" t="s">
        <v>70</v>
      </c>
      <c r="C410">
        <v>10</v>
      </c>
      <c r="D410" t="s">
        <v>79</v>
      </c>
      <c r="E410" t="s">
        <v>99</v>
      </c>
      <c r="F410" t="s">
        <v>81</v>
      </c>
      <c r="G410">
        <v>47.370993758224699</v>
      </c>
      <c r="H410">
        <v>3E+20</v>
      </c>
      <c r="I410">
        <v>18</v>
      </c>
      <c r="J410">
        <v>91</v>
      </c>
      <c r="K410">
        <v>66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40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13.1688445993387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68.135346638049199</v>
      </c>
      <c r="U410" s="5">
        <f>IF((ContinuousStatsTable[[#This Row],[RepsRequested]]&gt;1),ContinuousStatsTable[[#This Row],[HalfWidth]],ContinuousStatsTable[[#This Row],[BatchMeansHalfWidth]])</f>
        <v>4.6926448559231861</v>
      </c>
    </row>
    <row r="411" spans="1:21" x14ac:dyDescent="0.35">
      <c r="A411" t="s">
        <v>68</v>
      </c>
      <c r="B411" t="s">
        <v>70</v>
      </c>
      <c r="C411">
        <v>10</v>
      </c>
      <c r="D411" t="s">
        <v>87</v>
      </c>
      <c r="E411" t="s">
        <v>98</v>
      </c>
      <c r="F411" t="s">
        <v>73</v>
      </c>
      <c r="G411">
        <v>4.4577223831917499E-2</v>
      </c>
      <c r="H411">
        <v>2E+20</v>
      </c>
      <c r="I411">
        <v>0</v>
      </c>
      <c r="J411">
        <v>10</v>
      </c>
      <c r="K411">
        <v>0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40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0.33740401833613798</v>
      </c>
      <c r="U411" s="5">
        <f>IF((ContinuousStatsTable[[#This Row],[RepsRequested]]&gt;1),ContinuousStatsTable[[#This Row],[HalfWidth]],ContinuousStatsTable[[#This Row],[BatchMeansHalfWidth]])</f>
        <v>2.7365839349572658E-2</v>
      </c>
    </row>
    <row r="412" spans="1:21" x14ac:dyDescent="0.35">
      <c r="A412" t="s">
        <v>68</v>
      </c>
      <c r="B412" t="s">
        <v>70</v>
      </c>
      <c r="C412">
        <v>10</v>
      </c>
      <c r="D412" t="s">
        <v>100</v>
      </c>
      <c r="E412" t="s">
        <v>101</v>
      </c>
      <c r="F412" t="s">
        <v>102</v>
      </c>
      <c r="G412">
        <v>0.96463631294865104</v>
      </c>
      <c r="H412">
        <v>2E+20</v>
      </c>
      <c r="I412">
        <v>0</v>
      </c>
      <c r="J412">
        <v>1</v>
      </c>
      <c r="K412">
        <v>1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40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0.460239554527484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1</v>
      </c>
      <c r="U412" s="5">
        <f>IF((ContinuousStatsTable[[#This Row],[RepsRequested]]&gt;1),ContinuousStatsTable[[#This Row],[HalfWidth]],ContinuousStatsTable[[#This Row],[BatchMeansHalfWidth]])</f>
        <v>4.1864622421722578E-2</v>
      </c>
    </row>
    <row r="413" spans="1:21" x14ac:dyDescent="0.35">
      <c r="A413" t="s">
        <v>68</v>
      </c>
      <c r="B413" t="s">
        <v>70</v>
      </c>
      <c r="C413">
        <v>10</v>
      </c>
      <c r="D413" t="s">
        <v>100</v>
      </c>
      <c r="E413" t="s">
        <v>103</v>
      </c>
      <c r="F413" t="s">
        <v>102</v>
      </c>
      <c r="G413">
        <v>2.8939089388459598</v>
      </c>
      <c r="H413">
        <v>2E+20</v>
      </c>
      <c r="I413">
        <v>0</v>
      </c>
      <c r="J413">
        <v>3</v>
      </c>
      <c r="K413">
        <v>3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40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1.38071866358245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3</v>
      </c>
      <c r="U413" s="5">
        <f>IF((ContinuousStatsTable[[#This Row],[RepsRequested]]&gt;1),ContinuousStatsTable[[#This Row],[HalfWidth]],ContinuousStatsTable[[#This Row],[BatchMeansHalfWidth]])</f>
        <v>0.1255938672651678</v>
      </c>
    </row>
    <row r="414" spans="1:21" x14ac:dyDescent="0.35">
      <c r="A414" t="s">
        <v>68</v>
      </c>
      <c r="B414" t="s">
        <v>70</v>
      </c>
      <c r="C414">
        <v>10</v>
      </c>
      <c r="D414" t="s">
        <v>100</v>
      </c>
      <c r="E414" t="s">
        <v>104</v>
      </c>
      <c r="F414" t="s">
        <v>102</v>
      </c>
      <c r="G414">
        <v>3</v>
      </c>
      <c r="H414">
        <v>2E+20</v>
      </c>
      <c r="I414">
        <v>3</v>
      </c>
      <c r="J414">
        <v>3</v>
      </c>
      <c r="K414">
        <v>3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40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3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3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3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35">
      <c r="A415" t="s">
        <v>68</v>
      </c>
      <c r="B415" t="s">
        <v>70</v>
      </c>
      <c r="C415">
        <v>10</v>
      </c>
      <c r="D415" t="s">
        <v>105</v>
      </c>
      <c r="E415" t="s">
        <v>101</v>
      </c>
      <c r="F415" t="s">
        <v>102</v>
      </c>
      <c r="G415">
        <v>0.987917988456254</v>
      </c>
      <c r="H415">
        <v>2E+20</v>
      </c>
      <c r="I415">
        <v>0</v>
      </c>
      <c r="J415">
        <v>1</v>
      </c>
      <c r="K415">
        <v>1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40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0.51093143286290499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0.99324124232539002</v>
      </c>
      <c r="U415" s="5">
        <f>IF((ContinuousStatsTable[[#This Row],[RepsRequested]]&gt;1),ContinuousStatsTable[[#This Row],[HalfWidth]],ContinuousStatsTable[[#This Row],[BatchMeansHalfWidth]])</f>
        <v>3.8036249547188657E-2</v>
      </c>
    </row>
    <row r="416" spans="1:21" x14ac:dyDescent="0.35">
      <c r="A416" t="s">
        <v>68</v>
      </c>
      <c r="B416" t="s">
        <v>70</v>
      </c>
      <c r="C416">
        <v>10</v>
      </c>
      <c r="D416" t="s">
        <v>105</v>
      </c>
      <c r="E416" t="s">
        <v>103</v>
      </c>
      <c r="F416" t="s">
        <v>102</v>
      </c>
      <c r="G416">
        <v>1.97583597691251</v>
      </c>
      <c r="H416">
        <v>2E+20</v>
      </c>
      <c r="I416">
        <v>0</v>
      </c>
      <c r="J416">
        <v>2</v>
      </c>
      <c r="K416">
        <v>2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40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1.02186286572581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1.98648248465078</v>
      </c>
      <c r="U416" s="5">
        <f>IF((ContinuousStatsTable[[#This Row],[RepsRequested]]&gt;1),ContinuousStatsTable[[#This Row],[HalfWidth]],ContinuousStatsTable[[#This Row],[BatchMeansHalfWidth]])</f>
        <v>7.6072499094375606E-2</v>
      </c>
    </row>
    <row r="417" spans="1:21" x14ac:dyDescent="0.35">
      <c r="A417" t="s">
        <v>68</v>
      </c>
      <c r="B417" t="s">
        <v>70</v>
      </c>
      <c r="C417">
        <v>10</v>
      </c>
      <c r="D417" t="s">
        <v>105</v>
      </c>
      <c r="E417" t="s">
        <v>104</v>
      </c>
      <c r="F417" t="s">
        <v>102</v>
      </c>
      <c r="G417">
        <v>2</v>
      </c>
      <c r="H417">
        <v>2E+20</v>
      </c>
      <c r="I417">
        <v>2</v>
      </c>
      <c r="J417">
        <v>2</v>
      </c>
      <c r="K417">
        <v>2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40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35">
      <c r="A418" t="s">
        <v>68</v>
      </c>
      <c r="B418" t="s">
        <v>70</v>
      </c>
      <c r="C418">
        <v>10</v>
      </c>
      <c r="D418" t="s">
        <v>106</v>
      </c>
      <c r="E418" t="s">
        <v>101</v>
      </c>
      <c r="F418" t="s">
        <v>102</v>
      </c>
      <c r="G418">
        <v>3.4797116721998103E-2</v>
      </c>
      <c r="H418">
        <v>2E+20</v>
      </c>
      <c r="I418">
        <v>0</v>
      </c>
      <c r="J418">
        <v>1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40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1.4048189417398899E-2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4.5875370133509598E-2</v>
      </c>
      <c r="U418" s="5">
        <f>IF((ContinuousStatsTable[[#This Row],[RepsRequested]]&gt;1),ContinuousStatsTable[[#This Row],[HalfWidth]],ContinuousStatsTable[[#This Row],[BatchMeansHalfWidth]])</f>
        <v>2.1678538559285762E-3</v>
      </c>
    </row>
    <row r="419" spans="1:21" x14ac:dyDescent="0.35">
      <c r="A419" t="s">
        <v>68</v>
      </c>
      <c r="B419" t="s">
        <v>70</v>
      </c>
      <c r="C419">
        <v>10</v>
      </c>
      <c r="D419" t="s">
        <v>106</v>
      </c>
      <c r="E419" t="s">
        <v>103</v>
      </c>
      <c r="F419" t="s">
        <v>102</v>
      </c>
      <c r="G419">
        <v>3.4797116721998103E-2</v>
      </c>
      <c r="H419">
        <v>2E+20</v>
      </c>
      <c r="I419">
        <v>0</v>
      </c>
      <c r="J419">
        <v>1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40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1.4048189417398899E-2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4.5875370133509598E-2</v>
      </c>
      <c r="U419" s="5">
        <f>IF((ContinuousStatsTable[[#This Row],[RepsRequested]]&gt;1),ContinuousStatsTable[[#This Row],[HalfWidth]],ContinuousStatsTable[[#This Row],[BatchMeansHalfWidth]])</f>
        <v>2.1678538559285762E-3</v>
      </c>
    </row>
    <row r="420" spans="1:21" x14ac:dyDescent="0.35">
      <c r="A420" t="s">
        <v>68</v>
      </c>
      <c r="B420" t="s">
        <v>70</v>
      </c>
      <c r="C420">
        <v>10</v>
      </c>
      <c r="D420" t="s">
        <v>106</v>
      </c>
      <c r="E420" t="s">
        <v>104</v>
      </c>
      <c r="F420" t="s">
        <v>102</v>
      </c>
      <c r="G420">
        <v>1</v>
      </c>
      <c r="H420">
        <v>2E+20</v>
      </c>
      <c r="I420">
        <v>1</v>
      </c>
      <c r="J420">
        <v>1</v>
      </c>
      <c r="K420">
        <v>1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40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1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1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1</v>
      </c>
      <c r="U420" s="5">
        <f>IF((ContinuousStatsTable[[#This Row],[RepsRequested]]&gt;1),ContinuousStatsTable[[#This Row],[HalfWidth]],ContinuousStatsTable[[#This Row],[BatchMeansHalfWidth]])</f>
        <v>0</v>
      </c>
    </row>
    <row r="421" spans="1:21" x14ac:dyDescent="0.35">
      <c r="A421" t="s">
        <v>68</v>
      </c>
      <c r="B421" t="s">
        <v>70</v>
      </c>
      <c r="C421">
        <v>10</v>
      </c>
      <c r="D421" t="s">
        <v>88</v>
      </c>
      <c r="E421" t="s">
        <v>98</v>
      </c>
      <c r="F421" t="s">
        <v>73</v>
      </c>
      <c r="G421">
        <v>0</v>
      </c>
      <c r="H421">
        <v>2E+20</v>
      </c>
      <c r="I421">
        <v>0</v>
      </c>
      <c r="J421">
        <v>0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40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0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0</v>
      </c>
      <c r="U421" s="5">
        <f>IF((ContinuousStatsTable[[#This Row],[RepsRequested]]&gt;1),ContinuousStatsTable[[#This Row],[HalfWidth]],ContinuousStatsTable[[#This Row],[BatchMeansHalfWidth]])</f>
        <v>0</v>
      </c>
    </row>
    <row r="422" spans="1:21" x14ac:dyDescent="0.35">
      <c r="A422" t="s">
        <v>68</v>
      </c>
      <c r="B422" t="s">
        <v>70</v>
      </c>
      <c r="C422">
        <v>10</v>
      </c>
      <c r="D422" t="s">
        <v>89</v>
      </c>
      <c r="E422" t="s">
        <v>98</v>
      </c>
      <c r="F422" t="s">
        <v>73</v>
      </c>
      <c r="G422">
        <v>0.55891841979893098</v>
      </c>
      <c r="H422">
        <v>2E+20</v>
      </c>
      <c r="I422">
        <v>0</v>
      </c>
      <c r="J422">
        <v>8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40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0.204887090690615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0.964264608806778</v>
      </c>
      <c r="U422" s="5">
        <f>IF((ContinuousStatsTable[[#This Row],[RepsRequested]]&gt;1),ContinuousStatsTable[[#This Row],[HalfWidth]],ContinuousStatsTable[[#This Row],[BatchMeansHalfWidth]])</f>
        <v>4.9144138657566706E-2</v>
      </c>
    </row>
    <row r="423" spans="1:21" x14ac:dyDescent="0.35">
      <c r="A423" t="s">
        <v>68</v>
      </c>
      <c r="B423" t="s">
        <v>70</v>
      </c>
      <c r="C423">
        <v>10</v>
      </c>
      <c r="D423" t="s">
        <v>107</v>
      </c>
      <c r="E423" t="s">
        <v>101</v>
      </c>
      <c r="F423" t="s">
        <v>102</v>
      </c>
      <c r="G423">
        <v>0.14044889992517801</v>
      </c>
      <c r="H423">
        <v>2E+20</v>
      </c>
      <c r="I423">
        <v>0</v>
      </c>
      <c r="J423">
        <v>1</v>
      </c>
      <c r="K423">
        <v>0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40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5.37537032568541E-2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0.25294900578934798</v>
      </c>
      <c r="U423" s="5">
        <f>IF((ContinuousStatsTable[[#This Row],[RepsRequested]]&gt;1),ContinuousStatsTable[[#This Row],[HalfWidth]],ContinuousStatsTable[[#This Row],[BatchMeansHalfWidth]])</f>
        <v>1.2546446473909312E-2</v>
      </c>
    </row>
    <row r="424" spans="1:21" x14ac:dyDescent="0.35">
      <c r="A424" t="s">
        <v>68</v>
      </c>
      <c r="B424" t="s">
        <v>70</v>
      </c>
      <c r="C424">
        <v>10</v>
      </c>
      <c r="D424" t="s">
        <v>107</v>
      </c>
      <c r="E424" t="s">
        <v>103</v>
      </c>
      <c r="F424" t="s">
        <v>102</v>
      </c>
      <c r="G424">
        <v>0.28089779985035601</v>
      </c>
      <c r="H424">
        <v>2E+20</v>
      </c>
      <c r="I424">
        <v>0</v>
      </c>
      <c r="J424">
        <v>2</v>
      </c>
      <c r="K424">
        <v>0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40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0.10750740651370801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0.50589801157869696</v>
      </c>
      <c r="U424" s="5">
        <f>IF((ContinuousStatsTable[[#This Row],[RepsRequested]]&gt;1),ContinuousStatsTable[[#This Row],[HalfWidth]],ContinuousStatsTable[[#This Row],[BatchMeansHalfWidth]])</f>
        <v>2.5092892947818527E-2</v>
      </c>
    </row>
    <row r="425" spans="1:21" x14ac:dyDescent="0.35">
      <c r="A425" t="s">
        <v>68</v>
      </c>
      <c r="B425" t="s">
        <v>70</v>
      </c>
      <c r="C425">
        <v>10</v>
      </c>
      <c r="D425" t="s">
        <v>107</v>
      </c>
      <c r="E425" t="s">
        <v>104</v>
      </c>
      <c r="F425" t="s">
        <v>102</v>
      </c>
      <c r="G425">
        <v>2</v>
      </c>
      <c r="H425">
        <v>2E+20</v>
      </c>
      <c r="I425">
        <v>2</v>
      </c>
      <c r="J425">
        <v>2</v>
      </c>
      <c r="K425">
        <v>2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40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2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2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2</v>
      </c>
      <c r="U425" s="5">
        <f>IF((ContinuousStatsTable[[#This Row],[RepsRequested]]&gt;1),ContinuousStatsTable[[#This Row],[HalfWidth]],ContinuousStatsTable[[#This Row],[BatchMeansHalfWidth]])</f>
        <v>0</v>
      </c>
    </row>
    <row r="426" spans="1:21" x14ac:dyDescent="0.35">
      <c r="A426" t="s">
        <v>68</v>
      </c>
      <c r="B426" t="s">
        <v>70</v>
      </c>
      <c r="C426">
        <v>10</v>
      </c>
      <c r="D426" t="s">
        <v>90</v>
      </c>
      <c r="E426" t="s">
        <v>98</v>
      </c>
      <c r="F426" t="s">
        <v>73</v>
      </c>
      <c r="G426">
        <v>1.1228370585694199E-2</v>
      </c>
      <c r="H426">
        <v>2E+20</v>
      </c>
      <c r="I426">
        <v>0</v>
      </c>
      <c r="J426">
        <v>2</v>
      </c>
      <c r="K426">
        <v>0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40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3.9129347275412202E-2</v>
      </c>
      <c r="U426" s="5">
        <f>IF((ContinuousStatsTable[[#This Row],[RepsRequested]]&gt;1),ContinuousStatsTable[[#This Row],[HalfWidth]],ContinuousStatsTable[[#This Row],[BatchMeansHalfWidth]])</f>
        <v>2.9617305217409431E-3</v>
      </c>
    </row>
    <row r="427" spans="1:21" x14ac:dyDescent="0.35">
      <c r="A427" t="s">
        <v>68</v>
      </c>
      <c r="B427" t="s">
        <v>70</v>
      </c>
      <c r="C427">
        <v>10</v>
      </c>
      <c r="D427" t="s">
        <v>91</v>
      </c>
      <c r="E427" t="s">
        <v>98</v>
      </c>
      <c r="F427" t="s">
        <v>73</v>
      </c>
      <c r="G427">
        <v>1.5651667242929799E-2</v>
      </c>
      <c r="H427">
        <v>2E+20</v>
      </c>
      <c r="I427">
        <v>0</v>
      </c>
      <c r="J427">
        <v>2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40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0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5.1297285883804403E-2</v>
      </c>
      <c r="U427" s="5">
        <f>IF((ContinuousStatsTable[[#This Row],[RepsRequested]]&gt;1),ContinuousStatsTable[[#This Row],[HalfWidth]],ContinuousStatsTable[[#This Row],[BatchMeansHalfWidth]])</f>
        <v>4.266409302196481E-3</v>
      </c>
    </row>
    <row r="428" spans="1:21" x14ac:dyDescent="0.35">
      <c r="A428" t="s">
        <v>68</v>
      </c>
      <c r="B428" t="s">
        <v>70</v>
      </c>
      <c r="C428">
        <v>10</v>
      </c>
      <c r="D428" t="s">
        <v>92</v>
      </c>
      <c r="E428" t="s">
        <v>98</v>
      </c>
      <c r="F428" t="s">
        <v>73</v>
      </c>
      <c r="G428">
        <v>4.6965255203576897</v>
      </c>
      <c r="H428">
        <v>2E+20</v>
      </c>
      <c r="I428">
        <v>0</v>
      </c>
      <c r="J428">
        <v>10</v>
      </c>
      <c r="K428">
        <v>6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40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3.0665287286053702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5.6439865641560401</v>
      </c>
      <c r="U428" s="5">
        <f>IF((ContinuousStatsTable[[#This Row],[RepsRequested]]&gt;1),ContinuousStatsTable[[#This Row],[HalfWidth]],ContinuousStatsTable[[#This Row],[BatchMeansHalfWidth]])</f>
        <v>0.22493791736316851</v>
      </c>
    </row>
    <row r="429" spans="1:21" x14ac:dyDescent="0.35">
      <c r="A429" t="s">
        <v>68</v>
      </c>
      <c r="B429" t="s">
        <v>70</v>
      </c>
      <c r="C429">
        <v>10</v>
      </c>
      <c r="D429" t="s">
        <v>94</v>
      </c>
      <c r="E429" t="s">
        <v>98</v>
      </c>
      <c r="F429" t="s">
        <v>73</v>
      </c>
      <c r="G429">
        <v>0</v>
      </c>
      <c r="H429">
        <v>2E+20</v>
      </c>
      <c r="I429">
        <v>0</v>
      </c>
      <c r="J429">
        <v>0</v>
      </c>
      <c r="K429">
        <v>0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40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0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0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0</v>
      </c>
      <c r="U429" s="5">
        <f>IF((ContinuousStatsTable[[#This Row],[RepsRequested]]&gt;1),ContinuousStatsTable[[#This Row],[HalfWidth]],ContinuousStatsTable[[#This Row],[BatchMeansHalfWidth]])</f>
        <v>0</v>
      </c>
    </row>
    <row r="430" spans="1:21" x14ac:dyDescent="0.35">
      <c r="A430" t="s">
        <v>68</v>
      </c>
      <c r="B430" t="s">
        <v>70</v>
      </c>
      <c r="C430">
        <v>10</v>
      </c>
      <c r="D430" t="s">
        <v>95</v>
      </c>
      <c r="E430" t="s">
        <v>98</v>
      </c>
      <c r="F430" t="s">
        <v>73</v>
      </c>
      <c r="G430">
        <v>0.238901816975644</v>
      </c>
      <c r="H430">
        <v>2E+20</v>
      </c>
      <c r="I430">
        <v>0</v>
      </c>
      <c r="J430">
        <v>6</v>
      </c>
      <c r="K430">
        <v>0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40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0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0.44531135910512998</v>
      </c>
      <c r="U430" s="5">
        <f>IF((ContinuousStatsTable[[#This Row],[RepsRequested]]&gt;1),ContinuousStatsTable[[#This Row],[HalfWidth]],ContinuousStatsTable[[#This Row],[BatchMeansHalfWidth]])</f>
        <v>4.0313835051106688E-2</v>
      </c>
    </row>
    <row r="431" spans="1:21" x14ac:dyDescent="0.35">
      <c r="A431" t="s">
        <v>68</v>
      </c>
      <c r="B431" t="s">
        <v>70</v>
      </c>
      <c r="C431">
        <v>10</v>
      </c>
      <c r="D431" t="s">
        <v>108</v>
      </c>
      <c r="E431" t="s">
        <v>101</v>
      </c>
      <c r="F431" t="s">
        <v>102</v>
      </c>
      <c r="G431">
        <v>0</v>
      </c>
      <c r="H431">
        <v>2E+20</v>
      </c>
      <c r="I431">
        <v>0</v>
      </c>
      <c r="J431">
        <v>0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40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</v>
      </c>
      <c r="U431" s="5">
        <f>IF((ContinuousStatsTable[[#This Row],[RepsRequested]]&gt;1),ContinuousStatsTable[[#This Row],[HalfWidth]],ContinuousStatsTable[[#This Row],[BatchMeansHalfWidth]])</f>
        <v>0</v>
      </c>
    </row>
    <row r="432" spans="1:21" x14ac:dyDescent="0.35">
      <c r="A432" t="s">
        <v>68</v>
      </c>
      <c r="B432" t="s">
        <v>70</v>
      </c>
      <c r="C432">
        <v>10</v>
      </c>
      <c r="D432" t="s">
        <v>108</v>
      </c>
      <c r="E432" t="s">
        <v>103</v>
      </c>
      <c r="F432" t="s">
        <v>102</v>
      </c>
      <c r="G432">
        <v>0</v>
      </c>
      <c r="H432">
        <v>2E+20</v>
      </c>
      <c r="I432">
        <v>0</v>
      </c>
      <c r="J432">
        <v>0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40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0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0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0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0</v>
      </c>
      <c r="U432" s="5">
        <f>IF((ContinuousStatsTable[[#This Row],[RepsRequested]]&gt;1),ContinuousStatsTable[[#This Row],[HalfWidth]],ContinuousStatsTable[[#This Row],[BatchMeansHalfWidth]])</f>
        <v>0</v>
      </c>
    </row>
    <row r="433" spans="1:21" x14ac:dyDescent="0.35">
      <c r="A433" t="s">
        <v>68</v>
      </c>
      <c r="B433" t="s">
        <v>70</v>
      </c>
      <c r="C433">
        <v>10</v>
      </c>
      <c r="D433" t="s">
        <v>108</v>
      </c>
      <c r="E433" t="s">
        <v>104</v>
      </c>
      <c r="F433" t="s">
        <v>102</v>
      </c>
      <c r="G433">
        <v>1</v>
      </c>
      <c r="H433">
        <v>2E+20</v>
      </c>
      <c r="I433">
        <v>1</v>
      </c>
      <c r="J433">
        <v>1</v>
      </c>
      <c r="K433">
        <v>1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40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1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1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1</v>
      </c>
      <c r="U433" s="5">
        <f>IF((ContinuousStatsTable[[#This Row],[RepsRequested]]&gt;1),ContinuousStatsTable[[#This Row],[HalfWidth]],ContinuousStatsTable[[#This Row],[BatchMeansHalfWidth]])</f>
        <v>0</v>
      </c>
    </row>
    <row r="434" spans="1:21" x14ac:dyDescent="0.35">
      <c r="A434" t="s">
        <v>68</v>
      </c>
      <c r="B434" t="s">
        <v>70</v>
      </c>
      <c r="C434">
        <v>10</v>
      </c>
      <c r="D434" t="s">
        <v>109</v>
      </c>
      <c r="E434" t="s">
        <v>101</v>
      </c>
      <c r="F434" t="s">
        <v>102</v>
      </c>
      <c r="G434">
        <v>0</v>
      </c>
      <c r="H434">
        <v>2E+20</v>
      </c>
      <c r="I434">
        <v>0</v>
      </c>
      <c r="J434">
        <v>0</v>
      </c>
      <c r="K434">
        <v>0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40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</v>
      </c>
      <c r="U434" s="5">
        <f>IF((ContinuousStatsTable[[#This Row],[RepsRequested]]&gt;1),ContinuousStatsTable[[#This Row],[HalfWidth]],ContinuousStatsTable[[#This Row],[BatchMeansHalfWidth]])</f>
        <v>0</v>
      </c>
    </row>
    <row r="435" spans="1:21" x14ac:dyDescent="0.35">
      <c r="A435" t="s">
        <v>68</v>
      </c>
      <c r="B435" t="s">
        <v>70</v>
      </c>
      <c r="C435">
        <v>10</v>
      </c>
      <c r="D435" t="s">
        <v>109</v>
      </c>
      <c r="E435" t="s">
        <v>103</v>
      </c>
      <c r="F435" t="s">
        <v>102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40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35">
      <c r="A436" t="s">
        <v>68</v>
      </c>
      <c r="B436" t="s">
        <v>70</v>
      </c>
      <c r="C436">
        <v>10</v>
      </c>
      <c r="D436" t="s">
        <v>109</v>
      </c>
      <c r="E436" t="s">
        <v>104</v>
      </c>
      <c r="F436" t="s">
        <v>102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40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35">
      <c r="A437" t="s">
        <v>68</v>
      </c>
      <c r="B437" t="s">
        <v>70</v>
      </c>
      <c r="C437">
        <v>10</v>
      </c>
      <c r="D437" t="s">
        <v>110</v>
      </c>
      <c r="E437" t="s">
        <v>101</v>
      </c>
      <c r="F437" t="s">
        <v>102</v>
      </c>
      <c r="G437">
        <v>0</v>
      </c>
      <c r="H437">
        <v>2E+20</v>
      </c>
      <c r="I437">
        <v>0</v>
      </c>
      <c r="J437">
        <v>0</v>
      </c>
      <c r="K437">
        <v>0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40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0</v>
      </c>
      <c r="U437" s="5">
        <f>IF((ContinuousStatsTable[[#This Row],[RepsRequested]]&gt;1),ContinuousStatsTable[[#This Row],[HalfWidth]],ContinuousStatsTable[[#This Row],[BatchMeansHalfWidth]])</f>
        <v>0</v>
      </c>
    </row>
    <row r="438" spans="1:21" x14ac:dyDescent="0.35">
      <c r="A438" t="s">
        <v>68</v>
      </c>
      <c r="B438" t="s">
        <v>70</v>
      </c>
      <c r="C438">
        <v>10</v>
      </c>
      <c r="D438" t="s">
        <v>110</v>
      </c>
      <c r="E438" t="s">
        <v>103</v>
      </c>
      <c r="F438" t="s">
        <v>102</v>
      </c>
      <c r="G438">
        <v>0</v>
      </c>
      <c r="H438">
        <v>2E+20</v>
      </c>
      <c r="I438">
        <v>0</v>
      </c>
      <c r="J438">
        <v>0</v>
      </c>
      <c r="K438">
        <v>0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40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0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0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0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0</v>
      </c>
      <c r="U438" s="5">
        <f>IF((ContinuousStatsTable[[#This Row],[RepsRequested]]&gt;1),ContinuousStatsTable[[#This Row],[HalfWidth]],ContinuousStatsTable[[#This Row],[BatchMeansHalfWidth]])</f>
        <v>0</v>
      </c>
    </row>
    <row r="439" spans="1:21" x14ac:dyDescent="0.35">
      <c r="A439" t="s">
        <v>68</v>
      </c>
      <c r="B439" t="s">
        <v>70</v>
      </c>
      <c r="C439">
        <v>10</v>
      </c>
      <c r="D439" t="s">
        <v>110</v>
      </c>
      <c r="E439" t="s">
        <v>104</v>
      </c>
      <c r="F439" t="s">
        <v>102</v>
      </c>
      <c r="G439">
        <v>1</v>
      </c>
      <c r="H439">
        <v>2E+20</v>
      </c>
      <c r="I439">
        <v>1</v>
      </c>
      <c r="J439">
        <v>1</v>
      </c>
      <c r="K439">
        <v>1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40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1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1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1</v>
      </c>
      <c r="U439" s="5">
        <f>IF((ContinuousStatsTable[[#This Row],[RepsRequested]]&gt;1),ContinuousStatsTable[[#This Row],[HalfWidth]],ContinuousStatsTable[[#This Row],[BatchMeansHalfWidth]])</f>
        <v>0</v>
      </c>
    </row>
    <row r="440" spans="1:21" x14ac:dyDescent="0.35">
      <c r="A440" t="s">
        <v>68</v>
      </c>
      <c r="B440" t="s">
        <v>70</v>
      </c>
      <c r="C440">
        <v>10</v>
      </c>
      <c r="D440" t="s">
        <v>111</v>
      </c>
      <c r="E440" t="s">
        <v>101</v>
      </c>
      <c r="F440" t="s">
        <v>102</v>
      </c>
      <c r="G440">
        <v>0</v>
      </c>
      <c r="H440">
        <v>2E+20</v>
      </c>
      <c r="I440">
        <v>0</v>
      </c>
      <c r="J440">
        <v>0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40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0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0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0</v>
      </c>
      <c r="U440" s="5">
        <f>IF((ContinuousStatsTable[[#This Row],[RepsRequested]]&gt;1),ContinuousStatsTable[[#This Row],[HalfWidth]],ContinuousStatsTable[[#This Row],[BatchMeansHalfWidth]])</f>
        <v>0</v>
      </c>
    </row>
    <row r="441" spans="1:21" x14ac:dyDescent="0.35">
      <c r="A441" t="s">
        <v>68</v>
      </c>
      <c r="B441" t="s">
        <v>70</v>
      </c>
      <c r="C441">
        <v>10</v>
      </c>
      <c r="D441" t="s">
        <v>111</v>
      </c>
      <c r="E441" t="s">
        <v>103</v>
      </c>
      <c r="F441" t="s">
        <v>102</v>
      </c>
      <c r="G441">
        <v>0</v>
      </c>
      <c r="H441">
        <v>2E+20</v>
      </c>
      <c r="I441">
        <v>0</v>
      </c>
      <c r="J441">
        <v>0</v>
      </c>
      <c r="K441">
        <v>0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40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</v>
      </c>
      <c r="U441" s="5">
        <f>IF((ContinuousStatsTable[[#This Row],[RepsRequested]]&gt;1),ContinuousStatsTable[[#This Row],[HalfWidth]],ContinuousStatsTable[[#This Row],[BatchMeansHalfWidth]])</f>
        <v>0</v>
      </c>
    </row>
    <row r="442" spans="1:21" x14ac:dyDescent="0.35">
      <c r="A442" t="s">
        <v>68</v>
      </c>
      <c r="B442" t="s">
        <v>70</v>
      </c>
      <c r="C442">
        <v>10</v>
      </c>
      <c r="D442" t="s">
        <v>111</v>
      </c>
      <c r="E442" t="s">
        <v>104</v>
      </c>
      <c r="F442" t="s">
        <v>102</v>
      </c>
      <c r="G442">
        <v>3</v>
      </c>
      <c r="H442">
        <v>2E+20</v>
      </c>
      <c r="I442">
        <v>3</v>
      </c>
      <c r="J442">
        <v>3</v>
      </c>
      <c r="K442">
        <v>3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40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3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0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3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3</v>
      </c>
      <c r="U442" s="5">
        <f>IF((ContinuousStatsTable[[#This Row],[RepsRequested]]&gt;1),ContinuousStatsTable[[#This Row],[HalfWidth]],ContinuousStatsTable[[#This Row],[BatchMeansHalfWidth]])</f>
        <v>0</v>
      </c>
    </row>
    <row r="443" spans="1:21" x14ac:dyDescent="0.35">
      <c r="A443" t="s">
        <v>68</v>
      </c>
      <c r="B443" t="s">
        <v>70</v>
      </c>
      <c r="C443">
        <v>10</v>
      </c>
      <c r="D443" t="s">
        <v>112</v>
      </c>
      <c r="E443" t="s">
        <v>101</v>
      </c>
      <c r="F443" t="s">
        <v>102</v>
      </c>
      <c r="G443">
        <v>0.11634184911562299</v>
      </c>
      <c r="H443">
        <v>2E+20</v>
      </c>
      <c r="I443">
        <v>0</v>
      </c>
      <c r="J443">
        <v>1</v>
      </c>
      <c r="K443">
        <v>0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40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2.6917362930432401E-2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0.16976135707510301</v>
      </c>
      <c r="U443" s="5">
        <f>IF((ContinuousStatsTable[[#This Row],[RepsRequested]]&gt;1),ContinuousStatsTable[[#This Row],[HalfWidth]],ContinuousStatsTable[[#This Row],[BatchMeansHalfWidth]])</f>
        <v>9.6705244070255485E-3</v>
      </c>
    </row>
    <row r="444" spans="1:21" x14ac:dyDescent="0.35">
      <c r="A444" t="s">
        <v>68</v>
      </c>
      <c r="B444" t="s">
        <v>70</v>
      </c>
      <c r="C444">
        <v>10</v>
      </c>
      <c r="D444" t="s">
        <v>112</v>
      </c>
      <c r="E444" t="s">
        <v>103</v>
      </c>
      <c r="F444" t="s">
        <v>102</v>
      </c>
      <c r="G444">
        <v>3.4499189770043799</v>
      </c>
      <c r="H444">
        <v>2E+20</v>
      </c>
      <c r="I444">
        <v>0</v>
      </c>
      <c r="J444">
        <v>18</v>
      </c>
      <c r="K444">
        <v>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40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1.2588231451035701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4.9134925203039197</v>
      </c>
      <c r="U444" s="5">
        <f>IF((ContinuousStatsTable[[#This Row],[RepsRequested]]&gt;1),ContinuousStatsTable[[#This Row],[HalfWidth]],ContinuousStatsTable[[#This Row],[BatchMeansHalfWidth]])</f>
        <v>0.23893952850585826</v>
      </c>
    </row>
    <row r="445" spans="1:21" x14ac:dyDescent="0.35">
      <c r="A445" t="s">
        <v>68</v>
      </c>
      <c r="B445" t="s">
        <v>70</v>
      </c>
      <c r="C445">
        <v>10</v>
      </c>
      <c r="D445" t="s">
        <v>112</v>
      </c>
      <c r="E445" t="s">
        <v>104</v>
      </c>
      <c r="F445" t="s">
        <v>102</v>
      </c>
      <c r="G445">
        <v>41.494793026963599</v>
      </c>
      <c r="H445">
        <v>2E+20</v>
      </c>
      <c r="I445">
        <v>0</v>
      </c>
      <c r="J445">
        <v>48</v>
      </c>
      <c r="K445">
        <v>48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40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39.319148936170201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43.914893617021299</v>
      </c>
      <c r="U445" s="5">
        <f>IF((ContinuousStatsTable[[#This Row],[RepsRequested]]&gt;1),ContinuousStatsTable[[#This Row],[HalfWidth]],ContinuousStatsTable[[#This Row],[BatchMeansHalfWidth]])</f>
        <v>0.37377625497939559</v>
      </c>
    </row>
    <row r="446" spans="1:21" x14ac:dyDescent="0.35">
      <c r="A446" t="s">
        <v>68</v>
      </c>
      <c r="B446" t="s">
        <v>70</v>
      </c>
      <c r="C446">
        <v>10</v>
      </c>
      <c r="D446" t="s">
        <v>113</v>
      </c>
      <c r="E446" t="s">
        <v>101</v>
      </c>
      <c r="F446" t="s">
        <v>102</v>
      </c>
      <c r="G446">
        <v>3.1929404942947E-2</v>
      </c>
      <c r="H446">
        <v>9.0473166221863802E-3</v>
      </c>
      <c r="I446">
        <v>0</v>
      </c>
      <c r="J446">
        <v>1</v>
      </c>
      <c r="K446">
        <v>0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40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1.9285676078063401E-2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4.8625620211652898E-2</v>
      </c>
      <c r="U446" s="5">
        <f>IF((ContinuousStatsTable[[#This Row],[RepsRequested]]&gt;1),ContinuousStatsTable[[#This Row],[HalfWidth]],ContinuousStatsTable[[#This Row],[BatchMeansHalfWidth]])</f>
        <v>2.3250169252848917E-3</v>
      </c>
    </row>
    <row r="447" spans="1:21" x14ac:dyDescent="0.35">
      <c r="A447" t="s">
        <v>68</v>
      </c>
      <c r="B447" t="s">
        <v>70</v>
      </c>
      <c r="C447">
        <v>10</v>
      </c>
      <c r="D447" t="s">
        <v>113</v>
      </c>
      <c r="E447" t="s">
        <v>103</v>
      </c>
      <c r="F447" t="s">
        <v>102</v>
      </c>
      <c r="G447">
        <v>1.10709148939794</v>
      </c>
      <c r="H447">
        <v>0.2839411482925</v>
      </c>
      <c r="I447">
        <v>0</v>
      </c>
      <c r="J447">
        <v>20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40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0.49501686695507002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1.34083283444468</v>
      </c>
      <c r="U447" s="5">
        <f>IF((ContinuousStatsTable[[#This Row],[RepsRequested]]&gt;1),ContinuousStatsTable[[#This Row],[HalfWidth]],ContinuousStatsTable[[#This Row],[BatchMeansHalfWidth]])</f>
        <v>6.3703063430586918E-2</v>
      </c>
    </row>
    <row r="448" spans="1:21" x14ac:dyDescent="0.35">
      <c r="A448" t="s">
        <v>68</v>
      </c>
      <c r="B448" t="s">
        <v>70</v>
      </c>
      <c r="C448">
        <v>10</v>
      </c>
      <c r="D448" t="s">
        <v>113</v>
      </c>
      <c r="E448" t="s">
        <v>104</v>
      </c>
      <c r="F448" t="s">
        <v>102</v>
      </c>
      <c r="G448">
        <v>34.423283240428397</v>
      </c>
      <c r="H448">
        <v>2E+20</v>
      </c>
      <c r="I448">
        <v>0</v>
      </c>
      <c r="J448">
        <v>36</v>
      </c>
      <c r="K448">
        <v>36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40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33.840029614371403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34.468085106383</v>
      </c>
      <c r="U448" s="5">
        <f>IF((ContinuousStatsTable[[#This Row],[RepsRequested]]&gt;1),ContinuousStatsTable[[#This Row],[HalfWidth]],ContinuousStatsTable[[#This Row],[BatchMeansHalfWidth]])</f>
        <v>5.7059994756210479E-2</v>
      </c>
    </row>
    <row r="449" spans="1:21" x14ac:dyDescent="0.35">
      <c r="A449" t="s">
        <v>68</v>
      </c>
      <c r="B449" t="s">
        <v>70</v>
      </c>
      <c r="C449">
        <v>10</v>
      </c>
      <c r="D449" t="s">
        <v>114</v>
      </c>
      <c r="E449" t="s">
        <v>101</v>
      </c>
      <c r="F449" t="s">
        <v>102</v>
      </c>
      <c r="G449">
        <v>0.125478362277749</v>
      </c>
      <c r="H449">
        <v>4.2533047527694198E-2</v>
      </c>
      <c r="I449">
        <v>0</v>
      </c>
      <c r="J449">
        <v>1</v>
      </c>
      <c r="K449">
        <v>0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40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5.2407092959504499E-2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0.13103116230963199</v>
      </c>
      <c r="U449" s="5">
        <f>IF((ContinuousStatsTable[[#This Row],[RepsRequested]]&gt;1),ContinuousStatsTable[[#This Row],[HalfWidth]],ContinuousStatsTable[[#This Row],[BatchMeansHalfWidth]])</f>
        <v>7.2364318332914495E-3</v>
      </c>
    </row>
    <row r="450" spans="1:21" x14ac:dyDescent="0.35">
      <c r="A450" t="s">
        <v>68</v>
      </c>
      <c r="B450" t="s">
        <v>70</v>
      </c>
      <c r="C450">
        <v>10</v>
      </c>
      <c r="D450" t="s">
        <v>114</v>
      </c>
      <c r="E450" t="s">
        <v>103</v>
      </c>
      <c r="F450" t="s">
        <v>102</v>
      </c>
      <c r="G450">
        <v>3.1734633541481299</v>
      </c>
      <c r="H450">
        <v>0.84361181665125695</v>
      </c>
      <c r="I450">
        <v>0</v>
      </c>
      <c r="J450">
        <v>17</v>
      </c>
      <c r="K450">
        <v>0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40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1.4135292926674801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3.63156438765147</v>
      </c>
      <c r="U450" s="5">
        <f>IF((ContinuousStatsTable[[#This Row],[RepsRequested]]&gt;1),ContinuousStatsTable[[#This Row],[HalfWidth]],ContinuousStatsTable[[#This Row],[BatchMeansHalfWidth]])</f>
        <v>0.17088156037632463</v>
      </c>
    </row>
    <row r="451" spans="1:21" x14ac:dyDescent="0.35">
      <c r="A451" t="s">
        <v>68</v>
      </c>
      <c r="B451" t="s">
        <v>70</v>
      </c>
      <c r="C451">
        <v>10</v>
      </c>
      <c r="D451" t="s">
        <v>114</v>
      </c>
      <c r="E451" t="s">
        <v>104</v>
      </c>
      <c r="F451" t="s">
        <v>102</v>
      </c>
      <c r="G451">
        <v>32.923502895614099</v>
      </c>
      <c r="H451">
        <v>2E+20</v>
      </c>
      <c r="I451">
        <v>0</v>
      </c>
      <c r="J451">
        <v>36</v>
      </c>
      <c r="K451">
        <v>36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40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32.66897321215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34.468085106383</v>
      </c>
      <c r="U451" s="5">
        <f>IF((ContinuousStatsTable[[#This Row],[RepsRequested]]&gt;1),ContinuousStatsTable[[#This Row],[HalfWidth]],ContinuousStatsTable[[#This Row],[BatchMeansHalfWidth]])</f>
        <v>0.15911903310216846</v>
      </c>
    </row>
    <row r="452" spans="1:21" x14ac:dyDescent="0.35">
      <c r="A452" t="s">
        <v>68</v>
      </c>
      <c r="B452" t="s">
        <v>70</v>
      </c>
      <c r="C452">
        <v>11</v>
      </c>
      <c r="D452" t="s">
        <v>71</v>
      </c>
      <c r="E452" t="s">
        <v>98</v>
      </c>
      <c r="F452" t="s">
        <v>73</v>
      </c>
      <c r="G452">
        <v>0.29491058993395303</v>
      </c>
      <c r="H452">
        <v>2E+20</v>
      </c>
      <c r="I452">
        <v>0</v>
      </c>
      <c r="J452">
        <v>8</v>
      </c>
      <c r="K452">
        <v>0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40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0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0.39810019353189602</v>
      </c>
      <c r="U452" s="5">
        <f>IF((ContinuousStatsTable[[#This Row],[RepsRequested]]&gt;1),ContinuousStatsTable[[#This Row],[HalfWidth]],ContinuousStatsTable[[#This Row],[BatchMeansHalfWidth]])</f>
        <v>3.517181568707349E-2</v>
      </c>
    </row>
    <row r="453" spans="1:21" x14ac:dyDescent="0.35">
      <c r="A453" t="s">
        <v>68</v>
      </c>
      <c r="B453" t="s">
        <v>70</v>
      </c>
      <c r="C453">
        <v>11</v>
      </c>
      <c r="D453" t="s">
        <v>77</v>
      </c>
      <c r="E453" t="s">
        <v>98</v>
      </c>
      <c r="F453" t="s">
        <v>73</v>
      </c>
      <c r="G453">
        <v>8.4362010076095206</v>
      </c>
      <c r="H453">
        <v>3E+20</v>
      </c>
      <c r="I453">
        <v>0</v>
      </c>
      <c r="J453">
        <v>27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40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1.97697145350313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41.178919364966802</v>
      </c>
      <c r="U453" s="5">
        <f>IF((ContinuousStatsTable[[#This Row],[RepsRequested]]&gt;1),ContinuousStatsTable[[#This Row],[HalfWidth]],ContinuousStatsTable[[#This Row],[BatchMeansHalfWidth]])</f>
        <v>3.4233048293887243</v>
      </c>
    </row>
    <row r="454" spans="1:21" x14ac:dyDescent="0.35">
      <c r="A454" t="s">
        <v>68</v>
      </c>
      <c r="B454" t="s">
        <v>70</v>
      </c>
      <c r="C454">
        <v>11</v>
      </c>
      <c r="D454" t="s">
        <v>78</v>
      </c>
      <c r="E454" t="s">
        <v>98</v>
      </c>
      <c r="F454" t="s">
        <v>73</v>
      </c>
      <c r="G454">
        <v>2.8707640128175602</v>
      </c>
      <c r="H454">
        <v>2E+20</v>
      </c>
      <c r="I454">
        <v>0</v>
      </c>
      <c r="J454">
        <v>9</v>
      </c>
      <c r="K454">
        <v>4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40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0.454771552839979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19.253696848776201</v>
      </c>
      <c r="U454" s="5">
        <f>IF((ContinuousStatsTable[[#This Row],[RepsRequested]]&gt;1),ContinuousStatsTable[[#This Row],[HalfWidth]],ContinuousStatsTable[[#This Row],[BatchMeansHalfWidth]])</f>
        <v>1.1662037419143689</v>
      </c>
    </row>
    <row r="455" spans="1:21" x14ac:dyDescent="0.35">
      <c r="A455" t="s">
        <v>68</v>
      </c>
      <c r="B455" t="s">
        <v>70</v>
      </c>
      <c r="C455">
        <v>11</v>
      </c>
      <c r="D455" t="s">
        <v>79</v>
      </c>
      <c r="E455" t="s">
        <v>99</v>
      </c>
      <c r="F455" t="s">
        <v>81</v>
      </c>
      <c r="G455">
        <v>26.128822628242101</v>
      </c>
      <c r="H455">
        <v>2E+20</v>
      </c>
      <c r="I455">
        <v>5</v>
      </c>
      <c r="J455">
        <v>52</v>
      </c>
      <c r="K455">
        <v>9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40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13.1688445993387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68.135346638049199</v>
      </c>
      <c r="U455" s="5">
        <f>IF((ContinuousStatsTable[[#This Row],[RepsRequested]]&gt;1),ContinuousStatsTable[[#This Row],[HalfWidth]],ContinuousStatsTable[[#This Row],[BatchMeansHalfWidth]])</f>
        <v>4.6926448559231861</v>
      </c>
    </row>
    <row r="456" spans="1:21" x14ac:dyDescent="0.35">
      <c r="A456" t="s">
        <v>68</v>
      </c>
      <c r="B456" t="s">
        <v>70</v>
      </c>
      <c r="C456">
        <v>11</v>
      </c>
      <c r="D456" t="s">
        <v>87</v>
      </c>
      <c r="E456" t="s">
        <v>98</v>
      </c>
      <c r="F456" t="s">
        <v>73</v>
      </c>
      <c r="G456">
        <v>2.6510221104175301E-2</v>
      </c>
      <c r="H456">
        <v>2E+20</v>
      </c>
      <c r="I456">
        <v>0</v>
      </c>
      <c r="J456">
        <v>10</v>
      </c>
      <c r="K456">
        <v>0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40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0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0.33740401833613798</v>
      </c>
      <c r="U456" s="5">
        <f>IF((ContinuousStatsTable[[#This Row],[RepsRequested]]&gt;1),ContinuousStatsTable[[#This Row],[HalfWidth]],ContinuousStatsTable[[#This Row],[BatchMeansHalfWidth]])</f>
        <v>2.7365839349572658E-2</v>
      </c>
    </row>
    <row r="457" spans="1:21" x14ac:dyDescent="0.35">
      <c r="A457" t="s">
        <v>68</v>
      </c>
      <c r="B457" t="s">
        <v>70</v>
      </c>
      <c r="C457">
        <v>11</v>
      </c>
      <c r="D457" t="s">
        <v>100</v>
      </c>
      <c r="E457" t="s">
        <v>101</v>
      </c>
      <c r="F457" t="s">
        <v>102</v>
      </c>
      <c r="G457">
        <v>0.78905992570836903</v>
      </c>
      <c r="H457">
        <v>2E+20</v>
      </c>
      <c r="I457">
        <v>0</v>
      </c>
      <c r="J457">
        <v>1</v>
      </c>
      <c r="K457">
        <v>0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40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0.460239554527484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1</v>
      </c>
      <c r="U457" s="5">
        <f>IF((ContinuousStatsTable[[#This Row],[RepsRequested]]&gt;1),ContinuousStatsTable[[#This Row],[HalfWidth]],ContinuousStatsTable[[#This Row],[BatchMeansHalfWidth]])</f>
        <v>4.1864622421722578E-2</v>
      </c>
    </row>
    <row r="458" spans="1:21" x14ac:dyDescent="0.35">
      <c r="A458" t="s">
        <v>68</v>
      </c>
      <c r="B458" t="s">
        <v>70</v>
      </c>
      <c r="C458">
        <v>11</v>
      </c>
      <c r="D458" t="s">
        <v>100</v>
      </c>
      <c r="E458" t="s">
        <v>103</v>
      </c>
      <c r="F458" t="s">
        <v>102</v>
      </c>
      <c r="G458">
        <v>2.3671797771251102</v>
      </c>
      <c r="H458">
        <v>2E+20</v>
      </c>
      <c r="I458">
        <v>0</v>
      </c>
      <c r="J458">
        <v>3</v>
      </c>
      <c r="K458">
        <v>0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40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1.38071866358245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3</v>
      </c>
      <c r="U458" s="5">
        <f>IF((ContinuousStatsTable[[#This Row],[RepsRequested]]&gt;1),ContinuousStatsTable[[#This Row],[HalfWidth]],ContinuousStatsTable[[#This Row],[BatchMeansHalfWidth]])</f>
        <v>0.1255938672651678</v>
      </c>
    </row>
    <row r="459" spans="1:21" x14ac:dyDescent="0.35">
      <c r="A459" t="s">
        <v>68</v>
      </c>
      <c r="B459" t="s">
        <v>70</v>
      </c>
      <c r="C459">
        <v>11</v>
      </c>
      <c r="D459" t="s">
        <v>100</v>
      </c>
      <c r="E459" t="s">
        <v>104</v>
      </c>
      <c r="F459" t="s">
        <v>102</v>
      </c>
      <c r="G459">
        <v>3</v>
      </c>
      <c r="H459">
        <v>2E+20</v>
      </c>
      <c r="I459">
        <v>3</v>
      </c>
      <c r="J459">
        <v>3</v>
      </c>
      <c r="K459">
        <v>3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40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3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3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3</v>
      </c>
      <c r="U459" s="5">
        <f>IF((ContinuousStatsTable[[#This Row],[RepsRequested]]&gt;1),ContinuousStatsTable[[#This Row],[HalfWidth]],ContinuousStatsTable[[#This Row],[BatchMeansHalfWidth]])</f>
        <v>0</v>
      </c>
    </row>
    <row r="460" spans="1:21" x14ac:dyDescent="0.35">
      <c r="A460" t="s">
        <v>68</v>
      </c>
      <c r="B460" t="s">
        <v>70</v>
      </c>
      <c r="C460">
        <v>11</v>
      </c>
      <c r="D460" t="s">
        <v>105</v>
      </c>
      <c r="E460" t="s">
        <v>101</v>
      </c>
      <c r="F460" t="s">
        <v>102</v>
      </c>
      <c r="G460">
        <v>0.90678986096976699</v>
      </c>
      <c r="H460">
        <v>2E+20</v>
      </c>
      <c r="I460">
        <v>0</v>
      </c>
      <c r="J460">
        <v>1</v>
      </c>
      <c r="K460">
        <v>1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40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0.51093143286290499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0.99324124232539002</v>
      </c>
      <c r="U460" s="5">
        <f>IF((ContinuousStatsTable[[#This Row],[RepsRequested]]&gt;1),ContinuousStatsTable[[#This Row],[HalfWidth]],ContinuousStatsTable[[#This Row],[BatchMeansHalfWidth]])</f>
        <v>3.8036249547188657E-2</v>
      </c>
    </row>
    <row r="461" spans="1:21" x14ac:dyDescent="0.35">
      <c r="A461" t="s">
        <v>68</v>
      </c>
      <c r="B461" t="s">
        <v>70</v>
      </c>
      <c r="C461">
        <v>11</v>
      </c>
      <c r="D461" t="s">
        <v>105</v>
      </c>
      <c r="E461" t="s">
        <v>103</v>
      </c>
      <c r="F461" t="s">
        <v>102</v>
      </c>
      <c r="G461">
        <v>1.81357972193953</v>
      </c>
      <c r="H461">
        <v>2E+20</v>
      </c>
      <c r="I461">
        <v>0</v>
      </c>
      <c r="J461">
        <v>2</v>
      </c>
      <c r="K461">
        <v>2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40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1.02186286572581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1.98648248465078</v>
      </c>
      <c r="U461" s="5">
        <f>IF((ContinuousStatsTable[[#This Row],[RepsRequested]]&gt;1),ContinuousStatsTable[[#This Row],[HalfWidth]],ContinuousStatsTable[[#This Row],[BatchMeansHalfWidth]])</f>
        <v>7.6072499094375606E-2</v>
      </c>
    </row>
    <row r="462" spans="1:21" x14ac:dyDescent="0.35">
      <c r="A462" t="s">
        <v>68</v>
      </c>
      <c r="B462" t="s">
        <v>70</v>
      </c>
      <c r="C462">
        <v>11</v>
      </c>
      <c r="D462" t="s">
        <v>105</v>
      </c>
      <c r="E462" t="s">
        <v>104</v>
      </c>
      <c r="F462" t="s">
        <v>102</v>
      </c>
      <c r="G462">
        <v>2</v>
      </c>
      <c r="H462">
        <v>2E+20</v>
      </c>
      <c r="I462">
        <v>2</v>
      </c>
      <c r="J462">
        <v>2</v>
      </c>
      <c r="K462">
        <v>2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40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2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2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2</v>
      </c>
      <c r="U462" s="5">
        <f>IF((ContinuousStatsTable[[#This Row],[RepsRequested]]&gt;1),ContinuousStatsTable[[#This Row],[HalfWidth]],ContinuousStatsTable[[#This Row],[BatchMeansHalfWidth]])</f>
        <v>0</v>
      </c>
    </row>
    <row r="463" spans="1:21" x14ac:dyDescent="0.35">
      <c r="A463" t="s">
        <v>68</v>
      </c>
      <c r="B463" t="s">
        <v>70</v>
      </c>
      <c r="C463">
        <v>11</v>
      </c>
      <c r="D463" t="s">
        <v>106</v>
      </c>
      <c r="E463" t="s">
        <v>101</v>
      </c>
      <c r="F463" t="s">
        <v>102</v>
      </c>
      <c r="G463">
        <v>2.6744466164728802E-2</v>
      </c>
      <c r="H463">
        <v>2E+20</v>
      </c>
      <c r="I463">
        <v>0</v>
      </c>
      <c r="J463">
        <v>1</v>
      </c>
      <c r="K463">
        <v>0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40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1.4048189417398899E-2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4.5875370133509598E-2</v>
      </c>
      <c r="U463" s="5">
        <f>IF((ContinuousStatsTable[[#This Row],[RepsRequested]]&gt;1),ContinuousStatsTable[[#This Row],[HalfWidth]],ContinuousStatsTable[[#This Row],[BatchMeansHalfWidth]])</f>
        <v>2.1678538559285762E-3</v>
      </c>
    </row>
    <row r="464" spans="1:21" x14ac:dyDescent="0.35">
      <c r="A464" t="s">
        <v>68</v>
      </c>
      <c r="B464" t="s">
        <v>70</v>
      </c>
      <c r="C464">
        <v>11</v>
      </c>
      <c r="D464" t="s">
        <v>106</v>
      </c>
      <c r="E464" t="s">
        <v>103</v>
      </c>
      <c r="F464" t="s">
        <v>102</v>
      </c>
      <c r="G464">
        <v>2.6744466164728802E-2</v>
      </c>
      <c r="H464">
        <v>2E+20</v>
      </c>
      <c r="I464">
        <v>0</v>
      </c>
      <c r="J464">
        <v>1</v>
      </c>
      <c r="K464">
        <v>0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40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1.4048189417398899E-2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4.5875370133509598E-2</v>
      </c>
      <c r="U464" s="5">
        <f>IF((ContinuousStatsTable[[#This Row],[RepsRequested]]&gt;1),ContinuousStatsTable[[#This Row],[HalfWidth]],ContinuousStatsTable[[#This Row],[BatchMeansHalfWidth]])</f>
        <v>2.1678538559285762E-3</v>
      </c>
    </row>
    <row r="465" spans="1:21" x14ac:dyDescent="0.35">
      <c r="A465" t="s">
        <v>68</v>
      </c>
      <c r="B465" t="s">
        <v>70</v>
      </c>
      <c r="C465">
        <v>11</v>
      </c>
      <c r="D465" t="s">
        <v>106</v>
      </c>
      <c r="E465" t="s">
        <v>104</v>
      </c>
      <c r="F465" t="s">
        <v>102</v>
      </c>
      <c r="G465">
        <v>1</v>
      </c>
      <c r="H465">
        <v>2E+20</v>
      </c>
      <c r="I465">
        <v>1</v>
      </c>
      <c r="J465">
        <v>1</v>
      </c>
      <c r="K465">
        <v>1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40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1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1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1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35">
      <c r="A466" t="s">
        <v>68</v>
      </c>
      <c r="B466" t="s">
        <v>70</v>
      </c>
      <c r="C466">
        <v>11</v>
      </c>
      <c r="D466" t="s">
        <v>88</v>
      </c>
      <c r="E466" t="s">
        <v>98</v>
      </c>
      <c r="F466" t="s">
        <v>73</v>
      </c>
      <c r="G466">
        <v>0</v>
      </c>
      <c r="H466">
        <v>2E+20</v>
      </c>
      <c r="I466">
        <v>0</v>
      </c>
      <c r="J466">
        <v>0</v>
      </c>
      <c r="K466">
        <v>0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40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0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0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0</v>
      </c>
      <c r="U466" s="5">
        <f>IF((ContinuousStatsTable[[#This Row],[RepsRequested]]&gt;1),ContinuousStatsTable[[#This Row],[HalfWidth]],ContinuousStatsTable[[#This Row],[BatchMeansHalfWidth]])</f>
        <v>0</v>
      </c>
    </row>
    <row r="467" spans="1:21" x14ac:dyDescent="0.35">
      <c r="A467" t="s">
        <v>68</v>
      </c>
      <c r="B467" t="s">
        <v>70</v>
      </c>
      <c r="C467">
        <v>11</v>
      </c>
      <c r="D467" t="s">
        <v>89</v>
      </c>
      <c r="E467" t="s">
        <v>98</v>
      </c>
      <c r="F467" t="s">
        <v>73</v>
      </c>
      <c r="G467">
        <v>0.31437385980010701</v>
      </c>
      <c r="H467">
        <v>2E+20</v>
      </c>
      <c r="I467">
        <v>0</v>
      </c>
      <c r="J467">
        <v>8</v>
      </c>
      <c r="K467">
        <v>0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40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0.204887090690615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0.964264608806778</v>
      </c>
      <c r="U467" s="5">
        <f>IF((ContinuousStatsTable[[#This Row],[RepsRequested]]&gt;1),ContinuousStatsTable[[#This Row],[HalfWidth]],ContinuousStatsTable[[#This Row],[BatchMeansHalfWidth]])</f>
        <v>4.9144138657566706E-2</v>
      </c>
    </row>
    <row r="468" spans="1:21" x14ac:dyDescent="0.35">
      <c r="A468" t="s">
        <v>68</v>
      </c>
      <c r="B468" t="s">
        <v>70</v>
      </c>
      <c r="C468">
        <v>11</v>
      </c>
      <c r="D468" t="s">
        <v>107</v>
      </c>
      <c r="E468" t="s">
        <v>101</v>
      </c>
      <c r="F468" t="s">
        <v>102</v>
      </c>
      <c r="G468">
        <v>8.1250065070894398E-2</v>
      </c>
      <c r="H468">
        <v>2E+20</v>
      </c>
      <c r="I468">
        <v>0</v>
      </c>
      <c r="J468">
        <v>1</v>
      </c>
      <c r="K468">
        <v>0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40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5.37537032568541E-2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0.25294900578934798</v>
      </c>
      <c r="U468" s="5">
        <f>IF((ContinuousStatsTable[[#This Row],[RepsRequested]]&gt;1),ContinuousStatsTable[[#This Row],[HalfWidth]],ContinuousStatsTable[[#This Row],[BatchMeansHalfWidth]])</f>
        <v>1.2546446473909312E-2</v>
      </c>
    </row>
    <row r="469" spans="1:21" x14ac:dyDescent="0.35">
      <c r="A469" t="s">
        <v>68</v>
      </c>
      <c r="B469" t="s">
        <v>70</v>
      </c>
      <c r="C469">
        <v>11</v>
      </c>
      <c r="D469" t="s">
        <v>107</v>
      </c>
      <c r="E469" t="s">
        <v>103</v>
      </c>
      <c r="F469" t="s">
        <v>102</v>
      </c>
      <c r="G469">
        <v>0.16250013014178899</v>
      </c>
      <c r="H469">
        <v>2E+20</v>
      </c>
      <c r="I469">
        <v>0</v>
      </c>
      <c r="J469">
        <v>2</v>
      </c>
      <c r="K469">
        <v>0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40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0.10750740651370801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0.50589801157869696</v>
      </c>
      <c r="U469" s="5">
        <f>IF((ContinuousStatsTable[[#This Row],[RepsRequested]]&gt;1),ContinuousStatsTable[[#This Row],[HalfWidth]],ContinuousStatsTable[[#This Row],[BatchMeansHalfWidth]])</f>
        <v>2.5092892947818527E-2</v>
      </c>
    </row>
    <row r="470" spans="1:21" x14ac:dyDescent="0.35">
      <c r="A470" t="s">
        <v>68</v>
      </c>
      <c r="B470" t="s">
        <v>70</v>
      </c>
      <c r="C470">
        <v>11</v>
      </c>
      <c r="D470" t="s">
        <v>107</v>
      </c>
      <c r="E470" t="s">
        <v>104</v>
      </c>
      <c r="F470" t="s">
        <v>102</v>
      </c>
      <c r="G470">
        <v>2</v>
      </c>
      <c r="H470">
        <v>2E+20</v>
      </c>
      <c r="I470">
        <v>2</v>
      </c>
      <c r="J470">
        <v>2</v>
      </c>
      <c r="K470">
        <v>2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40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2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0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2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2</v>
      </c>
      <c r="U470" s="5">
        <f>IF((ContinuousStatsTable[[#This Row],[RepsRequested]]&gt;1),ContinuousStatsTable[[#This Row],[HalfWidth]],ContinuousStatsTable[[#This Row],[BatchMeansHalfWidth]])</f>
        <v>0</v>
      </c>
    </row>
    <row r="471" spans="1:21" x14ac:dyDescent="0.35">
      <c r="A471" t="s">
        <v>68</v>
      </c>
      <c r="B471" t="s">
        <v>70</v>
      </c>
      <c r="C471">
        <v>11</v>
      </c>
      <c r="D471" t="s">
        <v>90</v>
      </c>
      <c r="E471" t="s">
        <v>98</v>
      </c>
      <c r="F471" t="s">
        <v>73</v>
      </c>
      <c r="G471">
        <v>0</v>
      </c>
      <c r="H471">
        <v>2E+20</v>
      </c>
      <c r="I471">
        <v>0</v>
      </c>
      <c r="J471">
        <v>0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40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0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3.9129347275412202E-2</v>
      </c>
      <c r="U471" s="5">
        <f>IF((ContinuousStatsTable[[#This Row],[RepsRequested]]&gt;1),ContinuousStatsTable[[#This Row],[HalfWidth]],ContinuousStatsTable[[#This Row],[BatchMeansHalfWidth]])</f>
        <v>2.9617305217409431E-3</v>
      </c>
    </row>
    <row r="472" spans="1:21" x14ac:dyDescent="0.35">
      <c r="A472" t="s">
        <v>68</v>
      </c>
      <c r="B472" t="s">
        <v>70</v>
      </c>
      <c r="C472">
        <v>11</v>
      </c>
      <c r="D472" t="s">
        <v>91</v>
      </c>
      <c r="E472" t="s">
        <v>98</v>
      </c>
      <c r="F472" t="s">
        <v>73</v>
      </c>
      <c r="G472">
        <v>0</v>
      </c>
      <c r="H472">
        <v>2E+20</v>
      </c>
      <c r="I472">
        <v>0</v>
      </c>
      <c r="J472">
        <v>0</v>
      </c>
      <c r="K472">
        <v>0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40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0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5.1297285883804403E-2</v>
      </c>
      <c r="U472" s="5">
        <f>IF((ContinuousStatsTable[[#This Row],[RepsRequested]]&gt;1),ContinuousStatsTable[[#This Row],[HalfWidth]],ContinuousStatsTable[[#This Row],[BatchMeansHalfWidth]])</f>
        <v>4.266409302196481E-3</v>
      </c>
    </row>
    <row r="473" spans="1:21" x14ac:dyDescent="0.35">
      <c r="A473" t="s">
        <v>68</v>
      </c>
      <c r="B473" t="s">
        <v>70</v>
      </c>
      <c r="C473">
        <v>11</v>
      </c>
      <c r="D473" t="s">
        <v>92</v>
      </c>
      <c r="E473" t="s">
        <v>98</v>
      </c>
      <c r="F473" t="s">
        <v>73</v>
      </c>
      <c r="G473">
        <v>4.6566709221859197</v>
      </c>
      <c r="H473">
        <v>2E+20</v>
      </c>
      <c r="I473">
        <v>0</v>
      </c>
      <c r="J473">
        <v>10</v>
      </c>
      <c r="K473">
        <v>3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40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3.0665287286053702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5.6439865641560401</v>
      </c>
      <c r="U473" s="5">
        <f>IF((ContinuousStatsTable[[#This Row],[RepsRequested]]&gt;1),ContinuousStatsTable[[#This Row],[HalfWidth]],ContinuousStatsTable[[#This Row],[BatchMeansHalfWidth]])</f>
        <v>0.22493791736316851</v>
      </c>
    </row>
    <row r="474" spans="1:21" x14ac:dyDescent="0.35">
      <c r="A474" t="s">
        <v>68</v>
      </c>
      <c r="B474" t="s">
        <v>70</v>
      </c>
      <c r="C474">
        <v>11</v>
      </c>
      <c r="D474" t="s">
        <v>94</v>
      </c>
      <c r="E474" t="s">
        <v>98</v>
      </c>
      <c r="F474" t="s">
        <v>73</v>
      </c>
      <c r="G474">
        <v>0</v>
      </c>
      <c r="H474">
        <v>2E+20</v>
      </c>
      <c r="I474">
        <v>0</v>
      </c>
      <c r="J474">
        <v>0</v>
      </c>
      <c r="K474">
        <v>0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40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0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</v>
      </c>
      <c r="U474" s="5">
        <f>IF((ContinuousStatsTable[[#This Row],[RepsRequested]]&gt;1),ContinuousStatsTable[[#This Row],[HalfWidth]],ContinuousStatsTable[[#This Row],[BatchMeansHalfWidth]])</f>
        <v>0</v>
      </c>
    </row>
    <row r="475" spans="1:21" x14ac:dyDescent="0.35">
      <c r="A475" t="s">
        <v>68</v>
      </c>
      <c r="B475" t="s">
        <v>70</v>
      </c>
      <c r="C475">
        <v>11</v>
      </c>
      <c r="D475" t="s">
        <v>95</v>
      </c>
      <c r="E475" t="s">
        <v>98</v>
      </c>
      <c r="F475" t="s">
        <v>73</v>
      </c>
      <c r="G475">
        <v>6.0118907041773799E-2</v>
      </c>
      <c r="H475">
        <v>2E+20</v>
      </c>
      <c r="I475">
        <v>0</v>
      </c>
      <c r="J475">
        <v>13</v>
      </c>
      <c r="K475">
        <v>0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40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0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0.44531135910512998</v>
      </c>
      <c r="U475" s="5">
        <f>IF((ContinuousStatsTable[[#This Row],[RepsRequested]]&gt;1),ContinuousStatsTable[[#This Row],[HalfWidth]],ContinuousStatsTable[[#This Row],[BatchMeansHalfWidth]])</f>
        <v>4.0313835051106688E-2</v>
      </c>
    </row>
    <row r="476" spans="1:21" x14ac:dyDescent="0.35">
      <c r="A476" t="s">
        <v>68</v>
      </c>
      <c r="B476" t="s">
        <v>70</v>
      </c>
      <c r="C476">
        <v>11</v>
      </c>
      <c r="D476" t="s">
        <v>108</v>
      </c>
      <c r="E476" t="s">
        <v>101</v>
      </c>
      <c r="F476" t="s">
        <v>102</v>
      </c>
      <c r="G476">
        <v>0</v>
      </c>
      <c r="H476">
        <v>2E+20</v>
      </c>
      <c r="I476">
        <v>0</v>
      </c>
      <c r="J476">
        <v>0</v>
      </c>
      <c r="K476">
        <v>0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40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0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</v>
      </c>
      <c r="U476" s="5">
        <f>IF((ContinuousStatsTable[[#This Row],[RepsRequested]]&gt;1),ContinuousStatsTable[[#This Row],[HalfWidth]],ContinuousStatsTable[[#This Row],[BatchMeansHalfWidth]])</f>
        <v>0</v>
      </c>
    </row>
    <row r="477" spans="1:21" x14ac:dyDescent="0.35">
      <c r="A477" t="s">
        <v>68</v>
      </c>
      <c r="B477" t="s">
        <v>70</v>
      </c>
      <c r="C477">
        <v>11</v>
      </c>
      <c r="D477" t="s">
        <v>108</v>
      </c>
      <c r="E477" t="s">
        <v>103</v>
      </c>
      <c r="F477" t="s">
        <v>102</v>
      </c>
      <c r="G477">
        <v>0</v>
      </c>
      <c r="H477">
        <v>2E+20</v>
      </c>
      <c r="I477">
        <v>0</v>
      </c>
      <c r="J477">
        <v>0</v>
      </c>
      <c r="K477">
        <v>0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40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0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0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0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0</v>
      </c>
      <c r="U477" s="5">
        <f>IF((ContinuousStatsTable[[#This Row],[RepsRequested]]&gt;1),ContinuousStatsTable[[#This Row],[HalfWidth]],ContinuousStatsTable[[#This Row],[BatchMeansHalfWidth]])</f>
        <v>0</v>
      </c>
    </row>
    <row r="478" spans="1:21" x14ac:dyDescent="0.35">
      <c r="A478" t="s">
        <v>68</v>
      </c>
      <c r="B478" t="s">
        <v>70</v>
      </c>
      <c r="C478">
        <v>11</v>
      </c>
      <c r="D478" t="s">
        <v>108</v>
      </c>
      <c r="E478" t="s">
        <v>104</v>
      </c>
      <c r="F478" t="s">
        <v>102</v>
      </c>
      <c r="G478">
        <v>1</v>
      </c>
      <c r="H478">
        <v>2E+20</v>
      </c>
      <c r="I478">
        <v>1</v>
      </c>
      <c r="J478">
        <v>1</v>
      </c>
      <c r="K478">
        <v>1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40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1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1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1</v>
      </c>
      <c r="U478" s="5">
        <f>IF((ContinuousStatsTable[[#This Row],[RepsRequested]]&gt;1),ContinuousStatsTable[[#This Row],[HalfWidth]],ContinuousStatsTable[[#This Row],[BatchMeansHalfWidth]])</f>
        <v>0</v>
      </c>
    </row>
    <row r="479" spans="1:21" x14ac:dyDescent="0.35">
      <c r="A479" t="s">
        <v>68</v>
      </c>
      <c r="B479" t="s">
        <v>70</v>
      </c>
      <c r="C479">
        <v>11</v>
      </c>
      <c r="D479" t="s">
        <v>109</v>
      </c>
      <c r="E479" t="s">
        <v>101</v>
      </c>
      <c r="F479" t="s">
        <v>102</v>
      </c>
      <c r="G479">
        <v>0</v>
      </c>
      <c r="H479">
        <v>2E+20</v>
      </c>
      <c r="I479">
        <v>0</v>
      </c>
      <c r="J479">
        <v>0</v>
      </c>
      <c r="K479">
        <v>0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40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0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0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0</v>
      </c>
      <c r="U479" s="5">
        <f>IF((ContinuousStatsTable[[#This Row],[RepsRequested]]&gt;1),ContinuousStatsTable[[#This Row],[HalfWidth]],ContinuousStatsTable[[#This Row],[BatchMeansHalfWidth]])</f>
        <v>0</v>
      </c>
    </row>
    <row r="480" spans="1:21" x14ac:dyDescent="0.35">
      <c r="A480" t="s">
        <v>68</v>
      </c>
      <c r="B480" t="s">
        <v>70</v>
      </c>
      <c r="C480">
        <v>11</v>
      </c>
      <c r="D480" t="s">
        <v>109</v>
      </c>
      <c r="E480" t="s">
        <v>103</v>
      </c>
      <c r="F480" t="s">
        <v>102</v>
      </c>
      <c r="G480">
        <v>0</v>
      </c>
      <c r="H480">
        <v>2E+20</v>
      </c>
      <c r="I480">
        <v>0</v>
      </c>
      <c r="J480">
        <v>0</v>
      </c>
      <c r="K480">
        <v>0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40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0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0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0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0</v>
      </c>
      <c r="U480" s="5">
        <f>IF((ContinuousStatsTable[[#This Row],[RepsRequested]]&gt;1),ContinuousStatsTable[[#This Row],[HalfWidth]],ContinuousStatsTable[[#This Row],[BatchMeansHalfWidth]])</f>
        <v>0</v>
      </c>
    </row>
    <row r="481" spans="1:21" x14ac:dyDescent="0.35">
      <c r="A481" t="s">
        <v>68</v>
      </c>
      <c r="B481" t="s">
        <v>70</v>
      </c>
      <c r="C481">
        <v>11</v>
      </c>
      <c r="D481" t="s">
        <v>109</v>
      </c>
      <c r="E481" t="s">
        <v>104</v>
      </c>
      <c r="F481" t="s">
        <v>102</v>
      </c>
      <c r="G481">
        <v>1</v>
      </c>
      <c r="H481">
        <v>2E+20</v>
      </c>
      <c r="I481">
        <v>1</v>
      </c>
      <c r="J481">
        <v>1</v>
      </c>
      <c r="K481">
        <v>1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40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1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0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1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1</v>
      </c>
      <c r="U481" s="5">
        <f>IF((ContinuousStatsTable[[#This Row],[RepsRequested]]&gt;1),ContinuousStatsTable[[#This Row],[HalfWidth]],ContinuousStatsTable[[#This Row],[BatchMeansHalfWidth]])</f>
        <v>0</v>
      </c>
    </row>
    <row r="482" spans="1:21" x14ac:dyDescent="0.35">
      <c r="A482" t="s">
        <v>68</v>
      </c>
      <c r="B482" t="s">
        <v>70</v>
      </c>
      <c r="C482">
        <v>11</v>
      </c>
      <c r="D482" t="s">
        <v>110</v>
      </c>
      <c r="E482" t="s">
        <v>101</v>
      </c>
      <c r="F482" t="s">
        <v>102</v>
      </c>
      <c r="G482">
        <v>0</v>
      </c>
      <c r="H482">
        <v>2E+20</v>
      </c>
      <c r="I482">
        <v>0</v>
      </c>
      <c r="J482">
        <v>0</v>
      </c>
      <c r="K482">
        <v>0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40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0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0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0</v>
      </c>
      <c r="U482" s="5">
        <f>IF((ContinuousStatsTable[[#This Row],[RepsRequested]]&gt;1),ContinuousStatsTable[[#This Row],[HalfWidth]],ContinuousStatsTable[[#This Row],[BatchMeansHalfWidth]])</f>
        <v>0</v>
      </c>
    </row>
    <row r="483" spans="1:21" x14ac:dyDescent="0.35">
      <c r="A483" t="s">
        <v>68</v>
      </c>
      <c r="B483" t="s">
        <v>70</v>
      </c>
      <c r="C483">
        <v>11</v>
      </c>
      <c r="D483" t="s">
        <v>110</v>
      </c>
      <c r="E483" t="s">
        <v>103</v>
      </c>
      <c r="F483" t="s">
        <v>102</v>
      </c>
      <c r="G483">
        <v>0</v>
      </c>
      <c r="H483">
        <v>2E+20</v>
      </c>
      <c r="I483">
        <v>0</v>
      </c>
      <c r="J483">
        <v>0</v>
      </c>
      <c r="K483">
        <v>0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40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0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0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0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0</v>
      </c>
      <c r="U483" s="5">
        <f>IF((ContinuousStatsTable[[#This Row],[RepsRequested]]&gt;1),ContinuousStatsTable[[#This Row],[HalfWidth]],ContinuousStatsTable[[#This Row],[BatchMeansHalfWidth]])</f>
        <v>0</v>
      </c>
    </row>
    <row r="484" spans="1:21" x14ac:dyDescent="0.35">
      <c r="A484" t="s">
        <v>68</v>
      </c>
      <c r="B484" t="s">
        <v>70</v>
      </c>
      <c r="C484">
        <v>11</v>
      </c>
      <c r="D484" t="s">
        <v>110</v>
      </c>
      <c r="E484" t="s">
        <v>104</v>
      </c>
      <c r="F484" t="s">
        <v>102</v>
      </c>
      <c r="G484">
        <v>1</v>
      </c>
      <c r="H484">
        <v>2E+20</v>
      </c>
      <c r="I484">
        <v>1</v>
      </c>
      <c r="J484">
        <v>1</v>
      </c>
      <c r="K484">
        <v>1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40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1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0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1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1</v>
      </c>
      <c r="U484" s="5">
        <f>IF((ContinuousStatsTable[[#This Row],[RepsRequested]]&gt;1),ContinuousStatsTable[[#This Row],[HalfWidth]],ContinuousStatsTable[[#This Row],[BatchMeansHalfWidth]])</f>
        <v>0</v>
      </c>
    </row>
    <row r="485" spans="1:21" x14ac:dyDescent="0.35">
      <c r="A485" t="s">
        <v>68</v>
      </c>
      <c r="B485" t="s">
        <v>70</v>
      </c>
      <c r="C485">
        <v>11</v>
      </c>
      <c r="D485" t="s">
        <v>111</v>
      </c>
      <c r="E485" t="s">
        <v>101</v>
      </c>
      <c r="F485" t="s">
        <v>102</v>
      </c>
      <c r="G485">
        <v>0</v>
      </c>
      <c r="H485">
        <v>2E+20</v>
      </c>
      <c r="I485">
        <v>0</v>
      </c>
      <c r="J485">
        <v>0</v>
      </c>
      <c r="K485">
        <v>0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40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0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0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0</v>
      </c>
      <c r="U485" s="5">
        <f>IF((ContinuousStatsTable[[#This Row],[RepsRequested]]&gt;1),ContinuousStatsTable[[#This Row],[HalfWidth]],ContinuousStatsTable[[#This Row],[BatchMeansHalfWidth]])</f>
        <v>0</v>
      </c>
    </row>
    <row r="486" spans="1:21" x14ac:dyDescent="0.35">
      <c r="A486" t="s">
        <v>68</v>
      </c>
      <c r="B486" t="s">
        <v>70</v>
      </c>
      <c r="C486">
        <v>11</v>
      </c>
      <c r="D486" t="s">
        <v>111</v>
      </c>
      <c r="E486" t="s">
        <v>103</v>
      </c>
      <c r="F486" t="s">
        <v>102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40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 s="5">
        <f>IF((ContinuousStatsTable[[#This Row],[RepsRequested]]&gt;1),ContinuousStatsTable[[#This Row],[HalfWidth]],ContinuousStatsTable[[#This Row],[BatchMeansHalfWidth]])</f>
        <v>0</v>
      </c>
    </row>
    <row r="487" spans="1:21" x14ac:dyDescent="0.35">
      <c r="A487" t="s">
        <v>68</v>
      </c>
      <c r="B487" t="s">
        <v>70</v>
      </c>
      <c r="C487">
        <v>11</v>
      </c>
      <c r="D487" t="s">
        <v>111</v>
      </c>
      <c r="E487" t="s">
        <v>104</v>
      </c>
      <c r="F487" t="s">
        <v>102</v>
      </c>
      <c r="G487">
        <v>3</v>
      </c>
      <c r="H487">
        <v>2E+20</v>
      </c>
      <c r="I487">
        <v>3</v>
      </c>
      <c r="J487">
        <v>3</v>
      </c>
      <c r="K487">
        <v>3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40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3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3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3</v>
      </c>
      <c r="U487" s="5">
        <f>IF((ContinuousStatsTable[[#This Row],[RepsRequested]]&gt;1),ContinuousStatsTable[[#This Row],[HalfWidth]],ContinuousStatsTable[[#This Row],[BatchMeansHalfWidth]])</f>
        <v>0</v>
      </c>
    </row>
    <row r="488" spans="1:21" x14ac:dyDescent="0.35">
      <c r="A488" t="s">
        <v>68</v>
      </c>
      <c r="B488" t="s">
        <v>70</v>
      </c>
      <c r="C488">
        <v>11</v>
      </c>
      <c r="D488" t="s">
        <v>112</v>
      </c>
      <c r="E488" t="s">
        <v>101</v>
      </c>
      <c r="F488" t="s">
        <v>102</v>
      </c>
      <c r="G488">
        <v>0.11129657773307899</v>
      </c>
      <c r="H488">
        <v>2E+20</v>
      </c>
      <c r="I488">
        <v>0</v>
      </c>
      <c r="J488">
        <v>1</v>
      </c>
      <c r="K488">
        <v>0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40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2.6917362930432401E-2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0.16976135707510301</v>
      </c>
      <c r="U488" s="5">
        <f>IF((ContinuousStatsTable[[#This Row],[RepsRequested]]&gt;1),ContinuousStatsTable[[#This Row],[HalfWidth]],ContinuousStatsTable[[#This Row],[BatchMeansHalfWidth]])</f>
        <v>9.6705244070255485E-3</v>
      </c>
    </row>
    <row r="489" spans="1:21" x14ac:dyDescent="0.35">
      <c r="A489" t="s">
        <v>68</v>
      </c>
      <c r="B489" t="s">
        <v>70</v>
      </c>
      <c r="C489">
        <v>11</v>
      </c>
      <c r="D489" t="s">
        <v>112</v>
      </c>
      <c r="E489" t="s">
        <v>103</v>
      </c>
      <c r="F489" t="s">
        <v>102</v>
      </c>
      <c r="G489">
        <v>2.4410221361562199</v>
      </c>
      <c r="H489">
        <v>2E+20</v>
      </c>
      <c r="I489">
        <v>0</v>
      </c>
      <c r="J489">
        <v>18</v>
      </c>
      <c r="K489">
        <v>0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40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1.2588231451035701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4.9134925203039197</v>
      </c>
      <c r="U489" s="5">
        <f>IF((ContinuousStatsTable[[#This Row],[RepsRequested]]&gt;1),ContinuousStatsTable[[#This Row],[HalfWidth]],ContinuousStatsTable[[#This Row],[BatchMeansHalfWidth]])</f>
        <v>0.23893952850585826</v>
      </c>
    </row>
    <row r="490" spans="1:21" x14ac:dyDescent="0.35">
      <c r="A490" t="s">
        <v>68</v>
      </c>
      <c r="B490" t="s">
        <v>70</v>
      </c>
      <c r="C490">
        <v>11</v>
      </c>
      <c r="D490" t="s">
        <v>112</v>
      </c>
      <c r="E490" t="s">
        <v>104</v>
      </c>
      <c r="F490" t="s">
        <v>102</v>
      </c>
      <c r="G490">
        <v>40.580073436071103</v>
      </c>
      <c r="H490">
        <v>2E+20</v>
      </c>
      <c r="I490">
        <v>0</v>
      </c>
      <c r="J490">
        <v>48</v>
      </c>
      <c r="K490">
        <v>48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40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39.319148936170201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43.914893617021299</v>
      </c>
      <c r="U490" s="5">
        <f>IF((ContinuousStatsTable[[#This Row],[RepsRequested]]&gt;1),ContinuousStatsTable[[#This Row],[HalfWidth]],ContinuousStatsTable[[#This Row],[BatchMeansHalfWidth]])</f>
        <v>0.37377625497939559</v>
      </c>
    </row>
    <row r="491" spans="1:21" x14ac:dyDescent="0.35">
      <c r="A491" t="s">
        <v>68</v>
      </c>
      <c r="B491" t="s">
        <v>70</v>
      </c>
      <c r="C491">
        <v>11</v>
      </c>
      <c r="D491" t="s">
        <v>113</v>
      </c>
      <c r="E491" t="s">
        <v>101</v>
      </c>
      <c r="F491" t="s">
        <v>102</v>
      </c>
      <c r="G491">
        <v>1.9285676078063401E-2</v>
      </c>
      <c r="H491">
        <v>2E+20</v>
      </c>
      <c r="I491">
        <v>0</v>
      </c>
      <c r="J491">
        <v>0.47222222222222199</v>
      </c>
      <c r="K491">
        <v>0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40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1.9285676078063401E-2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4.8625620211652898E-2</v>
      </c>
      <c r="U491" s="5">
        <f>IF((ContinuousStatsTable[[#This Row],[RepsRequested]]&gt;1),ContinuousStatsTable[[#This Row],[HalfWidth]],ContinuousStatsTable[[#This Row],[BatchMeansHalfWidth]])</f>
        <v>2.3250169252848917E-3</v>
      </c>
    </row>
    <row r="492" spans="1:21" x14ac:dyDescent="0.35">
      <c r="A492" t="s">
        <v>68</v>
      </c>
      <c r="B492" t="s">
        <v>70</v>
      </c>
      <c r="C492">
        <v>11</v>
      </c>
      <c r="D492" t="s">
        <v>113</v>
      </c>
      <c r="E492" t="s">
        <v>103</v>
      </c>
      <c r="F492" t="s">
        <v>102</v>
      </c>
      <c r="G492">
        <v>0.69428433881028295</v>
      </c>
      <c r="H492">
        <v>2E+20</v>
      </c>
      <c r="I492">
        <v>0</v>
      </c>
      <c r="J492">
        <v>17</v>
      </c>
      <c r="K492">
        <v>0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40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0.49501686695507002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1.34083283444468</v>
      </c>
      <c r="U492" s="5">
        <f>IF((ContinuousStatsTable[[#This Row],[RepsRequested]]&gt;1),ContinuousStatsTable[[#This Row],[HalfWidth]],ContinuousStatsTable[[#This Row],[BatchMeansHalfWidth]])</f>
        <v>6.3703063430586918E-2</v>
      </c>
    </row>
    <row r="493" spans="1:21" x14ac:dyDescent="0.35">
      <c r="A493" t="s">
        <v>68</v>
      </c>
      <c r="B493" t="s">
        <v>70</v>
      </c>
      <c r="C493">
        <v>11</v>
      </c>
      <c r="D493" t="s">
        <v>113</v>
      </c>
      <c r="E493" t="s">
        <v>104</v>
      </c>
      <c r="F493" t="s">
        <v>102</v>
      </c>
      <c r="G493">
        <v>34.468085106383</v>
      </c>
      <c r="H493">
        <v>2E+20</v>
      </c>
      <c r="I493">
        <v>0</v>
      </c>
      <c r="J493">
        <v>36</v>
      </c>
      <c r="K493">
        <v>36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40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33.840029614371403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34.468085106383</v>
      </c>
      <c r="U493" s="5">
        <f>IF((ContinuousStatsTable[[#This Row],[RepsRequested]]&gt;1),ContinuousStatsTable[[#This Row],[HalfWidth]],ContinuousStatsTable[[#This Row],[BatchMeansHalfWidth]])</f>
        <v>5.7059994756210479E-2</v>
      </c>
    </row>
    <row r="494" spans="1:21" x14ac:dyDescent="0.35">
      <c r="A494" t="s">
        <v>68</v>
      </c>
      <c r="B494" t="s">
        <v>70</v>
      </c>
      <c r="C494">
        <v>11</v>
      </c>
      <c r="D494" t="s">
        <v>114</v>
      </c>
      <c r="E494" t="s">
        <v>101</v>
      </c>
      <c r="F494" t="s">
        <v>102</v>
      </c>
      <c r="G494">
        <v>6.2676037409177099E-2</v>
      </c>
      <c r="H494">
        <v>2E+20</v>
      </c>
      <c r="I494">
        <v>0</v>
      </c>
      <c r="J494">
        <v>1</v>
      </c>
      <c r="K494">
        <v>0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40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5.2407092959504499E-2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0.13103116230963199</v>
      </c>
      <c r="U494" s="5">
        <f>IF((ContinuousStatsTable[[#This Row],[RepsRequested]]&gt;1),ContinuousStatsTable[[#This Row],[HalfWidth]],ContinuousStatsTable[[#This Row],[BatchMeansHalfWidth]])</f>
        <v>7.2364318332914495E-3</v>
      </c>
    </row>
    <row r="495" spans="1:21" x14ac:dyDescent="0.35">
      <c r="A495" t="s">
        <v>68</v>
      </c>
      <c r="B495" t="s">
        <v>70</v>
      </c>
      <c r="C495">
        <v>11</v>
      </c>
      <c r="D495" t="s">
        <v>114</v>
      </c>
      <c r="E495" t="s">
        <v>103</v>
      </c>
      <c r="F495" t="s">
        <v>102</v>
      </c>
      <c r="G495">
        <v>1.9528814234235199</v>
      </c>
      <c r="H495">
        <v>2E+20</v>
      </c>
      <c r="I495">
        <v>0</v>
      </c>
      <c r="J495">
        <v>16</v>
      </c>
      <c r="K495">
        <v>0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40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1.4135292926674801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3.63156438765147</v>
      </c>
      <c r="U495" s="5">
        <f>IF((ContinuousStatsTable[[#This Row],[RepsRequested]]&gt;1),ContinuousStatsTable[[#This Row],[HalfWidth]],ContinuousStatsTable[[#This Row],[BatchMeansHalfWidth]])</f>
        <v>0.17088156037632463</v>
      </c>
    </row>
    <row r="496" spans="1:21" x14ac:dyDescent="0.35">
      <c r="A496" t="s">
        <v>68</v>
      </c>
      <c r="B496" t="s">
        <v>70</v>
      </c>
      <c r="C496">
        <v>11</v>
      </c>
      <c r="D496" t="s">
        <v>114</v>
      </c>
      <c r="E496" t="s">
        <v>104</v>
      </c>
      <c r="F496" t="s">
        <v>102</v>
      </c>
      <c r="G496">
        <v>34.150057262772698</v>
      </c>
      <c r="H496">
        <v>2E+20</v>
      </c>
      <c r="I496">
        <v>0</v>
      </c>
      <c r="J496">
        <v>36</v>
      </c>
      <c r="K496">
        <v>36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40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32.66897321215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34.468085106383</v>
      </c>
      <c r="U496" s="5">
        <f>IF((ContinuousStatsTable[[#This Row],[RepsRequested]]&gt;1),ContinuousStatsTable[[#This Row],[HalfWidth]],ContinuousStatsTable[[#This Row],[BatchMeansHalfWidth]])</f>
        <v>0.15911903310216846</v>
      </c>
    </row>
    <row r="497" spans="1:21" x14ac:dyDescent="0.35">
      <c r="A497" t="s">
        <v>68</v>
      </c>
      <c r="B497" t="s">
        <v>70</v>
      </c>
      <c r="C497">
        <v>12</v>
      </c>
      <c r="D497" t="s">
        <v>71</v>
      </c>
      <c r="E497" t="s">
        <v>98</v>
      </c>
      <c r="F497" t="s">
        <v>73</v>
      </c>
      <c r="G497">
        <v>0.257775828035539</v>
      </c>
      <c r="H497">
        <v>2E+20</v>
      </c>
      <c r="I497">
        <v>0</v>
      </c>
      <c r="J497">
        <v>9</v>
      </c>
      <c r="K497">
        <v>0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40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0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0.39810019353189602</v>
      </c>
      <c r="U497" s="5">
        <f>IF((ContinuousStatsTable[[#This Row],[RepsRequested]]&gt;1),ContinuousStatsTable[[#This Row],[HalfWidth]],ContinuousStatsTable[[#This Row],[BatchMeansHalfWidth]])</f>
        <v>3.517181568707349E-2</v>
      </c>
    </row>
    <row r="498" spans="1:21" x14ac:dyDescent="0.35">
      <c r="A498" t="s">
        <v>68</v>
      </c>
      <c r="B498" t="s">
        <v>70</v>
      </c>
      <c r="C498">
        <v>12</v>
      </c>
      <c r="D498" t="s">
        <v>77</v>
      </c>
      <c r="E498" t="s">
        <v>98</v>
      </c>
      <c r="F498" t="s">
        <v>73</v>
      </c>
      <c r="G498">
        <v>15.0323017040633</v>
      </c>
      <c r="H498">
        <v>3E+20</v>
      </c>
      <c r="I498">
        <v>0</v>
      </c>
      <c r="J498">
        <v>70</v>
      </c>
      <c r="K498">
        <v>60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40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1.97697145350313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41.178919364966802</v>
      </c>
      <c r="U498" s="5">
        <f>IF((ContinuousStatsTable[[#This Row],[RepsRequested]]&gt;1),ContinuousStatsTable[[#This Row],[HalfWidth]],ContinuousStatsTable[[#This Row],[BatchMeansHalfWidth]])</f>
        <v>3.4233048293887243</v>
      </c>
    </row>
    <row r="499" spans="1:21" x14ac:dyDescent="0.35">
      <c r="A499" t="s">
        <v>68</v>
      </c>
      <c r="B499" t="s">
        <v>70</v>
      </c>
      <c r="C499">
        <v>12</v>
      </c>
      <c r="D499" t="s">
        <v>78</v>
      </c>
      <c r="E499" t="s">
        <v>98</v>
      </c>
      <c r="F499" t="s">
        <v>73</v>
      </c>
      <c r="G499">
        <v>5.0884672585315096</v>
      </c>
      <c r="H499">
        <v>2E+20</v>
      </c>
      <c r="I499">
        <v>0</v>
      </c>
      <c r="J499">
        <v>11</v>
      </c>
      <c r="K499">
        <v>10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40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0.454771552839979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19.253696848776201</v>
      </c>
      <c r="U499" s="5">
        <f>IF((ContinuousStatsTable[[#This Row],[RepsRequested]]&gt;1),ContinuousStatsTable[[#This Row],[HalfWidth]],ContinuousStatsTable[[#This Row],[BatchMeansHalfWidth]])</f>
        <v>1.1662037419143689</v>
      </c>
    </row>
    <row r="500" spans="1:21" x14ac:dyDescent="0.35">
      <c r="A500" t="s">
        <v>68</v>
      </c>
      <c r="B500" t="s">
        <v>70</v>
      </c>
      <c r="C500">
        <v>12</v>
      </c>
      <c r="D500" t="s">
        <v>79</v>
      </c>
      <c r="E500" t="s">
        <v>99</v>
      </c>
      <c r="F500" t="s">
        <v>81</v>
      </c>
      <c r="G500">
        <v>38.112081586447701</v>
      </c>
      <c r="H500">
        <v>2E+20</v>
      </c>
      <c r="I500">
        <v>6</v>
      </c>
      <c r="J500">
        <v>100</v>
      </c>
      <c r="K500">
        <v>87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40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13.1688445993387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68.135346638049199</v>
      </c>
      <c r="U500" s="5">
        <f>IF((ContinuousStatsTable[[#This Row],[RepsRequested]]&gt;1),ContinuousStatsTable[[#This Row],[HalfWidth]],ContinuousStatsTable[[#This Row],[BatchMeansHalfWidth]])</f>
        <v>4.6926448559231861</v>
      </c>
    </row>
    <row r="501" spans="1:21" x14ac:dyDescent="0.35">
      <c r="A501" t="s">
        <v>68</v>
      </c>
      <c r="B501" t="s">
        <v>70</v>
      </c>
      <c r="C501">
        <v>12</v>
      </c>
      <c r="D501" t="s">
        <v>87</v>
      </c>
      <c r="E501" t="s">
        <v>98</v>
      </c>
      <c r="F501" t="s">
        <v>73</v>
      </c>
      <c r="G501">
        <v>2.96955245874879E-2</v>
      </c>
      <c r="H501">
        <v>2E+20</v>
      </c>
      <c r="I501">
        <v>0</v>
      </c>
      <c r="J501">
        <v>10</v>
      </c>
      <c r="K501">
        <v>0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40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0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0.33740401833613798</v>
      </c>
      <c r="U501" s="5">
        <f>IF((ContinuousStatsTable[[#This Row],[RepsRequested]]&gt;1),ContinuousStatsTable[[#This Row],[HalfWidth]],ContinuousStatsTable[[#This Row],[BatchMeansHalfWidth]])</f>
        <v>2.7365839349572658E-2</v>
      </c>
    </row>
    <row r="502" spans="1:21" x14ac:dyDescent="0.35">
      <c r="A502" t="s">
        <v>68</v>
      </c>
      <c r="B502" t="s">
        <v>70</v>
      </c>
      <c r="C502">
        <v>12</v>
      </c>
      <c r="D502" t="s">
        <v>100</v>
      </c>
      <c r="E502" t="s">
        <v>101</v>
      </c>
      <c r="F502" t="s">
        <v>102</v>
      </c>
      <c r="G502">
        <v>0.790292081710956</v>
      </c>
      <c r="H502">
        <v>2E+20</v>
      </c>
      <c r="I502">
        <v>0</v>
      </c>
      <c r="J502">
        <v>1</v>
      </c>
      <c r="K502">
        <v>1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40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0.460239554527484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1</v>
      </c>
      <c r="U502" s="5">
        <f>IF((ContinuousStatsTable[[#This Row],[RepsRequested]]&gt;1),ContinuousStatsTable[[#This Row],[HalfWidth]],ContinuousStatsTable[[#This Row],[BatchMeansHalfWidth]])</f>
        <v>4.1864622421722578E-2</v>
      </c>
    </row>
    <row r="503" spans="1:21" x14ac:dyDescent="0.35">
      <c r="A503" t="s">
        <v>68</v>
      </c>
      <c r="B503" t="s">
        <v>70</v>
      </c>
      <c r="C503">
        <v>12</v>
      </c>
      <c r="D503" t="s">
        <v>100</v>
      </c>
      <c r="E503" t="s">
        <v>103</v>
      </c>
      <c r="F503" t="s">
        <v>102</v>
      </c>
      <c r="G503">
        <v>2.37087624513287</v>
      </c>
      <c r="H503">
        <v>2E+20</v>
      </c>
      <c r="I503">
        <v>0</v>
      </c>
      <c r="J503">
        <v>3</v>
      </c>
      <c r="K503">
        <v>3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40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1.38071866358245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3</v>
      </c>
      <c r="U503" s="5">
        <f>IF((ContinuousStatsTable[[#This Row],[RepsRequested]]&gt;1),ContinuousStatsTable[[#This Row],[HalfWidth]],ContinuousStatsTable[[#This Row],[BatchMeansHalfWidth]])</f>
        <v>0.1255938672651678</v>
      </c>
    </row>
    <row r="504" spans="1:21" x14ac:dyDescent="0.35">
      <c r="A504" t="s">
        <v>68</v>
      </c>
      <c r="B504" t="s">
        <v>70</v>
      </c>
      <c r="C504">
        <v>12</v>
      </c>
      <c r="D504" t="s">
        <v>100</v>
      </c>
      <c r="E504" t="s">
        <v>104</v>
      </c>
      <c r="F504" t="s">
        <v>102</v>
      </c>
      <c r="G504">
        <v>3</v>
      </c>
      <c r="H504">
        <v>2E+20</v>
      </c>
      <c r="I504">
        <v>3</v>
      </c>
      <c r="J504">
        <v>3</v>
      </c>
      <c r="K504">
        <v>3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40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3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3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3</v>
      </c>
      <c r="U504" s="5">
        <f>IF((ContinuousStatsTable[[#This Row],[RepsRequested]]&gt;1),ContinuousStatsTable[[#This Row],[HalfWidth]],ContinuousStatsTable[[#This Row],[BatchMeansHalfWidth]])</f>
        <v>0</v>
      </c>
    </row>
    <row r="505" spans="1:21" x14ac:dyDescent="0.35">
      <c r="A505" t="s">
        <v>68</v>
      </c>
      <c r="B505" t="s">
        <v>70</v>
      </c>
      <c r="C505">
        <v>12</v>
      </c>
      <c r="D505" t="s">
        <v>105</v>
      </c>
      <c r="E505" t="s">
        <v>101</v>
      </c>
      <c r="F505" t="s">
        <v>102</v>
      </c>
      <c r="G505">
        <v>0.91190545748933205</v>
      </c>
      <c r="H505">
        <v>2E+20</v>
      </c>
      <c r="I505">
        <v>0</v>
      </c>
      <c r="J505">
        <v>1</v>
      </c>
      <c r="K505">
        <v>1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40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0.51093143286290499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0.99324124232539002</v>
      </c>
      <c r="U505" s="5">
        <f>IF((ContinuousStatsTable[[#This Row],[RepsRequested]]&gt;1),ContinuousStatsTable[[#This Row],[HalfWidth]],ContinuousStatsTable[[#This Row],[BatchMeansHalfWidth]])</f>
        <v>3.8036249547188657E-2</v>
      </c>
    </row>
    <row r="506" spans="1:21" x14ac:dyDescent="0.35">
      <c r="A506" t="s">
        <v>68</v>
      </c>
      <c r="B506" t="s">
        <v>70</v>
      </c>
      <c r="C506">
        <v>12</v>
      </c>
      <c r="D506" t="s">
        <v>105</v>
      </c>
      <c r="E506" t="s">
        <v>103</v>
      </c>
      <c r="F506" t="s">
        <v>102</v>
      </c>
      <c r="G506">
        <v>1.8238109149786601</v>
      </c>
      <c r="H506">
        <v>2E+20</v>
      </c>
      <c r="I506">
        <v>0</v>
      </c>
      <c r="J506">
        <v>2</v>
      </c>
      <c r="K506">
        <v>2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40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1.02186286572581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1.98648248465078</v>
      </c>
      <c r="U506" s="5">
        <f>IF((ContinuousStatsTable[[#This Row],[RepsRequested]]&gt;1),ContinuousStatsTable[[#This Row],[HalfWidth]],ContinuousStatsTable[[#This Row],[BatchMeansHalfWidth]])</f>
        <v>7.6072499094375606E-2</v>
      </c>
    </row>
    <row r="507" spans="1:21" x14ac:dyDescent="0.35">
      <c r="A507" t="s">
        <v>68</v>
      </c>
      <c r="B507" t="s">
        <v>70</v>
      </c>
      <c r="C507">
        <v>12</v>
      </c>
      <c r="D507" t="s">
        <v>105</v>
      </c>
      <c r="E507" t="s">
        <v>104</v>
      </c>
      <c r="F507" t="s">
        <v>102</v>
      </c>
      <c r="G507">
        <v>2</v>
      </c>
      <c r="H507">
        <v>2E+20</v>
      </c>
      <c r="I507">
        <v>2</v>
      </c>
      <c r="J507">
        <v>2</v>
      </c>
      <c r="K507">
        <v>2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40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2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0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2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2</v>
      </c>
      <c r="U507" s="5">
        <f>IF((ContinuousStatsTable[[#This Row],[RepsRequested]]&gt;1),ContinuousStatsTable[[#This Row],[HalfWidth]],ContinuousStatsTable[[#This Row],[BatchMeansHalfWidth]])</f>
        <v>0</v>
      </c>
    </row>
    <row r="508" spans="1:21" x14ac:dyDescent="0.35">
      <c r="A508" t="s">
        <v>68</v>
      </c>
      <c r="B508" t="s">
        <v>70</v>
      </c>
      <c r="C508">
        <v>12</v>
      </c>
      <c r="D508" t="s">
        <v>106</v>
      </c>
      <c r="E508" t="s">
        <v>101</v>
      </c>
      <c r="F508" t="s">
        <v>102</v>
      </c>
      <c r="G508">
        <v>3.2049561282627197E-2</v>
      </c>
      <c r="H508">
        <v>2E+20</v>
      </c>
      <c r="I508">
        <v>0</v>
      </c>
      <c r="J508">
        <v>1</v>
      </c>
      <c r="K508">
        <v>0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40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1.4048189417398899E-2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4.5875370133509598E-2</v>
      </c>
      <c r="U508" s="5">
        <f>IF((ContinuousStatsTable[[#This Row],[RepsRequested]]&gt;1),ContinuousStatsTable[[#This Row],[HalfWidth]],ContinuousStatsTable[[#This Row],[BatchMeansHalfWidth]])</f>
        <v>2.1678538559285762E-3</v>
      </c>
    </row>
    <row r="509" spans="1:21" x14ac:dyDescent="0.35">
      <c r="A509" t="s">
        <v>68</v>
      </c>
      <c r="B509" t="s">
        <v>70</v>
      </c>
      <c r="C509">
        <v>12</v>
      </c>
      <c r="D509" t="s">
        <v>106</v>
      </c>
      <c r="E509" t="s">
        <v>103</v>
      </c>
      <c r="F509" t="s">
        <v>102</v>
      </c>
      <c r="G509">
        <v>3.2049561282627197E-2</v>
      </c>
      <c r="H509">
        <v>2E+20</v>
      </c>
      <c r="I509">
        <v>0</v>
      </c>
      <c r="J509">
        <v>1</v>
      </c>
      <c r="K509">
        <v>0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40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1.4048189417398899E-2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4.5875370133509598E-2</v>
      </c>
      <c r="U509" s="5">
        <f>IF((ContinuousStatsTable[[#This Row],[RepsRequested]]&gt;1),ContinuousStatsTable[[#This Row],[HalfWidth]],ContinuousStatsTable[[#This Row],[BatchMeansHalfWidth]])</f>
        <v>2.1678538559285762E-3</v>
      </c>
    </row>
    <row r="510" spans="1:21" x14ac:dyDescent="0.35">
      <c r="A510" t="s">
        <v>68</v>
      </c>
      <c r="B510" t="s">
        <v>70</v>
      </c>
      <c r="C510">
        <v>12</v>
      </c>
      <c r="D510" t="s">
        <v>106</v>
      </c>
      <c r="E510" t="s">
        <v>104</v>
      </c>
      <c r="F510" t="s">
        <v>102</v>
      </c>
      <c r="G510">
        <v>1</v>
      </c>
      <c r="H510">
        <v>2E+20</v>
      </c>
      <c r="I510">
        <v>1</v>
      </c>
      <c r="J510">
        <v>1</v>
      </c>
      <c r="K510">
        <v>1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40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1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0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1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1</v>
      </c>
      <c r="U510" s="5">
        <f>IF((ContinuousStatsTable[[#This Row],[RepsRequested]]&gt;1),ContinuousStatsTable[[#This Row],[HalfWidth]],ContinuousStatsTable[[#This Row],[BatchMeansHalfWidth]])</f>
        <v>0</v>
      </c>
    </row>
    <row r="511" spans="1:21" x14ac:dyDescent="0.35">
      <c r="A511" t="s">
        <v>68</v>
      </c>
      <c r="B511" t="s">
        <v>70</v>
      </c>
      <c r="C511">
        <v>12</v>
      </c>
      <c r="D511" t="s">
        <v>88</v>
      </c>
      <c r="E511" t="s">
        <v>98</v>
      </c>
      <c r="F511" t="s">
        <v>73</v>
      </c>
      <c r="G511">
        <v>0</v>
      </c>
      <c r="H511">
        <v>2E+20</v>
      </c>
      <c r="I511">
        <v>0</v>
      </c>
      <c r="J511">
        <v>0</v>
      </c>
      <c r="K511">
        <v>0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40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0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0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0</v>
      </c>
      <c r="U511" s="5">
        <f>IF((ContinuousStatsTable[[#This Row],[RepsRequested]]&gt;1),ContinuousStatsTable[[#This Row],[HalfWidth]],ContinuousStatsTable[[#This Row],[BatchMeansHalfWidth]])</f>
        <v>0</v>
      </c>
    </row>
    <row r="512" spans="1:21" x14ac:dyDescent="0.35">
      <c r="A512" t="s">
        <v>68</v>
      </c>
      <c r="B512" t="s">
        <v>70</v>
      </c>
      <c r="C512">
        <v>12</v>
      </c>
      <c r="D512" t="s">
        <v>89</v>
      </c>
      <c r="E512" t="s">
        <v>98</v>
      </c>
      <c r="F512" t="s">
        <v>73</v>
      </c>
      <c r="G512">
        <v>0.50681880303543603</v>
      </c>
      <c r="H512">
        <v>2E+20</v>
      </c>
      <c r="I512">
        <v>0</v>
      </c>
      <c r="J512">
        <v>8</v>
      </c>
      <c r="K512">
        <v>0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40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0.204887090690615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0.964264608806778</v>
      </c>
      <c r="U512" s="5">
        <f>IF((ContinuousStatsTable[[#This Row],[RepsRequested]]&gt;1),ContinuousStatsTable[[#This Row],[HalfWidth]],ContinuousStatsTable[[#This Row],[BatchMeansHalfWidth]])</f>
        <v>4.9144138657566706E-2</v>
      </c>
    </row>
    <row r="513" spans="1:21" x14ac:dyDescent="0.35">
      <c r="A513" t="s">
        <v>68</v>
      </c>
      <c r="B513" t="s">
        <v>70</v>
      </c>
      <c r="C513">
        <v>12</v>
      </c>
      <c r="D513" t="s">
        <v>107</v>
      </c>
      <c r="E513" t="s">
        <v>101</v>
      </c>
      <c r="F513" t="s">
        <v>102</v>
      </c>
      <c r="G513">
        <v>0.13006137535046799</v>
      </c>
      <c r="H513">
        <v>2E+20</v>
      </c>
      <c r="I513">
        <v>0</v>
      </c>
      <c r="J513">
        <v>1</v>
      </c>
      <c r="K513">
        <v>0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40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5.37537032568541E-2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0.25294900578934798</v>
      </c>
      <c r="U513" s="5">
        <f>IF((ContinuousStatsTable[[#This Row],[RepsRequested]]&gt;1),ContinuousStatsTable[[#This Row],[HalfWidth]],ContinuousStatsTable[[#This Row],[BatchMeansHalfWidth]])</f>
        <v>1.2546446473909312E-2</v>
      </c>
    </row>
    <row r="514" spans="1:21" x14ac:dyDescent="0.35">
      <c r="A514" t="s">
        <v>68</v>
      </c>
      <c r="B514" t="s">
        <v>70</v>
      </c>
      <c r="C514">
        <v>12</v>
      </c>
      <c r="D514" t="s">
        <v>107</v>
      </c>
      <c r="E514" t="s">
        <v>103</v>
      </c>
      <c r="F514" t="s">
        <v>102</v>
      </c>
      <c r="G514">
        <v>0.26012275070093599</v>
      </c>
      <c r="H514">
        <v>2E+20</v>
      </c>
      <c r="I514">
        <v>0</v>
      </c>
      <c r="J514">
        <v>2</v>
      </c>
      <c r="K514">
        <v>0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40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0.10750740651370801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0.50589801157869696</v>
      </c>
      <c r="U514" s="5">
        <f>IF((ContinuousStatsTable[[#This Row],[RepsRequested]]&gt;1),ContinuousStatsTable[[#This Row],[HalfWidth]],ContinuousStatsTable[[#This Row],[BatchMeansHalfWidth]])</f>
        <v>2.5092892947818527E-2</v>
      </c>
    </row>
    <row r="515" spans="1:21" x14ac:dyDescent="0.35">
      <c r="A515" t="s">
        <v>68</v>
      </c>
      <c r="B515" t="s">
        <v>70</v>
      </c>
      <c r="C515">
        <v>12</v>
      </c>
      <c r="D515" t="s">
        <v>107</v>
      </c>
      <c r="E515" t="s">
        <v>104</v>
      </c>
      <c r="F515" t="s">
        <v>102</v>
      </c>
      <c r="G515">
        <v>2</v>
      </c>
      <c r="H515">
        <v>2E+20</v>
      </c>
      <c r="I515">
        <v>2</v>
      </c>
      <c r="J515">
        <v>2</v>
      </c>
      <c r="K515">
        <v>2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40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2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0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2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2</v>
      </c>
      <c r="U515" s="5">
        <f>IF((ContinuousStatsTable[[#This Row],[RepsRequested]]&gt;1),ContinuousStatsTable[[#This Row],[HalfWidth]],ContinuousStatsTable[[#This Row],[BatchMeansHalfWidth]])</f>
        <v>0</v>
      </c>
    </row>
    <row r="516" spans="1:21" x14ac:dyDescent="0.35">
      <c r="A516" t="s">
        <v>68</v>
      </c>
      <c r="B516" t="s">
        <v>70</v>
      </c>
      <c r="C516">
        <v>12</v>
      </c>
      <c r="D516" t="s">
        <v>90</v>
      </c>
      <c r="E516" t="s">
        <v>98</v>
      </c>
      <c r="F516" t="s">
        <v>73</v>
      </c>
      <c r="G516">
        <v>3.0418503814624901E-3</v>
      </c>
      <c r="H516">
        <v>2E+20</v>
      </c>
      <c r="I516">
        <v>0</v>
      </c>
      <c r="J516">
        <v>1</v>
      </c>
      <c r="K516">
        <v>0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40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0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3.9129347275412202E-2</v>
      </c>
      <c r="U516" s="5">
        <f>IF((ContinuousStatsTable[[#This Row],[RepsRequested]]&gt;1),ContinuousStatsTable[[#This Row],[HalfWidth]],ContinuousStatsTable[[#This Row],[BatchMeansHalfWidth]])</f>
        <v>2.9617305217409431E-3</v>
      </c>
    </row>
    <row r="517" spans="1:21" x14ac:dyDescent="0.35">
      <c r="A517" t="s">
        <v>68</v>
      </c>
      <c r="B517" t="s">
        <v>70</v>
      </c>
      <c r="C517">
        <v>12</v>
      </c>
      <c r="D517" t="s">
        <v>91</v>
      </c>
      <c r="E517" t="s">
        <v>98</v>
      </c>
      <c r="F517" t="s">
        <v>73</v>
      </c>
      <c r="G517">
        <v>8.9234698711400592E-3</v>
      </c>
      <c r="H517">
        <v>2E+20</v>
      </c>
      <c r="I517">
        <v>0</v>
      </c>
      <c r="J517">
        <v>1</v>
      </c>
      <c r="K517">
        <v>0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40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0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5.1297285883804403E-2</v>
      </c>
      <c r="U517" s="5">
        <f>IF((ContinuousStatsTable[[#This Row],[RepsRequested]]&gt;1),ContinuousStatsTable[[#This Row],[HalfWidth]],ContinuousStatsTable[[#This Row],[BatchMeansHalfWidth]])</f>
        <v>4.266409302196481E-3</v>
      </c>
    </row>
    <row r="518" spans="1:21" x14ac:dyDescent="0.35">
      <c r="A518" t="s">
        <v>68</v>
      </c>
      <c r="B518" t="s">
        <v>70</v>
      </c>
      <c r="C518">
        <v>12</v>
      </c>
      <c r="D518" t="s">
        <v>92</v>
      </c>
      <c r="E518" t="s">
        <v>98</v>
      </c>
      <c r="F518" t="s">
        <v>73</v>
      </c>
      <c r="G518">
        <v>5.3734789081039498</v>
      </c>
      <c r="H518">
        <v>2E+20</v>
      </c>
      <c r="I518">
        <v>0</v>
      </c>
      <c r="J518">
        <v>10</v>
      </c>
      <c r="K518">
        <v>9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40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3.0665287286053702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5.6439865641560401</v>
      </c>
      <c r="U518" s="5">
        <f>IF((ContinuousStatsTable[[#This Row],[RepsRequested]]&gt;1),ContinuousStatsTable[[#This Row],[HalfWidth]],ContinuousStatsTable[[#This Row],[BatchMeansHalfWidth]])</f>
        <v>0.22493791736316851</v>
      </c>
    </row>
    <row r="519" spans="1:21" x14ac:dyDescent="0.35">
      <c r="A519" t="s">
        <v>68</v>
      </c>
      <c r="B519" t="s">
        <v>70</v>
      </c>
      <c r="C519">
        <v>12</v>
      </c>
      <c r="D519" t="s">
        <v>94</v>
      </c>
      <c r="E519" t="s">
        <v>98</v>
      </c>
      <c r="F519" t="s">
        <v>73</v>
      </c>
      <c r="G519">
        <v>0</v>
      </c>
      <c r="H519">
        <v>2E+20</v>
      </c>
      <c r="I519">
        <v>0</v>
      </c>
      <c r="J519">
        <v>0</v>
      </c>
      <c r="K519">
        <v>0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40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0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0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0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0</v>
      </c>
      <c r="U519" s="5">
        <f>IF((ContinuousStatsTable[[#This Row],[RepsRequested]]&gt;1),ContinuousStatsTable[[#This Row],[HalfWidth]],ContinuousStatsTable[[#This Row],[BatchMeansHalfWidth]])</f>
        <v>0</v>
      </c>
    </row>
    <row r="520" spans="1:21" x14ac:dyDescent="0.35">
      <c r="A520" t="s">
        <v>68</v>
      </c>
      <c r="B520" t="s">
        <v>70</v>
      </c>
      <c r="C520">
        <v>12</v>
      </c>
      <c r="D520" t="s">
        <v>95</v>
      </c>
      <c r="E520" t="s">
        <v>98</v>
      </c>
      <c r="F520" t="s">
        <v>73</v>
      </c>
      <c r="G520">
        <v>0.15060802102264501</v>
      </c>
      <c r="H520">
        <v>2E+20</v>
      </c>
      <c r="I520">
        <v>0</v>
      </c>
      <c r="J520">
        <v>12</v>
      </c>
      <c r="K520">
        <v>0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40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0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0.44531135910512998</v>
      </c>
      <c r="U520" s="5">
        <f>IF((ContinuousStatsTable[[#This Row],[RepsRequested]]&gt;1),ContinuousStatsTable[[#This Row],[HalfWidth]],ContinuousStatsTable[[#This Row],[BatchMeansHalfWidth]])</f>
        <v>4.0313835051106688E-2</v>
      </c>
    </row>
    <row r="521" spans="1:21" x14ac:dyDescent="0.35">
      <c r="A521" t="s">
        <v>68</v>
      </c>
      <c r="B521" t="s">
        <v>70</v>
      </c>
      <c r="C521">
        <v>12</v>
      </c>
      <c r="D521" t="s">
        <v>108</v>
      </c>
      <c r="E521" t="s">
        <v>101</v>
      </c>
      <c r="F521" t="s">
        <v>102</v>
      </c>
      <c r="G521">
        <v>0</v>
      </c>
      <c r="H521">
        <v>2E+20</v>
      </c>
      <c r="I521">
        <v>0</v>
      </c>
      <c r="J521">
        <v>0</v>
      </c>
      <c r="K521">
        <v>0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40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0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0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0</v>
      </c>
      <c r="U521" s="5">
        <f>IF((ContinuousStatsTable[[#This Row],[RepsRequested]]&gt;1),ContinuousStatsTable[[#This Row],[HalfWidth]],ContinuousStatsTable[[#This Row],[BatchMeansHalfWidth]])</f>
        <v>0</v>
      </c>
    </row>
    <row r="522" spans="1:21" x14ac:dyDescent="0.35">
      <c r="A522" t="s">
        <v>68</v>
      </c>
      <c r="B522" t="s">
        <v>70</v>
      </c>
      <c r="C522">
        <v>12</v>
      </c>
      <c r="D522" t="s">
        <v>108</v>
      </c>
      <c r="E522" t="s">
        <v>103</v>
      </c>
      <c r="F522" t="s">
        <v>102</v>
      </c>
      <c r="G522">
        <v>0</v>
      </c>
      <c r="H522">
        <v>2E+20</v>
      </c>
      <c r="I522">
        <v>0</v>
      </c>
      <c r="J522">
        <v>0</v>
      </c>
      <c r="K522">
        <v>0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40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0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0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0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0</v>
      </c>
      <c r="U522" s="5">
        <f>IF((ContinuousStatsTable[[#This Row],[RepsRequested]]&gt;1),ContinuousStatsTable[[#This Row],[HalfWidth]],ContinuousStatsTable[[#This Row],[BatchMeansHalfWidth]])</f>
        <v>0</v>
      </c>
    </row>
    <row r="523" spans="1:21" x14ac:dyDescent="0.35">
      <c r="A523" t="s">
        <v>68</v>
      </c>
      <c r="B523" t="s">
        <v>70</v>
      </c>
      <c r="C523">
        <v>12</v>
      </c>
      <c r="D523" t="s">
        <v>108</v>
      </c>
      <c r="E523" t="s">
        <v>104</v>
      </c>
      <c r="F523" t="s">
        <v>102</v>
      </c>
      <c r="G523">
        <v>1</v>
      </c>
      <c r="H523">
        <v>2E+20</v>
      </c>
      <c r="I523">
        <v>1</v>
      </c>
      <c r="J523">
        <v>1</v>
      </c>
      <c r="K523">
        <v>1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40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1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0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1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1</v>
      </c>
      <c r="U523" s="5">
        <f>IF((ContinuousStatsTable[[#This Row],[RepsRequested]]&gt;1),ContinuousStatsTable[[#This Row],[HalfWidth]],ContinuousStatsTable[[#This Row],[BatchMeansHalfWidth]])</f>
        <v>0</v>
      </c>
    </row>
    <row r="524" spans="1:21" x14ac:dyDescent="0.35">
      <c r="A524" t="s">
        <v>68</v>
      </c>
      <c r="B524" t="s">
        <v>70</v>
      </c>
      <c r="C524">
        <v>12</v>
      </c>
      <c r="D524" t="s">
        <v>109</v>
      </c>
      <c r="E524" t="s">
        <v>101</v>
      </c>
      <c r="F524" t="s">
        <v>102</v>
      </c>
      <c r="G524">
        <v>0</v>
      </c>
      <c r="H524">
        <v>2E+20</v>
      </c>
      <c r="I524">
        <v>0</v>
      </c>
      <c r="J524">
        <v>0</v>
      </c>
      <c r="K524">
        <v>0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40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0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0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0</v>
      </c>
      <c r="U524" s="5">
        <f>IF((ContinuousStatsTable[[#This Row],[RepsRequested]]&gt;1),ContinuousStatsTable[[#This Row],[HalfWidth]],ContinuousStatsTable[[#This Row],[BatchMeansHalfWidth]])</f>
        <v>0</v>
      </c>
    </row>
    <row r="525" spans="1:21" x14ac:dyDescent="0.35">
      <c r="A525" t="s">
        <v>68</v>
      </c>
      <c r="B525" t="s">
        <v>70</v>
      </c>
      <c r="C525">
        <v>12</v>
      </c>
      <c r="D525" t="s">
        <v>109</v>
      </c>
      <c r="E525" t="s">
        <v>103</v>
      </c>
      <c r="F525" t="s">
        <v>102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40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 s="5">
        <f>IF((ContinuousStatsTable[[#This Row],[RepsRequested]]&gt;1),ContinuousStatsTable[[#This Row],[HalfWidth]],ContinuousStatsTable[[#This Row],[BatchMeansHalfWidth]])</f>
        <v>0</v>
      </c>
    </row>
    <row r="526" spans="1:21" x14ac:dyDescent="0.35">
      <c r="A526" t="s">
        <v>68</v>
      </c>
      <c r="B526" t="s">
        <v>70</v>
      </c>
      <c r="C526">
        <v>12</v>
      </c>
      <c r="D526" t="s">
        <v>109</v>
      </c>
      <c r="E526" t="s">
        <v>104</v>
      </c>
      <c r="F526" t="s">
        <v>102</v>
      </c>
      <c r="G526">
        <v>1</v>
      </c>
      <c r="H526">
        <v>2E+20</v>
      </c>
      <c r="I526">
        <v>1</v>
      </c>
      <c r="J526">
        <v>1</v>
      </c>
      <c r="K526">
        <v>1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40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1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1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1</v>
      </c>
      <c r="U526" s="5">
        <f>IF((ContinuousStatsTable[[#This Row],[RepsRequested]]&gt;1),ContinuousStatsTable[[#This Row],[HalfWidth]],ContinuousStatsTable[[#This Row],[BatchMeansHalfWidth]])</f>
        <v>0</v>
      </c>
    </row>
    <row r="527" spans="1:21" x14ac:dyDescent="0.35">
      <c r="A527" t="s">
        <v>68</v>
      </c>
      <c r="B527" t="s">
        <v>70</v>
      </c>
      <c r="C527">
        <v>12</v>
      </c>
      <c r="D527" t="s">
        <v>110</v>
      </c>
      <c r="E527" t="s">
        <v>101</v>
      </c>
      <c r="F527" t="s">
        <v>102</v>
      </c>
      <c r="G527">
        <v>0</v>
      </c>
      <c r="H527">
        <v>2E+20</v>
      </c>
      <c r="I527">
        <v>0</v>
      </c>
      <c r="J527">
        <v>0</v>
      </c>
      <c r="K527">
        <v>0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40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0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0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0</v>
      </c>
      <c r="U527" s="5">
        <f>IF((ContinuousStatsTable[[#This Row],[RepsRequested]]&gt;1),ContinuousStatsTable[[#This Row],[HalfWidth]],ContinuousStatsTable[[#This Row],[BatchMeansHalfWidth]])</f>
        <v>0</v>
      </c>
    </row>
    <row r="528" spans="1:21" x14ac:dyDescent="0.35">
      <c r="A528" t="s">
        <v>68</v>
      </c>
      <c r="B528" t="s">
        <v>70</v>
      </c>
      <c r="C528">
        <v>12</v>
      </c>
      <c r="D528" t="s">
        <v>110</v>
      </c>
      <c r="E528" t="s">
        <v>103</v>
      </c>
      <c r="F528" t="s">
        <v>102</v>
      </c>
      <c r="G528">
        <v>0</v>
      </c>
      <c r="H528">
        <v>2E+20</v>
      </c>
      <c r="I528">
        <v>0</v>
      </c>
      <c r="J528">
        <v>0</v>
      </c>
      <c r="K528">
        <v>0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40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0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0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0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0</v>
      </c>
      <c r="U528" s="5">
        <f>IF((ContinuousStatsTable[[#This Row],[RepsRequested]]&gt;1),ContinuousStatsTable[[#This Row],[HalfWidth]],ContinuousStatsTable[[#This Row],[BatchMeansHalfWidth]])</f>
        <v>0</v>
      </c>
    </row>
    <row r="529" spans="1:21" x14ac:dyDescent="0.35">
      <c r="A529" t="s">
        <v>68</v>
      </c>
      <c r="B529" t="s">
        <v>70</v>
      </c>
      <c r="C529">
        <v>12</v>
      </c>
      <c r="D529" t="s">
        <v>110</v>
      </c>
      <c r="E529" t="s">
        <v>104</v>
      </c>
      <c r="F529" t="s">
        <v>102</v>
      </c>
      <c r="G529">
        <v>1</v>
      </c>
      <c r="H529">
        <v>2E+20</v>
      </c>
      <c r="I529">
        <v>1</v>
      </c>
      <c r="J529">
        <v>1</v>
      </c>
      <c r="K529">
        <v>1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40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1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0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1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1</v>
      </c>
      <c r="U529" s="5">
        <f>IF((ContinuousStatsTable[[#This Row],[RepsRequested]]&gt;1),ContinuousStatsTable[[#This Row],[HalfWidth]],ContinuousStatsTable[[#This Row],[BatchMeansHalfWidth]])</f>
        <v>0</v>
      </c>
    </row>
    <row r="530" spans="1:21" x14ac:dyDescent="0.35">
      <c r="A530" t="s">
        <v>68</v>
      </c>
      <c r="B530" t="s">
        <v>70</v>
      </c>
      <c r="C530">
        <v>12</v>
      </c>
      <c r="D530" t="s">
        <v>111</v>
      </c>
      <c r="E530" t="s">
        <v>101</v>
      </c>
      <c r="F530" t="s">
        <v>102</v>
      </c>
      <c r="G530">
        <v>0</v>
      </c>
      <c r="H530">
        <v>2E+20</v>
      </c>
      <c r="I530">
        <v>0</v>
      </c>
      <c r="J530">
        <v>0</v>
      </c>
      <c r="K530">
        <v>0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40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0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0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0</v>
      </c>
      <c r="U530" s="5">
        <f>IF((ContinuousStatsTable[[#This Row],[RepsRequested]]&gt;1),ContinuousStatsTable[[#This Row],[HalfWidth]],ContinuousStatsTable[[#This Row],[BatchMeansHalfWidth]])</f>
        <v>0</v>
      </c>
    </row>
    <row r="531" spans="1:21" x14ac:dyDescent="0.35">
      <c r="A531" t="s">
        <v>68</v>
      </c>
      <c r="B531" t="s">
        <v>70</v>
      </c>
      <c r="C531">
        <v>12</v>
      </c>
      <c r="D531" t="s">
        <v>111</v>
      </c>
      <c r="E531" t="s">
        <v>103</v>
      </c>
      <c r="F531" t="s">
        <v>102</v>
      </c>
      <c r="G531">
        <v>0</v>
      </c>
      <c r="H531">
        <v>2E+20</v>
      </c>
      <c r="I531">
        <v>0</v>
      </c>
      <c r="J531">
        <v>0</v>
      </c>
      <c r="K531">
        <v>0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40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0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0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0</v>
      </c>
      <c r="U531" s="5">
        <f>IF((ContinuousStatsTable[[#This Row],[RepsRequested]]&gt;1),ContinuousStatsTable[[#This Row],[HalfWidth]],ContinuousStatsTable[[#This Row],[BatchMeansHalfWidth]])</f>
        <v>0</v>
      </c>
    </row>
    <row r="532" spans="1:21" x14ac:dyDescent="0.35">
      <c r="A532" t="s">
        <v>68</v>
      </c>
      <c r="B532" t="s">
        <v>70</v>
      </c>
      <c r="C532">
        <v>12</v>
      </c>
      <c r="D532" t="s">
        <v>111</v>
      </c>
      <c r="E532" t="s">
        <v>104</v>
      </c>
      <c r="F532" t="s">
        <v>102</v>
      </c>
      <c r="G532">
        <v>3</v>
      </c>
      <c r="H532">
        <v>2E+20</v>
      </c>
      <c r="I532">
        <v>3</v>
      </c>
      <c r="J532">
        <v>3</v>
      </c>
      <c r="K532">
        <v>3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40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3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0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3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3</v>
      </c>
      <c r="U532" s="5">
        <f>IF((ContinuousStatsTable[[#This Row],[RepsRequested]]&gt;1),ContinuousStatsTable[[#This Row],[HalfWidth]],ContinuousStatsTable[[#This Row],[BatchMeansHalfWidth]])</f>
        <v>0</v>
      </c>
    </row>
    <row r="533" spans="1:21" x14ac:dyDescent="0.35">
      <c r="A533" t="s">
        <v>68</v>
      </c>
      <c r="B533" t="s">
        <v>70</v>
      </c>
      <c r="C533">
        <v>12</v>
      </c>
      <c r="D533" t="s">
        <v>112</v>
      </c>
      <c r="E533" t="s">
        <v>101</v>
      </c>
      <c r="F533" t="s">
        <v>102</v>
      </c>
      <c r="G533">
        <v>0.133933945599084</v>
      </c>
      <c r="H533">
        <v>2E+20</v>
      </c>
      <c r="I533">
        <v>0</v>
      </c>
      <c r="J533">
        <v>1</v>
      </c>
      <c r="K533">
        <v>0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40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2.6917362930432401E-2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0.16976135707510301</v>
      </c>
      <c r="U533" s="5">
        <f>IF((ContinuousStatsTable[[#This Row],[RepsRequested]]&gt;1),ContinuousStatsTable[[#This Row],[HalfWidth]],ContinuousStatsTable[[#This Row],[BatchMeansHalfWidth]])</f>
        <v>9.6705244070255485E-3</v>
      </c>
    </row>
    <row r="534" spans="1:21" x14ac:dyDescent="0.35">
      <c r="A534" t="s">
        <v>68</v>
      </c>
      <c r="B534" t="s">
        <v>70</v>
      </c>
      <c r="C534">
        <v>12</v>
      </c>
      <c r="D534" t="s">
        <v>112</v>
      </c>
      <c r="E534" t="s">
        <v>103</v>
      </c>
      <c r="F534" t="s">
        <v>102</v>
      </c>
      <c r="G534">
        <v>3.68970565777866</v>
      </c>
      <c r="H534">
        <v>2E+20</v>
      </c>
      <c r="I534">
        <v>0</v>
      </c>
      <c r="J534">
        <v>26</v>
      </c>
      <c r="K534">
        <v>0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40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1.2588231451035701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4.9134925203039197</v>
      </c>
      <c r="U534" s="5">
        <f>IF((ContinuousStatsTable[[#This Row],[RepsRequested]]&gt;1),ContinuousStatsTable[[#This Row],[HalfWidth]],ContinuousStatsTable[[#This Row],[BatchMeansHalfWidth]])</f>
        <v>0.23893952850585826</v>
      </c>
    </row>
    <row r="535" spans="1:21" x14ac:dyDescent="0.35">
      <c r="A535" t="s">
        <v>68</v>
      </c>
      <c r="B535" t="s">
        <v>70</v>
      </c>
      <c r="C535">
        <v>12</v>
      </c>
      <c r="D535" t="s">
        <v>112</v>
      </c>
      <c r="E535" t="s">
        <v>104</v>
      </c>
      <c r="F535" t="s">
        <v>102</v>
      </c>
      <c r="G535">
        <v>40.5925432889169</v>
      </c>
      <c r="H535">
        <v>2E+20</v>
      </c>
      <c r="I535">
        <v>0</v>
      </c>
      <c r="J535">
        <v>48</v>
      </c>
      <c r="K535">
        <v>48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40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39.319148936170201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43.914893617021299</v>
      </c>
      <c r="U535" s="5">
        <f>IF((ContinuousStatsTable[[#This Row],[RepsRequested]]&gt;1),ContinuousStatsTable[[#This Row],[HalfWidth]],ContinuousStatsTable[[#This Row],[BatchMeansHalfWidth]])</f>
        <v>0.37377625497939559</v>
      </c>
    </row>
    <row r="536" spans="1:21" x14ac:dyDescent="0.35">
      <c r="A536" t="s">
        <v>68</v>
      </c>
      <c r="B536" t="s">
        <v>70</v>
      </c>
      <c r="C536">
        <v>12</v>
      </c>
      <c r="D536" t="s">
        <v>113</v>
      </c>
      <c r="E536" t="s">
        <v>101</v>
      </c>
      <c r="F536" t="s">
        <v>102</v>
      </c>
      <c r="G536">
        <v>3.1962149678509903E-2</v>
      </c>
      <c r="H536">
        <v>1.20988083362233E-2</v>
      </c>
      <c r="I536">
        <v>0</v>
      </c>
      <c r="J536">
        <v>1</v>
      </c>
      <c r="K536">
        <v>0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40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1.9285676078063401E-2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4.8625620211652898E-2</v>
      </c>
      <c r="U536" s="5">
        <f>IF((ContinuousStatsTable[[#This Row],[RepsRequested]]&gt;1),ContinuousStatsTable[[#This Row],[HalfWidth]],ContinuousStatsTable[[#This Row],[BatchMeansHalfWidth]])</f>
        <v>2.3250169252848917E-3</v>
      </c>
    </row>
    <row r="537" spans="1:21" x14ac:dyDescent="0.35">
      <c r="A537" t="s">
        <v>68</v>
      </c>
      <c r="B537" t="s">
        <v>70</v>
      </c>
      <c r="C537">
        <v>12</v>
      </c>
      <c r="D537" t="s">
        <v>113</v>
      </c>
      <c r="E537" t="s">
        <v>103</v>
      </c>
      <c r="F537" t="s">
        <v>102</v>
      </c>
      <c r="G537">
        <v>1.12882199018123</v>
      </c>
      <c r="H537">
        <v>0.42376248108247799</v>
      </c>
      <c r="I537">
        <v>0</v>
      </c>
      <c r="J537">
        <v>20</v>
      </c>
      <c r="K537">
        <v>0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40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0.49501686695507002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1.34083283444468</v>
      </c>
      <c r="U537" s="5">
        <f>IF((ContinuousStatsTable[[#This Row],[RepsRequested]]&gt;1),ContinuousStatsTable[[#This Row],[HalfWidth]],ContinuousStatsTable[[#This Row],[BatchMeansHalfWidth]])</f>
        <v>6.3703063430586918E-2</v>
      </c>
    </row>
    <row r="538" spans="1:21" x14ac:dyDescent="0.35">
      <c r="A538" t="s">
        <v>68</v>
      </c>
      <c r="B538" t="s">
        <v>70</v>
      </c>
      <c r="C538">
        <v>12</v>
      </c>
      <c r="D538" t="s">
        <v>113</v>
      </c>
      <c r="E538" t="s">
        <v>104</v>
      </c>
      <c r="F538" t="s">
        <v>102</v>
      </c>
      <c r="G538">
        <v>34.444934907364399</v>
      </c>
      <c r="H538">
        <v>2E+20</v>
      </c>
      <c r="I538">
        <v>0</v>
      </c>
      <c r="J538">
        <v>36</v>
      </c>
      <c r="K538">
        <v>36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40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33.840029614371403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34.468085106383</v>
      </c>
      <c r="U538" s="5">
        <f>IF((ContinuousStatsTable[[#This Row],[RepsRequested]]&gt;1),ContinuousStatsTable[[#This Row],[HalfWidth]],ContinuousStatsTable[[#This Row],[BatchMeansHalfWidth]])</f>
        <v>5.7059994756210479E-2</v>
      </c>
    </row>
    <row r="539" spans="1:21" x14ac:dyDescent="0.35">
      <c r="A539" t="s">
        <v>68</v>
      </c>
      <c r="B539" t="s">
        <v>70</v>
      </c>
      <c r="C539">
        <v>12</v>
      </c>
      <c r="D539" t="s">
        <v>114</v>
      </c>
      <c r="E539" t="s">
        <v>101</v>
      </c>
      <c r="F539" t="s">
        <v>102</v>
      </c>
      <c r="G539">
        <v>9.6959492652036502E-2</v>
      </c>
      <c r="H539">
        <v>3E+20</v>
      </c>
      <c r="I539">
        <v>0</v>
      </c>
      <c r="J539">
        <v>1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40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5.2407092959504499E-2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0.13103116230963199</v>
      </c>
      <c r="U539" s="5">
        <f>IF((ContinuousStatsTable[[#This Row],[RepsRequested]]&gt;1),ContinuousStatsTable[[#This Row],[HalfWidth]],ContinuousStatsTable[[#This Row],[BatchMeansHalfWidth]])</f>
        <v>7.2364318332914495E-3</v>
      </c>
    </row>
    <row r="540" spans="1:21" x14ac:dyDescent="0.35">
      <c r="A540" t="s">
        <v>68</v>
      </c>
      <c r="B540" t="s">
        <v>70</v>
      </c>
      <c r="C540">
        <v>12</v>
      </c>
      <c r="D540" t="s">
        <v>114</v>
      </c>
      <c r="E540" t="s">
        <v>103</v>
      </c>
      <c r="F540" t="s">
        <v>102</v>
      </c>
      <c r="G540">
        <v>2.9539967029105001</v>
      </c>
      <c r="H540">
        <v>1.1152734621734399</v>
      </c>
      <c r="I540">
        <v>0</v>
      </c>
      <c r="J540">
        <v>18</v>
      </c>
      <c r="K540">
        <v>0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40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1.4135292926674801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3.63156438765147</v>
      </c>
      <c r="U540" s="5">
        <f>IF((ContinuousStatsTable[[#This Row],[RepsRequested]]&gt;1),ContinuousStatsTable[[#This Row],[HalfWidth]],ContinuousStatsTable[[#This Row],[BatchMeansHalfWidth]])</f>
        <v>0.17088156037632463</v>
      </c>
    </row>
    <row r="541" spans="1:21" x14ac:dyDescent="0.35">
      <c r="A541" t="s">
        <v>68</v>
      </c>
      <c r="B541" t="s">
        <v>70</v>
      </c>
      <c r="C541">
        <v>12</v>
      </c>
      <c r="D541" t="s">
        <v>114</v>
      </c>
      <c r="E541" t="s">
        <v>104</v>
      </c>
      <c r="F541" t="s">
        <v>102</v>
      </c>
      <c r="G541">
        <v>33.808193949531699</v>
      </c>
      <c r="H541">
        <v>2E+20</v>
      </c>
      <c r="I541">
        <v>0</v>
      </c>
      <c r="J541">
        <v>36</v>
      </c>
      <c r="K541">
        <v>36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40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32.66897321215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34.468085106383</v>
      </c>
      <c r="U541" s="5">
        <f>IF((ContinuousStatsTable[[#This Row],[RepsRequested]]&gt;1),ContinuousStatsTable[[#This Row],[HalfWidth]],ContinuousStatsTable[[#This Row],[BatchMeansHalfWidth]])</f>
        <v>0.15911903310216846</v>
      </c>
    </row>
    <row r="542" spans="1:21" x14ac:dyDescent="0.35">
      <c r="A542" t="s">
        <v>68</v>
      </c>
      <c r="B542" t="s">
        <v>70</v>
      </c>
      <c r="C542">
        <v>13</v>
      </c>
      <c r="D542" t="s">
        <v>71</v>
      </c>
      <c r="E542" t="s">
        <v>98</v>
      </c>
      <c r="F542" t="s">
        <v>73</v>
      </c>
      <c r="G542">
        <v>0.34642239346597598</v>
      </c>
      <c r="H542">
        <v>2E+20</v>
      </c>
      <c r="I542">
        <v>0</v>
      </c>
      <c r="J542">
        <v>13</v>
      </c>
      <c r="K542">
        <v>0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40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0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0.39810019353189602</v>
      </c>
      <c r="U542" s="5">
        <f>IF((ContinuousStatsTable[[#This Row],[RepsRequested]]&gt;1),ContinuousStatsTable[[#This Row],[HalfWidth]],ContinuousStatsTable[[#This Row],[BatchMeansHalfWidth]])</f>
        <v>3.517181568707349E-2</v>
      </c>
    </row>
    <row r="543" spans="1:21" x14ac:dyDescent="0.35">
      <c r="A543" t="s">
        <v>68</v>
      </c>
      <c r="B543" t="s">
        <v>70</v>
      </c>
      <c r="C543">
        <v>13</v>
      </c>
      <c r="D543" t="s">
        <v>77</v>
      </c>
      <c r="E543" t="s">
        <v>98</v>
      </c>
      <c r="F543" t="s">
        <v>73</v>
      </c>
      <c r="G543">
        <v>41.178919364966802</v>
      </c>
      <c r="H543">
        <v>3E+20</v>
      </c>
      <c r="I543">
        <v>0</v>
      </c>
      <c r="J543">
        <v>107</v>
      </c>
      <c r="K543">
        <v>107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40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1.97697145350313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41.178919364966802</v>
      </c>
      <c r="U543" s="5">
        <f>IF((ContinuousStatsTable[[#This Row],[RepsRequested]]&gt;1),ContinuousStatsTable[[#This Row],[HalfWidth]],ContinuousStatsTable[[#This Row],[BatchMeansHalfWidth]])</f>
        <v>3.4233048293887243</v>
      </c>
    </row>
    <row r="544" spans="1:21" x14ac:dyDescent="0.35">
      <c r="A544" t="s">
        <v>68</v>
      </c>
      <c r="B544" t="s">
        <v>70</v>
      </c>
      <c r="C544">
        <v>13</v>
      </c>
      <c r="D544" t="s">
        <v>78</v>
      </c>
      <c r="E544" t="s">
        <v>98</v>
      </c>
      <c r="F544" t="s">
        <v>73</v>
      </c>
      <c r="G544">
        <v>2.7159380439843499</v>
      </c>
      <c r="H544">
        <v>2E+20</v>
      </c>
      <c r="I544">
        <v>0</v>
      </c>
      <c r="J544">
        <v>9</v>
      </c>
      <c r="K544">
        <v>7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40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0.454771552839979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19.253696848776201</v>
      </c>
      <c r="U544" s="5">
        <f>IF((ContinuousStatsTable[[#This Row],[RepsRequested]]&gt;1),ContinuousStatsTable[[#This Row],[HalfWidth]],ContinuousStatsTable[[#This Row],[BatchMeansHalfWidth]])</f>
        <v>1.1662037419143689</v>
      </c>
    </row>
    <row r="545" spans="1:21" x14ac:dyDescent="0.35">
      <c r="A545" t="s">
        <v>68</v>
      </c>
      <c r="B545" t="s">
        <v>70</v>
      </c>
      <c r="C545">
        <v>13</v>
      </c>
      <c r="D545" t="s">
        <v>79</v>
      </c>
      <c r="E545" t="s">
        <v>99</v>
      </c>
      <c r="F545" t="s">
        <v>81</v>
      </c>
      <c r="G545">
        <v>64.340586532822101</v>
      </c>
      <c r="H545">
        <v>3E+20</v>
      </c>
      <c r="I545">
        <v>4</v>
      </c>
      <c r="J545">
        <v>140</v>
      </c>
      <c r="K545">
        <v>139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40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13.1688445993387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68.135346638049199</v>
      </c>
      <c r="U545" s="5">
        <f>IF((ContinuousStatsTable[[#This Row],[RepsRequested]]&gt;1),ContinuousStatsTable[[#This Row],[HalfWidth]],ContinuousStatsTable[[#This Row],[BatchMeansHalfWidth]])</f>
        <v>4.6926448559231861</v>
      </c>
    </row>
    <row r="546" spans="1:21" x14ac:dyDescent="0.35">
      <c r="A546" t="s">
        <v>68</v>
      </c>
      <c r="B546" t="s">
        <v>70</v>
      </c>
      <c r="C546">
        <v>13</v>
      </c>
      <c r="D546" t="s">
        <v>87</v>
      </c>
      <c r="E546" t="s">
        <v>98</v>
      </c>
      <c r="F546" t="s">
        <v>73</v>
      </c>
      <c r="G546">
        <v>7.6501665143556705E-2</v>
      </c>
      <c r="H546">
        <v>2E+20</v>
      </c>
      <c r="I546">
        <v>0</v>
      </c>
      <c r="J546">
        <v>20</v>
      </c>
      <c r="K546">
        <v>0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40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0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0.33740401833613798</v>
      </c>
      <c r="U546" s="5">
        <f>IF((ContinuousStatsTable[[#This Row],[RepsRequested]]&gt;1),ContinuousStatsTable[[#This Row],[HalfWidth]],ContinuousStatsTable[[#This Row],[BatchMeansHalfWidth]])</f>
        <v>2.7365839349572658E-2</v>
      </c>
    </row>
    <row r="547" spans="1:21" x14ac:dyDescent="0.35">
      <c r="A547" t="s">
        <v>68</v>
      </c>
      <c r="B547" t="s">
        <v>70</v>
      </c>
      <c r="C547">
        <v>13</v>
      </c>
      <c r="D547" t="s">
        <v>100</v>
      </c>
      <c r="E547" t="s">
        <v>101</v>
      </c>
      <c r="F547" t="s">
        <v>102</v>
      </c>
      <c r="G547">
        <v>0.91166104436154005</v>
      </c>
      <c r="H547">
        <v>2E+20</v>
      </c>
      <c r="I547">
        <v>0</v>
      </c>
      <c r="J547">
        <v>1</v>
      </c>
      <c r="K547">
        <v>1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40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0.460239554527484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1</v>
      </c>
      <c r="U547" s="5">
        <f>IF((ContinuousStatsTable[[#This Row],[RepsRequested]]&gt;1),ContinuousStatsTable[[#This Row],[HalfWidth]],ContinuousStatsTable[[#This Row],[BatchMeansHalfWidth]])</f>
        <v>4.1864622421722578E-2</v>
      </c>
    </row>
    <row r="548" spans="1:21" x14ac:dyDescent="0.35">
      <c r="A548" t="s">
        <v>68</v>
      </c>
      <c r="B548" t="s">
        <v>70</v>
      </c>
      <c r="C548">
        <v>13</v>
      </c>
      <c r="D548" t="s">
        <v>100</v>
      </c>
      <c r="E548" t="s">
        <v>103</v>
      </c>
      <c r="F548" t="s">
        <v>102</v>
      </c>
      <c r="G548">
        <v>2.7349831330846199</v>
      </c>
      <c r="H548">
        <v>2E+20</v>
      </c>
      <c r="I548">
        <v>0</v>
      </c>
      <c r="J548">
        <v>3</v>
      </c>
      <c r="K548">
        <v>3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40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1.38071866358245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3</v>
      </c>
      <c r="U548" s="5">
        <f>IF((ContinuousStatsTable[[#This Row],[RepsRequested]]&gt;1),ContinuousStatsTable[[#This Row],[HalfWidth]],ContinuousStatsTable[[#This Row],[BatchMeansHalfWidth]])</f>
        <v>0.1255938672651678</v>
      </c>
    </row>
    <row r="549" spans="1:21" x14ac:dyDescent="0.35">
      <c r="A549" t="s">
        <v>68</v>
      </c>
      <c r="B549" t="s">
        <v>70</v>
      </c>
      <c r="C549">
        <v>13</v>
      </c>
      <c r="D549" t="s">
        <v>100</v>
      </c>
      <c r="E549" t="s">
        <v>104</v>
      </c>
      <c r="F549" t="s">
        <v>102</v>
      </c>
      <c r="G549">
        <v>3</v>
      </c>
      <c r="H549">
        <v>2E+20</v>
      </c>
      <c r="I549">
        <v>3</v>
      </c>
      <c r="J549">
        <v>3</v>
      </c>
      <c r="K549">
        <v>3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40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3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0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3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3</v>
      </c>
      <c r="U549" s="5">
        <f>IF((ContinuousStatsTable[[#This Row],[RepsRequested]]&gt;1),ContinuousStatsTable[[#This Row],[HalfWidth]],ContinuousStatsTable[[#This Row],[BatchMeansHalfWidth]])</f>
        <v>0</v>
      </c>
    </row>
    <row r="550" spans="1:21" x14ac:dyDescent="0.35">
      <c r="A550" t="s">
        <v>68</v>
      </c>
      <c r="B550" t="s">
        <v>70</v>
      </c>
      <c r="C550">
        <v>13</v>
      </c>
      <c r="D550" t="s">
        <v>105</v>
      </c>
      <c r="E550" t="s">
        <v>101</v>
      </c>
      <c r="F550" t="s">
        <v>102</v>
      </c>
      <c r="G550">
        <v>0.92512792041566105</v>
      </c>
      <c r="H550">
        <v>2E+20</v>
      </c>
      <c r="I550">
        <v>0</v>
      </c>
      <c r="J550">
        <v>1</v>
      </c>
      <c r="K550">
        <v>1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40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0.51093143286290499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0.99324124232539002</v>
      </c>
      <c r="U550" s="5">
        <f>IF((ContinuousStatsTable[[#This Row],[RepsRequested]]&gt;1),ContinuousStatsTable[[#This Row],[HalfWidth]],ContinuousStatsTable[[#This Row],[BatchMeansHalfWidth]])</f>
        <v>3.8036249547188657E-2</v>
      </c>
    </row>
    <row r="551" spans="1:21" x14ac:dyDescent="0.35">
      <c r="A551" t="s">
        <v>68</v>
      </c>
      <c r="B551" t="s">
        <v>70</v>
      </c>
      <c r="C551">
        <v>13</v>
      </c>
      <c r="D551" t="s">
        <v>105</v>
      </c>
      <c r="E551" t="s">
        <v>103</v>
      </c>
      <c r="F551" t="s">
        <v>102</v>
      </c>
      <c r="G551">
        <v>1.8502558408313201</v>
      </c>
      <c r="H551">
        <v>2E+20</v>
      </c>
      <c r="I551">
        <v>0</v>
      </c>
      <c r="J551">
        <v>2</v>
      </c>
      <c r="K551">
        <v>2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40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1.02186286572581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1.98648248465078</v>
      </c>
      <c r="U551" s="5">
        <f>IF((ContinuousStatsTable[[#This Row],[RepsRequested]]&gt;1),ContinuousStatsTable[[#This Row],[HalfWidth]],ContinuousStatsTable[[#This Row],[BatchMeansHalfWidth]])</f>
        <v>7.6072499094375606E-2</v>
      </c>
    </row>
    <row r="552" spans="1:21" x14ac:dyDescent="0.35">
      <c r="A552" t="s">
        <v>68</v>
      </c>
      <c r="B552" t="s">
        <v>70</v>
      </c>
      <c r="C552">
        <v>13</v>
      </c>
      <c r="D552" t="s">
        <v>105</v>
      </c>
      <c r="E552" t="s">
        <v>104</v>
      </c>
      <c r="F552" t="s">
        <v>102</v>
      </c>
      <c r="G552">
        <v>2</v>
      </c>
      <c r="H552">
        <v>2E+20</v>
      </c>
      <c r="I552">
        <v>2</v>
      </c>
      <c r="J552">
        <v>2</v>
      </c>
      <c r="K552">
        <v>2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40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2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2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2</v>
      </c>
      <c r="U552" s="5">
        <f>IF((ContinuousStatsTable[[#This Row],[RepsRequested]]&gt;1),ContinuousStatsTable[[#This Row],[HalfWidth]],ContinuousStatsTable[[#This Row],[BatchMeansHalfWidth]])</f>
        <v>0</v>
      </c>
    </row>
    <row r="553" spans="1:21" x14ac:dyDescent="0.35">
      <c r="A553" t="s">
        <v>68</v>
      </c>
      <c r="B553" t="s">
        <v>70</v>
      </c>
      <c r="C553">
        <v>13</v>
      </c>
      <c r="D553" t="s">
        <v>106</v>
      </c>
      <c r="E553" t="s">
        <v>101</v>
      </c>
      <c r="F553" t="s">
        <v>102</v>
      </c>
      <c r="G553">
        <v>4.4326324165625999E-2</v>
      </c>
      <c r="H553">
        <v>2E+20</v>
      </c>
      <c r="I553">
        <v>0</v>
      </c>
      <c r="J553">
        <v>1</v>
      </c>
      <c r="K553">
        <v>0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40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1.4048189417398899E-2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4.5875370133509598E-2</v>
      </c>
      <c r="U553" s="5">
        <f>IF((ContinuousStatsTable[[#This Row],[RepsRequested]]&gt;1),ContinuousStatsTable[[#This Row],[HalfWidth]],ContinuousStatsTable[[#This Row],[BatchMeansHalfWidth]])</f>
        <v>2.1678538559285762E-3</v>
      </c>
    </row>
    <row r="554" spans="1:21" x14ac:dyDescent="0.35">
      <c r="A554" t="s">
        <v>68</v>
      </c>
      <c r="B554" t="s">
        <v>70</v>
      </c>
      <c r="C554">
        <v>13</v>
      </c>
      <c r="D554" t="s">
        <v>106</v>
      </c>
      <c r="E554" t="s">
        <v>103</v>
      </c>
      <c r="F554" t="s">
        <v>102</v>
      </c>
      <c r="G554">
        <v>4.4326324165625999E-2</v>
      </c>
      <c r="H554">
        <v>2E+20</v>
      </c>
      <c r="I554">
        <v>0</v>
      </c>
      <c r="J554">
        <v>1</v>
      </c>
      <c r="K554">
        <v>0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40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1.4048189417398899E-2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4.5875370133509598E-2</v>
      </c>
      <c r="U554" s="5">
        <f>IF((ContinuousStatsTable[[#This Row],[RepsRequested]]&gt;1),ContinuousStatsTable[[#This Row],[HalfWidth]],ContinuousStatsTable[[#This Row],[BatchMeansHalfWidth]])</f>
        <v>2.1678538559285762E-3</v>
      </c>
    </row>
    <row r="555" spans="1:21" x14ac:dyDescent="0.35">
      <c r="A555" t="s">
        <v>68</v>
      </c>
      <c r="B555" t="s">
        <v>70</v>
      </c>
      <c r="C555">
        <v>13</v>
      </c>
      <c r="D555" t="s">
        <v>106</v>
      </c>
      <c r="E555" t="s">
        <v>104</v>
      </c>
      <c r="F555" t="s">
        <v>102</v>
      </c>
      <c r="G555">
        <v>1</v>
      </c>
      <c r="H555">
        <v>2E+20</v>
      </c>
      <c r="I555">
        <v>1</v>
      </c>
      <c r="J555">
        <v>1</v>
      </c>
      <c r="K555">
        <v>1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40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1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0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1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1</v>
      </c>
      <c r="U555" s="5">
        <f>IF((ContinuousStatsTable[[#This Row],[RepsRequested]]&gt;1),ContinuousStatsTable[[#This Row],[HalfWidth]],ContinuousStatsTable[[#This Row],[BatchMeansHalfWidth]])</f>
        <v>0</v>
      </c>
    </row>
    <row r="556" spans="1:21" x14ac:dyDescent="0.35">
      <c r="A556" t="s">
        <v>68</v>
      </c>
      <c r="B556" t="s">
        <v>70</v>
      </c>
      <c r="C556">
        <v>13</v>
      </c>
      <c r="D556" t="s">
        <v>88</v>
      </c>
      <c r="E556" t="s">
        <v>98</v>
      </c>
      <c r="F556" t="s">
        <v>73</v>
      </c>
      <c r="G556">
        <v>0</v>
      </c>
      <c r="H556">
        <v>2E+20</v>
      </c>
      <c r="I556">
        <v>0</v>
      </c>
      <c r="J556">
        <v>0</v>
      </c>
      <c r="K556">
        <v>0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40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0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0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0</v>
      </c>
      <c r="U556" s="5">
        <f>IF((ContinuousStatsTable[[#This Row],[RepsRequested]]&gt;1),ContinuousStatsTable[[#This Row],[HalfWidth]],ContinuousStatsTable[[#This Row],[BatchMeansHalfWidth]])</f>
        <v>0</v>
      </c>
    </row>
    <row r="557" spans="1:21" x14ac:dyDescent="0.35">
      <c r="A557" t="s">
        <v>68</v>
      </c>
      <c r="B557" t="s">
        <v>70</v>
      </c>
      <c r="C557">
        <v>13</v>
      </c>
      <c r="D557" t="s">
        <v>89</v>
      </c>
      <c r="E557" t="s">
        <v>98</v>
      </c>
      <c r="F557" t="s">
        <v>73</v>
      </c>
      <c r="G557">
        <v>0.964264608806778</v>
      </c>
      <c r="H557">
        <v>2E+20</v>
      </c>
      <c r="I557">
        <v>0</v>
      </c>
      <c r="J557">
        <v>8</v>
      </c>
      <c r="K557">
        <v>3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40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0.204887090690615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0.964264608806778</v>
      </c>
      <c r="U557" s="5">
        <f>IF((ContinuousStatsTable[[#This Row],[RepsRequested]]&gt;1),ContinuousStatsTable[[#This Row],[HalfWidth]],ContinuousStatsTable[[#This Row],[BatchMeansHalfWidth]])</f>
        <v>4.9144138657566706E-2</v>
      </c>
    </row>
    <row r="558" spans="1:21" x14ac:dyDescent="0.35">
      <c r="A558" t="s">
        <v>68</v>
      </c>
      <c r="B558" t="s">
        <v>70</v>
      </c>
      <c r="C558">
        <v>13</v>
      </c>
      <c r="D558" t="s">
        <v>107</v>
      </c>
      <c r="E558" t="s">
        <v>101</v>
      </c>
      <c r="F558" t="s">
        <v>102</v>
      </c>
      <c r="G558">
        <v>0.25294900578934798</v>
      </c>
      <c r="H558">
        <v>2E+20</v>
      </c>
      <c r="I558">
        <v>0</v>
      </c>
      <c r="J558">
        <v>1</v>
      </c>
      <c r="K558">
        <v>1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40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5.37537032568541E-2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0.25294900578934798</v>
      </c>
      <c r="U558" s="5">
        <f>IF((ContinuousStatsTable[[#This Row],[RepsRequested]]&gt;1),ContinuousStatsTable[[#This Row],[HalfWidth]],ContinuousStatsTable[[#This Row],[BatchMeansHalfWidth]])</f>
        <v>1.2546446473909312E-2</v>
      </c>
    </row>
    <row r="559" spans="1:21" x14ac:dyDescent="0.35">
      <c r="A559" t="s">
        <v>68</v>
      </c>
      <c r="B559" t="s">
        <v>70</v>
      </c>
      <c r="C559">
        <v>13</v>
      </c>
      <c r="D559" t="s">
        <v>107</v>
      </c>
      <c r="E559" t="s">
        <v>103</v>
      </c>
      <c r="F559" t="s">
        <v>102</v>
      </c>
      <c r="G559">
        <v>0.50589801157869696</v>
      </c>
      <c r="H559">
        <v>2E+20</v>
      </c>
      <c r="I559">
        <v>0</v>
      </c>
      <c r="J559">
        <v>2</v>
      </c>
      <c r="K559">
        <v>2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40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0.10750740651370801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0.50589801157869696</v>
      </c>
      <c r="U559" s="5">
        <f>IF((ContinuousStatsTable[[#This Row],[RepsRequested]]&gt;1),ContinuousStatsTable[[#This Row],[HalfWidth]],ContinuousStatsTable[[#This Row],[BatchMeansHalfWidth]])</f>
        <v>2.5092892947818527E-2</v>
      </c>
    </row>
    <row r="560" spans="1:21" x14ac:dyDescent="0.35">
      <c r="A560" t="s">
        <v>68</v>
      </c>
      <c r="B560" t="s">
        <v>70</v>
      </c>
      <c r="C560">
        <v>13</v>
      </c>
      <c r="D560" t="s">
        <v>107</v>
      </c>
      <c r="E560" t="s">
        <v>104</v>
      </c>
      <c r="F560" t="s">
        <v>102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40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 s="5">
        <f>IF((ContinuousStatsTable[[#This Row],[RepsRequested]]&gt;1),ContinuousStatsTable[[#This Row],[HalfWidth]],ContinuousStatsTable[[#This Row],[BatchMeansHalfWidth]])</f>
        <v>0</v>
      </c>
    </row>
    <row r="561" spans="1:21" x14ac:dyDescent="0.35">
      <c r="A561" t="s">
        <v>68</v>
      </c>
      <c r="B561" t="s">
        <v>70</v>
      </c>
      <c r="C561">
        <v>13</v>
      </c>
      <c r="D561" t="s">
        <v>90</v>
      </c>
      <c r="E561" t="s">
        <v>98</v>
      </c>
      <c r="F561" t="s">
        <v>73</v>
      </c>
      <c r="G561">
        <v>3.23180504202695E-3</v>
      </c>
      <c r="H561">
        <v>2E+20</v>
      </c>
      <c r="I561">
        <v>0</v>
      </c>
      <c r="J561">
        <v>1</v>
      </c>
      <c r="K561">
        <v>0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40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0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3.9129347275412202E-2</v>
      </c>
      <c r="U561" s="5">
        <f>IF((ContinuousStatsTable[[#This Row],[RepsRequested]]&gt;1),ContinuousStatsTable[[#This Row],[HalfWidth]],ContinuousStatsTable[[#This Row],[BatchMeansHalfWidth]])</f>
        <v>2.9617305217409431E-3</v>
      </c>
    </row>
    <row r="562" spans="1:21" x14ac:dyDescent="0.35">
      <c r="A562" t="s">
        <v>68</v>
      </c>
      <c r="B562" t="s">
        <v>70</v>
      </c>
      <c r="C562">
        <v>13</v>
      </c>
      <c r="D562" t="s">
        <v>91</v>
      </c>
      <c r="E562" t="s">
        <v>98</v>
      </c>
      <c r="F562" t="s">
        <v>73</v>
      </c>
      <c r="G562">
        <v>1.0786614141534499E-2</v>
      </c>
      <c r="H562">
        <v>2E+20</v>
      </c>
      <c r="I562">
        <v>0</v>
      </c>
      <c r="J562">
        <v>1</v>
      </c>
      <c r="K562">
        <v>0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40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0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5.1297285883804403E-2</v>
      </c>
      <c r="U562" s="5">
        <f>IF((ContinuousStatsTable[[#This Row],[RepsRequested]]&gt;1),ContinuousStatsTable[[#This Row],[HalfWidth]],ContinuousStatsTable[[#This Row],[BatchMeansHalfWidth]])</f>
        <v>4.266409302196481E-3</v>
      </c>
    </row>
    <row r="563" spans="1:21" x14ac:dyDescent="0.35">
      <c r="A563" t="s">
        <v>68</v>
      </c>
      <c r="B563" t="s">
        <v>70</v>
      </c>
      <c r="C563">
        <v>13</v>
      </c>
      <c r="D563" t="s">
        <v>92</v>
      </c>
      <c r="E563" t="s">
        <v>98</v>
      </c>
      <c r="F563" t="s">
        <v>73</v>
      </c>
      <c r="G563">
        <v>4.6775190557375899</v>
      </c>
      <c r="H563">
        <v>2E+20</v>
      </c>
      <c r="I563">
        <v>0</v>
      </c>
      <c r="J563">
        <v>10</v>
      </c>
      <c r="K563">
        <v>2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40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3.0665287286053702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5.6439865641560401</v>
      </c>
      <c r="U563" s="5">
        <f>IF((ContinuousStatsTable[[#This Row],[RepsRequested]]&gt;1),ContinuousStatsTable[[#This Row],[HalfWidth]],ContinuousStatsTable[[#This Row],[BatchMeansHalfWidth]])</f>
        <v>0.22493791736316851</v>
      </c>
    </row>
    <row r="564" spans="1:21" x14ac:dyDescent="0.35">
      <c r="A564" t="s">
        <v>68</v>
      </c>
      <c r="B564" t="s">
        <v>70</v>
      </c>
      <c r="C564">
        <v>13</v>
      </c>
      <c r="D564" t="s">
        <v>94</v>
      </c>
      <c r="E564" t="s">
        <v>98</v>
      </c>
      <c r="F564" t="s">
        <v>73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40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0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0</v>
      </c>
      <c r="U564" s="5">
        <f>IF((ContinuousStatsTable[[#This Row],[RepsRequested]]&gt;1),ContinuousStatsTable[[#This Row],[HalfWidth]],ContinuousStatsTable[[#This Row],[BatchMeansHalfWidth]])</f>
        <v>0</v>
      </c>
    </row>
    <row r="565" spans="1:21" x14ac:dyDescent="0.35">
      <c r="A565" t="s">
        <v>68</v>
      </c>
      <c r="B565" t="s">
        <v>70</v>
      </c>
      <c r="C565">
        <v>13</v>
      </c>
      <c r="D565" t="s">
        <v>95</v>
      </c>
      <c r="E565" t="s">
        <v>98</v>
      </c>
      <c r="F565" t="s">
        <v>73</v>
      </c>
      <c r="G565">
        <v>0.32243204932143099</v>
      </c>
      <c r="H565">
        <v>2E+20</v>
      </c>
      <c r="I565">
        <v>0</v>
      </c>
      <c r="J565">
        <v>14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40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0.44531135910512998</v>
      </c>
      <c r="U565" s="5">
        <f>IF((ContinuousStatsTable[[#This Row],[RepsRequested]]&gt;1),ContinuousStatsTable[[#This Row],[HalfWidth]],ContinuousStatsTable[[#This Row],[BatchMeansHalfWidth]])</f>
        <v>4.0313835051106688E-2</v>
      </c>
    </row>
    <row r="566" spans="1:21" x14ac:dyDescent="0.35">
      <c r="A566" t="s">
        <v>68</v>
      </c>
      <c r="B566" t="s">
        <v>70</v>
      </c>
      <c r="C566">
        <v>13</v>
      </c>
      <c r="D566" t="s">
        <v>108</v>
      </c>
      <c r="E566" t="s">
        <v>101</v>
      </c>
      <c r="F566" t="s">
        <v>102</v>
      </c>
      <c r="G566">
        <v>0</v>
      </c>
      <c r="H566">
        <v>2E+20</v>
      </c>
      <c r="I566">
        <v>0</v>
      </c>
      <c r="J566">
        <v>0</v>
      </c>
      <c r="K566">
        <v>0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40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0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0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0</v>
      </c>
      <c r="U566" s="5">
        <f>IF((ContinuousStatsTable[[#This Row],[RepsRequested]]&gt;1),ContinuousStatsTable[[#This Row],[HalfWidth]],ContinuousStatsTable[[#This Row],[BatchMeansHalfWidth]])</f>
        <v>0</v>
      </c>
    </row>
    <row r="567" spans="1:21" x14ac:dyDescent="0.35">
      <c r="A567" t="s">
        <v>68</v>
      </c>
      <c r="B567" t="s">
        <v>70</v>
      </c>
      <c r="C567">
        <v>13</v>
      </c>
      <c r="D567" t="s">
        <v>108</v>
      </c>
      <c r="E567" t="s">
        <v>103</v>
      </c>
      <c r="F567" t="s">
        <v>102</v>
      </c>
      <c r="G567">
        <v>0</v>
      </c>
      <c r="H567">
        <v>2E+20</v>
      </c>
      <c r="I567">
        <v>0</v>
      </c>
      <c r="J567">
        <v>0</v>
      </c>
      <c r="K567">
        <v>0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40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0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0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0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0</v>
      </c>
      <c r="U567" s="5">
        <f>IF((ContinuousStatsTable[[#This Row],[RepsRequested]]&gt;1),ContinuousStatsTable[[#This Row],[HalfWidth]],ContinuousStatsTable[[#This Row],[BatchMeansHalfWidth]])</f>
        <v>0</v>
      </c>
    </row>
    <row r="568" spans="1:21" x14ac:dyDescent="0.35">
      <c r="A568" t="s">
        <v>68</v>
      </c>
      <c r="B568" t="s">
        <v>70</v>
      </c>
      <c r="C568">
        <v>13</v>
      </c>
      <c r="D568" t="s">
        <v>108</v>
      </c>
      <c r="E568" t="s">
        <v>104</v>
      </c>
      <c r="F568" t="s">
        <v>102</v>
      </c>
      <c r="G568">
        <v>1</v>
      </c>
      <c r="H568">
        <v>2E+20</v>
      </c>
      <c r="I568">
        <v>1</v>
      </c>
      <c r="J568">
        <v>1</v>
      </c>
      <c r="K568">
        <v>1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40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1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0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1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1</v>
      </c>
      <c r="U568" s="5">
        <f>IF((ContinuousStatsTable[[#This Row],[RepsRequested]]&gt;1),ContinuousStatsTable[[#This Row],[HalfWidth]],ContinuousStatsTable[[#This Row],[BatchMeansHalfWidth]])</f>
        <v>0</v>
      </c>
    </row>
    <row r="569" spans="1:21" x14ac:dyDescent="0.35">
      <c r="A569" t="s">
        <v>68</v>
      </c>
      <c r="B569" t="s">
        <v>70</v>
      </c>
      <c r="C569">
        <v>13</v>
      </c>
      <c r="D569" t="s">
        <v>109</v>
      </c>
      <c r="E569" t="s">
        <v>101</v>
      </c>
      <c r="F569" t="s">
        <v>102</v>
      </c>
      <c r="G569">
        <v>0</v>
      </c>
      <c r="H569">
        <v>2E+20</v>
      </c>
      <c r="I569">
        <v>0</v>
      </c>
      <c r="J569">
        <v>0</v>
      </c>
      <c r="K569">
        <v>0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40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0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0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0</v>
      </c>
      <c r="U569" s="5">
        <f>IF((ContinuousStatsTable[[#This Row],[RepsRequested]]&gt;1),ContinuousStatsTable[[#This Row],[HalfWidth]],ContinuousStatsTable[[#This Row],[BatchMeansHalfWidth]])</f>
        <v>0</v>
      </c>
    </row>
    <row r="570" spans="1:21" x14ac:dyDescent="0.35">
      <c r="A570" t="s">
        <v>68</v>
      </c>
      <c r="B570" t="s">
        <v>70</v>
      </c>
      <c r="C570">
        <v>13</v>
      </c>
      <c r="D570" t="s">
        <v>109</v>
      </c>
      <c r="E570" t="s">
        <v>103</v>
      </c>
      <c r="F570" t="s">
        <v>102</v>
      </c>
      <c r="G570">
        <v>0</v>
      </c>
      <c r="H570">
        <v>2E+20</v>
      </c>
      <c r="I570">
        <v>0</v>
      </c>
      <c r="J570">
        <v>0</v>
      </c>
      <c r="K570">
        <v>0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40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0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0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0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0</v>
      </c>
      <c r="U570" s="5">
        <f>IF((ContinuousStatsTable[[#This Row],[RepsRequested]]&gt;1),ContinuousStatsTable[[#This Row],[HalfWidth]],ContinuousStatsTable[[#This Row],[BatchMeansHalfWidth]])</f>
        <v>0</v>
      </c>
    </row>
    <row r="571" spans="1:21" x14ac:dyDescent="0.35">
      <c r="A571" t="s">
        <v>68</v>
      </c>
      <c r="B571" t="s">
        <v>70</v>
      </c>
      <c r="C571">
        <v>13</v>
      </c>
      <c r="D571" t="s">
        <v>109</v>
      </c>
      <c r="E571" t="s">
        <v>104</v>
      </c>
      <c r="F571" t="s">
        <v>102</v>
      </c>
      <c r="G571">
        <v>1</v>
      </c>
      <c r="H571">
        <v>2E+20</v>
      </c>
      <c r="I571">
        <v>1</v>
      </c>
      <c r="J571">
        <v>1</v>
      </c>
      <c r="K571">
        <v>1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40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1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0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1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1</v>
      </c>
      <c r="U571" s="5">
        <f>IF((ContinuousStatsTable[[#This Row],[RepsRequested]]&gt;1),ContinuousStatsTable[[#This Row],[HalfWidth]],ContinuousStatsTable[[#This Row],[BatchMeansHalfWidth]])</f>
        <v>0</v>
      </c>
    </row>
    <row r="572" spans="1:21" x14ac:dyDescent="0.35">
      <c r="A572" t="s">
        <v>68</v>
      </c>
      <c r="B572" t="s">
        <v>70</v>
      </c>
      <c r="C572">
        <v>13</v>
      </c>
      <c r="D572" t="s">
        <v>110</v>
      </c>
      <c r="E572" t="s">
        <v>101</v>
      </c>
      <c r="F572" t="s">
        <v>102</v>
      </c>
      <c r="G572">
        <v>0</v>
      </c>
      <c r="H572">
        <v>2E+20</v>
      </c>
      <c r="I572">
        <v>0</v>
      </c>
      <c r="J572">
        <v>0</v>
      </c>
      <c r="K572">
        <v>0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40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0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0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0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0</v>
      </c>
      <c r="U572" s="5">
        <f>IF((ContinuousStatsTable[[#This Row],[RepsRequested]]&gt;1),ContinuousStatsTable[[#This Row],[HalfWidth]],ContinuousStatsTable[[#This Row],[BatchMeansHalfWidth]])</f>
        <v>0</v>
      </c>
    </row>
    <row r="573" spans="1:21" x14ac:dyDescent="0.35">
      <c r="A573" t="s">
        <v>68</v>
      </c>
      <c r="B573" t="s">
        <v>70</v>
      </c>
      <c r="C573">
        <v>13</v>
      </c>
      <c r="D573" t="s">
        <v>110</v>
      </c>
      <c r="E573" t="s">
        <v>103</v>
      </c>
      <c r="F573" t="s">
        <v>102</v>
      </c>
      <c r="G573">
        <v>0</v>
      </c>
      <c r="H573">
        <v>2E+20</v>
      </c>
      <c r="I573">
        <v>0</v>
      </c>
      <c r="J573">
        <v>0</v>
      </c>
      <c r="K573">
        <v>0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40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0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0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0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35">
      <c r="A574" t="s">
        <v>68</v>
      </c>
      <c r="B574" t="s">
        <v>70</v>
      </c>
      <c r="C574">
        <v>13</v>
      </c>
      <c r="D574" t="s">
        <v>110</v>
      </c>
      <c r="E574" t="s">
        <v>104</v>
      </c>
      <c r="F574" t="s">
        <v>102</v>
      </c>
      <c r="G574">
        <v>1</v>
      </c>
      <c r="H574">
        <v>2E+20</v>
      </c>
      <c r="I574">
        <v>1</v>
      </c>
      <c r="J574">
        <v>1</v>
      </c>
      <c r="K574">
        <v>1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40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1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0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1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1</v>
      </c>
      <c r="U574" s="5">
        <f>IF((ContinuousStatsTable[[#This Row],[RepsRequested]]&gt;1),ContinuousStatsTable[[#This Row],[HalfWidth]],ContinuousStatsTable[[#This Row],[BatchMeansHalfWidth]])</f>
        <v>0</v>
      </c>
    </row>
    <row r="575" spans="1:21" x14ac:dyDescent="0.35">
      <c r="A575" t="s">
        <v>68</v>
      </c>
      <c r="B575" t="s">
        <v>70</v>
      </c>
      <c r="C575">
        <v>13</v>
      </c>
      <c r="D575" t="s">
        <v>111</v>
      </c>
      <c r="E575" t="s">
        <v>101</v>
      </c>
      <c r="F575" t="s">
        <v>102</v>
      </c>
      <c r="G575">
        <v>0</v>
      </c>
      <c r="H575">
        <v>2E+20</v>
      </c>
      <c r="I575">
        <v>0</v>
      </c>
      <c r="J575">
        <v>0</v>
      </c>
      <c r="K575">
        <v>0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40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0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0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0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0</v>
      </c>
      <c r="U575" s="5">
        <f>IF((ContinuousStatsTable[[#This Row],[RepsRequested]]&gt;1),ContinuousStatsTable[[#This Row],[HalfWidth]],ContinuousStatsTable[[#This Row],[BatchMeansHalfWidth]])</f>
        <v>0</v>
      </c>
    </row>
    <row r="576" spans="1:21" x14ac:dyDescent="0.35">
      <c r="A576" t="s">
        <v>68</v>
      </c>
      <c r="B576" t="s">
        <v>70</v>
      </c>
      <c r="C576">
        <v>13</v>
      </c>
      <c r="D576" t="s">
        <v>111</v>
      </c>
      <c r="E576" t="s">
        <v>103</v>
      </c>
      <c r="F576" t="s">
        <v>102</v>
      </c>
      <c r="G576">
        <v>0</v>
      </c>
      <c r="H576">
        <v>2E+20</v>
      </c>
      <c r="I576">
        <v>0</v>
      </c>
      <c r="J576">
        <v>0</v>
      </c>
      <c r="K576">
        <v>0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40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0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0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0</v>
      </c>
      <c r="U576" s="5">
        <f>IF((ContinuousStatsTable[[#This Row],[RepsRequested]]&gt;1),ContinuousStatsTable[[#This Row],[HalfWidth]],ContinuousStatsTable[[#This Row],[BatchMeansHalfWidth]])</f>
        <v>0</v>
      </c>
    </row>
    <row r="577" spans="1:21" x14ac:dyDescent="0.35">
      <c r="A577" t="s">
        <v>68</v>
      </c>
      <c r="B577" t="s">
        <v>70</v>
      </c>
      <c r="C577">
        <v>13</v>
      </c>
      <c r="D577" t="s">
        <v>111</v>
      </c>
      <c r="E577" t="s">
        <v>104</v>
      </c>
      <c r="F577" t="s">
        <v>102</v>
      </c>
      <c r="G577">
        <v>3</v>
      </c>
      <c r="H577">
        <v>2E+20</v>
      </c>
      <c r="I577">
        <v>3</v>
      </c>
      <c r="J577">
        <v>3</v>
      </c>
      <c r="K577">
        <v>3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40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3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3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3</v>
      </c>
      <c r="U577" s="5">
        <f>IF((ContinuousStatsTable[[#This Row],[RepsRequested]]&gt;1),ContinuousStatsTable[[#This Row],[HalfWidth]],ContinuousStatsTable[[#This Row],[BatchMeansHalfWidth]])</f>
        <v>0</v>
      </c>
    </row>
    <row r="578" spans="1:21" x14ac:dyDescent="0.35">
      <c r="A578" t="s">
        <v>68</v>
      </c>
      <c r="B578" t="s">
        <v>70</v>
      </c>
      <c r="C578">
        <v>13</v>
      </c>
      <c r="D578" t="s">
        <v>112</v>
      </c>
      <c r="E578" t="s">
        <v>101</v>
      </c>
      <c r="F578" t="s">
        <v>102</v>
      </c>
      <c r="G578">
        <v>0.16976135707510301</v>
      </c>
      <c r="H578">
        <v>2E+20</v>
      </c>
      <c r="I578">
        <v>0</v>
      </c>
      <c r="J578">
        <v>1</v>
      </c>
      <c r="K578">
        <v>8.3333333333333301E-2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40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2.6917362930432401E-2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0.16976135707510301</v>
      </c>
      <c r="U578" s="5">
        <f>IF((ContinuousStatsTable[[#This Row],[RepsRequested]]&gt;1),ContinuousStatsTable[[#This Row],[HalfWidth]],ContinuousStatsTable[[#This Row],[BatchMeansHalfWidth]])</f>
        <v>9.6705244070255485E-3</v>
      </c>
    </row>
    <row r="579" spans="1:21" x14ac:dyDescent="0.35">
      <c r="A579" t="s">
        <v>68</v>
      </c>
      <c r="B579" t="s">
        <v>70</v>
      </c>
      <c r="C579">
        <v>13</v>
      </c>
      <c r="D579" t="s">
        <v>112</v>
      </c>
      <c r="E579" t="s">
        <v>103</v>
      </c>
      <c r="F579" t="s">
        <v>102</v>
      </c>
      <c r="G579">
        <v>4.9134925203039197</v>
      </c>
      <c r="H579">
        <v>2E+20</v>
      </c>
      <c r="I579">
        <v>0</v>
      </c>
      <c r="J579">
        <v>42</v>
      </c>
      <c r="K579">
        <v>4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40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1.2588231451035701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4.9134925203039197</v>
      </c>
      <c r="U579" s="5">
        <f>IF((ContinuousStatsTable[[#This Row],[RepsRequested]]&gt;1),ContinuousStatsTable[[#This Row],[HalfWidth]],ContinuousStatsTable[[#This Row],[BatchMeansHalfWidth]])</f>
        <v>0.23893952850585826</v>
      </c>
    </row>
    <row r="580" spans="1:21" x14ac:dyDescent="0.35">
      <c r="A580" t="s">
        <v>68</v>
      </c>
      <c r="B580" t="s">
        <v>70</v>
      </c>
      <c r="C580">
        <v>13</v>
      </c>
      <c r="D580" t="s">
        <v>112</v>
      </c>
      <c r="E580" t="s">
        <v>104</v>
      </c>
      <c r="F580" t="s">
        <v>102</v>
      </c>
      <c r="G580">
        <v>39.5796282526981</v>
      </c>
      <c r="H580">
        <v>2E+20</v>
      </c>
      <c r="I580">
        <v>0</v>
      </c>
      <c r="J580">
        <v>48</v>
      </c>
      <c r="K580">
        <v>48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40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39.319148936170201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43.914893617021299</v>
      </c>
      <c r="U580" s="5">
        <f>IF((ContinuousStatsTable[[#This Row],[RepsRequested]]&gt;1),ContinuousStatsTable[[#This Row],[HalfWidth]],ContinuousStatsTable[[#This Row],[BatchMeansHalfWidth]])</f>
        <v>0.37377625497939559</v>
      </c>
    </row>
    <row r="581" spans="1:21" x14ac:dyDescent="0.35">
      <c r="A581" t="s">
        <v>68</v>
      </c>
      <c r="B581" t="s">
        <v>70</v>
      </c>
      <c r="C581">
        <v>13</v>
      </c>
      <c r="D581" t="s">
        <v>113</v>
      </c>
      <c r="E581" t="s">
        <v>101</v>
      </c>
      <c r="F581" t="s">
        <v>102</v>
      </c>
      <c r="G581">
        <v>3.83143950452218E-2</v>
      </c>
      <c r="H581">
        <v>1.38469452701047E-2</v>
      </c>
      <c r="I581">
        <v>0</v>
      </c>
      <c r="J581">
        <v>1</v>
      </c>
      <c r="K581">
        <v>0.13888888888888901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40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1.9285676078063401E-2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4.8625620211652898E-2</v>
      </c>
      <c r="U581" s="5">
        <f>IF((ContinuousStatsTable[[#This Row],[RepsRequested]]&gt;1),ContinuousStatsTable[[#This Row],[HalfWidth]],ContinuousStatsTable[[#This Row],[BatchMeansHalfWidth]])</f>
        <v>2.3250169252848917E-3</v>
      </c>
    </row>
    <row r="582" spans="1:21" x14ac:dyDescent="0.35">
      <c r="A582" t="s">
        <v>68</v>
      </c>
      <c r="B582" t="s">
        <v>70</v>
      </c>
      <c r="C582">
        <v>13</v>
      </c>
      <c r="D582" t="s">
        <v>113</v>
      </c>
      <c r="E582" t="s">
        <v>103</v>
      </c>
      <c r="F582" t="s">
        <v>102</v>
      </c>
      <c r="G582">
        <v>1.34083283444468</v>
      </c>
      <c r="H582">
        <v>0.47680630515695699</v>
      </c>
      <c r="I582">
        <v>0</v>
      </c>
      <c r="J582">
        <v>21</v>
      </c>
      <c r="K582">
        <v>5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40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0.49501686695507002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1.34083283444468</v>
      </c>
      <c r="U582" s="5">
        <f>IF((ContinuousStatsTable[[#This Row],[RepsRequested]]&gt;1),ContinuousStatsTable[[#This Row],[HalfWidth]],ContinuousStatsTable[[#This Row],[BatchMeansHalfWidth]])</f>
        <v>6.3703063430586918E-2</v>
      </c>
    </row>
    <row r="583" spans="1:21" x14ac:dyDescent="0.35">
      <c r="A583" t="s">
        <v>68</v>
      </c>
      <c r="B583" t="s">
        <v>70</v>
      </c>
      <c r="C583">
        <v>13</v>
      </c>
      <c r="D583" t="s">
        <v>113</v>
      </c>
      <c r="E583" t="s">
        <v>104</v>
      </c>
      <c r="F583" t="s">
        <v>102</v>
      </c>
      <c r="G583">
        <v>34.428500136708699</v>
      </c>
      <c r="H583">
        <v>2E+20</v>
      </c>
      <c r="I583">
        <v>0</v>
      </c>
      <c r="J583">
        <v>36</v>
      </c>
      <c r="K583">
        <v>36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40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33.840029614371403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34.468085106383</v>
      </c>
      <c r="U583" s="5">
        <f>IF((ContinuousStatsTable[[#This Row],[RepsRequested]]&gt;1),ContinuousStatsTable[[#This Row],[HalfWidth]],ContinuousStatsTable[[#This Row],[BatchMeansHalfWidth]])</f>
        <v>5.7059994756210479E-2</v>
      </c>
    </row>
    <row r="584" spans="1:21" x14ac:dyDescent="0.35">
      <c r="A584" t="s">
        <v>68</v>
      </c>
      <c r="B584" t="s">
        <v>70</v>
      </c>
      <c r="C584">
        <v>13</v>
      </c>
      <c r="D584" t="s">
        <v>114</v>
      </c>
      <c r="E584" t="s">
        <v>101</v>
      </c>
      <c r="F584" t="s">
        <v>102</v>
      </c>
      <c r="G584">
        <v>0.13103116230963199</v>
      </c>
      <c r="H584">
        <v>6.06252966542234E-2</v>
      </c>
      <c r="I584">
        <v>0</v>
      </c>
      <c r="J584">
        <v>1</v>
      </c>
      <c r="K584">
        <v>0.13888888888888901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40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5.2407092959504499E-2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0.13103116230963199</v>
      </c>
      <c r="U584" s="5">
        <f>IF((ContinuousStatsTable[[#This Row],[RepsRequested]]&gt;1),ContinuousStatsTable[[#This Row],[HalfWidth]],ContinuousStatsTable[[#This Row],[BatchMeansHalfWidth]])</f>
        <v>7.2364318332914495E-3</v>
      </c>
    </row>
    <row r="585" spans="1:21" x14ac:dyDescent="0.35">
      <c r="A585" t="s">
        <v>68</v>
      </c>
      <c r="B585" t="s">
        <v>70</v>
      </c>
      <c r="C585">
        <v>13</v>
      </c>
      <c r="D585" t="s">
        <v>114</v>
      </c>
      <c r="E585" t="s">
        <v>103</v>
      </c>
      <c r="F585" t="s">
        <v>102</v>
      </c>
      <c r="G585">
        <v>3.63156438765147</v>
      </c>
      <c r="H585">
        <v>1.26421474383497</v>
      </c>
      <c r="I585">
        <v>0</v>
      </c>
      <c r="J585">
        <v>24</v>
      </c>
      <c r="K585">
        <v>5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40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1.4135292926674801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3.63156438765147</v>
      </c>
      <c r="U585" s="5">
        <f>IF((ContinuousStatsTable[[#This Row],[RepsRequested]]&gt;1),ContinuousStatsTable[[#This Row],[HalfWidth]],ContinuousStatsTable[[#This Row],[BatchMeansHalfWidth]])</f>
        <v>0.17088156037632463</v>
      </c>
    </row>
    <row r="586" spans="1:21" x14ac:dyDescent="0.35">
      <c r="A586" t="s">
        <v>68</v>
      </c>
      <c r="B586" t="s">
        <v>70</v>
      </c>
      <c r="C586">
        <v>13</v>
      </c>
      <c r="D586" t="s">
        <v>114</v>
      </c>
      <c r="E586" t="s">
        <v>104</v>
      </c>
      <c r="F586" t="s">
        <v>102</v>
      </c>
      <c r="G586">
        <v>33.217652187954798</v>
      </c>
      <c r="H586">
        <v>2E+20</v>
      </c>
      <c r="I586">
        <v>0</v>
      </c>
      <c r="J586">
        <v>36</v>
      </c>
      <c r="K586">
        <v>36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40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32.66897321215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34.468085106383</v>
      </c>
      <c r="U586" s="5">
        <f>IF((ContinuousStatsTable[[#This Row],[RepsRequested]]&gt;1),ContinuousStatsTable[[#This Row],[HalfWidth]],ContinuousStatsTable[[#This Row],[BatchMeansHalfWidth]])</f>
        <v>0.15911903310216846</v>
      </c>
    </row>
    <row r="587" spans="1:21" x14ac:dyDescent="0.35">
      <c r="A587" t="s">
        <v>68</v>
      </c>
      <c r="B587" t="s">
        <v>70</v>
      </c>
      <c r="C587">
        <v>14</v>
      </c>
      <c r="D587" t="s">
        <v>71</v>
      </c>
      <c r="E587" t="s">
        <v>98</v>
      </c>
      <c r="F587" t="s">
        <v>73</v>
      </c>
      <c r="G587">
        <v>0.16138538120984899</v>
      </c>
      <c r="H587">
        <v>2E+20</v>
      </c>
      <c r="I587">
        <v>0</v>
      </c>
      <c r="J587">
        <v>4</v>
      </c>
      <c r="K587">
        <v>0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40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0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0.39810019353189602</v>
      </c>
      <c r="U587" s="5">
        <f>IF((ContinuousStatsTable[[#This Row],[RepsRequested]]&gt;1),ContinuousStatsTable[[#This Row],[HalfWidth]],ContinuousStatsTable[[#This Row],[BatchMeansHalfWidth]])</f>
        <v>3.517181568707349E-2</v>
      </c>
    </row>
    <row r="588" spans="1:21" x14ac:dyDescent="0.35">
      <c r="A588" t="s">
        <v>68</v>
      </c>
      <c r="B588" t="s">
        <v>70</v>
      </c>
      <c r="C588">
        <v>14</v>
      </c>
      <c r="D588" t="s">
        <v>77</v>
      </c>
      <c r="E588" t="s">
        <v>98</v>
      </c>
      <c r="F588" t="s">
        <v>73</v>
      </c>
      <c r="G588">
        <v>13.713169021384999</v>
      </c>
      <c r="H588">
        <v>3E+20</v>
      </c>
      <c r="I588">
        <v>0</v>
      </c>
      <c r="J588">
        <v>34</v>
      </c>
      <c r="K588">
        <v>3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40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1.97697145350313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41.178919364966802</v>
      </c>
      <c r="U588" s="5">
        <f>IF((ContinuousStatsTable[[#This Row],[RepsRequested]]&gt;1),ContinuousStatsTable[[#This Row],[HalfWidth]],ContinuousStatsTable[[#This Row],[BatchMeansHalfWidth]])</f>
        <v>3.4233048293887243</v>
      </c>
    </row>
    <row r="589" spans="1:21" x14ac:dyDescent="0.35">
      <c r="A589" t="s">
        <v>68</v>
      </c>
      <c r="B589" t="s">
        <v>70</v>
      </c>
      <c r="C589">
        <v>14</v>
      </c>
      <c r="D589" t="s">
        <v>78</v>
      </c>
      <c r="E589" t="s">
        <v>98</v>
      </c>
      <c r="F589" t="s">
        <v>73</v>
      </c>
      <c r="G589">
        <v>9.9396169490006105</v>
      </c>
      <c r="H589">
        <v>2E+20</v>
      </c>
      <c r="I589">
        <v>0</v>
      </c>
      <c r="J589">
        <v>19</v>
      </c>
      <c r="K589">
        <v>10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40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0.454771552839979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19.253696848776201</v>
      </c>
      <c r="U589" s="5">
        <f>IF((ContinuousStatsTable[[#This Row],[RepsRequested]]&gt;1),ContinuousStatsTable[[#This Row],[HalfWidth]],ContinuousStatsTable[[#This Row],[BatchMeansHalfWidth]])</f>
        <v>1.1662037419143689</v>
      </c>
    </row>
    <row r="590" spans="1:21" x14ac:dyDescent="0.35">
      <c r="A590" t="s">
        <v>68</v>
      </c>
      <c r="B590" t="s">
        <v>70</v>
      </c>
      <c r="C590">
        <v>14</v>
      </c>
      <c r="D590" t="s">
        <v>79</v>
      </c>
      <c r="E590" t="s">
        <v>99</v>
      </c>
      <c r="F590" t="s">
        <v>81</v>
      </c>
      <c r="G590">
        <v>40.131627009847399</v>
      </c>
      <c r="H590">
        <v>2E+20</v>
      </c>
      <c r="I590">
        <v>22</v>
      </c>
      <c r="J590">
        <v>62</v>
      </c>
      <c r="K590">
        <v>22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40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13.1688445993387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68.135346638049199</v>
      </c>
      <c r="U590" s="5">
        <f>IF((ContinuousStatsTable[[#This Row],[RepsRequested]]&gt;1),ContinuousStatsTable[[#This Row],[HalfWidth]],ContinuousStatsTable[[#This Row],[BatchMeansHalfWidth]])</f>
        <v>4.6926448559231861</v>
      </c>
    </row>
    <row r="591" spans="1:21" x14ac:dyDescent="0.35">
      <c r="A591" t="s">
        <v>68</v>
      </c>
      <c r="B591" t="s">
        <v>70</v>
      </c>
      <c r="C591">
        <v>14</v>
      </c>
      <c r="D591" t="s">
        <v>87</v>
      </c>
      <c r="E591" t="s">
        <v>98</v>
      </c>
      <c r="F591" t="s">
        <v>73</v>
      </c>
      <c r="G591">
        <v>0.183688450841409</v>
      </c>
      <c r="H591">
        <v>2E+20</v>
      </c>
      <c r="I591">
        <v>0</v>
      </c>
      <c r="J591">
        <v>20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40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0.33740401833613798</v>
      </c>
      <c r="U591" s="5">
        <f>IF((ContinuousStatsTable[[#This Row],[RepsRequested]]&gt;1),ContinuousStatsTable[[#This Row],[HalfWidth]],ContinuousStatsTable[[#This Row],[BatchMeansHalfWidth]])</f>
        <v>2.7365839349572658E-2</v>
      </c>
    </row>
    <row r="592" spans="1:21" x14ac:dyDescent="0.35">
      <c r="A592" t="s">
        <v>68</v>
      </c>
      <c r="B592" t="s">
        <v>70</v>
      </c>
      <c r="C592">
        <v>14</v>
      </c>
      <c r="D592" t="s">
        <v>100</v>
      </c>
      <c r="E592" t="s">
        <v>101</v>
      </c>
      <c r="F592" t="s">
        <v>102</v>
      </c>
      <c r="G592">
        <v>0.91835566829756099</v>
      </c>
      <c r="H592">
        <v>2E+20</v>
      </c>
      <c r="I592">
        <v>0</v>
      </c>
      <c r="J592">
        <v>1</v>
      </c>
      <c r="K592">
        <v>1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40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0.460239554527484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1</v>
      </c>
      <c r="U592" s="5">
        <f>IF((ContinuousStatsTable[[#This Row],[RepsRequested]]&gt;1),ContinuousStatsTable[[#This Row],[HalfWidth]],ContinuousStatsTable[[#This Row],[BatchMeansHalfWidth]])</f>
        <v>4.1864622421722578E-2</v>
      </c>
    </row>
    <row r="593" spans="1:21" x14ac:dyDescent="0.35">
      <c r="A593" t="s">
        <v>68</v>
      </c>
      <c r="B593" t="s">
        <v>70</v>
      </c>
      <c r="C593">
        <v>14</v>
      </c>
      <c r="D593" t="s">
        <v>100</v>
      </c>
      <c r="E593" t="s">
        <v>103</v>
      </c>
      <c r="F593" t="s">
        <v>102</v>
      </c>
      <c r="G593">
        <v>2.75506700489268</v>
      </c>
      <c r="H593">
        <v>2E+20</v>
      </c>
      <c r="I593">
        <v>0</v>
      </c>
      <c r="J593">
        <v>3</v>
      </c>
      <c r="K593">
        <v>3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40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1.38071866358245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3</v>
      </c>
      <c r="U593" s="5">
        <f>IF((ContinuousStatsTable[[#This Row],[RepsRequested]]&gt;1),ContinuousStatsTable[[#This Row],[HalfWidth]],ContinuousStatsTable[[#This Row],[BatchMeansHalfWidth]])</f>
        <v>0.1255938672651678</v>
      </c>
    </row>
    <row r="594" spans="1:21" x14ac:dyDescent="0.35">
      <c r="A594" t="s">
        <v>68</v>
      </c>
      <c r="B594" t="s">
        <v>70</v>
      </c>
      <c r="C594">
        <v>14</v>
      </c>
      <c r="D594" t="s">
        <v>100</v>
      </c>
      <c r="E594" t="s">
        <v>104</v>
      </c>
      <c r="F594" t="s">
        <v>102</v>
      </c>
      <c r="G594">
        <v>3</v>
      </c>
      <c r="H594">
        <v>2E+20</v>
      </c>
      <c r="I594">
        <v>3</v>
      </c>
      <c r="J594">
        <v>3</v>
      </c>
      <c r="K594">
        <v>3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40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3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0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3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3</v>
      </c>
      <c r="U594" s="5">
        <f>IF((ContinuousStatsTable[[#This Row],[RepsRequested]]&gt;1),ContinuousStatsTable[[#This Row],[HalfWidth]],ContinuousStatsTable[[#This Row],[BatchMeansHalfWidth]])</f>
        <v>0</v>
      </c>
    </row>
    <row r="595" spans="1:21" x14ac:dyDescent="0.35">
      <c r="A595" t="s">
        <v>68</v>
      </c>
      <c r="B595" t="s">
        <v>70</v>
      </c>
      <c r="C595">
        <v>14</v>
      </c>
      <c r="D595" t="s">
        <v>105</v>
      </c>
      <c r="E595" t="s">
        <v>101</v>
      </c>
      <c r="F595" t="s">
        <v>102</v>
      </c>
      <c r="G595">
        <v>0.98513053168609999</v>
      </c>
      <c r="H595">
        <v>2E+20</v>
      </c>
      <c r="I595">
        <v>0</v>
      </c>
      <c r="J595">
        <v>1</v>
      </c>
      <c r="K595">
        <v>1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40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0.51093143286290499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0.99324124232539002</v>
      </c>
      <c r="U595" s="5">
        <f>IF((ContinuousStatsTable[[#This Row],[RepsRequested]]&gt;1),ContinuousStatsTable[[#This Row],[HalfWidth]],ContinuousStatsTable[[#This Row],[BatchMeansHalfWidth]])</f>
        <v>3.8036249547188657E-2</v>
      </c>
    </row>
    <row r="596" spans="1:21" x14ac:dyDescent="0.35">
      <c r="A596" t="s">
        <v>68</v>
      </c>
      <c r="B596" t="s">
        <v>70</v>
      </c>
      <c r="C596">
        <v>14</v>
      </c>
      <c r="D596" t="s">
        <v>105</v>
      </c>
      <c r="E596" t="s">
        <v>103</v>
      </c>
      <c r="F596" t="s">
        <v>102</v>
      </c>
      <c r="G596">
        <v>1.9702610633722</v>
      </c>
      <c r="H596">
        <v>2E+20</v>
      </c>
      <c r="I596">
        <v>0</v>
      </c>
      <c r="J596">
        <v>2</v>
      </c>
      <c r="K596">
        <v>2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40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1.02186286572581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1.98648248465078</v>
      </c>
      <c r="U596" s="5">
        <f>IF((ContinuousStatsTable[[#This Row],[RepsRequested]]&gt;1),ContinuousStatsTable[[#This Row],[HalfWidth]],ContinuousStatsTable[[#This Row],[BatchMeansHalfWidth]])</f>
        <v>7.6072499094375606E-2</v>
      </c>
    </row>
    <row r="597" spans="1:21" x14ac:dyDescent="0.35">
      <c r="A597" t="s">
        <v>68</v>
      </c>
      <c r="B597" t="s">
        <v>70</v>
      </c>
      <c r="C597">
        <v>14</v>
      </c>
      <c r="D597" t="s">
        <v>105</v>
      </c>
      <c r="E597" t="s">
        <v>104</v>
      </c>
      <c r="F597" t="s">
        <v>102</v>
      </c>
      <c r="G597">
        <v>2</v>
      </c>
      <c r="H597">
        <v>2E+20</v>
      </c>
      <c r="I597">
        <v>2</v>
      </c>
      <c r="J597">
        <v>2</v>
      </c>
      <c r="K597">
        <v>2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40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2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0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2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2</v>
      </c>
      <c r="U597" s="5">
        <f>IF((ContinuousStatsTable[[#This Row],[RepsRequested]]&gt;1),ContinuousStatsTable[[#This Row],[HalfWidth]],ContinuousStatsTable[[#This Row],[BatchMeansHalfWidth]])</f>
        <v>0</v>
      </c>
    </row>
    <row r="598" spans="1:21" x14ac:dyDescent="0.35">
      <c r="A598" t="s">
        <v>68</v>
      </c>
      <c r="B598" t="s">
        <v>70</v>
      </c>
      <c r="C598">
        <v>14</v>
      </c>
      <c r="D598" t="s">
        <v>106</v>
      </c>
      <c r="E598" t="s">
        <v>101</v>
      </c>
      <c r="F598" t="s">
        <v>102</v>
      </c>
      <c r="G598">
        <v>2.5506444284091E-2</v>
      </c>
      <c r="H598">
        <v>2E+20</v>
      </c>
      <c r="I598">
        <v>0</v>
      </c>
      <c r="J598">
        <v>1</v>
      </c>
      <c r="K598">
        <v>0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40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1.4048189417398899E-2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4.5875370133509598E-2</v>
      </c>
      <c r="U598" s="5">
        <f>IF((ContinuousStatsTable[[#This Row],[RepsRequested]]&gt;1),ContinuousStatsTable[[#This Row],[HalfWidth]],ContinuousStatsTable[[#This Row],[BatchMeansHalfWidth]])</f>
        <v>2.1678538559285762E-3</v>
      </c>
    </row>
    <row r="599" spans="1:21" x14ac:dyDescent="0.35">
      <c r="A599" t="s">
        <v>68</v>
      </c>
      <c r="B599" t="s">
        <v>70</v>
      </c>
      <c r="C599">
        <v>14</v>
      </c>
      <c r="D599" t="s">
        <v>106</v>
      </c>
      <c r="E599" t="s">
        <v>103</v>
      </c>
      <c r="F599" t="s">
        <v>102</v>
      </c>
      <c r="G599">
        <v>2.5506444284091E-2</v>
      </c>
      <c r="H599">
        <v>2E+20</v>
      </c>
      <c r="I599">
        <v>0</v>
      </c>
      <c r="J599">
        <v>1</v>
      </c>
      <c r="K599">
        <v>0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40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1.4048189417398899E-2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4.5875370133509598E-2</v>
      </c>
      <c r="U599" s="5">
        <f>IF((ContinuousStatsTable[[#This Row],[RepsRequested]]&gt;1),ContinuousStatsTable[[#This Row],[HalfWidth]],ContinuousStatsTable[[#This Row],[BatchMeansHalfWidth]])</f>
        <v>2.1678538559285762E-3</v>
      </c>
    </row>
    <row r="600" spans="1:21" x14ac:dyDescent="0.35">
      <c r="A600" t="s">
        <v>68</v>
      </c>
      <c r="B600" t="s">
        <v>70</v>
      </c>
      <c r="C600">
        <v>14</v>
      </c>
      <c r="D600" t="s">
        <v>106</v>
      </c>
      <c r="E600" t="s">
        <v>104</v>
      </c>
      <c r="F600" t="s">
        <v>102</v>
      </c>
      <c r="G600">
        <v>1</v>
      </c>
      <c r="H600">
        <v>2E+20</v>
      </c>
      <c r="I600">
        <v>1</v>
      </c>
      <c r="J600">
        <v>1</v>
      </c>
      <c r="K600">
        <v>1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40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1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0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1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1</v>
      </c>
      <c r="U600" s="5">
        <f>IF((ContinuousStatsTable[[#This Row],[RepsRequested]]&gt;1),ContinuousStatsTable[[#This Row],[HalfWidth]],ContinuousStatsTable[[#This Row],[BatchMeansHalfWidth]])</f>
        <v>0</v>
      </c>
    </row>
    <row r="601" spans="1:21" x14ac:dyDescent="0.35">
      <c r="A601" t="s">
        <v>68</v>
      </c>
      <c r="B601" t="s">
        <v>70</v>
      </c>
      <c r="C601">
        <v>14</v>
      </c>
      <c r="D601" t="s">
        <v>88</v>
      </c>
      <c r="E601" t="s">
        <v>98</v>
      </c>
      <c r="F601" t="s">
        <v>73</v>
      </c>
      <c r="G601">
        <v>0</v>
      </c>
      <c r="H601">
        <v>2E+20</v>
      </c>
      <c r="I601">
        <v>0</v>
      </c>
      <c r="J601">
        <v>0</v>
      </c>
      <c r="K601">
        <v>0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40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0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0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0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0</v>
      </c>
      <c r="U601" s="5">
        <f>IF((ContinuousStatsTable[[#This Row],[RepsRequested]]&gt;1),ContinuousStatsTable[[#This Row],[HalfWidth]],ContinuousStatsTable[[#This Row],[BatchMeansHalfWidth]])</f>
        <v>0</v>
      </c>
    </row>
    <row r="602" spans="1:21" x14ac:dyDescent="0.35">
      <c r="A602" t="s">
        <v>68</v>
      </c>
      <c r="B602" t="s">
        <v>70</v>
      </c>
      <c r="C602">
        <v>14</v>
      </c>
      <c r="D602" t="s">
        <v>89</v>
      </c>
      <c r="E602" t="s">
        <v>98</v>
      </c>
      <c r="F602" t="s">
        <v>73</v>
      </c>
      <c r="G602">
        <v>0.47009269245211799</v>
      </c>
      <c r="H602">
        <v>2E+20</v>
      </c>
      <c r="I602">
        <v>0</v>
      </c>
      <c r="J602">
        <v>8</v>
      </c>
      <c r="K602">
        <v>0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40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0.204887090690615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0.964264608806778</v>
      </c>
      <c r="U602" s="5">
        <f>IF((ContinuousStatsTable[[#This Row],[RepsRequested]]&gt;1),ContinuousStatsTable[[#This Row],[HalfWidth]],ContinuousStatsTable[[#This Row],[BatchMeansHalfWidth]])</f>
        <v>4.9144138657566706E-2</v>
      </c>
    </row>
    <row r="603" spans="1:21" x14ac:dyDescent="0.35">
      <c r="A603" t="s">
        <v>68</v>
      </c>
      <c r="B603" t="s">
        <v>70</v>
      </c>
      <c r="C603">
        <v>14</v>
      </c>
      <c r="D603" t="s">
        <v>107</v>
      </c>
      <c r="E603" t="s">
        <v>101</v>
      </c>
      <c r="F603" t="s">
        <v>102</v>
      </c>
      <c r="G603">
        <v>0.127624314487086</v>
      </c>
      <c r="H603">
        <v>2E+20</v>
      </c>
      <c r="I603">
        <v>0</v>
      </c>
      <c r="J603">
        <v>1</v>
      </c>
      <c r="K603">
        <v>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40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5.37537032568541E-2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0.25294900578934798</v>
      </c>
      <c r="U603" s="5">
        <f>IF((ContinuousStatsTable[[#This Row],[RepsRequested]]&gt;1),ContinuousStatsTable[[#This Row],[HalfWidth]],ContinuousStatsTable[[#This Row],[BatchMeansHalfWidth]])</f>
        <v>1.2546446473909312E-2</v>
      </c>
    </row>
    <row r="604" spans="1:21" x14ac:dyDescent="0.35">
      <c r="A604" t="s">
        <v>68</v>
      </c>
      <c r="B604" t="s">
        <v>70</v>
      </c>
      <c r="C604">
        <v>14</v>
      </c>
      <c r="D604" t="s">
        <v>107</v>
      </c>
      <c r="E604" t="s">
        <v>103</v>
      </c>
      <c r="F604" t="s">
        <v>102</v>
      </c>
      <c r="G604">
        <v>0.255248628974172</v>
      </c>
      <c r="H604">
        <v>2E+20</v>
      </c>
      <c r="I604">
        <v>0</v>
      </c>
      <c r="J604">
        <v>2</v>
      </c>
      <c r="K604">
        <v>0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40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0.10750740651370801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0.50589801157869696</v>
      </c>
      <c r="U604" s="5">
        <f>IF((ContinuousStatsTable[[#This Row],[RepsRequested]]&gt;1),ContinuousStatsTable[[#This Row],[HalfWidth]],ContinuousStatsTable[[#This Row],[BatchMeansHalfWidth]])</f>
        <v>2.5092892947818527E-2</v>
      </c>
    </row>
    <row r="605" spans="1:21" x14ac:dyDescent="0.35">
      <c r="A605" t="s">
        <v>68</v>
      </c>
      <c r="B605" t="s">
        <v>70</v>
      </c>
      <c r="C605">
        <v>14</v>
      </c>
      <c r="D605" t="s">
        <v>107</v>
      </c>
      <c r="E605" t="s">
        <v>104</v>
      </c>
      <c r="F605" t="s">
        <v>102</v>
      </c>
      <c r="G605">
        <v>2</v>
      </c>
      <c r="H605">
        <v>2E+20</v>
      </c>
      <c r="I605">
        <v>2</v>
      </c>
      <c r="J605">
        <v>2</v>
      </c>
      <c r="K605">
        <v>2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40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2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2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2</v>
      </c>
      <c r="U605" s="5">
        <f>IF((ContinuousStatsTable[[#This Row],[RepsRequested]]&gt;1),ContinuousStatsTable[[#This Row],[HalfWidth]],ContinuousStatsTable[[#This Row],[BatchMeansHalfWidth]])</f>
        <v>0</v>
      </c>
    </row>
    <row r="606" spans="1:21" x14ac:dyDescent="0.35">
      <c r="A606" t="s">
        <v>68</v>
      </c>
      <c r="B606" t="s">
        <v>70</v>
      </c>
      <c r="C606">
        <v>14</v>
      </c>
      <c r="D606" t="s">
        <v>90</v>
      </c>
      <c r="E606" t="s">
        <v>98</v>
      </c>
      <c r="F606" t="s">
        <v>73</v>
      </c>
      <c r="G606">
        <v>1.29357226044448E-2</v>
      </c>
      <c r="H606">
        <v>2E+20</v>
      </c>
      <c r="I606">
        <v>0</v>
      </c>
      <c r="J606">
        <v>1</v>
      </c>
      <c r="K606">
        <v>0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40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0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3.9129347275412202E-2</v>
      </c>
      <c r="U606" s="5">
        <f>IF((ContinuousStatsTable[[#This Row],[RepsRequested]]&gt;1),ContinuousStatsTable[[#This Row],[HalfWidth]],ContinuousStatsTable[[#This Row],[BatchMeansHalfWidth]])</f>
        <v>2.9617305217409431E-3</v>
      </c>
    </row>
    <row r="607" spans="1:21" x14ac:dyDescent="0.35">
      <c r="A607" t="s">
        <v>68</v>
      </c>
      <c r="B607" t="s">
        <v>70</v>
      </c>
      <c r="C607">
        <v>14</v>
      </c>
      <c r="D607" t="s">
        <v>91</v>
      </c>
      <c r="E607" t="s">
        <v>98</v>
      </c>
      <c r="F607" t="s">
        <v>73</v>
      </c>
      <c r="G607">
        <v>2.5348822936532701E-3</v>
      </c>
      <c r="H607">
        <v>2E+20</v>
      </c>
      <c r="I607">
        <v>0</v>
      </c>
      <c r="J607">
        <v>1</v>
      </c>
      <c r="K607">
        <v>0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40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0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5.1297285883804403E-2</v>
      </c>
      <c r="U607" s="5">
        <f>IF((ContinuousStatsTable[[#This Row],[RepsRequested]]&gt;1),ContinuousStatsTable[[#This Row],[HalfWidth]],ContinuousStatsTable[[#This Row],[BatchMeansHalfWidth]])</f>
        <v>4.266409302196481E-3</v>
      </c>
    </row>
    <row r="608" spans="1:21" x14ac:dyDescent="0.35">
      <c r="A608" t="s">
        <v>68</v>
      </c>
      <c r="B608" t="s">
        <v>70</v>
      </c>
      <c r="C608">
        <v>14</v>
      </c>
      <c r="D608" t="s">
        <v>92</v>
      </c>
      <c r="E608" t="s">
        <v>98</v>
      </c>
      <c r="F608" t="s">
        <v>73</v>
      </c>
      <c r="G608">
        <v>4.4515952342042997</v>
      </c>
      <c r="H608">
        <v>2E+20</v>
      </c>
      <c r="I608">
        <v>0</v>
      </c>
      <c r="J608">
        <v>10</v>
      </c>
      <c r="K608">
        <v>3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40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3.0665287286053702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5.6439865641560401</v>
      </c>
      <c r="U608" s="5">
        <f>IF((ContinuousStatsTable[[#This Row],[RepsRequested]]&gt;1),ContinuousStatsTable[[#This Row],[HalfWidth]],ContinuousStatsTable[[#This Row],[BatchMeansHalfWidth]])</f>
        <v>0.22493791736316851</v>
      </c>
    </row>
    <row r="609" spans="1:21" x14ac:dyDescent="0.35">
      <c r="A609" t="s">
        <v>68</v>
      </c>
      <c r="B609" t="s">
        <v>70</v>
      </c>
      <c r="C609">
        <v>14</v>
      </c>
      <c r="D609" t="s">
        <v>94</v>
      </c>
      <c r="E609" t="s">
        <v>98</v>
      </c>
      <c r="F609" t="s">
        <v>73</v>
      </c>
      <c r="G609">
        <v>0</v>
      </c>
      <c r="H609">
        <v>2E+20</v>
      </c>
      <c r="I609">
        <v>0</v>
      </c>
      <c r="J609">
        <v>0</v>
      </c>
      <c r="K609">
        <v>0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40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0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0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0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0</v>
      </c>
      <c r="U609" s="5">
        <f>IF((ContinuousStatsTable[[#This Row],[RepsRequested]]&gt;1),ContinuousStatsTable[[#This Row],[HalfWidth]],ContinuousStatsTable[[#This Row],[BatchMeansHalfWidth]])</f>
        <v>0</v>
      </c>
    </row>
    <row r="610" spans="1:21" x14ac:dyDescent="0.35">
      <c r="A610" t="s">
        <v>68</v>
      </c>
      <c r="B610" t="s">
        <v>70</v>
      </c>
      <c r="C610">
        <v>14</v>
      </c>
      <c r="D610" t="s">
        <v>95</v>
      </c>
      <c r="E610" t="s">
        <v>98</v>
      </c>
      <c r="F610" t="s">
        <v>73</v>
      </c>
      <c r="G610">
        <v>8.3716984255452195E-2</v>
      </c>
      <c r="H610">
        <v>2E+20</v>
      </c>
      <c r="I610">
        <v>0</v>
      </c>
      <c r="J610">
        <v>13</v>
      </c>
      <c r="K610">
        <v>0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40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0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0.44531135910512998</v>
      </c>
      <c r="U610" s="5">
        <f>IF((ContinuousStatsTable[[#This Row],[RepsRequested]]&gt;1),ContinuousStatsTable[[#This Row],[HalfWidth]],ContinuousStatsTable[[#This Row],[BatchMeansHalfWidth]])</f>
        <v>4.0313835051106688E-2</v>
      </c>
    </row>
    <row r="611" spans="1:21" x14ac:dyDescent="0.35">
      <c r="A611" t="s">
        <v>68</v>
      </c>
      <c r="B611" t="s">
        <v>70</v>
      </c>
      <c r="C611">
        <v>14</v>
      </c>
      <c r="D611" t="s">
        <v>108</v>
      </c>
      <c r="E611" t="s">
        <v>101</v>
      </c>
      <c r="F611" t="s">
        <v>102</v>
      </c>
      <c r="G611">
        <v>0</v>
      </c>
      <c r="H611">
        <v>2E+20</v>
      </c>
      <c r="I611">
        <v>0</v>
      </c>
      <c r="J611">
        <v>0</v>
      </c>
      <c r="K611">
        <v>0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40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0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0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0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0</v>
      </c>
      <c r="U611" s="5">
        <f>IF((ContinuousStatsTable[[#This Row],[RepsRequested]]&gt;1),ContinuousStatsTable[[#This Row],[HalfWidth]],ContinuousStatsTable[[#This Row],[BatchMeansHalfWidth]])</f>
        <v>0</v>
      </c>
    </row>
    <row r="612" spans="1:21" x14ac:dyDescent="0.35">
      <c r="A612" t="s">
        <v>68</v>
      </c>
      <c r="B612" t="s">
        <v>70</v>
      </c>
      <c r="C612">
        <v>14</v>
      </c>
      <c r="D612" t="s">
        <v>108</v>
      </c>
      <c r="E612" t="s">
        <v>103</v>
      </c>
      <c r="F612" t="s">
        <v>102</v>
      </c>
      <c r="G612">
        <v>0</v>
      </c>
      <c r="H612">
        <v>2E+20</v>
      </c>
      <c r="I612">
        <v>0</v>
      </c>
      <c r="J612">
        <v>0</v>
      </c>
      <c r="K612">
        <v>0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40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0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0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0</v>
      </c>
      <c r="U612" s="5">
        <f>IF((ContinuousStatsTable[[#This Row],[RepsRequested]]&gt;1),ContinuousStatsTable[[#This Row],[HalfWidth]],ContinuousStatsTable[[#This Row],[BatchMeansHalfWidth]])</f>
        <v>0</v>
      </c>
    </row>
    <row r="613" spans="1:21" x14ac:dyDescent="0.35">
      <c r="A613" t="s">
        <v>68</v>
      </c>
      <c r="B613" t="s">
        <v>70</v>
      </c>
      <c r="C613">
        <v>14</v>
      </c>
      <c r="D613" t="s">
        <v>108</v>
      </c>
      <c r="E613" t="s">
        <v>104</v>
      </c>
      <c r="F613" t="s">
        <v>102</v>
      </c>
      <c r="G613">
        <v>1</v>
      </c>
      <c r="H613">
        <v>2E+20</v>
      </c>
      <c r="I613">
        <v>1</v>
      </c>
      <c r="J613">
        <v>1</v>
      </c>
      <c r="K613">
        <v>1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40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1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0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1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1</v>
      </c>
      <c r="U613" s="5">
        <f>IF((ContinuousStatsTable[[#This Row],[RepsRequested]]&gt;1),ContinuousStatsTable[[#This Row],[HalfWidth]],ContinuousStatsTable[[#This Row],[BatchMeansHalfWidth]])</f>
        <v>0</v>
      </c>
    </row>
    <row r="614" spans="1:21" x14ac:dyDescent="0.35">
      <c r="A614" t="s">
        <v>68</v>
      </c>
      <c r="B614" t="s">
        <v>70</v>
      </c>
      <c r="C614">
        <v>14</v>
      </c>
      <c r="D614" t="s">
        <v>109</v>
      </c>
      <c r="E614" t="s">
        <v>101</v>
      </c>
      <c r="F614" t="s">
        <v>102</v>
      </c>
      <c r="G614">
        <v>0</v>
      </c>
      <c r="H614">
        <v>2E+20</v>
      </c>
      <c r="I614">
        <v>0</v>
      </c>
      <c r="J614">
        <v>0</v>
      </c>
      <c r="K614">
        <v>0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40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0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0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0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0</v>
      </c>
      <c r="U614" s="5">
        <f>IF((ContinuousStatsTable[[#This Row],[RepsRequested]]&gt;1),ContinuousStatsTable[[#This Row],[HalfWidth]],ContinuousStatsTable[[#This Row],[BatchMeansHalfWidth]])</f>
        <v>0</v>
      </c>
    </row>
    <row r="615" spans="1:21" x14ac:dyDescent="0.35">
      <c r="A615" t="s">
        <v>68</v>
      </c>
      <c r="B615" t="s">
        <v>70</v>
      </c>
      <c r="C615">
        <v>14</v>
      </c>
      <c r="D615" t="s">
        <v>109</v>
      </c>
      <c r="E615" t="s">
        <v>103</v>
      </c>
      <c r="F615" t="s">
        <v>102</v>
      </c>
      <c r="G615">
        <v>0</v>
      </c>
      <c r="H615">
        <v>2E+20</v>
      </c>
      <c r="I615">
        <v>0</v>
      </c>
      <c r="J615">
        <v>0</v>
      </c>
      <c r="K615">
        <v>0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40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0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0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0</v>
      </c>
      <c r="U615" s="5">
        <f>IF((ContinuousStatsTable[[#This Row],[RepsRequested]]&gt;1),ContinuousStatsTable[[#This Row],[HalfWidth]],ContinuousStatsTable[[#This Row],[BatchMeansHalfWidth]])</f>
        <v>0</v>
      </c>
    </row>
    <row r="616" spans="1:21" x14ac:dyDescent="0.35">
      <c r="A616" t="s">
        <v>68</v>
      </c>
      <c r="B616" t="s">
        <v>70</v>
      </c>
      <c r="C616">
        <v>14</v>
      </c>
      <c r="D616" t="s">
        <v>109</v>
      </c>
      <c r="E616" t="s">
        <v>104</v>
      </c>
      <c r="F616" t="s">
        <v>102</v>
      </c>
      <c r="G616">
        <v>1</v>
      </c>
      <c r="H616">
        <v>2E+20</v>
      </c>
      <c r="I616">
        <v>1</v>
      </c>
      <c r="J616">
        <v>1</v>
      </c>
      <c r="K616">
        <v>1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40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1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1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1</v>
      </c>
      <c r="U616" s="5">
        <f>IF((ContinuousStatsTable[[#This Row],[RepsRequested]]&gt;1),ContinuousStatsTable[[#This Row],[HalfWidth]],ContinuousStatsTable[[#This Row],[BatchMeansHalfWidth]])</f>
        <v>0</v>
      </c>
    </row>
    <row r="617" spans="1:21" x14ac:dyDescent="0.35">
      <c r="A617" t="s">
        <v>68</v>
      </c>
      <c r="B617" t="s">
        <v>70</v>
      </c>
      <c r="C617">
        <v>14</v>
      </c>
      <c r="D617" t="s">
        <v>110</v>
      </c>
      <c r="E617" t="s">
        <v>101</v>
      </c>
      <c r="F617" t="s">
        <v>102</v>
      </c>
      <c r="G617">
        <v>0</v>
      </c>
      <c r="H617">
        <v>2E+20</v>
      </c>
      <c r="I617">
        <v>0</v>
      </c>
      <c r="J617">
        <v>0</v>
      </c>
      <c r="K617">
        <v>0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40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0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0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0</v>
      </c>
      <c r="U617" s="5">
        <f>IF((ContinuousStatsTable[[#This Row],[RepsRequested]]&gt;1),ContinuousStatsTable[[#This Row],[HalfWidth]],ContinuousStatsTable[[#This Row],[BatchMeansHalfWidth]])</f>
        <v>0</v>
      </c>
    </row>
    <row r="618" spans="1:21" x14ac:dyDescent="0.35">
      <c r="A618" t="s">
        <v>68</v>
      </c>
      <c r="B618" t="s">
        <v>70</v>
      </c>
      <c r="C618">
        <v>14</v>
      </c>
      <c r="D618" t="s">
        <v>110</v>
      </c>
      <c r="E618" t="s">
        <v>103</v>
      </c>
      <c r="F618" t="s">
        <v>102</v>
      </c>
      <c r="G618">
        <v>0</v>
      </c>
      <c r="H618">
        <v>2E+20</v>
      </c>
      <c r="I618">
        <v>0</v>
      </c>
      <c r="J618">
        <v>0</v>
      </c>
      <c r="K618">
        <v>0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40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0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0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0</v>
      </c>
      <c r="U618" s="5">
        <f>IF((ContinuousStatsTable[[#This Row],[RepsRequested]]&gt;1),ContinuousStatsTable[[#This Row],[HalfWidth]],ContinuousStatsTable[[#This Row],[BatchMeansHalfWidth]])</f>
        <v>0</v>
      </c>
    </row>
    <row r="619" spans="1:21" x14ac:dyDescent="0.35">
      <c r="A619" t="s">
        <v>68</v>
      </c>
      <c r="B619" t="s">
        <v>70</v>
      </c>
      <c r="C619">
        <v>14</v>
      </c>
      <c r="D619" t="s">
        <v>110</v>
      </c>
      <c r="E619" t="s">
        <v>104</v>
      </c>
      <c r="F619" t="s">
        <v>102</v>
      </c>
      <c r="G619">
        <v>1</v>
      </c>
      <c r="H619">
        <v>2E+20</v>
      </c>
      <c r="I619">
        <v>1</v>
      </c>
      <c r="J619">
        <v>1</v>
      </c>
      <c r="K619">
        <v>1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40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1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0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1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1</v>
      </c>
      <c r="U619" s="5">
        <f>IF((ContinuousStatsTable[[#This Row],[RepsRequested]]&gt;1),ContinuousStatsTable[[#This Row],[HalfWidth]],ContinuousStatsTable[[#This Row],[BatchMeansHalfWidth]])</f>
        <v>0</v>
      </c>
    </row>
    <row r="620" spans="1:21" x14ac:dyDescent="0.35">
      <c r="A620" t="s">
        <v>68</v>
      </c>
      <c r="B620" t="s">
        <v>70</v>
      </c>
      <c r="C620">
        <v>14</v>
      </c>
      <c r="D620" t="s">
        <v>111</v>
      </c>
      <c r="E620" t="s">
        <v>101</v>
      </c>
      <c r="F620" t="s">
        <v>102</v>
      </c>
      <c r="G620">
        <v>0</v>
      </c>
      <c r="H620">
        <v>2E+20</v>
      </c>
      <c r="I620">
        <v>0</v>
      </c>
      <c r="J620">
        <v>0</v>
      </c>
      <c r="K620">
        <v>0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40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0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0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0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0</v>
      </c>
      <c r="U620" s="5">
        <f>IF((ContinuousStatsTable[[#This Row],[RepsRequested]]&gt;1),ContinuousStatsTable[[#This Row],[HalfWidth]],ContinuousStatsTable[[#This Row],[BatchMeansHalfWidth]])</f>
        <v>0</v>
      </c>
    </row>
    <row r="621" spans="1:21" x14ac:dyDescent="0.35">
      <c r="A621" t="s">
        <v>68</v>
      </c>
      <c r="B621" t="s">
        <v>70</v>
      </c>
      <c r="C621">
        <v>14</v>
      </c>
      <c r="D621" t="s">
        <v>111</v>
      </c>
      <c r="E621" t="s">
        <v>103</v>
      </c>
      <c r="F621" t="s">
        <v>102</v>
      </c>
      <c r="G621">
        <v>0</v>
      </c>
      <c r="H621">
        <v>2E+20</v>
      </c>
      <c r="I621">
        <v>0</v>
      </c>
      <c r="J621">
        <v>0</v>
      </c>
      <c r="K621">
        <v>0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40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0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0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0</v>
      </c>
      <c r="U621" s="5">
        <f>IF((ContinuousStatsTable[[#This Row],[RepsRequested]]&gt;1),ContinuousStatsTable[[#This Row],[HalfWidth]],ContinuousStatsTable[[#This Row],[BatchMeansHalfWidth]])</f>
        <v>0</v>
      </c>
    </row>
    <row r="622" spans="1:21" x14ac:dyDescent="0.35">
      <c r="A622" t="s">
        <v>68</v>
      </c>
      <c r="B622" t="s">
        <v>70</v>
      </c>
      <c r="C622">
        <v>14</v>
      </c>
      <c r="D622" t="s">
        <v>111</v>
      </c>
      <c r="E622" t="s">
        <v>104</v>
      </c>
      <c r="F622" t="s">
        <v>102</v>
      </c>
      <c r="G622">
        <v>3</v>
      </c>
      <c r="H622">
        <v>2E+20</v>
      </c>
      <c r="I622">
        <v>3</v>
      </c>
      <c r="J622">
        <v>3</v>
      </c>
      <c r="K622">
        <v>3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40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3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0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3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3</v>
      </c>
      <c r="U622" s="5">
        <f>IF((ContinuousStatsTable[[#This Row],[RepsRequested]]&gt;1),ContinuousStatsTable[[#This Row],[HalfWidth]],ContinuousStatsTable[[#This Row],[BatchMeansHalfWidth]])</f>
        <v>0</v>
      </c>
    </row>
    <row r="623" spans="1:21" x14ac:dyDescent="0.35">
      <c r="A623" t="s">
        <v>68</v>
      </c>
      <c r="B623" t="s">
        <v>70</v>
      </c>
      <c r="C623">
        <v>14</v>
      </c>
      <c r="D623" t="s">
        <v>112</v>
      </c>
      <c r="E623" t="s">
        <v>101</v>
      </c>
      <c r="F623" t="s">
        <v>102</v>
      </c>
      <c r="G623">
        <v>0.12931999202174599</v>
      </c>
      <c r="H623">
        <v>2E+20</v>
      </c>
      <c r="I623">
        <v>0</v>
      </c>
      <c r="J623">
        <v>1</v>
      </c>
      <c r="K623">
        <v>0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40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2.6917362930432401E-2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0.16976135707510301</v>
      </c>
      <c r="U623" s="5">
        <f>IF((ContinuousStatsTable[[#This Row],[RepsRequested]]&gt;1),ContinuousStatsTable[[#This Row],[HalfWidth]],ContinuousStatsTable[[#This Row],[BatchMeansHalfWidth]])</f>
        <v>9.6705244070255485E-3</v>
      </c>
    </row>
    <row r="624" spans="1:21" x14ac:dyDescent="0.35">
      <c r="A624" t="s">
        <v>68</v>
      </c>
      <c r="B624" t="s">
        <v>70</v>
      </c>
      <c r="C624">
        <v>14</v>
      </c>
      <c r="D624" t="s">
        <v>112</v>
      </c>
      <c r="E624" t="s">
        <v>103</v>
      </c>
      <c r="F624" t="s">
        <v>102</v>
      </c>
      <c r="G624">
        <v>2.35319572453411</v>
      </c>
      <c r="H624">
        <v>2E+20</v>
      </c>
      <c r="I624">
        <v>0</v>
      </c>
      <c r="J624">
        <v>12</v>
      </c>
      <c r="K624">
        <v>0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40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1.2588231451035701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4.9134925203039197</v>
      </c>
      <c r="U624" s="5">
        <f>IF((ContinuousStatsTable[[#This Row],[RepsRequested]]&gt;1),ContinuousStatsTable[[#This Row],[HalfWidth]],ContinuousStatsTable[[#This Row],[BatchMeansHalfWidth]])</f>
        <v>0.23893952850585826</v>
      </c>
    </row>
    <row r="625" spans="1:21" x14ac:dyDescent="0.35">
      <c r="A625" t="s">
        <v>68</v>
      </c>
      <c r="B625" t="s">
        <v>70</v>
      </c>
      <c r="C625">
        <v>14</v>
      </c>
      <c r="D625" t="s">
        <v>112</v>
      </c>
      <c r="E625" t="s">
        <v>104</v>
      </c>
      <c r="F625" t="s">
        <v>102</v>
      </c>
      <c r="G625">
        <v>39.784004745374602</v>
      </c>
      <c r="H625">
        <v>2E+20</v>
      </c>
      <c r="I625">
        <v>0</v>
      </c>
      <c r="J625">
        <v>48</v>
      </c>
      <c r="K625">
        <v>48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40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39.319148936170201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43.914893617021299</v>
      </c>
      <c r="U625" s="5">
        <f>IF((ContinuousStatsTable[[#This Row],[RepsRequested]]&gt;1),ContinuousStatsTable[[#This Row],[HalfWidth]],ContinuousStatsTable[[#This Row],[BatchMeansHalfWidth]])</f>
        <v>0.37377625497939559</v>
      </c>
    </row>
    <row r="626" spans="1:21" x14ac:dyDescent="0.35">
      <c r="A626" t="s">
        <v>68</v>
      </c>
      <c r="B626" t="s">
        <v>70</v>
      </c>
      <c r="C626">
        <v>14</v>
      </c>
      <c r="D626" t="s">
        <v>113</v>
      </c>
      <c r="E626" t="s">
        <v>101</v>
      </c>
      <c r="F626" t="s">
        <v>102</v>
      </c>
      <c r="G626">
        <v>3.3762466844278E-2</v>
      </c>
      <c r="H626">
        <v>2E+20</v>
      </c>
      <c r="I626">
        <v>0</v>
      </c>
      <c r="J626">
        <v>1</v>
      </c>
      <c r="K626">
        <v>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40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1.9285676078063401E-2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4.8625620211652898E-2</v>
      </c>
      <c r="U626" s="5">
        <f>IF((ContinuousStatsTable[[#This Row],[RepsRequested]]&gt;1),ContinuousStatsTable[[#This Row],[HalfWidth]],ContinuousStatsTable[[#This Row],[BatchMeansHalfWidth]])</f>
        <v>2.3250169252848917E-3</v>
      </c>
    </row>
    <row r="627" spans="1:21" x14ac:dyDescent="0.35">
      <c r="A627" t="s">
        <v>68</v>
      </c>
      <c r="B627" t="s">
        <v>70</v>
      </c>
      <c r="C627">
        <v>14</v>
      </c>
      <c r="D627" t="s">
        <v>113</v>
      </c>
      <c r="E627" t="s">
        <v>103</v>
      </c>
      <c r="F627" t="s">
        <v>102</v>
      </c>
      <c r="G627">
        <v>0.89515111643665002</v>
      </c>
      <c r="H627">
        <v>2E+20</v>
      </c>
      <c r="I627">
        <v>0</v>
      </c>
      <c r="J627">
        <v>21</v>
      </c>
      <c r="K627">
        <v>0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40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0.49501686695507002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1.34083283444468</v>
      </c>
      <c r="U627" s="5">
        <f>IF((ContinuousStatsTable[[#This Row],[RepsRequested]]&gt;1),ContinuousStatsTable[[#This Row],[HalfWidth]],ContinuousStatsTable[[#This Row],[BatchMeansHalfWidth]])</f>
        <v>6.3703063430586918E-2</v>
      </c>
    </row>
    <row r="628" spans="1:21" x14ac:dyDescent="0.35">
      <c r="A628" t="s">
        <v>68</v>
      </c>
      <c r="B628" t="s">
        <v>70</v>
      </c>
      <c r="C628">
        <v>14</v>
      </c>
      <c r="D628" t="s">
        <v>113</v>
      </c>
      <c r="E628" t="s">
        <v>104</v>
      </c>
      <c r="F628" t="s">
        <v>102</v>
      </c>
      <c r="G628">
        <v>34.1386360538554</v>
      </c>
      <c r="H628">
        <v>2E+20</v>
      </c>
      <c r="I628">
        <v>0</v>
      </c>
      <c r="J628">
        <v>36</v>
      </c>
      <c r="K628">
        <v>36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40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33.840029614371403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34.468085106383</v>
      </c>
      <c r="U628" s="5">
        <f>IF((ContinuousStatsTable[[#This Row],[RepsRequested]]&gt;1),ContinuousStatsTable[[#This Row],[HalfWidth]],ContinuousStatsTable[[#This Row],[BatchMeansHalfWidth]])</f>
        <v>5.7059994756210479E-2</v>
      </c>
    </row>
    <row r="629" spans="1:21" x14ac:dyDescent="0.35">
      <c r="A629" t="s">
        <v>68</v>
      </c>
      <c r="B629" t="s">
        <v>70</v>
      </c>
      <c r="C629">
        <v>14</v>
      </c>
      <c r="D629" t="s">
        <v>114</v>
      </c>
      <c r="E629" t="s">
        <v>101</v>
      </c>
      <c r="F629" t="s">
        <v>102</v>
      </c>
      <c r="G629">
        <v>0.10011992672714801</v>
      </c>
      <c r="H629">
        <v>3.4644673254136497E-2</v>
      </c>
      <c r="I629">
        <v>0</v>
      </c>
      <c r="J629">
        <v>1</v>
      </c>
      <c r="K629">
        <v>2.7777777777777801E-2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40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5.2407092959504499E-2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0.13103116230963199</v>
      </c>
      <c r="U629" s="5">
        <f>IF((ContinuousStatsTable[[#This Row],[RepsRequested]]&gt;1),ContinuousStatsTable[[#This Row],[HalfWidth]],ContinuousStatsTable[[#This Row],[BatchMeansHalfWidth]])</f>
        <v>7.2364318332914495E-3</v>
      </c>
    </row>
    <row r="630" spans="1:21" x14ac:dyDescent="0.35">
      <c r="A630" t="s">
        <v>68</v>
      </c>
      <c r="B630" t="s">
        <v>70</v>
      </c>
      <c r="C630">
        <v>14</v>
      </c>
      <c r="D630" t="s">
        <v>114</v>
      </c>
      <c r="E630" t="s">
        <v>103</v>
      </c>
      <c r="F630" t="s">
        <v>102</v>
      </c>
      <c r="G630">
        <v>2.69258685414776</v>
      </c>
      <c r="H630">
        <v>0.84553851755365494</v>
      </c>
      <c r="I630">
        <v>0</v>
      </c>
      <c r="J630">
        <v>16</v>
      </c>
      <c r="K630">
        <v>1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40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1.4135292926674801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3.63156438765147</v>
      </c>
      <c r="U630" s="5">
        <f>IF((ContinuousStatsTable[[#This Row],[RepsRequested]]&gt;1),ContinuousStatsTable[[#This Row],[HalfWidth]],ContinuousStatsTable[[#This Row],[BatchMeansHalfWidth]])</f>
        <v>0.17088156037632463</v>
      </c>
    </row>
    <row r="631" spans="1:21" x14ac:dyDescent="0.35">
      <c r="A631" t="s">
        <v>68</v>
      </c>
      <c r="B631" t="s">
        <v>70</v>
      </c>
      <c r="C631">
        <v>14</v>
      </c>
      <c r="D631" t="s">
        <v>114</v>
      </c>
      <c r="E631" t="s">
        <v>104</v>
      </c>
      <c r="F631" t="s">
        <v>102</v>
      </c>
      <c r="G631">
        <v>33.499834652927902</v>
      </c>
      <c r="H631">
        <v>2E+20</v>
      </c>
      <c r="I631">
        <v>0</v>
      </c>
      <c r="J631">
        <v>36</v>
      </c>
      <c r="K631">
        <v>36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40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32.66897321215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34.468085106383</v>
      </c>
      <c r="U631" s="5">
        <f>IF((ContinuousStatsTable[[#This Row],[RepsRequested]]&gt;1),ContinuousStatsTable[[#This Row],[HalfWidth]],ContinuousStatsTable[[#This Row],[BatchMeansHalfWidth]])</f>
        <v>0.15911903310216846</v>
      </c>
    </row>
    <row r="632" spans="1:21" x14ac:dyDescent="0.35">
      <c r="A632" t="s">
        <v>68</v>
      </c>
      <c r="B632" t="s">
        <v>70</v>
      </c>
      <c r="C632">
        <v>15</v>
      </c>
      <c r="D632" t="s">
        <v>71</v>
      </c>
      <c r="E632" t="s">
        <v>98</v>
      </c>
      <c r="F632" t="s">
        <v>73</v>
      </c>
      <c r="G632">
        <v>3.8502351953337302E-2</v>
      </c>
      <c r="H632">
        <v>2E+20</v>
      </c>
      <c r="I632">
        <v>0</v>
      </c>
      <c r="J632">
        <v>7</v>
      </c>
      <c r="K632">
        <v>0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40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0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0.39810019353189602</v>
      </c>
      <c r="U632" s="5">
        <f>IF((ContinuousStatsTable[[#This Row],[RepsRequested]]&gt;1),ContinuousStatsTable[[#This Row],[HalfWidth]],ContinuousStatsTable[[#This Row],[BatchMeansHalfWidth]])</f>
        <v>3.517181568707349E-2</v>
      </c>
    </row>
    <row r="633" spans="1:21" x14ac:dyDescent="0.35">
      <c r="A633" t="s">
        <v>68</v>
      </c>
      <c r="B633" t="s">
        <v>70</v>
      </c>
      <c r="C633">
        <v>15</v>
      </c>
      <c r="D633" t="s">
        <v>77</v>
      </c>
      <c r="E633" t="s">
        <v>98</v>
      </c>
      <c r="F633" t="s">
        <v>73</v>
      </c>
      <c r="G633">
        <v>1.97697145350313</v>
      </c>
      <c r="H633">
        <v>2E+20</v>
      </c>
      <c r="I633">
        <v>0</v>
      </c>
      <c r="J633">
        <v>11</v>
      </c>
      <c r="K633">
        <v>0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40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1.97697145350313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41.178919364966802</v>
      </c>
      <c r="U633" s="5">
        <f>IF((ContinuousStatsTable[[#This Row],[RepsRequested]]&gt;1),ContinuousStatsTable[[#This Row],[HalfWidth]],ContinuousStatsTable[[#This Row],[BatchMeansHalfWidth]])</f>
        <v>3.4233048293887243</v>
      </c>
    </row>
    <row r="634" spans="1:21" x14ac:dyDescent="0.35">
      <c r="A634" t="s">
        <v>68</v>
      </c>
      <c r="B634" t="s">
        <v>70</v>
      </c>
      <c r="C634">
        <v>15</v>
      </c>
      <c r="D634" t="s">
        <v>78</v>
      </c>
      <c r="E634" t="s">
        <v>98</v>
      </c>
      <c r="F634" t="s">
        <v>73</v>
      </c>
      <c r="G634">
        <v>0.454771552839979</v>
      </c>
      <c r="H634">
        <v>2E+20</v>
      </c>
      <c r="I634">
        <v>0</v>
      </c>
      <c r="J634">
        <v>3</v>
      </c>
      <c r="K634">
        <v>0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40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0.454771552839979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19.253696848776201</v>
      </c>
      <c r="U634" s="5">
        <f>IF((ContinuousStatsTable[[#This Row],[RepsRequested]]&gt;1),ContinuousStatsTable[[#This Row],[HalfWidth]],ContinuousStatsTable[[#This Row],[BatchMeansHalfWidth]])</f>
        <v>1.1662037419143689</v>
      </c>
    </row>
    <row r="635" spans="1:21" x14ac:dyDescent="0.35">
      <c r="A635" t="s">
        <v>68</v>
      </c>
      <c r="B635" t="s">
        <v>70</v>
      </c>
      <c r="C635">
        <v>15</v>
      </c>
      <c r="D635" t="s">
        <v>79</v>
      </c>
      <c r="E635" t="s">
        <v>99</v>
      </c>
      <c r="F635" t="s">
        <v>81</v>
      </c>
      <c r="G635">
        <v>15.4178444307971</v>
      </c>
      <c r="H635">
        <v>2E+20</v>
      </c>
      <c r="I635">
        <v>1</v>
      </c>
      <c r="J635">
        <v>40</v>
      </c>
      <c r="K635">
        <v>11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40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13.1688445993387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68.135346638049199</v>
      </c>
      <c r="U635" s="5">
        <f>IF((ContinuousStatsTable[[#This Row],[RepsRequested]]&gt;1),ContinuousStatsTable[[#This Row],[HalfWidth]],ContinuousStatsTable[[#This Row],[BatchMeansHalfWidth]])</f>
        <v>4.6926448559231861</v>
      </c>
    </row>
    <row r="636" spans="1:21" x14ac:dyDescent="0.35">
      <c r="A636" t="s">
        <v>68</v>
      </c>
      <c r="B636" t="s">
        <v>70</v>
      </c>
      <c r="C636">
        <v>15</v>
      </c>
      <c r="D636" t="s">
        <v>87</v>
      </c>
      <c r="E636" t="s">
        <v>98</v>
      </c>
      <c r="F636" t="s">
        <v>73</v>
      </c>
      <c r="G636">
        <v>0</v>
      </c>
      <c r="H636">
        <v>2E+20</v>
      </c>
      <c r="I636">
        <v>0</v>
      </c>
      <c r="J636">
        <v>0</v>
      </c>
      <c r="K636">
        <v>0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40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0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0.33740401833613798</v>
      </c>
      <c r="U636" s="5">
        <f>IF((ContinuousStatsTable[[#This Row],[RepsRequested]]&gt;1),ContinuousStatsTable[[#This Row],[HalfWidth]],ContinuousStatsTable[[#This Row],[BatchMeansHalfWidth]])</f>
        <v>2.7365839349572658E-2</v>
      </c>
    </row>
    <row r="637" spans="1:21" x14ac:dyDescent="0.35">
      <c r="A637" t="s">
        <v>68</v>
      </c>
      <c r="B637" t="s">
        <v>70</v>
      </c>
      <c r="C637">
        <v>15</v>
      </c>
      <c r="D637" t="s">
        <v>100</v>
      </c>
      <c r="E637" t="s">
        <v>101</v>
      </c>
      <c r="F637" t="s">
        <v>102</v>
      </c>
      <c r="G637">
        <v>0.558204701436812</v>
      </c>
      <c r="H637">
        <v>2E+20</v>
      </c>
      <c r="I637">
        <v>0</v>
      </c>
      <c r="J637">
        <v>1</v>
      </c>
      <c r="K637">
        <v>0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40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0.460239554527484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1</v>
      </c>
      <c r="U637" s="5">
        <f>IF((ContinuousStatsTable[[#This Row],[RepsRequested]]&gt;1),ContinuousStatsTable[[#This Row],[HalfWidth]],ContinuousStatsTable[[#This Row],[BatchMeansHalfWidth]])</f>
        <v>4.1864622421722578E-2</v>
      </c>
    </row>
    <row r="638" spans="1:21" x14ac:dyDescent="0.35">
      <c r="A638" t="s">
        <v>68</v>
      </c>
      <c r="B638" t="s">
        <v>70</v>
      </c>
      <c r="C638">
        <v>15</v>
      </c>
      <c r="D638" t="s">
        <v>100</v>
      </c>
      <c r="E638" t="s">
        <v>103</v>
      </c>
      <c r="F638" t="s">
        <v>102</v>
      </c>
      <c r="G638">
        <v>1.6746141043104299</v>
      </c>
      <c r="H638">
        <v>2E+20</v>
      </c>
      <c r="I638">
        <v>0</v>
      </c>
      <c r="J638">
        <v>3</v>
      </c>
      <c r="K638">
        <v>0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40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1.38071866358245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3</v>
      </c>
      <c r="U638" s="5">
        <f>IF((ContinuousStatsTable[[#This Row],[RepsRequested]]&gt;1),ContinuousStatsTable[[#This Row],[HalfWidth]],ContinuousStatsTable[[#This Row],[BatchMeansHalfWidth]])</f>
        <v>0.1255938672651678</v>
      </c>
    </row>
    <row r="639" spans="1:21" x14ac:dyDescent="0.35">
      <c r="A639" t="s">
        <v>68</v>
      </c>
      <c r="B639" t="s">
        <v>70</v>
      </c>
      <c r="C639">
        <v>15</v>
      </c>
      <c r="D639" t="s">
        <v>100</v>
      </c>
      <c r="E639" t="s">
        <v>104</v>
      </c>
      <c r="F639" t="s">
        <v>102</v>
      </c>
      <c r="G639">
        <v>3</v>
      </c>
      <c r="H639">
        <v>2E+20</v>
      </c>
      <c r="I639">
        <v>3</v>
      </c>
      <c r="J639">
        <v>3</v>
      </c>
      <c r="K639">
        <v>3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40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3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0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3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3</v>
      </c>
      <c r="U639" s="5">
        <f>IF((ContinuousStatsTable[[#This Row],[RepsRequested]]&gt;1),ContinuousStatsTable[[#This Row],[HalfWidth]],ContinuousStatsTable[[#This Row],[BatchMeansHalfWidth]])</f>
        <v>0</v>
      </c>
    </row>
    <row r="640" spans="1:21" x14ac:dyDescent="0.35">
      <c r="A640" t="s">
        <v>68</v>
      </c>
      <c r="B640" t="s">
        <v>70</v>
      </c>
      <c r="C640">
        <v>15</v>
      </c>
      <c r="D640" t="s">
        <v>105</v>
      </c>
      <c r="E640" t="s">
        <v>101</v>
      </c>
      <c r="F640" t="s">
        <v>102</v>
      </c>
      <c r="G640">
        <v>0.58557653770860896</v>
      </c>
      <c r="H640">
        <v>2E+20</v>
      </c>
      <c r="I640">
        <v>0</v>
      </c>
      <c r="J640">
        <v>1</v>
      </c>
      <c r="K640">
        <v>0.5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40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0.51093143286290499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0.99324124232539002</v>
      </c>
      <c r="U640" s="5">
        <f>IF((ContinuousStatsTable[[#This Row],[RepsRequested]]&gt;1),ContinuousStatsTable[[#This Row],[HalfWidth]],ContinuousStatsTable[[#This Row],[BatchMeansHalfWidth]])</f>
        <v>3.8036249547188657E-2</v>
      </c>
    </row>
    <row r="641" spans="1:21" x14ac:dyDescent="0.35">
      <c r="A641" t="s">
        <v>68</v>
      </c>
      <c r="B641" t="s">
        <v>70</v>
      </c>
      <c r="C641">
        <v>15</v>
      </c>
      <c r="D641" t="s">
        <v>105</v>
      </c>
      <c r="E641" t="s">
        <v>103</v>
      </c>
      <c r="F641" t="s">
        <v>102</v>
      </c>
      <c r="G641">
        <v>1.1711530754172199</v>
      </c>
      <c r="H641">
        <v>2E+20</v>
      </c>
      <c r="I641">
        <v>0</v>
      </c>
      <c r="J641">
        <v>2</v>
      </c>
      <c r="K641">
        <v>1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40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1.02186286572581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1.98648248465078</v>
      </c>
      <c r="U641" s="5">
        <f>IF((ContinuousStatsTable[[#This Row],[RepsRequested]]&gt;1),ContinuousStatsTable[[#This Row],[HalfWidth]],ContinuousStatsTable[[#This Row],[BatchMeansHalfWidth]])</f>
        <v>7.6072499094375606E-2</v>
      </c>
    </row>
    <row r="642" spans="1:21" x14ac:dyDescent="0.35">
      <c r="A642" t="s">
        <v>68</v>
      </c>
      <c r="B642" t="s">
        <v>70</v>
      </c>
      <c r="C642">
        <v>15</v>
      </c>
      <c r="D642" t="s">
        <v>105</v>
      </c>
      <c r="E642" t="s">
        <v>104</v>
      </c>
      <c r="F642" t="s">
        <v>102</v>
      </c>
      <c r="G642">
        <v>2</v>
      </c>
      <c r="H642">
        <v>2E+20</v>
      </c>
      <c r="I642">
        <v>2</v>
      </c>
      <c r="J642">
        <v>2</v>
      </c>
      <c r="K642">
        <v>2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40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2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0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2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2</v>
      </c>
      <c r="U642" s="5">
        <f>IF((ContinuousStatsTable[[#This Row],[RepsRequested]]&gt;1),ContinuousStatsTable[[#This Row],[HalfWidth]],ContinuousStatsTable[[#This Row],[BatchMeansHalfWidth]])</f>
        <v>0</v>
      </c>
    </row>
    <row r="643" spans="1:21" x14ac:dyDescent="0.35">
      <c r="A643" t="s">
        <v>68</v>
      </c>
      <c r="B643" t="s">
        <v>70</v>
      </c>
      <c r="C643">
        <v>15</v>
      </c>
      <c r="D643" t="s">
        <v>106</v>
      </c>
      <c r="E643" t="s">
        <v>101</v>
      </c>
      <c r="F643" t="s">
        <v>102</v>
      </c>
      <c r="G643">
        <v>2.3210431871580599E-2</v>
      </c>
      <c r="H643">
        <v>2E+20</v>
      </c>
      <c r="I643">
        <v>0</v>
      </c>
      <c r="J643">
        <v>1</v>
      </c>
      <c r="K643">
        <v>0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40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1.4048189417398899E-2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4.5875370133509598E-2</v>
      </c>
      <c r="U643" s="5">
        <f>IF((ContinuousStatsTable[[#This Row],[RepsRequested]]&gt;1),ContinuousStatsTable[[#This Row],[HalfWidth]],ContinuousStatsTable[[#This Row],[BatchMeansHalfWidth]])</f>
        <v>2.1678538559285762E-3</v>
      </c>
    </row>
    <row r="644" spans="1:21" x14ac:dyDescent="0.35">
      <c r="A644" t="s">
        <v>68</v>
      </c>
      <c r="B644" t="s">
        <v>70</v>
      </c>
      <c r="C644">
        <v>15</v>
      </c>
      <c r="D644" t="s">
        <v>106</v>
      </c>
      <c r="E644" t="s">
        <v>103</v>
      </c>
      <c r="F644" t="s">
        <v>102</v>
      </c>
      <c r="G644">
        <v>2.3210431871580599E-2</v>
      </c>
      <c r="H644">
        <v>2E+20</v>
      </c>
      <c r="I644">
        <v>0</v>
      </c>
      <c r="J644">
        <v>1</v>
      </c>
      <c r="K644">
        <v>0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40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1.4048189417398899E-2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4.5875370133509598E-2</v>
      </c>
      <c r="U644" s="5">
        <f>IF((ContinuousStatsTable[[#This Row],[RepsRequested]]&gt;1),ContinuousStatsTable[[#This Row],[HalfWidth]],ContinuousStatsTable[[#This Row],[BatchMeansHalfWidth]])</f>
        <v>2.1678538559285762E-3</v>
      </c>
    </row>
    <row r="645" spans="1:21" x14ac:dyDescent="0.35">
      <c r="A645" t="s">
        <v>68</v>
      </c>
      <c r="B645" t="s">
        <v>70</v>
      </c>
      <c r="C645">
        <v>15</v>
      </c>
      <c r="D645" t="s">
        <v>106</v>
      </c>
      <c r="E645" t="s">
        <v>104</v>
      </c>
      <c r="F645" t="s">
        <v>102</v>
      </c>
      <c r="G645">
        <v>1</v>
      </c>
      <c r="H645">
        <v>2E+20</v>
      </c>
      <c r="I645">
        <v>1</v>
      </c>
      <c r="J645">
        <v>1</v>
      </c>
      <c r="K645">
        <v>1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40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1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0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1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1</v>
      </c>
      <c r="U645" s="5">
        <f>IF((ContinuousStatsTable[[#This Row],[RepsRequested]]&gt;1),ContinuousStatsTable[[#This Row],[HalfWidth]],ContinuousStatsTable[[#This Row],[BatchMeansHalfWidth]])</f>
        <v>0</v>
      </c>
    </row>
    <row r="646" spans="1:21" x14ac:dyDescent="0.35">
      <c r="A646" t="s">
        <v>68</v>
      </c>
      <c r="B646" t="s">
        <v>70</v>
      </c>
      <c r="C646">
        <v>15</v>
      </c>
      <c r="D646" t="s">
        <v>88</v>
      </c>
      <c r="E646" t="s">
        <v>98</v>
      </c>
      <c r="F646" t="s">
        <v>73</v>
      </c>
      <c r="G646">
        <v>0</v>
      </c>
      <c r="H646">
        <v>2E+20</v>
      </c>
      <c r="I646">
        <v>0</v>
      </c>
      <c r="J646">
        <v>0</v>
      </c>
      <c r="K646">
        <v>0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40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0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0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0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0</v>
      </c>
      <c r="U646" s="5">
        <f>IF((ContinuousStatsTable[[#This Row],[RepsRequested]]&gt;1),ContinuousStatsTable[[#This Row],[HalfWidth]],ContinuousStatsTable[[#This Row],[BatchMeansHalfWidth]])</f>
        <v>0</v>
      </c>
    </row>
    <row r="647" spans="1:21" x14ac:dyDescent="0.35">
      <c r="A647" t="s">
        <v>68</v>
      </c>
      <c r="B647" t="s">
        <v>70</v>
      </c>
      <c r="C647">
        <v>15</v>
      </c>
      <c r="D647" t="s">
        <v>89</v>
      </c>
      <c r="E647" t="s">
        <v>98</v>
      </c>
      <c r="F647" t="s">
        <v>73</v>
      </c>
      <c r="G647">
        <v>0.410538990171054</v>
      </c>
      <c r="H647">
        <v>2E+20</v>
      </c>
      <c r="I647">
        <v>0</v>
      </c>
      <c r="J647">
        <v>8</v>
      </c>
      <c r="K647">
        <v>0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40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0.204887090690615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0.964264608806778</v>
      </c>
      <c r="U647" s="5">
        <f>IF((ContinuousStatsTable[[#This Row],[RepsRequested]]&gt;1),ContinuousStatsTable[[#This Row],[HalfWidth]],ContinuousStatsTable[[#This Row],[BatchMeansHalfWidth]])</f>
        <v>4.9144138657566706E-2</v>
      </c>
    </row>
    <row r="648" spans="1:21" x14ac:dyDescent="0.35">
      <c r="A648" t="s">
        <v>68</v>
      </c>
      <c r="B648" t="s">
        <v>70</v>
      </c>
      <c r="C648">
        <v>15</v>
      </c>
      <c r="D648" t="s">
        <v>107</v>
      </c>
      <c r="E648" t="s">
        <v>101</v>
      </c>
      <c r="F648" t="s">
        <v>102</v>
      </c>
      <c r="G648">
        <v>0.100251377888537</v>
      </c>
      <c r="H648">
        <v>2E+20</v>
      </c>
      <c r="I648">
        <v>0</v>
      </c>
      <c r="J648">
        <v>1</v>
      </c>
      <c r="K648">
        <v>0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40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5.37537032568541E-2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0.25294900578934798</v>
      </c>
      <c r="U648" s="5">
        <f>IF((ContinuousStatsTable[[#This Row],[RepsRequested]]&gt;1),ContinuousStatsTable[[#This Row],[HalfWidth]],ContinuousStatsTable[[#This Row],[BatchMeansHalfWidth]])</f>
        <v>1.2546446473909312E-2</v>
      </c>
    </row>
    <row r="649" spans="1:21" x14ac:dyDescent="0.35">
      <c r="A649" t="s">
        <v>68</v>
      </c>
      <c r="B649" t="s">
        <v>70</v>
      </c>
      <c r="C649">
        <v>15</v>
      </c>
      <c r="D649" t="s">
        <v>107</v>
      </c>
      <c r="E649" t="s">
        <v>103</v>
      </c>
      <c r="F649" t="s">
        <v>102</v>
      </c>
      <c r="G649">
        <v>0.20050275577707499</v>
      </c>
      <c r="H649">
        <v>2E+20</v>
      </c>
      <c r="I649">
        <v>0</v>
      </c>
      <c r="J649">
        <v>2</v>
      </c>
      <c r="K649">
        <v>0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40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0.10750740651370801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0.50589801157869696</v>
      </c>
      <c r="U649" s="5">
        <f>IF((ContinuousStatsTable[[#This Row],[RepsRequested]]&gt;1),ContinuousStatsTable[[#This Row],[HalfWidth]],ContinuousStatsTable[[#This Row],[BatchMeansHalfWidth]])</f>
        <v>2.5092892947818527E-2</v>
      </c>
    </row>
    <row r="650" spans="1:21" x14ac:dyDescent="0.35">
      <c r="A650" t="s">
        <v>68</v>
      </c>
      <c r="B650" t="s">
        <v>70</v>
      </c>
      <c r="C650">
        <v>15</v>
      </c>
      <c r="D650" t="s">
        <v>107</v>
      </c>
      <c r="E650" t="s">
        <v>104</v>
      </c>
      <c r="F650" t="s">
        <v>102</v>
      </c>
      <c r="G650">
        <v>2</v>
      </c>
      <c r="H650">
        <v>2E+20</v>
      </c>
      <c r="I650">
        <v>2</v>
      </c>
      <c r="J650">
        <v>2</v>
      </c>
      <c r="K650">
        <v>2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40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2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0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2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2</v>
      </c>
      <c r="U650" s="5">
        <f>IF((ContinuousStatsTable[[#This Row],[RepsRequested]]&gt;1),ContinuousStatsTable[[#This Row],[HalfWidth]],ContinuousStatsTable[[#This Row],[BatchMeansHalfWidth]])</f>
        <v>0</v>
      </c>
    </row>
    <row r="651" spans="1:21" x14ac:dyDescent="0.35">
      <c r="A651" t="s">
        <v>68</v>
      </c>
      <c r="B651" t="s">
        <v>70</v>
      </c>
      <c r="C651">
        <v>15</v>
      </c>
      <c r="D651" t="s">
        <v>90</v>
      </c>
      <c r="E651" t="s">
        <v>98</v>
      </c>
      <c r="F651" t="s">
        <v>73</v>
      </c>
      <c r="G651">
        <v>0</v>
      </c>
      <c r="H651">
        <v>2E+20</v>
      </c>
      <c r="I651">
        <v>0</v>
      </c>
      <c r="J651">
        <v>0</v>
      </c>
      <c r="K651">
        <v>0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40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0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3.9129347275412202E-2</v>
      </c>
      <c r="U651" s="5">
        <f>IF((ContinuousStatsTable[[#This Row],[RepsRequested]]&gt;1),ContinuousStatsTable[[#This Row],[HalfWidth]],ContinuousStatsTable[[#This Row],[BatchMeansHalfWidth]])</f>
        <v>2.9617305217409431E-3</v>
      </c>
    </row>
    <row r="652" spans="1:21" x14ac:dyDescent="0.35">
      <c r="A652" t="s">
        <v>68</v>
      </c>
      <c r="B652" t="s">
        <v>70</v>
      </c>
      <c r="C652">
        <v>15</v>
      </c>
      <c r="D652" t="s">
        <v>91</v>
      </c>
      <c r="E652" t="s">
        <v>98</v>
      </c>
      <c r="F652" t="s">
        <v>73</v>
      </c>
      <c r="G652">
        <v>0</v>
      </c>
      <c r="H652">
        <v>2E+20</v>
      </c>
      <c r="I652">
        <v>0</v>
      </c>
      <c r="J652">
        <v>0</v>
      </c>
      <c r="K652">
        <v>0</v>
      </c>
      <c r="L652">
        <v>0</v>
      </c>
      <c r="M65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652" s="5" cm="1">
        <f t="array" ref="N652">MAX(IF((ProjectInfoTable[ProjectName]=ContinuousStatsTable[[#This Row],[ProjectName]]),(ProjectInfoTable[ProjectName]=ContinuousStatsTable[[#This Row],[ProjectName]])*ProjectInfoTable[NumberOfReplications]))</f>
        <v>40</v>
      </c>
      <c r="O652" s="5" cm="1">
        <f t="array" ref="O65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652" s="5" cm="1">
        <f t="array" ref="P65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652" s="5" cm="1">
        <f t="array" ref="Q652">MAX(IF((ProjectInfoTable[ProjectName]=ContinuousStatsTable[[#This Row],[ProjectName]]),(ProjectInfoTable[ProjectName]=ContinuousStatsTable[[#This Row],[ProjectName]])*ProjectInfoTable[ConfidenceInterval]))</f>
        <v>0.95</v>
      </c>
      <c r="R6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652" s="5" cm="1">
        <f t="array" ref="S652">MIN(IF((ContinuousStatsTable[GroupByKey]=ContinuousStatsTable[[#This Row],[GroupByKey]]),(ContinuousStatsTable[GroupByKey]=ContinuousStatsTable[[#This Row],[GroupByKey]])*ContinuousStatsTable[Average]))</f>
        <v>0</v>
      </c>
      <c r="T652" s="5" cm="1">
        <f t="array" ref="T652">MAX(IF((ContinuousStatsTable[GroupByKey]=ContinuousStatsTable[[#This Row],[GroupByKey]]),(ContinuousStatsTable[GroupByKey]=ContinuousStatsTable[[#This Row],[GroupByKey]])*ContinuousStatsTable[Average]))</f>
        <v>5.1297285883804403E-2</v>
      </c>
      <c r="U652" s="5">
        <f>IF((ContinuousStatsTable[[#This Row],[RepsRequested]]&gt;1),ContinuousStatsTable[[#This Row],[HalfWidth]],ContinuousStatsTable[[#This Row],[BatchMeansHalfWidth]])</f>
        <v>4.266409302196481E-3</v>
      </c>
    </row>
    <row r="653" spans="1:21" x14ac:dyDescent="0.35">
      <c r="A653" t="s">
        <v>68</v>
      </c>
      <c r="B653" t="s">
        <v>70</v>
      </c>
      <c r="C653">
        <v>15</v>
      </c>
      <c r="D653" t="s">
        <v>92</v>
      </c>
      <c r="E653" t="s">
        <v>98</v>
      </c>
      <c r="F653" t="s">
        <v>73</v>
      </c>
      <c r="G653">
        <v>5.48003006090463</v>
      </c>
      <c r="H653">
        <v>2E+20</v>
      </c>
      <c r="I653">
        <v>0</v>
      </c>
      <c r="J653">
        <v>10</v>
      </c>
      <c r="K653">
        <v>0</v>
      </c>
      <c r="L653">
        <v>0</v>
      </c>
      <c r="M65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653" s="5" cm="1">
        <f t="array" ref="N653">MAX(IF((ProjectInfoTable[ProjectName]=ContinuousStatsTable[[#This Row],[ProjectName]]),(ProjectInfoTable[ProjectName]=ContinuousStatsTable[[#This Row],[ProjectName]])*ProjectInfoTable[NumberOfReplications]))</f>
        <v>40</v>
      </c>
      <c r="O653" s="5" cm="1">
        <f t="array" ref="O65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653" s="5" cm="1">
        <f t="array" ref="P65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653" s="5" cm="1">
        <f t="array" ref="Q653">MAX(IF((ProjectInfoTable[ProjectName]=ContinuousStatsTable[[#This Row],[ProjectName]]),(ProjectInfoTable[ProjectName]=ContinuousStatsTable[[#This Row],[ProjectName]])*ProjectInfoTable[ConfidenceInterval]))</f>
        <v>0.95</v>
      </c>
      <c r="R6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653" s="5" cm="1">
        <f t="array" ref="S653">MIN(IF((ContinuousStatsTable[GroupByKey]=ContinuousStatsTable[[#This Row],[GroupByKey]]),(ContinuousStatsTable[GroupByKey]=ContinuousStatsTable[[#This Row],[GroupByKey]])*ContinuousStatsTable[Average]))</f>
        <v>3.0665287286053702</v>
      </c>
      <c r="T653" s="5" cm="1">
        <f t="array" ref="T653">MAX(IF((ContinuousStatsTable[GroupByKey]=ContinuousStatsTable[[#This Row],[GroupByKey]]),(ContinuousStatsTable[GroupByKey]=ContinuousStatsTable[[#This Row],[GroupByKey]])*ContinuousStatsTable[Average]))</f>
        <v>5.6439865641560401</v>
      </c>
      <c r="U653" s="5">
        <f>IF((ContinuousStatsTable[[#This Row],[RepsRequested]]&gt;1),ContinuousStatsTable[[#This Row],[HalfWidth]],ContinuousStatsTable[[#This Row],[BatchMeansHalfWidth]])</f>
        <v>0.22493791736316851</v>
      </c>
    </row>
    <row r="654" spans="1:21" x14ac:dyDescent="0.35">
      <c r="A654" t="s">
        <v>68</v>
      </c>
      <c r="B654" t="s">
        <v>70</v>
      </c>
      <c r="C654">
        <v>15</v>
      </c>
      <c r="D654" t="s">
        <v>94</v>
      </c>
      <c r="E654" t="s">
        <v>98</v>
      </c>
      <c r="F654" t="s">
        <v>73</v>
      </c>
      <c r="G654">
        <v>0</v>
      </c>
      <c r="H654">
        <v>2E+20</v>
      </c>
      <c r="I654">
        <v>0</v>
      </c>
      <c r="J654">
        <v>0</v>
      </c>
      <c r="K654">
        <v>0</v>
      </c>
      <c r="L654">
        <v>0</v>
      </c>
      <c r="M65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654" s="5" cm="1">
        <f t="array" ref="N654">MAX(IF((ProjectInfoTable[ProjectName]=ContinuousStatsTable[[#This Row],[ProjectName]]),(ProjectInfoTable[ProjectName]=ContinuousStatsTable[[#This Row],[ProjectName]])*ProjectInfoTable[NumberOfReplications]))</f>
        <v>40</v>
      </c>
      <c r="O654" s="5" cm="1">
        <f t="array" ref="O654">IFERROR(AVERAGE(IF((ContinuousStatsTable[GroupByKey]=ContinuousStatsTable[[#This Row],[GroupByKey]]),(ContinuousStatsTable[GroupByKey]=ContinuousStatsTable[[#This Row],[GroupByKey]])*ContinuousStatsTable[Average])),0)</f>
        <v>0</v>
      </c>
      <c r="P654" s="5" cm="1">
        <f t="array" ref="P654">IFERROR(_xlfn.STDEV.S(IF((ContinuousStatsTable[GroupByKey]=ContinuousStatsTable[[#This Row],[GroupByKey]]),(ContinuousStatsTable[GroupByKey]=ContinuousStatsTable[[#This Row],[GroupByKey]])*ContinuousStatsTable[Average])),0)</f>
        <v>0</v>
      </c>
      <c r="Q654" s="5" cm="1">
        <f t="array" ref="Q654">MAX(IF((ProjectInfoTable[ProjectName]=ContinuousStatsTable[[#This Row],[ProjectName]]),(ProjectInfoTable[ProjectName]=ContinuousStatsTable[[#This Row],[ProjectName]])*ProjectInfoTable[ConfidenceInterval]))</f>
        <v>0.95</v>
      </c>
      <c r="R6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4" s="5" cm="1">
        <f t="array" ref="S654">MIN(IF((ContinuousStatsTable[GroupByKey]=ContinuousStatsTable[[#This Row],[GroupByKey]]),(ContinuousStatsTable[GroupByKey]=ContinuousStatsTable[[#This Row],[GroupByKey]])*ContinuousStatsTable[Average]))</f>
        <v>0</v>
      </c>
      <c r="T654" s="5" cm="1">
        <f t="array" ref="T654">MAX(IF((ContinuousStatsTable[GroupByKey]=ContinuousStatsTable[[#This Row],[GroupByKey]]),(ContinuousStatsTable[GroupByKey]=ContinuousStatsTable[[#This Row],[GroupByKey]])*ContinuousStatsTable[Average]))</f>
        <v>0</v>
      </c>
      <c r="U654" s="5">
        <f>IF((ContinuousStatsTable[[#This Row],[RepsRequested]]&gt;1),ContinuousStatsTable[[#This Row],[HalfWidth]],ContinuousStatsTable[[#This Row],[BatchMeansHalfWidth]])</f>
        <v>0</v>
      </c>
    </row>
    <row r="655" spans="1:21" x14ac:dyDescent="0.35">
      <c r="A655" t="s">
        <v>68</v>
      </c>
      <c r="B655" t="s">
        <v>70</v>
      </c>
      <c r="C655">
        <v>15</v>
      </c>
      <c r="D655" t="s">
        <v>95</v>
      </c>
      <c r="E655" t="s">
        <v>98</v>
      </c>
      <c r="F655" t="s">
        <v>73</v>
      </c>
      <c r="G655">
        <v>0.148550150651276</v>
      </c>
      <c r="H655">
        <v>2E+20</v>
      </c>
      <c r="I655">
        <v>0</v>
      </c>
      <c r="J655">
        <v>6</v>
      </c>
      <c r="K655">
        <v>0</v>
      </c>
      <c r="L655">
        <v>0</v>
      </c>
      <c r="M65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655" s="5" cm="1">
        <f t="array" ref="N655">MAX(IF((ProjectInfoTable[ProjectName]=ContinuousStatsTable[[#This Row],[ProjectName]]),(ProjectInfoTable[ProjectName]=ContinuousStatsTable[[#This Row],[ProjectName]])*ProjectInfoTable[NumberOfReplications]))</f>
        <v>40</v>
      </c>
      <c r="O655" s="5" cm="1">
        <f t="array" ref="O65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655" s="5" cm="1">
        <f t="array" ref="P65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655" s="5" cm="1">
        <f t="array" ref="Q655">MAX(IF((ProjectInfoTable[ProjectName]=ContinuousStatsTable[[#This Row],[ProjectName]]),(ProjectInfoTable[ProjectName]=ContinuousStatsTable[[#This Row],[ProjectName]])*ProjectInfoTable[ConfidenceInterval]))</f>
        <v>0.95</v>
      </c>
      <c r="R6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655" s="5" cm="1">
        <f t="array" ref="S655">MIN(IF((ContinuousStatsTable[GroupByKey]=ContinuousStatsTable[[#This Row],[GroupByKey]]),(ContinuousStatsTable[GroupByKey]=ContinuousStatsTable[[#This Row],[GroupByKey]])*ContinuousStatsTable[Average]))</f>
        <v>0</v>
      </c>
      <c r="T655" s="5" cm="1">
        <f t="array" ref="T655">MAX(IF((ContinuousStatsTable[GroupByKey]=ContinuousStatsTable[[#This Row],[GroupByKey]]),(ContinuousStatsTable[GroupByKey]=ContinuousStatsTable[[#This Row],[GroupByKey]])*ContinuousStatsTable[Average]))</f>
        <v>0.44531135910512998</v>
      </c>
      <c r="U655" s="5">
        <f>IF((ContinuousStatsTable[[#This Row],[RepsRequested]]&gt;1),ContinuousStatsTable[[#This Row],[HalfWidth]],ContinuousStatsTable[[#This Row],[BatchMeansHalfWidth]])</f>
        <v>4.0313835051106688E-2</v>
      </c>
    </row>
    <row r="656" spans="1:21" x14ac:dyDescent="0.35">
      <c r="A656" t="s">
        <v>68</v>
      </c>
      <c r="B656" t="s">
        <v>70</v>
      </c>
      <c r="C656">
        <v>15</v>
      </c>
      <c r="D656" t="s">
        <v>108</v>
      </c>
      <c r="E656" t="s">
        <v>101</v>
      </c>
      <c r="F656" t="s">
        <v>102</v>
      </c>
      <c r="G656">
        <v>0</v>
      </c>
      <c r="H656">
        <v>2E+20</v>
      </c>
      <c r="I656">
        <v>0</v>
      </c>
      <c r="J656">
        <v>0</v>
      </c>
      <c r="K656">
        <v>0</v>
      </c>
      <c r="L656">
        <v>0</v>
      </c>
      <c r="M65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656" s="5" cm="1">
        <f t="array" ref="N656">MAX(IF((ProjectInfoTable[ProjectName]=ContinuousStatsTable[[#This Row],[ProjectName]]),(ProjectInfoTable[ProjectName]=ContinuousStatsTable[[#This Row],[ProjectName]])*ProjectInfoTable[NumberOfReplications]))</f>
        <v>40</v>
      </c>
      <c r="O656" s="5" cm="1">
        <f t="array" ref="O656">IFERROR(AVERAGE(IF((ContinuousStatsTable[GroupByKey]=ContinuousStatsTable[[#This Row],[GroupByKey]]),(ContinuousStatsTable[GroupByKey]=ContinuousStatsTable[[#This Row],[GroupByKey]])*ContinuousStatsTable[Average])),0)</f>
        <v>0</v>
      </c>
      <c r="P656" s="5" cm="1">
        <f t="array" ref="P656">IFERROR(_xlfn.STDEV.S(IF((ContinuousStatsTable[GroupByKey]=ContinuousStatsTable[[#This Row],[GroupByKey]]),(ContinuousStatsTable[GroupByKey]=ContinuousStatsTable[[#This Row],[GroupByKey]])*ContinuousStatsTable[Average])),0)</f>
        <v>0</v>
      </c>
      <c r="Q656" s="5" cm="1">
        <f t="array" ref="Q656">MAX(IF((ProjectInfoTable[ProjectName]=ContinuousStatsTable[[#This Row],[ProjectName]]),(ProjectInfoTable[ProjectName]=ContinuousStatsTable[[#This Row],[ProjectName]])*ProjectInfoTable[ConfidenceInterval]))</f>
        <v>0.95</v>
      </c>
      <c r="R6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6" s="5" cm="1">
        <f t="array" ref="S656">MIN(IF((ContinuousStatsTable[GroupByKey]=ContinuousStatsTable[[#This Row],[GroupByKey]]),(ContinuousStatsTable[GroupByKey]=ContinuousStatsTable[[#This Row],[GroupByKey]])*ContinuousStatsTable[Average]))</f>
        <v>0</v>
      </c>
      <c r="T656" s="5" cm="1">
        <f t="array" ref="T656">MAX(IF((ContinuousStatsTable[GroupByKey]=ContinuousStatsTable[[#This Row],[GroupByKey]]),(ContinuousStatsTable[GroupByKey]=ContinuousStatsTable[[#This Row],[GroupByKey]])*ContinuousStatsTable[Average]))</f>
        <v>0</v>
      </c>
      <c r="U656" s="5">
        <f>IF((ContinuousStatsTable[[#This Row],[RepsRequested]]&gt;1),ContinuousStatsTable[[#This Row],[HalfWidth]],ContinuousStatsTable[[#This Row],[BatchMeansHalfWidth]])</f>
        <v>0</v>
      </c>
    </row>
    <row r="657" spans="1:21" x14ac:dyDescent="0.35">
      <c r="A657" t="s">
        <v>68</v>
      </c>
      <c r="B657" t="s">
        <v>70</v>
      </c>
      <c r="C657">
        <v>15</v>
      </c>
      <c r="D657" t="s">
        <v>108</v>
      </c>
      <c r="E657" t="s">
        <v>103</v>
      </c>
      <c r="F657" t="s">
        <v>102</v>
      </c>
      <c r="G657">
        <v>0</v>
      </c>
      <c r="H657">
        <v>2E+20</v>
      </c>
      <c r="I657">
        <v>0</v>
      </c>
      <c r="J657">
        <v>0</v>
      </c>
      <c r="K657">
        <v>0</v>
      </c>
      <c r="L657">
        <v>0</v>
      </c>
      <c r="M65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657" s="5" cm="1">
        <f t="array" ref="N657">MAX(IF((ProjectInfoTable[ProjectName]=ContinuousStatsTable[[#This Row],[ProjectName]]),(ProjectInfoTable[ProjectName]=ContinuousStatsTable[[#This Row],[ProjectName]])*ProjectInfoTable[NumberOfReplications]))</f>
        <v>40</v>
      </c>
      <c r="O657" s="5" cm="1">
        <f t="array" ref="O657">IFERROR(AVERAGE(IF((ContinuousStatsTable[GroupByKey]=ContinuousStatsTable[[#This Row],[GroupByKey]]),(ContinuousStatsTable[GroupByKey]=ContinuousStatsTable[[#This Row],[GroupByKey]])*ContinuousStatsTable[Average])),0)</f>
        <v>0</v>
      </c>
      <c r="P657" s="5" cm="1">
        <f t="array" ref="P657">IFERROR(_xlfn.STDEV.S(IF((ContinuousStatsTable[GroupByKey]=ContinuousStatsTable[[#This Row],[GroupByKey]]),(ContinuousStatsTable[GroupByKey]=ContinuousStatsTable[[#This Row],[GroupByKey]])*ContinuousStatsTable[Average])),0)</f>
        <v>0</v>
      </c>
      <c r="Q657" s="5" cm="1">
        <f t="array" ref="Q657">MAX(IF((ProjectInfoTable[ProjectName]=ContinuousStatsTable[[#This Row],[ProjectName]]),(ProjectInfoTable[ProjectName]=ContinuousStatsTable[[#This Row],[ProjectName]])*ProjectInfoTable[ConfidenceInterval]))</f>
        <v>0.95</v>
      </c>
      <c r="R6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7" s="5" cm="1">
        <f t="array" ref="S657">MIN(IF((ContinuousStatsTable[GroupByKey]=ContinuousStatsTable[[#This Row],[GroupByKey]]),(ContinuousStatsTable[GroupByKey]=ContinuousStatsTable[[#This Row],[GroupByKey]])*ContinuousStatsTable[Average]))</f>
        <v>0</v>
      </c>
      <c r="T657" s="5" cm="1">
        <f t="array" ref="T657">MAX(IF((ContinuousStatsTable[GroupByKey]=ContinuousStatsTable[[#This Row],[GroupByKey]]),(ContinuousStatsTable[GroupByKey]=ContinuousStatsTable[[#This Row],[GroupByKey]])*ContinuousStatsTable[Average]))</f>
        <v>0</v>
      </c>
      <c r="U657" s="5">
        <f>IF((ContinuousStatsTable[[#This Row],[RepsRequested]]&gt;1),ContinuousStatsTable[[#This Row],[HalfWidth]],ContinuousStatsTable[[#This Row],[BatchMeansHalfWidth]])</f>
        <v>0</v>
      </c>
    </row>
    <row r="658" spans="1:21" x14ac:dyDescent="0.35">
      <c r="A658" t="s">
        <v>68</v>
      </c>
      <c r="B658" t="s">
        <v>70</v>
      </c>
      <c r="C658">
        <v>15</v>
      </c>
      <c r="D658" t="s">
        <v>108</v>
      </c>
      <c r="E658" t="s">
        <v>104</v>
      </c>
      <c r="F658" t="s">
        <v>102</v>
      </c>
      <c r="G658">
        <v>1</v>
      </c>
      <c r="H658">
        <v>2E+20</v>
      </c>
      <c r="I658">
        <v>1</v>
      </c>
      <c r="J658">
        <v>1</v>
      </c>
      <c r="K658">
        <v>1</v>
      </c>
      <c r="L658">
        <v>0</v>
      </c>
      <c r="M65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658" s="5" cm="1">
        <f t="array" ref="N658">MAX(IF((ProjectInfoTable[ProjectName]=ContinuousStatsTable[[#This Row],[ProjectName]]),(ProjectInfoTable[ProjectName]=ContinuousStatsTable[[#This Row],[ProjectName]])*ProjectInfoTable[NumberOfReplications]))</f>
        <v>40</v>
      </c>
      <c r="O658" s="5" cm="1">
        <f t="array" ref="O658">IFERROR(AVERAGE(IF((ContinuousStatsTable[GroupByKey]=ContinuousStatsTable[[#This Row],[GroupByKey]]),(ContinuousStatsTable[GroupByKey]=ContinuousStatsTable[[#This Row],[GroupByKey]])*ContinuousStatsTable[Average])),0)</f>
        <v>1</v>
      </c>
      <c r="P658" s="5" cm="1">
        <f t="array" ref="P658">IFERROR(_xlfn.STDEV.S(IF((ContinuousStatsTable[GroupByKey]=ContinuousStatsTable[[#This Row],[GroupByKey]]),(ContinuousStatsTable[GroupByKey]=ContinuousStatsTable[[#This Row],[GroupByKey]])*ContinuousStatsTable[Average])),0)</f>
        <v>0</v>
      </c>
      <c r="Q658" s="5" cm="1">
        <f t="array" ref="Q658">MAX(IF((ProjectInfoTable[ProjectName]=ContinuousStatsTable[[#This Row],[ProjectName]]),(ProjectInfoTable[ProjectName]=ContinuousStatsTable[[#This Row],[ProjectName]])*ProjectInfoTable[ConfidenceInterval]))</f>
        <v>0.95</v>
      </c>
      <c r="R6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8" s="5" cm="1">
        <f t="array" ref="S658">MIN(IF((ContinuousStatsTable[GroupByKey]=ContinuousStatsTable[[#This Row],[GroupByKey]]),(ContinuousStatsTable[GroupByKey]=ContinuousStatsTable[[#This Row],[GroupByKey]])*ContinuousStatsTable[Average]))</f>
        <v>1</v>
      </c>
      <c r="T658" s="5" cm="1">
        <f t="array" ref="T658">MAX(IF((ContinuousStatsTable[GroupByKey]=ContinuousStatsTable[[#This Row],[GroupByKey]]),(ContinuousStatsTable[GroupByKey]=ContinuousStatsTable[[#This Row],[GroupByKey]])*ContinuousStatsTable[Average]))</f>
        <v>1</v>
      </c>
      <c r="U658" s="5">
        <f>IF((ContinuousStatsTable[[#This Row],[RepsRequested]]&gt;1),ContinuousStatsTable[[#This Row],[HalfWidth]],ContinuousStatsTable[[#This Row],[BatchMeansHalfWidth]])</f>
        <v>0</v>
      </c>
    </row>
    <row r="659" spans="1:21" x14ac:dyDescent="0.35">
      <c r="A659" t="s">
        <v>68</v>
      </c>
      <c r="B659" t="s">
        <v>70</v>
      </c>
      <c r="C659">
        <v>15</v>
      </c>
      <c r="D659" t="s">
        <v>109</v>
      </c>
      <c r="E659" t="s">
        <v>101</v>
      </c>
      <c r="F659" t="s">
        <v>102</v>
      </c>
      <c r="G659">
        <v>0</v>
      </c>
      <c r="H659">
        <v>2E+20</v>
      </c>
      <c r="I659">
        <v>0</v>
      </c>
      <c r="J659">
        <v>0</v>
      </c>
      <c r="K659">
        <v>0</v>
      </c>
      <c r="L659">
        <v>0</v>
      </c>
      <c r="M65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659" s="5" cm="1">
        <f t="array" ref="N659">MAX(IF((ProjectInfoTable[ProjectName]=ContinuousStatsTable[[#This Row],[ProjectName]]),(ProjectInfoTable[ProjectName]=ContinuousStatsTable[[#This Row],[ProjectName]])*ProjectInfoTable[NumberOfReplications]))</f>
        <v>40</v>
      </c>
      <c r="O659" s="5" cm="1">
        <f t="array" ref="O659">IFERROR(AVERAGE(IF((ContinuousStatsTable[GroupByKey]=ContinuousStatsTable[[#This Row],[GroupByKey]]),(ContinuousStatsTable[GroupByKey]=ContinuousStatsTable[[#This Row],[GroupByKey]])*ContinuousStatsTable[Average])),0)</f>
        <v>0</v>
      </c>
      <c r="P659" s="5" cm="1">
        <f t="array" ref="P659">IFERROR(_xlfn.STDEV.S(IF((ContinuousStatsTable[GroupByKey]=ContinuousStatsTable[[#This Row],[GroupByKey]]),(ContinuousStatsTable[GroupByKey]=ContinuousStatsTable[[#This Row],[GroupByKey]])*ContinuousStatsTable[Average])),0)</f>
        <v>0</v>
      </c>
      <c r="Q659" s="5" cm="1">
        <f t="array" ref="Q659">MAX(IF((ProjectInfoTable[ProjectName]=ContinuousStatsTable[[#This Row],[ProjectName]]),(ProjectInfoTable[ProjectName]=ContinuousStatsTable[[#This Row],[ProjectName]])*ProjectInfoTable[ConfidenceInterval]))</f>
        <v>0.95</v>
      </c>
      <c r="R6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9" s="5" cm="1">
        <f t="array" ref="S659">MIN(IF((ContinuousStatsTable[GroupByKey]=ContinuousStatsTable[[#This Row],[GroupByKey]]),(ContinuousStatsTable[GroupByKey]=ContinuousStatsTable[[#This Row],[GroupByKey]])*ContinuousStatsTable[Average]))</f>
        <v>0</v>
      </c>
      <c r="T659" s="5" cm="1">
        <f t="array" ref="T659">MAX(IF((ContinuousStatsTable[GroupByKey]=ContinuousStatsTable[[#This Row],[GroupByKey]]),(ContinuousStatsTable[GroupByKey]=ContinuousStatsTable[[#This Row],[GroupByKey]])*ContinuousStatsTable[Average]))</f>
        <v>0</v>
      </c>
      <c r="U659" s="5">
        <f>IF((ContinuousStatsTable[[#This Row],[RepsRequested]]&gt;1),ContinuousStatsTable[[#This Row],[HalfWidth]],ContinuousStatsTable[[#This Row],[BatchMeansHalfWidth]])</f>
        <v>0</v>
      </c>
    </row>
    <row r="660" spans="1:21" x14ac:dyDescent="0.35">
      <c r="A660" t="s">
        <v>68</v>
      </c>
      <c r="B660" t="s">
        <v>70</v>
      </c>
      <c r="C660">
        <v>15</v>
      </c>
      <c r="D660" t="s">
        <v>109</v>
      </c>
      <c r="E660" t="s">
        <v>103</v>
      </c>
      <c r="F660" t="s">
        <v>102</v>
      </c>
      <c r="G660">
        <v>0</v>
      </c>
      <c r="H660">
        <v>2E+20</v>
      </c>
      <c r="I660">
        <v>0</v>
      </c>
      <c r="J660">
        <v>0</v>
      </c>
      <c r="K660">
        <v>0</v>
      </c>
      <c r="L660">
        <v>0</v>
      </c>
      <c r="M66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660" s="5" cm="1">
        <f t="array" ref="N660">MAX(IF((ProjectInfoTable[ProjectName]=ContinuousStatsTable[[#This Row],[ProjectName]]),(ProjectInfoTable[ProjectName]=ContinuousStatsTable[[#This Row],[ProjectName]])*ProjectInfoTable[NumberOfReplications]))</f>
        <v>40</v>
      </c>
      <c r="O660" s="5" cm="1">
        <f t="array" ref="O660">IFERROR(AVERAGE(IF((ContinuousStatsTable[GroupByKey]=ContinuousStatsTable[[#This Row],[GroupByKey]]),(ContinuousStatsTable[GroupByKey]=ContinuousStatsTable[[#This Row],[GroupByKey]])*ContinuousStatsTable[Average])),0)</f>
        <v>0</v>
      </c>
      <c r="P660" s="5" cm="1">
        <f t="array" ref="P660">IFERROR(_xlfn.STDEV.S(IF((ContinuousStatsTable[GroupByKey]=ContinuousStatsTable[[#This Row],[GroupByKey]]),(ContinuousStatsTable[GroupByKey]=ContinuousStatsTable[[#This Row],[GroupByKey]])*ContinuousStatsTable[Average])),0)</f>
        <v>0</v>
      </c>
      <c r="Q660" s="5" cm="1">
        <f t="array" ref="Q660">MAX(IF((ProjectInfoTable[ProjectName]=ContinuousStatsTable[[#This Row],[ProjectName]]),(ProjectInfoTable[ProjectName]=ContinuousStatsTable[[#This Row],[ProjectName]])*ProjectInfoTable[ConfidenceInterval]))</f>
        <v>0.95</v>
      </c>
      <c r="R6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0" s="5" cm="1">
        <f t="array" ref="S660">MIN(IF((ContinuousStatsTable[GroupByKey]=ContinuousStatsTable[[#This Row],[GroupByKey]]),(ContinuousStatsTable[GroupByKey]=ContinuousStatsTable[[#This Row],[GroupByKey]])*ContinuousStatsTable[Average]))</f>
        <v>0</v>
      </c>
      <c r="T660" s="5" cm="1">
        <f t="array" ref="T660">MAX(IF((ContinuousStatsTable[GroupByKey]=ContinuousStatsTable[[#This Row],[GroupByKey]]),(ContinuousStatsTable[GroupByKey]=ContinuousStatsTable[[#This Row],[GroupByKey]])*ContinuousStatsTable[Average]))</f>
        <v>0</v>
      </c>
      <c r="U660" s="5">
        <f>IF((ContinuousStatsTable[[#This Row],[RepsRequested]]&gt;1),ContinuousStatsTable[[#This Row],[HalfWidth]],ContinuousStatsTable[[#This Row],[BatchMeansHalfWidth]])</f>
        <v>0</v>
      </c>
    </row>
    <row r="661" spans="1:21" x14ac:dyDescent="0.35">
      <c r="A661" t="s">
        <v>68</v>
      </c>
      <c r="B661" t="s">
        <v>70</v>
      </c>
      <c r="C661">
        <v>15</v>
      </c>
      <c r="D661" t="s">
        <v>109</v>
      </c>
      <c r="E661" t="s">
        <v>104</v>
      </c>
      <c r="F661" t="s">
        <v>102</v>
      </c>
      <c r="G661">
        <v>1</v>
      </c>
      <c r="H661">
        <v>2E+20</v>
      </c>
      <c r="I661">
        <v>1</v>
      </c>
      <c r="J661">
        <v>1</v>
      </c>
      <c r="K661">
        <v>1</v>
      </c>
      <c r="L661">
        <v>0</v>
      </c>
      <c r="M66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661" s="5" cm="1">
        <f t="array" ref="N661">MAX(IF((ProjectInfoTable[ProjectName]=ContinuousStatsTable[[#This Row],[ProjectName]]),(ProjectInfoTable[ProjectName]=ContinuousStatsTable[[#This Row],[ProjectName]])*ProjectInfoTable[NumberOfReplications]))</f>
        <v>40</v>
      </c>
      <c r="O661" s="5" cm="1">
        <f t="array" ref="O661">IFERROR(AVERAGE(IF((ContinuousStatsTable[GroupByKey]=ContinuousStatsTable[[#This Row],[GroupByKey]]),(ContinuousStatsTable[GroupByKey]=ContinuousStatsTable[[#This Row],[GroupByKey]])*ContinuousStatsTable[Average])),0)</f>
        <v>1</v>
      </c>
      <c r="P661" s="5" cm="1">
        <f t="array" ref="P661">IFERROR(_xlfn.STDEV.S(IF((ContinuousStatsTable[GroupByKey]=ContinuousStatsTable[[#This Row],[GroupByKey]]),(ContinuousStatsTable[GroupByKey]=ContinuousStatsTable[[#This Row],[GroupByKey]])*ContinuousStatsTable[Average])),0)</f>
        <v>0</v>
      </c>
      <c r="Q661" s="5" cm="1">
        <f t="array" ref="Q661">MAX(IF((ProjectInfoTable[ProjectName]=ContinuousStatsTable[[#This Row],[ProjectName]]),(ProjectInfoTable[ProjectName]=ContinuousStatsTable[[#This Row],[ProjectName]])*ProjectInfoTable[ConfidenceInterval]))</f>
        <v>0.95</v>
      </c>
      <c r="R6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1" s="5" cm="1">
        <f t="array" ref="S661">MIN(IF((ContinuousStatsTable[GroupByKey]=ContinuousStatsTable[[#This Row],[GroupByKey]]),(ContinuousStatsTable[GroupByKey]=ContinuousStatsTable[[#This Row],[GroupByKey]])*ContinuousStatsTable[Average]))</f>
        <v>1</v>
      </c>
      <c r="T661" s="5" cm="1">
        <f t="array" ref="T661">MAX(IF((ContinuousStatsTable[GroupByKey]=ContinuousStatsTable[[#This Row],[GroupByKey]]),(ContinuousStatsTable[GroupByKey]=ContinuousStatsTable[[#This Row],[GroupByKey]])*ContinuousStatsTable[Average]))</f>
        <v>1</v>
      </c>
      <c r="U661" s="5">
        <f>IF((ContinuousStatsTable[[#This Row],[RepsRequested]]&gt;1),ContinuousStatsTable[[#This Row],[HalfWidth]],ContinuousStatsTable[[#This Row],[BatchMeansHalfWidth]])</f>
        <v>0</v>
      </c>
    </row>
    <row r="662" spans="1:21" x14ac:dyDescent="0.35">
      <c r="A662" t="s">
        <v>68</v>
      </c>
      <c r="B662" t="s">
        <v>70</v>
      </c>
      <c r="C662">
        <v>15</v>
      </c>
      <c r="D662" t="s">
        <v>110</v>
      </c>
      <c r="E662" t="s">
        <v>101</v>
      </c>
      <c r="F662" t="s">
        <v>102</v>
      </c>
      <c r="G662">
        <v>0</v>
      </c>
      <c r="H662">
        <v>2E+20</v>
      </c>
      <c r="I662">
        <v>0</v>
      </c>
      <c r="J662">
        <v>0</v>
      </c>
      <c r="K662">
        <v>0</v>
      </c>
      <c r="L662">
        <v>0</v>
      </c>
      <c r="M66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662" s="5" cm="1">
        <f t="array" ref="N662">MAX(IF((ProjectInfoTable[ProjectName]=ContinuousStatsTable[[#This Row],[ProjectName]]),(ProjectInfoTable[ProjectName]=ContinuousStatsTable[[#This Row],[ProjectName]])*ProjectInfoTable[NumberOfReplications]))</f>
        <v>40</v>
      </c>
      <c r="O662" s="5" cm="1">
        <f t="array" ref="O662">IFERROR(AVERAGE(IF((ContinuousStatsTable[GroupByKey]=ContinuousStatsTable[[#This Row],[GroupByKey]]),(ContinuousStatsTable[GroupByKey]=ContinuousStatsTable[[#This Row],[GroupByKey]])*ContinuousStatsTable[Average])),0)</f>
        <v>0</v>
      </c>
      <c r="P662" s="5" cm="1">
        <f t="array" ref="P662">IFERROR(_xlfn.STDEV.S(IF((ContinuousStatsTable[GroupByKey]=ContinuousStatsTable[[#This Row],[GroupByKey]]),(ContinuousStatsTable[GroupByKey]=ContinuousStatsTable[[#This Row],[GroupByKey]])*ContinuousStatsTable[Average])),0)</f>
        <v>0</v>
      </c>
      <c r="Q662" s="5" cm="1">
        <f t="array" ref="Q662">MAX(IF((ProjectInfoTable[ProjectName]=ContinuousStatsTable[[#This Row],[ProjectName]]),(ProjectInfoTable[ProjectName]=ContinuousStatsTable[[#This Row],[ProjectName]])*ProjectInfoTable[ConfidenceInterval]))</f>
        <v>0.95</v>
      </c>
      <c r="R6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2" s="5" cm="1">
        <f t="array" ref="S662">MIN(IF((ContinuousStatsTable[GroupByKey]=ContinuousStatsTable[[#This Row],[GroupByKey]]),(ContinuousStatsTable[GroupByKey]=ContinuousStatsTable[[#This Row],[GroupByKey]])*ContinuousStatsTable[Average]))</f>
        <v>0</v>
      </c>
      <c r="T662" s="5" cm="1">
        <f t="array" ref="T662">MAX(IF((ContinuousStatsTable[GroupByKey]=ContinuousStatsTable[[#This Row],[GroupByKey]]),(ContinuousStatsTable[GroupByKey]=ContinuousStatsTable[[#This Row],[GroupByKey]])*ContinuousStatsTable[Average]))</f>
        <v>0</v>
      </c>
      <c r="U662" s="5">
        <f>IF((ContinuousStatsTable[[#This Row],[RepsRequested]]&gt;1),ContinuousStatsTable[[#This Row],[HalfWidth]],ContinuousStatsTable[[#This Row],[BatchMeansHalfWidth]])</f>
        <v>0</v>
      </c>
    </row>
    <row r="663" spans="1:21" x14ac:dyDescent="0.35">
      <c r="A663" t="s">
        <v>68</v>
      </c>
      <c r="B663" t="s">
        <v>70</v>
      </c>
      <c r="C663">
        <v>15</v>
      </c>
      <c r="D663" t="s">
        <v>110</v>
      </c>
      <c r="E663" t="s">
        <v>103</v>
      </c>
      <c r="F663" t="s">
        <v>102</v>
      </c>
      <c r="G663">
        <v>0</v>
      </c>
      <c r="H663">
        <v>2E+20</v>
      </c>
      <c r="I663">
        <v>0</v>
      </c>
      <c r="J663">
        <v>0</v>
      </c>
      <c r="K663">
        <v>0</v>
      </c>
      <c r="L663">
        <v>0</v>
      </c>
      <c r="M66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663" s="5" cm="1">
        <f t="array" ref="N663">MAX(IF((ProjectInfoTable[ProjectName]=ContinuousStatsTable[[#This Row],[ProjectName]]),(ProjectInfoTable[ProjectName]=ContinuousStatsTable[[#This Row],[ProjectName]])*ProjectInfoTable[NumberOfReplications]))</f>
        <v>40</v>
      </c>
      <c r="O663" s="5" cm="1">
        <f t="array" ref="O663">IFERROR(AVERAGE(IF((ContinuousStatsTable[GroupByKey]=ContinuousStatsTable[[#This Row],[GroupByKey]]),(ContinuousStatsTable[GroupByKey]=ContinuousStatsTable[[#This Row],[GroupByKey]])*ContinuousStatsTable[Average])),0)</f>
        <v>0</v>
      </c>
      <c r="P663" s="5" cm="1">
        <f t="array" ref="P663">IFERROR(_xlfn.STDEV.S(IF((ContinuousStatsTable[GroupByKey]=ContinuousStatsTable[[#This Row],[GroupByKey]]),(ContinuousStatsTable[GroupByKey]=ContinuousStatsTable[[#This Row],[GroupByKey]])*ContinuousStatsTable[Average])),0)</f>
        <v>0</v>
      </c>
      <c r="Q663" s="5" cm="1">
        <f t="array" ref="Q663">MAX(IF((ProjectInfoTable[ProjectName]=ContinuousStatsTable[[#This Row],[ProjectName]]),(ProjectInfoTable[ProjectName]=ContinuousStatsTable[[#This Row],[ProjectName]])*ProjectInfoTable[ConfidenceInterval]))</f>
        <v>0.95</v>
      </c>
      <c r="R6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3" s="5" cm="1">
        <f t="array" ref="S663">MIN(IF((ContinuousStatsTable[GroupByKey]=ContinuousStatsTable[[#This Row],[GroupByKey]]),(ContinuousStatsTable[GroupByKey]=ContinuousStatsTable[[#This Row],[GroupByKey]])*ContinuousStatsTable[Average]))</f>
        <v>0</v>
      </c>
      <c r="T663" s="5" cm="1">
        <f t="array" ref="T663">MAX(IF((ContinuousStatsTable[GroupByKey]=ContinuousStatsTable[[#This Row],[GroupByKey]]),(ContinuousStatsTable[GroupByKey]=ContinuousStatsTable[[#This Row],[GroupByKey]])*ContinuousStatsTable[Average]))</f>
        <v>0</v>
      </c>
      <c r="U663" s="5">
        <f>IF((ContinuousStatsTable[[#This Row],[RepsRequested]]&gt;1),ContinuousStatsTable[[#This Row],[HalfWidth]],ContinuousStatsTable[[#This Row],[BatchMeansHalfWidth]])</f>
        <v>0</v>
      </c>
    </row>
    <row r="664" spans="1:21" x14ac:dyDescent="0.35">
      <c r="A664" t="s">
        <v>68</v>
      </c>
      <c r="B664" t="s">
        <v>70</v>
      </c>
      <c r="C664">
        <v>15</v>
      </c>
      <c r="D664" t="s">
        <v>110</v>
      </c>
      <c r="E664" t="s">
        <v>104</v>
      </c>
      <c r="F664" t="s">
        <v>102</v>
      </c>
      <c r="G664">
        <v>1</v>
      </c>
      <c r="H664">
        <v>2E+20</v>
      </c>
      <c r="I664">
        <v>1</v>
      </c>
      <c r="J664">
        <v>1</v>
      </c>
      <c r="K664">
        <v>1</v>
      </c>
      <c r="L664">
        <v>0</v>
      </c>
      <c r="M66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664" s="5" cm="1">
        <f t="array" ref="N664">MAX(IF((ProjectInfoTable[ProjectName]=ContinuousStatsTable[[#This Row],[ProjectName]]),(ProjectInfoTable[ProjectName]=ContinuousStatsTable[[#This Row],[ProjectName]])*ProjectInfoTable[NumberOfReplications]))</f>
        <v>40</v>
      </c>
      <c r="O664" s="5" cm="1">
        <f t="array" ref="O664">IFERROR(AVERAGE(IF((ContinuousStatsTable[GroupByKey]=ContinuousStatsTable[[#This Row],[GroupByKey]]),(ContinuousStatsTable[GroupByKey]=ContinuousStatsTable[[#This Row],[GroupByKey]])*ContinuousStatsTable[Average])),0)</f>
        <v>1</v>
      </c>
      <c r="P664" s="5" cm="1">
        <f t="array" ref="P664">IFERROR(_xlfn.STDEV.S(IF((ContinuousStatsTable[GroupByKey]=ContinuousStatsTable[[#This Row],[GroupByKey]]),(ContinuousStatsTable[GroupByKey]=ContinuousStatsTable[[#This Row],[GroupByKey]])*ContinuousStatsTable[Average])),0)</f>
        <v>0</v>
      </c>
      <c r="Q664" s="5" cm="1">
        <f t="array" ref="Q664">MAX(IF((ProjectInfoTable[ProjectName]=ContinuousStatsTable[[#This Row],[ProjectName]]),(ProjectInfoTable[ProjectName]=ContinuousStatsTable[[#This Row],[ProjectName]])*ProjectInfoTable[ConfidenceInterval]))</f>
        <v>0.95</v>
      </c>
      <c r="R6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4" s="5" cm="1">
        <f t="array" ref="S664">MIN(IF((ContinuousStatsTable[GroupByKey]=ContinuousStatsTable[[#This Row],[GroupByKey]]),(ContinuousStatsTable[GroupByKey]=ContinuousStatsTable[[#This Row],[GroupByKey]])*ContinuousStatsTable[Average]))</f>
        <v>1</v>
      </c>
      <c r="T664" s="5" cm="1">
        <f t="array" ref="T664">MAX(IF((ContinuousStatsTable[GroupByKey]=ContinuousStatsTable[[#This Row],[GroupByKey]]),(ContinuousStatsTable[GroupByKey]=ContinuousStatsTable[[#This Row],[GroupByKey]])*ContinuousStatsTable[Average]))</f>
        <v>1</v>
      </c>
      <c r="U664" s="5">
        <f>IF((ContinuousStatsTable[[#This Row],[RepsRequested]]&gt;1),ContinuousStatsTable[[#This Row],[HalfWidth]],ContinuousStatsTable[[#This Row],[BatchMeansHalfWidth]])</f>
        <v>0</v>
      </c>
    </row>
    <row r="665" spans="1:21" x14ac:dyDescent="0.35">
      <c r="A665" t="s">
        <v>68</v>
      </c>
      <c r="B665" t="s">
        <v>70</v>
      </c>
      <c r="C665">
        <v>15</v>
      </c>
      <c r="D665" t="s">
        <v>111</v>
      </c>
      <c r="E665" t="s">
        <v>101</v>
      </c>
      <c r="F665" t="s">
        <v>102</v>
      </c>
      <c r="G665">
        <v>0</v>
      </c>
      <c r="H665">
        <v>2E+20</v>
      </c>
      <c r="I665">
        <v>0</v>
      </c>
      <c r="J665">
        <v>0</v>
      </c>
      <c r="K665">
        <v>0</v>
      </c>
      <c r="L665">
        <v>0</v>
      </c>
      <c r="M66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665" s="5" cm="1">
        <f t="array" ref="N665">MAX(IF((ProjectInfoTable[ProjectName]=ContinuousStatsTable[[#This Row],[ProjectName]]),(ProjectInfoTable[ProjectName]=ContinuousStatsTable[[#This Row],[ProjectName]])*ProjectInfoTable[NumberOfReplications]))</f>
        <v>40</v>
      </c>
      <c r="O665" s="5" cm="1">
        <f t="array" ref="O665">IFERROR(AVERAGE(IF((ContinuousStatsTable[GroupByKey]=ContinuousStatsTable[[#This Row],[GroupByKey]]),(ContinuousStatsTable[GroupByKey]=ContinuousStatsTable[[#This Row],[GroupByKey]])*ContinuousStatsTable[Average])),0)</f>
        <v>0</v>
      </c>
      <c r="P665" s="5" cm="1">
        <f t="array" ref="P665">IFERROR(_xlfn.STDEV.S(IF((ContinuousStatsTable[GroupByKey]=ContinuousStatsTable[[#This Row],[GroupByKey]]),(ContinuousStatsTable[GroupByKey]=ContinuousStatsTable[[#This Row],[GroupByKey]])*ContinuousStatsTable[Average])),0)</f>
        <v>0</v>
      </c>
      <c r="Q665" s="5" cm="1">
        <f t="array" ref="Q665">MAX(IF((ProjectInfoTable[ProjectName]=ContinuousStatsTable[[#This Row],[ProjectName]]),(ProjectInfoTable[ProjectName]=ContinuousStatsTable[[#This Row],[ProjectName]])*ProjectInfoTable[ConfidenceInterval]))</f>
        <v>0.95</v>
      </c>
      <c r="R6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5" s="5" cm="1">
        <f t="array" ref="S665">MIN(IF((ContinuousStatsTable[GroupByKey]=ContinuousStatsTable[[#This Row],[GroupByKey]]),(ContinuousStatsTable[GroupByKey]=ContinuousStatsTable[[#This Row],[GroupByKey]])*ContinuousStatsTable[Average]))</f>
        <v>0</v>
      </c>
      <c r="T665" s="5" cm="1">
        <f t="array" ref="T665">MAX(IF((ContinuousStatsTable[GroupByKey]=ContinuousStatsTable[[#This Row],[GroupByKey]]),(ContinuousStatsTable[GroupByKey]=ContinuousStatsTable[[#This Row],[GroupByKey]])*ContinuousStatsTable[Average]))</f>
        <v>0</v>
      </c>
      <c r="U665" s="5">
        <f>IF((ContinuousStatsTable[[#This Row],[RepsRequested]]&gt;1),ContinuousStatsTable[[#This Row],[HalfWidth]],ContinuousStatsTable[[#This Row],[BatchMeansHalfWidth]])</f>
        <v>0</v>
      </c>
    </row>
    <row r="666" spans="1:21" x14ac:dyDescent="0.35">
      <c r="A666" t="s">
        <v>68</v>
      </c>
      <c r="B666" t="s">
        <v>70</v>
      </c>
      <c r="C666">
        <v>15</v>
      </c>
      <c r="D666" t="s">
        <v>111</v>
      </c>
      <c r="E666" t="s">
        <v>103</v>
      </c>
      <c r="F666" t="s">
        <v>102</v>
      </c>
      <c r="G666">
        <v>0</v>
      </c>
      <c r="H666">
        <v>2E+20</v>
      </c>
      <c r="I666">
        <v>0</v>
      </c>
      <c r="J666">
        <v>0</v>
      </c>
      <c r="K666">
        <v>0</v>
      </c>
      <c r="L666">
        <v>0</v>
      </c>
      <c r="M66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666" s="5" cm="1">
        <f t="array" ref="N666">MAX(IF((ProjectInfoTable[ProjectName]=ContinuousStatsTable[[#This Row],[ProjectName]]),(ProjectInfoTable[ProjectName]=ContinuousStatsTable[[#This Row],[ProjectName]])*ProjectInfoTable[NumberOfReplications]))</f>
        <v>40</v>
      </c>
      <c r="O666" s="5" cm="1">
        <f t="array" ref="O666">IFERROR(AVERAGE(IF((ContinuousStatsTable[GroupByKey]=ContinuousStatsTable[[#This Row],[GroupByKey]]),(ContinuousStatsTable[GroupByKey]=ContinuousStatsTable[[#This Row],[GroupByKey]])*ContinuousStatsTable[Average])),0)</f>
        <v>0</v>
      </c>
      <c r="P666" s="5" cm="1">
        <f t="array" ref="P666">IFERROR(_xlfn.STDEV.S(IF((ContinuousStatsTable[GroupByKey]=ContinuousStatsTable[[#This Row],[GroupByKey]]),(ContinuousStatsTable[GroupByKey]=ContinuousStatsTable[[#This Row],[GroupByKey]])*ContinuousStatsTable[Average])),0)</f>
        <v>0</v>
      </c>
      <c r="Q666" s="5" cm="1">
        <f t="array" ref="Q666">MAX(IF((ProjectInfoTable[ProjectName]=ContinuousStatsTable[[#This Row],[ProjectName]]),(ProjectInfoTable[ProjectName]=ContinuousStatsTable[[#This Row],[ProjectName]])*ProjectInfoTable[ConfidenceInterval]))</f>
        <v>0.95</v>
      </c>
      <c r="R6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6" s="5" cm="1">
        <f t="array" ref="S666">MIN(IF((ContinuousStatsTable[GroupByKey]=ContinuousStatsTable[[#This Row],[GroupByKey]]),(ContinuousStatsTable[GroupByKey]=ContinuousStatsTable[[#This Row],[GroupByKey]])*ContinuousStatsTable[Average]))</f>
        <v>0</v>
      </c>
      <c r="T666" s="5" cm="1">
        <f t="array" ref="T666">MAX(IF((ContinuousStatsTable[GroupByKey]=ContinuousStatsTable[[#This Row],[GroupByKey]]),(ContinuousStatsTable[GroupByKey]=ContinuousStatsTable[[#This Row],[GroupByKey]])*ContinuousStatsTable[Average]))</f>
        <v>0</v>
      </c>
      <c r="U666" s="5">
        <f>IF((ContinuousStatsTable[[#This Row],[RepsRequested]]&gt;1),ContinuousStatsTable[[#This Row],[HalfWidth]],ContinuousStatsTable[[#This Row],[BatchMeansHalfWidth]])</f>
        <v>0</v>
      </c>
    </row>
    <row r="667" spans="1:21" x14ac:dyDescent="0.35">
      <c r="A667" t="s">
        <v>68</v>
      </c>
      <c r="B667" t="s">
        <v>70</v>
      </c>
      <c r="C667">
        <v>15</v>
      </c>
      <c r="D667" t="s">
        <v>111</v>
      </c>
      <c r="E667" t="s">
        <v>104</v>
      </c>
      <c r="F667" t="s">
        <v>102</v>
      </c>
      <c r="G667">
        <v>3</v>
      </c>
      <c r="H667">
        <v>2E+20</v>
      </c>
      <c r="I667">
        <v>3</v>
      </c>
      <c r="J667">
        <v>3</v>
      </c>
      <c r="K667">
        <v>3</v>
      </c>
      <c r="L667">
        <v>0</v>
      </c>
      <c r="M66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667" s="5" cm="1">
        <f t="array" ref="N667">MAX(IF((ProjectInfoTable[ProjectName]=ContinuousStatsTable[[#This Row],[ProjectName]]),(ProjectInfoTable[ProjectName]=ContinuousStatsTable[[#This Row],[ProjectName]])*ProjectInfoTable[NumberOfReplications]))</f>
        <v>40</v>
      </c>
      <c r="O667" s="5" cm="1">
        <f t="array" ref="O667">IFERROR(AVERAGE(IF((ContinuousStatsTable[GroupByKey]=ContinuousStatsTable[[#This Row],[GroupByKey]]),(ContinuousStatsTable[GroupByKey]=ContinuousStatsTable[[#This Row],[GroupByKey]])*ContinuousStatsTable[Average])),0)</f>
        <v>3</v>
      </c>
      <c r="P667" s="5" cm="1">
        <f t="array" ref="P667">IFERROR(_xlfn.STDEV.S(IF((ContinuousStatsTable[GroupByKey]=ContinuousStatsTable[[#This Row],[GroupByKey]]),(ContinuousStatsTable[GroupByKey]=ContinuousStatsTable[[#This Row],[GroupByKey]])*ContinuousStatsTable[Average])),0)</f>
        <v>0</v>
      </c>
      <c r="Q667" s="5" cm="1">
        <f t="array" ref="Q667">MAX(IF((ProjectInfoTable[ProjectName]=ContinuousStatsTable[[#This Row],[ProjectName]]),(ProjectInfoTable[ProjectName]=ContinuousStatsTable[[#This Row],[ProjectName]])*ProjectInfoTable[ConfidenceInterval]))</f>
        <v>0.95</v>
      </c>
      <c r="R6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7" s="5" cm="1">
        <f t="array" ref="S667">MIN(IF((ContinuousStatsTable[GroupByKey]=ContinuousStatsTable[[#This Row],[GroupByKey]]),(ContinuousStatsTable[GroupByKey]=ContinuousStatsTable[[#This Row],[GroupByKey]])*ContinuousStatsTable[Average]))</f>
        <v>3</v>
      </c>
      <c r="T667" s="5" cm="1">
        <f t="array" ref="T667">MAX(IF((ContinuousStatsTable[GroupByKey]=ContinuousStatsTable[[#This Row],[GroupByKey]]),(ContinuousStatsTable[GroupByKey]=ContinuousStatsTable[[#This Row],[GroupByKey]])*ContinuousStatsTable[Average]))</f>
        <v>3</v>
      </c>
      <c r="U667" s="5">
        <f>IF((ContinuousStatsTable[[#This Row],[RepsRequested]]&gt;1),ContinuousStatsTable[[#This Row],[HalfWidth]],ContinuousStatsTable[[#This Row],[BatchMeansHalfWidth]])</f>
        <v>0</v>
      </c>
    </row>
    <row r="668" spans="1:21" x14ac:dyDescent="0.35">
      <c r="A668" t="s">
        <v>68</v>
      </c>
      <c r="B668" t="s">
        <v>70</v>
      </c>
      <c r="C668">
        <v>15</v>
      </c>
      <c r="D668" t="s">
        <v>112</v>
      </c>
      <c r="E668" t="s">
        <v>101</v>
      </c>
      <c r="F668" t="s">
        <v>102</v>
      </c>
      <c r="G668">
        <v>2.6917362930432401E-2</v>
      </c>
      <c r="H668">
        <v>2E+20</v>
      </c>
      <c r="I668">
        <v>0</v>
      </c>
      <c r="J668">
        <v>0.33333333333333298</v>
      </c>
      <c r="K668">
        <v>4.1666666666666699E-2</v>
      </c>
      <c r="L668">
        <v>0</v>
      </c>
      <c r="M66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668" s="5" cm="1">
        <f t="array" ref="N668">MAX(IF((ProjectInfoTable[ProjectName]=ContinuousStatsTable[[#This Row],[ProjectName]]),(ProjectInfoTable[ProjectName]=ContinuousStatsTable[[#This Row],[ProjectName]])*ProjectInfoTable[NumberOfReplications]))</f>
        <v>40</v>
      </c>
      <c r="O668" s="5" cm="1">
        <f t="array" ref="O66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668" s="5" cm="1">
        <f t="array" ref="P66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668" s="5" cm="1">
        <f t="array" ref="Q668">MAX(IF((ProjectInfoTable[ProjectName]=ContinuousStatsTable[[#This Row],[ProjectName]]),(ProjectInfoTable[ProjectName]=ContinuousStatsTable[[#This Row],[ProjectName]])*ProjectInfoTable[ConfidenceInterval]))</f>
        <v>0.95</v>
      </c>
      <c r="R6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668" s="5" cm="1">
        <f t="array" ref="S668">MIN(IF((ContinuousStatsTable[GroupByKey]=ContinuousStatsTable[[#This Row],[GroupByKey]]),(ContinuousStatsTable[GroupByKey]=ContinuousStatsTable[[#This Row],[GroupByKey]])*ContinuousStatsTable[Average]))</f>
        <v>2.6917362930432401E-2</v>
      </c>
      <c r="T668" s="5" cm="1">
        <f t="array" ref="T668">MAX(IF((ContinuousStatsTable[GroupByKey]=ContinuousStatsTable[[#This Row],[GroupByKey]]),(ContinuousStatsTable[GroupByKey]=ContinuousStatsTable[[#This Row],[GroupByKey]])*ContinuousStatsTable[Average]))</f>
        <v>0.16976135707510301</v>
      </c>
      <c r="U668" s="5">
        <f>IF((ContinuousStatsTable[[#This Row],[RepsRequested]]&gt;1),ContinuousStatsTable[[#This Row],[HalfWidth]],ContinuousStatsTable[[#This Row],[BatchMeansHalfWidth]])</f>
        <v>9.6705244070255485E-3</v>
      </c>
    </row>
    <row r="669" spans="1:21" x14ac:dyDescent="0.35">
      <c r="A669" t="s">
        <v>68</v>
      </c>
      <c r="B669" t="s">
        <v>70</v>
      </c>
      <c r="C669">
        <v>15</v>
      </c>
      <c r="D669" t="s">
        <v>112</v>
      </c>
      <c r="E669" t="s">
        <v>103</v>
      </c>
      <c r="F669" t="s">
        <v>102</v>
      </c>
      <c r="G669">
        <v>1.29203342066075</v>
      </c>
      <c r="H669">
        <v>2E+20</v>
      </c>
      <c r="I669">
        <v>0</v>
      </c>
      <c r="J669">
        <v>16</v>
      </c>
      <c r="K669">
        <v>2</v>
      </c>
      <c r="L669">
        <v>0</v>
      </c>
      <c r="M66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669" s="5" cm="1">
        <f t="array" ref="N669">MAX(IF((ProjectInfoTable[ProjectName]=ContinuousStatsTable[[#This Row],[ProjectName]]),(ProjectInfoTable[ProjectName]=ContinuousStatsTable[[#This Row],[ProjectName]])*ProjectInfoTable[NumberOfReplications]))</f>
        <v>40</v>
      </c>
      <c r="O669" s="5" cm="1">
        <f t="array" ref="O66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669" s="5" cm="1">
        <f t="array" ref="P66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669" s="5" cm="1">
        <f t="array" ref="Q669">MAX(IF((ProjectInfoTable[ProjectName]=ContinuousStatsTable[[#This Row],[ProjectName]]),(ProjectInfoTable[ProjectName]=ContinuousStatsTable[[#This Row],[ProjectName]])*ProjectInfoTable[ConfidenceInterval]))</f>
        <v>0.95</v>
      </c>
      <c r="R6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669" s="5" cm="1">
        <f t="array" ref="S669">MIN(IF((ContinuousStatsTable[GroupByKey]=ContinuousStatsTable[[#This Row],[GroupByKey]]),(ContinuousStatsTable[GroupByKey]=ContinuousStatsTable[[#This Row],[GroupByKey]])*ContinuousStatsTable[Average]))</f>
        <v>1.2588231451035701</v>
      </c>
      <c r="T669" s="5" cm="1">
        <f t="array" ref="T669">MAX(IF((ContinuousStatsTable[GroupByKey]=ContinuousStatsTable[[#This Row],[GroupByKey]]),(ContinuousStatsTable[GroupByKey]=ContinuousStatsTable[[#This Row],[GroupByKey]])*ContinuousStatsTable[Average]))</f>
        <v>4.9134925203039197</v>
      </c>
      <c r="U669" s="5">
        <f>IF((ContinuousStatsTable[[#This Row],[RepsRequested]]&gt;1),ContinuousStatsTable[[#This Row],[HalfWidth]],ContinuousStatsTable[[#This Row],[BatchMeansHalfWidth]])</f>
        <v>0.23893952850585826</v>
      </c>
    </row>
    <row r="670" spans="1:21" x14ac:dyDescent="0.35">
      <c r="A670" t="s">
        <v>68</v>
      </c>
      <c r="B670" t="s">
        <v>70</v>
      </c>
      <c r="C670">
        <v>15</v>
      </c>
      <c r="D670" t="s">
        <v>112</v>
      </c>
      <c r="E670" t="s">
        <v>104</v>
      </c>
      <c r="F670" t="s">
        <v>102</v>
      </c>
      <c r="G670">
        <v>43.914893617021299</v>
      </c>
      <c r="H670">
        <v>2E+20</v>
      </c>
      <c r="I670">
        <v>0</v>
      </c>
      <c r="J670">
        <v>48</v>
      </c>
      <c r="K670">
        <v>48</v>
      </c>
      <c r="L670">
        <v>0</v>
      </c>
      <c r="M67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670" s="5" cm="1">
        <f t="array" ref="N670">MAX(IF((ProjectInfoTable[ProjectName]=ContinuousStatsTable[[#This Row],[ProjectName]]),(ProjectInfoTable[ProjectName]=ContinuousStatsTable[[#This Row],[ProjectName]])*ProjectInfoTable[NumberOfReplications]))</f>
        <v>40</v>
      </c>
      <c r="O670" s="5" cm="1">
        <f t="array" ref="O67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670" s="5" cm="1">
        <f t="array" ref="P67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670" s="5" cm="1">
        <f t="array" ref="Q670">MAX(IF((ProjectInfoTable[ProjectName]=ContinuousStatsTable[[#This Row],[ProjectName]]),(ProjectInfoTable[ProjectName]=ContinuousStatsTable[[#This Row],[ProjectName]])*ProjectInfoTable[ConfidenceInterval]))</f>
        <v>0.95</v>
      </c>
      <c r="R6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670" s="5" cm="1">
        <f t="array" ref="S670">MIN(IF((ContinuousStatsTable[GroupByKey]=ContinuousStatsTable[[#This Row],[GroupByKey]]),(ContinuousStatsTable[GroupByKey]=ContinuousStatsTable[[#This Row],[GroupByKey]])*ContinuousStatsTable[Average]))</f>
        <v>39.319148936170201</v>
      </c>
      <c r="T670" s="5" cm="1">
        <f t="array" ref="T670">MAX(IF((ContinuousStatsTable[GroupByKey]=ContinuousStatsTable[[#This Row],[GroupByKey]]),(ContinuousStatsTable[GroupByKey]=ContinuousStatsTable[[#This Row],[GroupByKey]])*ContinuousStatsTable[Average]))</f>
        <v>43.914893617021299</v>
      </c>
      <c r="U670" s="5">
        <f>IF((ContinuousStatsTable[[#This Row],[RepsRequested]]&gt;1),ContinuousStatsTable[[#This Row],[HalfWidth]],ContinuousStatsTable[[#This Row],[BatchMeansHalfWidth]])</f>
        <v>0.37377625497939559</v>
      </c>
    </row>
    <row r="671" spans="1:21" x14ac:dyDescent="0.35">
      <c r="A671" t="s">
        <v>68</v>
      </c>
      <c r="B671" t="s">
        <v>70</v>
      </c>
      <c r="C671">
        <v>15</v>
      </c>
      <c r="D671" t="s">
        <v>113</v>
      </c>
      <c r="E671" t="s">
        <v>101</v>
      </c>
      <c r="F671" t="s">
        <v>102</v>
      </c>
      <c r="G671">
        <v>1.9302888248172102E-2</v>
      </c>
      <c r="H671">
        <v>2E+20</v>
      </c>
      <c r="I671">
        <v>0</v>
      </c>
      <c r="J671">
        <v>1</v>
      </c>
      <c r="K671">
        <v>0.16666666666666699</v>
      </c>
      <c r="L671">
        <v>0</v>
      </c>
      <c r="M67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671" s="5" cm="1">
        <f t="array" ref="N671">MAX(IF((ProjectInfoTable[ProjectName]=ContinuousStatsTable[[#This Row],[ProjectName]]),(ProjectInfoTable[ProjectName]=ContinuousStatsTable[[#This Row],[ProjectName]])*ProjectInfoTable[NumberOfReplications]))</f>
        <v>40</v>
      </c>
      <c r="O671" s="5" cm="1">
        <f t="array" ref="O67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671" s="5" cm="1">
        <f t="array" ref="P67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671" s="5" cm="1">
        <f t="array" ref="Q671">MAX(IF((ProjectInfoTable[ProjectName]=ContinuousStatsTable[[#This Row],[ProjectName]]),(ProjectInfoTable[ProjectName]=ContinuousStatsTable[[#This Row],[ProjectName]])*ProjectInfoTable[ConfidenceInterval]))</f>
        <v>0.95</v>
      </c>
      <c r="R6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671" s="5" cm="1">
        <f t="array" ref="S671">MIN(IF((ContinuousStatsTable[GroupByKey]=ContinuousStatsTable[[#This Row],[GroupByKey]]),(ContinuousStatsTable[GroupByKey]=ContinuousStatsTable[[#This Row],[GroupByKey]])*ContinuousStatsTable[Average]))</f>
        <v>1.9285676078063401E-2</v>
      </c>
      <c r="T671" s="5" cm="1">
        <f t="array" ref="T671">MAX(IF((ContinuousStatsTable[GroupByKey]=ContinuousStatsTable[[#This Row],[GroupByKey]]),(ContinuousStatsTable[GroupByKey]=ContinuousStatsTable[[#This Row],[GroupByKey]])*ContinuousStatsTable[Average]))</f>
        <v>4.8625620211652898E-2</v>
      </c>
      <c r="U671" s="5">
        <f>IF((ContinuousStatsTable[[#This Row],[RepsRequested]]&gt;1),ContinuousStatsTable[[#This Row],[HalfWidth]],ContinuousStatsTable[[#This Row],[BatchMeansHalfWidth]])</f>
        <v>2.3250169252848917E-3</v>
      </c>
    </row>
    <row r="672" spans="1:21" x14ac:dyDescent="0.35">
      <c r="A672" t="s">
        <v>68</v>
      </c>
      <c r="B672" t="s">
        <v>70</v>
      </c>
      <c r="C672">
        <v>15</v>
      </c>
      <c r="D672" t="s">
        <v>113</v>
      </c>
      <c r="E672" t="s">
        <v>103</v>
      </c>
      <c r="F672" t="s">
        <v>102</v>
      </c>
      <c r="G672">
        <v>0.57307990923330099</v>
      </c>
      <c r="H672">
        <v>2E+20</v>
      </c>
      <c r="I672">
        <v>0</v>
      </c>
      <c r="J672">
        <v>12</v>
      </c>
      <c r="K672">
        <v>6</v>
      </c>
      <c r="L672">
        <v>0</v>
      </c>
      <c r="M67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672" s="5" cm="1">
        <f t="array" ref="N672">MAX(IF((ProjectInfoTable[ProjectName]=ContinuousStatsTable[[#This Row],[ProjectName]]),(ProjectInfoTable[ProjectName]=ContinuousStatsTable[[#This Row],[ProjectName]])*ProjectInfoTable[NumberOfReplications]))</f>
        <v>40</v>
      </c>
      <c r="O672" s="5" cm="1">
        <f t="array" ref="O67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672" s="5" cm="1">
        <f t="array" ref="P67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672" s="5" cm="1">
        <f t="array" ref="Q672">MAX(IF((ProjectInfoTable[ProjectName]=ContinuousStatsTable[[#This Row],[ProjectName]]),(ProjectInfoTable[ProjectName]=ContinuousStatsTable[[#This Row],[ProjectName]])*ProjectInfoTable[ConfidenceInterval]))</f>
        <v>0.95</v>
      </c>
      <c r="R6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672" s="5" cm="1">
        <f t="array" ref="S672">MIN(IF((ContinuousStatsTable[GroupByKey]=ContinuousStatsTable[[#This Row],[GroupByKey]]),(ContinuousStatsTable[GroupByKey]=ContinuousStatsTable[[#This Row],[GroupByKey]])*ContinuousStatsTable[Average]))</f>
        <v>0.49501686695507002</v>
      </c>
      <c r="T672" s="5" cm="1">
        <f t="array" ref="T672">MAX(IF((ContinuousStatsTable[GroupByKey]=ContinuousStatsTable[[#This Row],[GroupByKey]]),(ContinuousStatsTable[GroupByKey]=ContinuousStatsTable[[#This Row],[GroupByKey]])*ContinuousStatsTable[Average]))</f>
        <v>1.34083283444468</v>
      </c>
      <c r="U672" s="5">
        <f>IF((ContinuousStatsTable[[#This Row],[RepsRequested]]&gt;1),ContinuousStatsTable[[#This Row],[HalfWidth]],ContinuousStatsTable[[#This Row],[BatchMeansHalfWidth]])</f>
        <v>6.3703063430586918E-2</v>
      </c>
    </row>
    <row r="673" spans="1:21" x14ac:dyDescent="0.35">
      <c r="A673" t="s">
        <v>68</v>
      </c>
      <c r="B673" t="s">
        <v>70</v>
      </c>
      <c r="C673">
        <v>15</v>
      </c>
      <c r="D673" t="s">
        <v>113</v>
      </c>
      <c r="E673" t="s">
        <v>104</v>
      </c>
      <c r="F673" t="s">
        <v>102</v>
      </c>
      <c r="G673">
        <v>34.336960976758398</v>
      </c>
      <c r="H673">
        <v>2E+20</v>
      </c>
      <c r="I673">
        <v>0</v>
      </c>
      <c r="J673">
        <v>36</v>
      </c>
      <c r="K673">
        <v>36</v>
      </c>
      <c r="L673">
        <v>0</v>
      </c>
      <c r="M67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673" s="5" cm="1">
        <f t="array" ref="N673">MAX(IF((ProjectInfoTable[ProjectName]=ContinuousStatsTable[[#This Row],[ProjectName]]),(ProjectInfoTable[ProjectName]=ContinuousStatsTable[[#This Row],[ProjectName]])*ProjectInfoTable[NumberOfReplications]))</f>
        <v>40</v>
      </c>
      <c r="O673" s="5" cm="1">
        <f t="array" ref="O67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673" s="5" cm="1">
        <f t="array" ref="P67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673" s="5" cm="1">
        <f t="array" ref="Q673">MAX(IF((ProjectInfoTable[ProjectName]=ContinuousStatsTable[[#This Row],[ProjectName]]),(ProjectInfoTable[ProjectName]=ContinuousStatsTable[[#This Row],[ProjectName]])*ProjectInfoTable[ConfidenceInterval]))</f>
        <v>0.95</v>
      </c>
      <c r="R6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673" s="5" cm="1">
        <f t="array" ref="S673">MIN(IF((ContinuousStatsTable[GroupByKey]=ContinuousStatsTable[[#This Row],[GroupByKey]]),(ContinuousStatsTable[GroupByKey]=ContinuousStatsTable[[#This Row],[GroupByKey]])*ContinuousStatsTable[Average]))</f>
        <v>33.840029614371403</v>
      </c>
      <c r="T673" s="5" cm="1">
        <f t="array" ref="T673">MAX(IF((ContinuousStatsTable[GroupByKey]=ContinuousStatsTable[[#This Row],[GroupByKey]]),(ContinuousStatsTable[GroupByKey]=ContinuousStatsTable[[#This Row],[GroupByKey]])*ContinuousStatsTable[Average]))</f>
        <v>34.468085106383</v>
      </c>
      <c r="U673" s="5">
        <f>IF((ContinuousStatsTable[[#This Row],[RepsRequested]]&gt;1),ContinuousStatsTable[[#This Row],[HalfWidth]],ContinuousStatsTable[[#This Row],[BatchMeansHalfWidth]])</f>
        <v>5.7059994756210479E-2</v>
      </c>
    </row>
    <row r="674" spans="1:21" x14ac:dyDescent="0.35">
      <c r="A674" t="s">
        <v>68</v>
      </c>
      <c r="B674" t="s">
        <v>70</v>
      </c>
      <c r="C674">
        <v>15</v>
      </c>
      <c r="D674" t="s">
        <v>114</v>
      </c>
      <c r="E674" t="s">
        <v>101</v>
      </c>
      <c r="F674" t="s">
        <v>102</v>
      </c>
      <c r="G674">
        <v>6.3933853145277497E-2</v>
      </c>
      <c r="H674">
        <v>2E+20</v>
      </c>
      <c r="I674">
        <v>0</v>
      </c>
      <c r="J674">
        <v>1</v>
      </c>
      <c r="K674">
        <v>8.3333333333333301E-2</v>
      </c>
      <c r="L674">
        <v>0</v>
      </c>
      <c r="M67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674" s="5" cm="1">
        <f t="array" ref="N674">MAX(IF((ProjectInfoTable[ProjectName]=ContinuousStatsTable[[#This Row],[ProjectName]]),(ProjectInfoTable[ProjectName]=ContinuousStatsTable[[#This Row],[ProjectName]])*ProjectInfoTable[NumberOfReplications]))</f>
        <v>40</v>
      </c>
      <c r="O674" s="5" cm="1">
        <f t="array" ref="O67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674" s="5" cm="1">
        <f t="array" ref="P67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674" s="5" cm="1">
        <f t="array" ref="Q674">MAX(IF((ProjectInfoTable[ProjectName]=ContinuousStatsTable[[#This Row],[ProjectName]]),(ProjectInfoTable[ProjectName]=ContinuousStatsTable[[#This Row],[ProjectName]])*ProjectInfoTable[ConfidenceInterval]))</f>
        <v>0.95</v>
      </c>
      <c r="R6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674" s="5" cm="1">
        <f t="array" ref="S674">MIN(IF((ContinuousStatsTable[GroupByKey]=ContinuousStatsTable[[#This Row],[GroupByKey]]),(ContinuousStatsTable[GroupByKey]=ContinuousStatsTable[[#This Row],[GroupByKey]])*ContinuousStatsTable[Average]))</f>
        <v>5.2407092959504499E-2</v>
      </c>
      <c r="T674" s="5" cm="1">
        <f t="array" ref="T674">MAX(IF((ContinuousStatsTable[GroupByKey]=ContinuousStatsTable[[#This Row],[GroupByKey]]),(ContinuousStatsTable[GroupByKey]=ContinuousStatsTable[[#This Row],[GroupByKey]])*ContinuousStatsTable[Average]))</f>
        <v>0.13103116230963199</v>
      </c>
      <c r="U674" s="5">
        <f>IF((ContinuousStatsTable[[#This Row],[RepsRequested]]&gt;1),ContinuousStatsTable[[#This Row],[HalfWidth]],ContinuousStatsTable[[#This Row],[BatchMeansHalfWidth]])</f>
        <v>7.2364318332914495E-3</v>
      </c>
    </row>
    <row r="675" spans="1:21" x14ac:dyDescent="0.35">
      <c r="A675" t="s">
        <v>68</v>
      </c>
      <c r="B675" t="s">
        <v>70</v>
      </c>
      <c r="C675">
        <v>15</v>
      </c>
      <c r="D675" t="s">
        <v>114</v>
      </c>
      <c r="E675" t="s">
        <v>103</v>
      </c>
      <c r="F675" t="s">
        <v>102</v>
      </c>
      <c r="G675">
        <v>1.7639987091074401</v>
      </c>
      <c r="H675">
        <v>2E+20</v>
      </c>
      <c r="I675">
        <v>0</v>
      </c>
      <c r="J675">
        <v>13</v>
      </c>
      <c r="K675">
        <v>3</v>
      </c>
      <c r="L675">
        <v>0</v>
      </c>
      <c r="M67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675" s="5" cm="1">
        <f t="array" ref="N675">MAX(IF((ProjectInfoTable[ProjectName]=ContinuousStatsTable[[#This Row],[ProjectName]]),(ProjectInfoTable[ProjectName]=ContinuousStatsTable[[#This Row],[ProjectName]])*ProjectInfoTable[NumberOfReplications]))</f>
        <v>40</v>
      </c>
      <c r="O675" s="5" cm="1">
        <f t="array" ref="O67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675" s="5" cm="1">
        <f t="array" ref="P67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675" s="5" cm="1">
        <f t="array" ref="Q675">MAX(IF((ProjectInfoTable[ProjectName]=ContinuousStatsTable[[#This Row],[ProjectName]]),(ProjectInfoTable[ProjectName]=ContinuousStatsTable[[#This Row],[ProjectName]])*ProjectInfoTable[ConfidenceInterval]))</f>
        <v>0.95</v>
      </c>
      <c r="R6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675" s="5" cm="1">
        <f t="array" ref="S675">MIN(IF((ContinuousStatsTable[GroupByKey]=ContinuousStatsTable[[#This Row],[GroupByKey]]),(ContinuousStatsTable[GroupByKey]=ContinuousStatsTable[[#This Row],[GroupByKey]])*ContinuousStatsTable[Average]))</f>
        <v>1.4135292926674801</v>
      </c>
      <c r="T675" s="5" cm="1">
        <f t="array" ref="T675">MAX(IF((ContinuousStatsTable[GroupByKey]=ContinuousStatsTable[[#This Row],[GroupByKey]]),(ContinuousStatsTable[GroupByKey]=ContinuousStatsTable[[#This Row],[GroupByKey]])*ContinuousStatsTable[Average]))</f>
        <v>3.63156438765147</v>
      </c>
      <c r="U675" s="5">
        <f>IF((ContinuousStatsTable[[#This Row],[RepsRequested]]&gt;1),ContinuousStatsTable[[#This Row],[HalfWidth]],ContinuousStatsTable[[#This Row],[BatchMeansHalfWidth]])</f>
        <v>0.17088156037632463</v>
      </c>
    </row>
    <row r="676" spans="1:21" x14ac:dyDescent="0.35">
      <c r="A676" t="s">
        <v>68</v>
      </c>
      <c r="B676" t="s">
        <v>70</v>
      </c>
      <c r="C676">
        <v>15</v>
      </c>
      <c r="D676" t="s">
        <v>114</v>
      </c>
      <c r="E676" t="s">
        <v>104</v>
      </c>
      <c r="F676" t="s">
        <v>102</v>
      </c>
      <c r="G676">
        <v>33.915104530714103</v>
      </c>
      <c r="H676">
        <v>2E+20</v>
      </c>
      <c r="I676">
        <v>0</v>
      </c>
      <c r="J676">
        <v>36</v>
      </c>
      <c r="K676">
        <v>36</v>
      </c>
      <c r="L676">
        <v>0</v>
      </c>
      <c r="M67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676" s="5" cm="1">
        <f t="array" ref="N676">MAX(IF((ProjectInfoTable[ProjectName]=ContinuousStatsTable[[#This Row],[ProjectName]]),(ProjectInfoTable[ProjectName]=ContinuousStatsTable[[#This Row],[ProjectName]])*ProjectInfoTable[NumberOfReplications]))</f>
        <v>40</v>
      </c>
      <c r="O676" s="5" cm="1">
        <f t="array" ref="O67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676" s="5" cm="1">
        <f t="array" ref="P67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676" s="5" cm="1">
        <f t="array" ref="Q676">MAX(IF((ProjectInfoTable[ProjectName]=ContinuousStatsTable[[#This Row],[ProjectName]]),(ProjectInfoTable[ProjectName]=ContinuousStatsTable[[#This Row],[ProjectName]])*ProjectInfoTable[ConfidenceInterval]))</f>
        <v>0.95</v>
      </c>
      <c r="R6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676" s="5" cm="1">
        <f t="array" ref="S676">MIN(IF((ContinuousStatsTable[GroupByKey]=ContinuousStatsTable[[#This Row],[GroupByKey]]),(ContinuousStatsTable[GroupByKey]=ContinuousStatsTable[[#This Row],[GroupByKey]])*ContinuousStatsTable[Average]))</f>
        <v>32.66897321215</v>
      </c>
      <c r="T676" s="5" cm="1">
        <f t="array" ref="T676">MAX(IF((ContinuousStatsTable[GroupByKey]=ContinuousStatsTable[[#This Row],[GroupByKey]]),(ContinuousStatsTable[GroupByKey]=ContinuousStatsTable[[#This Row],[GroupByKey]])*ContinuousStatsTable[Average]))</f>
        <v>34.468085106383</v>
      </c>
      <c r="U676" s="5">
        <f>IF((ContinuousStatsTable[[#This Row],[RepsRequested]]&gt;1),ContinuousStatsTable[[#This Row],[HalfWidth]],ContinuousStatsTable[[#This Row],[BatchMeansHalfWidth]])</f>
        <v>0.15911903310216846</v>
      </c>
    </row>
    <row r="677" spans="1:21" x14ac:dyDescent="0.35">
      <c r="A677" t="s">
        <v>68</v>
      </c>
      <c r="B677" t="s">
        <v>70</v>
      </c>
      <c r="C677">
        <v>16</v>
      </c>
      <c r="D677" t="s">
        <v>71</v>
      </c>
      <c r="E677" t="s">
        <v>98</v>
      </c>
      <c r="F677" t="s">
        <v>73</v>
      </c>
      <c r="G677">
        <v>0.18852633811417099</v>
      </c>
      <c r="H677">
        <v>2E+20</v>
      </c>
      <c r="I677">
        <v>0</v>
      </c>
      <c r="J677">
        <v>6</v>
      </c>
      <c r="K677">
        <v>0</v>
      </c>
      <c r="L677">
        <v>0</v>
      </c>
      <c r="M67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677" s="5" cm="1">
        <f t="array" ref="N677">MAX(IF((ProjectInfoTable[ProjectName]=ContinuousStatsTable[[#This Row],[ProjectName]]),(ProjectInfoTable[ProjectName]=ContinuousStatsTable[[#This Row],[ProjectName]])*ProjectInfoTable[NumberOfReplications]))</f>
        <v>40</v>
      </c>
      <c r="O677" s="5" cm="1">
        <f t="array" ref="O67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677" s="5" cm="1">
        <f t="array" ref="P67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677" s="5" cm="1">
        <f t="array" ref="Q677">MAX(IF((ProjectInfoTable[ProjectName]=ContinuousStatsTable[[#This Row],[ProjectName]]),(ProjectInfoTable[ProjectName]=ContinuousStatsTable[[#This Row],[ProjectName]])*ProjectInfoTable[ConfidenceInterval]))</f>
        <v>0.95</v>
      </c>
      <c r="R6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677" s="5" cm="1">
        <f t="array" ref="S677">MIN(IF((ContinuousStatsTable[GroupByKey]=ContinuousStatsTable[[#This Row],[GroupByKey]]),(ContinuousStatsTable[GroupByKey]=ContinuousStatsTable[[#This Row],[GroupByKey]])*ContinuousStatsTable[Average]))</f>
        <v>0</v>
      </c>
      <c r="T677" s="5" cm="1">
        <f t="array" ref="T677">MAX(IF((ContinuousStatsTable[GroupByKey]=ContinuousStatsTable[[#This Row],[GroupByKey]]),(ContinuousStatsTable[GroupByKey]=ContinuousStatsTable[[#This Row],[GroupByKey]])*ContinuousStatsTable[Average]))</f>
        <v>0.39810019353189602</v>
      </c>
      <c r="U677" s="5">
        <f>IF((ContinuousStatsTable[[#This Row],[RepsRequested]]&gt;1),ContinuousStatsTable[[#This Row],[HalfWidth]],ContinuousStatsTable[[#This Row],[BatchMeansHalfWidth]])</f>
        <v>3.517181568707349E-2</v>
      </c>
    </row>
    <row r="678" spans="1:21" x14ac:dyDescent="0.35">
      <c r="A678" t="s">
        <v>68</v>
      </c>
      <c r="B678" t="s">
        <v>70</v>
      </c>
      <c r="C678">
        <v>16</v>
      </c>
      <c r="D678" t="s">
        <v>77</v>
      </c>
      <c r="E678" t="s">
        <v>98</v>
      </c>
      <c r="F678" t="s">
        <v>73</v>
      </c>
      <c r="G678">
        <v>8.8376538639459703</v>
      </c>
      <c r="H678">
        <v>3E+20</v>
      </c>
      <c r="I678">
        <v>0</v>
      </c>
      <c r="J678">
        <v>32</v>
      </c>
      <c r="K678">
        <v>12</v>
      </c>
      <c r="L678">
        <v>0</v>
      </c>
      <c r="M67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678" s="5" cm="1">
        <f t="array" ref="N678">MAX(IF((ProjectInfoTable[ProjectName]=ContinuousStatsTable[[#This Row],[ProjectName]]),(ProjectInfoTable[ProjectName]=ContinuousStatsTable[[#This Row],[ProjectName]])*ProjectInfoTable[NumberOfReplications]))</f>
        <v>40</v>
      </c>
      <c r="O678" s="5" cm="1">
        <f t="array" ref="O67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678" s="5" cm="1">
        <f t="array" ref="P67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678" s="5" cm="1">
        <f t="array" ref="Q678">MAX(IF((ProjectInfoTable[ProjectName]=ContinuousStatsTable[[#This Row],[ProjectName]]),(ProjectInfoTable[ProjectName]=ContinuousStatsTable[[#This Row],[ProjectName]])*ProjectInfoTable[ConfidenceInterval]))</f>
        <v>0.95</v>
      </c>
      <c r="R6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678" s="5" cm="1">
        <f t="array" ref="S678">MIN(IF((ContinuousStatsTable[GroupByKey]=ContinuousStatsTable[[#This Row],[GroupByKey]]),(ContinuousStatsTable[GroupByKey]=ContinuousStatsTable[[#This Row],[GroupByKey]])*ContinuousStatsTable[Average]))</f>
        <v>1.97697145350313</v>
      </c>
      <c r="T678" s="5" cm="1">
        <f t="array" ref="T678">MAX(IF((ContinuousStatsTable[GroupByKey]=ContinuousStatsTable[[#This Row],[GroupByKey]]),(ContinuousStatsTable[GroupByKey]=ContinuousStatsTable[[#This Row],[GroupByKey]])*ContinuousStatsTable[Average]))</f>
        <v>41.178919364966802</v>
      </c>
      <c r="U678" s="5">
        <f>IF((ContinuousStatsTable[[#This Row],[RepsRequested]]&gt;1),ContinuousStatsTable[[#This Row],[HalfWidth]],ContinuousStatsTable[[#This Row],[BatchMeansHalfWidth]])</f>
        <v>3.4233048293887243</v>
      </c>
    </row>
    <row r="679" spans="1:21" x14ac:dyDescent="0.35">
      <c r="A679" t="s">
        <v>68</v>
      </c>
      <c r="B679" t="s">
        <v>70</v>
      </c>
      <c r="C679">
        <v>16</v>
      </c>
      <c r="D679" t="s">
        <v>78</v>
      </c>
      <c r="E679" t="s">
        <v>98</v>
      </c>
      <c r="F679" t="s">
        <v>73</v>
      </c>
      <c r="G679">
        <v>2.4415506901612898</v>
      </c>
      <c r="H679">
        <v>2E+20</v>
      </c>
      <c r="I679">
        <v>0</v>
      </c>
      <c r="J679">
        <v>10</v>
      </c>
      <c r="K679">
        <v>0</v>
      </c>
      <c r="L679">
        <v>0</v>
      </c>
      <c r="M67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679" s="5" cm="1">
        <f t="array" ref="N679">MAX(IF((ProjectInfoTable[ProjectName]=ContinuousStatsTable[[#This Row],[ProjectName]]),(ProjectInfoTable[ProjectName]=ContinuousStatsTable[[#This Row],[ProjectName]])*ProjectInfoTable[NumberOfReplications]))</f>
        <v>40</v>
      </c>
      <c r="O679" s="5" cm="1">
        <f t="array" ref="O67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679" s="5" cm="1">
        <f t="array" ref="P67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679" s="5" cm="1">
        <f t="array" ref="Q679">MAX(IF((ProjectInfoTable[ProjectName]=ContinuousStatsTable[[#This Row],[ProjectName]]),(ProjectInfoTable[ProjectName]=ContinuousStatsTable[[#This Row],[ProjectName]])*ProjectInfoTable[ConfidenceInterval]))</f>
        <v>0.95</v>
      </c>
      <c r="R6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679" s="5" cm="1">
        <f t="array" ref="S679">MIN(IF((ContinuousStatsTable[GroupByKey]=ContinuousStatsTable[[#This Row],[GroupByKey]]),(ContinuousStatsTable[GroupByKey]=ContinuousStatsTable[[#This Row],[GroupByKey]])*ContinuousStatsTable[Average]))</f>
        <v>0.454771552839979</v>
      </c>
      <c r="T679" s="5" cm="1">
        <f t="array" ref="T679">MAX(IF((ContinuousStatsTable[GroupByKey]=ContinuousStatsTable[[#This Row],[GroupByKey]]),(ContinuousStatsTable[GroupByKey]=ContinuousStatsTable[[#This Row],[GroupByKey]])*ContinuousStatsTable[Average]))</f>
        <v>19.253696848776201</v>
      </c>
      <c r="U679" s="5">
        <f>IF((ContinuousStatsTable[[#This Row],[RepsRequested]]&gt;1),ContinuousStatsTable[[#This Row],[HalfWidth]],ContinuousStatsTable[[#This Row],[BatchMeansHalfWidth]])</f>
        <v>1.1662037419143689</v>
      </c>
    </row>
    <row r="680" spans="1:21" x14ac:dyDescent="0.35">
      <c r="A680" t="s">
        <v>68</v>
      </c>
      <c r="B680" t="s">
        <v>70</v>
      </c>
      <c r="C680">
        <v>16</v>
      </c>
      <c r="D680" t="s">
        <v>79</v>
      </c>
      <c r="E680" t="s">
        <v>99</v>
      </c>
      <c r="F680" t="s">
        <v>81</v>
      </c>
      <c r="G680">
        <v>25.747223423315699</v>
      </c>
      <c r="H680">
        <v>2E+20</v>
      </c>
      <c r="I680">
        <v>2</v>
      </c>
      <c r="J680">
        <v>69</v>
      </c>
      <c r="K680">
        <v>34</v>
      </c>
      <c r="L680">
        <v>0</v>
      </c>
      <c r="M68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680" s="5" cm="1">
        <f t="array" ref="N680">MAX(IF((ProjectInfoTable[ProjectName]=ContinuousStatsTable[[#This Row],[ProjectName]]),(ProjectInfoTable[ProjectName]=ContinuousStatsTable[[#This Row],[ProjectName]])*ProjectInfoTable[NumberOfReplications]))</f>
        <v>40</v>
      </c>
      <c r="O680" s="5" cm="1">
        <f t="array" ref="O68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680" s="5" cm="1">
        <f t="array" ref="P68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680" s="5" cm="1">
        <f t="array" ref="Q680">MAX(IF((ProjectInfoTable[ProjectName]=ContinuousStatsTable[[#This Row],[ProjectName]]),(ProjectInfoTable[ProjectName]=ContinuousStatsTable[[#This Row],[ProjectName]])*ProjectInfoTable[ConfidenceInterval]))</f>
        <v>0.95</v>
      </c>
      <c r="R6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680" s="5" cm="1">
        <f t="array" ref="S680">MIN(IF((ContinuousStatsTable[GroupByKey]=ContinuousStatsTable[[#This Row],[GroupByKey]]),(ContinuousStatsTable[GroupByKey]=ContinuousStatsTable[[#This Row],[GroupByKey]])*ContinuousStatsTable[Average]))</f>
        <v>13.1688445993387</v>
      </c>
      <c r="T680" s="5" cm="1">
        <f t="array" ref="T680">MAX(IF((ContinuousStatsTable[GroupByKey]=ContinuousStatsTable[[#This Row],[GroupByKey]]),(ContinuousStatsTable[GroupByKey]=ContinuousStatsTable[[#This Row],[GroupByKey]])*ContinuousStatsTable[Average]))</f>
        <v>68.135346638049199</v>
      </c>
      <c r="U680" s="5">
        <f>IF((ContinuousStatsTable[[#This Row],[RepsRequested]]&gt;1),ContinuousStatsTable[[#This Row],[HalfWidth]],ContinuousStatsTable[[#This Row],[BatchMeansHalfWidth]])</f>
        <v>4.6926448559231861</v>
      </c>
    </row>
    <row r="681" spans="1:21" x14ac:dyDescent="0.35">
      <c r="A681" t="s">
        <v>68</v>
      </c>
      <c r="B681" t="s">
        <v>70</v>
      </c>
      <c r="C681">
        <v>16</v>
      </c>
      <c r="D681" t="s">
        <v>87</v>
      </c>
      <c r="E681" t="s">
        <v>98</v>
      </c>
      <c r="F681" t="s">
        <v>73</v>
      </c>
      <c r="G681">
        <v>7.3195866435527696E-2</v>
      </c>
      <c r="H681">
        <v>2E+20</v>
      </c>
      <c r="I681">
        <v>0</v>
      </c>
      <c r="J681">
        <v>10</v>
      </c>
      <c r="K681">
        <v>0</v>
      </c>
      <c r="L681">
        <v>0</v>
      </c>
      <c r="M68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681" s="5" cm="1">
        <f t="array" ref="N681">MAX(IF((ProjectInfoTable[ProjectName]=ContinuousStatsTable[[#This Row],[ProjectName]]),(ProjectInfoTable[ProjectName]=ContinuousStatsTable[[#This Row],[ProjectName]])*ProjectInfoTable[NumberOfReplications]))</f>
        <v>40</v>
      </c>
      <c r="O681" s="5" cm="1">
        <f t="array" ref="O68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681" s="5" cm="1">
        <f t="array" ref="P68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681" s="5" cm="1">
        <f t="array" ref="Q681">MAX(IF((ProjectInfoTable[ProjectName]=ContinuousStatsTable[[#This Row],[ProjectName]]),(ProjectInfoTable[ProjectName]=ContinuousStatsTable[[#This Row],[ProjectName]])*ProjectInfoTable[ConfidenceInterval]))</f>
        <v>0.95</v>
      </c>
      <c r="R6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681" s="5" cm="1">
        <f t="array" ref="S681">MIN(IF((ContinuousStatsTable[GroupByKey]=ContinuousStatsTable[[#This Row],[GroupByKey]]),(ContinuousStatsTable[GroupByKey]=ContinuousStatsTable[[#This Row],[GroupByKey]])*ContinuousStatsTable[Average]))</f>
        <v>0</v>
      </c>
      <c r="T681" s="5" cm="1">
        <f t="array" ref="T681">MAX(IF((ContinuousStatsTable[GroupByKey]=ContinuousStatsTable[[#This Row],[GroupByKey]]),(ContinuousStatsTable[GroupByKey]=ContinuousStatsTable[[#This Row],[GroupByKey]])*ContinuousStatsTable[Average]))</f>
        <v>0.33740401833613798</v>
      </c>
      <c r="U681" s="5">
        <f>IF((ContinuousStatsTable[[#This Row],[RepsRequested]]&gt;1),ContinuousStatsTable[[#This Row],[HalfWidth]],ContinuousStatsTable[[#This Row],[BatchMeansHalfWidth]])</f>
        <v>2.7365839349572658E-2</v>
      </c>
    </row>
    <row r="682" spans="1:21" x14ac:dyDescent="0.35">
      <c r="A682" t="s">
        <v>68</v>
      </c>
      <c r="B682" t="s">
        <v>70</v>
      </c>
      <c r="C682">
        <v>16</v>
      </c>
      <c r="D682" t="s">
        <v>100</v>
      </c>
      <c r="E682" t="s">
        <v>101</v>
      </c>
      <c r="F682" t="s">
        <v>102</v>
      </c>
      <c r="G682">
        <v>0.73725054182500604</v>
      </c>
      <c r="H682">
        <v>2E+20</v>
      </c>
      <c r="I682">
        <v>0</v>
      </c>
      <c r="J682">
        <v>1</v>
      </c>
      <c r="K682">
        <v>1</v>
      </c>
      <c r="L682">
        <v>0</v>
      </c>
      <c r="M68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682" s="5" cm="1">
        <f t="array" ref="N682">MAX(IF((ProjectInfoTable[ProjectName]=ContinuousStatsTable[[#This Row],[ProjectName]]),(ProjectInfoTable[ProjectName]=ContinuousStatsTable[[#This Row],[ProjectName]])*ProjectInfoTable[NumberOfReplications]))</f>
        <v>40</v>
      </c>
      <c r="O682" s="5" cm="1">
        <f t="array" ref="O68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682" s="5" cm="1">
        <f t="array" ref="P68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682" s="5" cm="1">
        <f t="array" ref="Q682">MAX(IF((ProjectInfoTable[ProjectName]=ContinuousStatsTable[[#This Row],[ProjectName]]),(ProjectInfoTable[ProjectName]=ContinuousStatsTable[[#This Row],[ProjectName]])*ProjectInfoTable[ConfidenceInterval]))</f>
        <v>0.95</v>
      </c>
      <c r="R6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682" s="5" cm="1">
        <f t="array" ref="S682">MIN(IF((ContinuousStatsTable[GroupByKey]=ContinuousStatsTable[[#This Row],[GroupByKey]]),(ContinuousStatsTable[GroupByKey]=ContinuousStatsTable[[#This Row],[GroupByKey]])*ContinuousStatsTable[Average]))</f>
        <v>0.460239554527484</v>
      </c>
      <c r="T682" s="5" cm="1">
        <f t="array" ref="T682">MAX(IF((ContinuousStatsTable[GroupByKey]=ContinuousStatsTable[[#This Row],[GroupByKey]]),(ContinuousStatsTable[GroupByKey]=ContinuousStatsTable[[#This Row],[GroupByKey]])*ContinuousStatsTable[Average]))</f>
        <v>1</v>
      </c>
      <c r="U682" s="5">
        <f>IF((ContinuousStatsTable[[#This Row],[RepsRequested]]&gt;1),ContinuousStatsTable[[#This Row],[HalfWidth]],ContinuousStatsTable[[#This Row],[BatchMeansHalfWidth]])</f>
        <v>4.1864622421722578E-2</v>
      </c>
    </row>
    <row r="683" spans="1:21" x14ac:dyDescent="0.35">
      <c r="A683" t="s">
        <v>68</v>
      </c>
      <c r="B683" t="s">
        <v>70</v>
      </c>
      <c r="C683">
        <v>16</v>
      </c>
      <c r="D683" t="s">
        <v>100</v>
      </c>
      <c r="E683" t="s">
        <v>103</v>
      </c>
      <c r="F683" t="s">
        <v>102</v>
      </c>
      <c r="G683">
        <v>2.2117516254750198</v>
      </c>
      <c r="H683">
        <v>2E+20</v>
      </c>
      <c r="I683">
        <v>0</v>
      </c>
      <c r="J683">
        <v>3</v>
      </c>
      <c r="K683">
        <v>3</v>
      </c>
      <c r="L683">
        <v>0</v>
      </c>
      <c r="M68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683" s="5" cm="1">
        <f t="array" ref="N683">MAX(IF((ProjectInfoTable[ProjectName]=ContinuousStatsTable[[#This Row],[ProjectName]]),(ProjectInfoTable[ProjectName]=ContinuousStatsTable[[#This Row],[ProjectName]])*ProjectInfoTable[NumberOfReplications]))</f>
        <v>40</v>
      </c>
      <c r="O683" s="5" cm="1">
        <f t="array" ref="O68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683" s="5" cm="1">
        <f t="array" ref="P68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683" s="5" cm="1">
        <f t="array" ref="Q683">MAX(IF((ProjectInfoTable[ProjectName]=ContinuousStatsTable[[#This Row],[ProjectName]]),(ProjectInfoTable[ProjectName]=ContinuousStatsTable[[#This Row],[ProjectName]])*ProjectInfoTable[ConfidenceInterval]))</f>
        <v>0.95</v>
      </c>
      <c r="R6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683" s="5" cm="1">
        <f t="array" ref="S683">MIN(IF((ContinuousStatsTable[GroupByKey]=ContinuousStatsTable[[#This Row],[GroupByKey]]),(ContinuousStatsTable[GroupByKey]=ContinuousStatsTable[[#This Row],[GroupByKey]])*ContinuousStatsTable[Average]))</f>
        <v>1.38071866358245</v>
      </c>
      <c r="T683" s="5" cm="1">
        <f t="array" ref="T683">MAX(IF((ContinuousStatsTable[GroupByKey]=ContinuousStatsTable[[#This Row],[GroupByKey]]),(ContinuousStatsTable[GroupByKey]=ContinuousStatsTable[[#This Row],[GroupByKey]])*ContinuousStatsTable[Average]))</f>
        <v>3</v>
      </c>
      <c r="U683" s="5">
        <f>IF((ContinuousStatsTable[[#This Row],[RepsRequested]]&gt;1),ContinuousStatsTable[[#This Row],[HalfWidth]],ContinuousStatsTable[[#This Row],[BatchMeansHalfWidth]])</f>
        <v>0.1255938672651678</v>
      </c>
    </row>
    <row r="684" spans="1:21" x14ac:dyDescent="0.35">
      <c r="A684" t="s">
        <v>68</v>
      </c>
      <c r="B684" t="s">
        <v>70</v>
      </c>
      <c r="C684">
        <v>16</v>
      </c>
      <c r="D684" t="s">
        <v>100</v>
      </c>
      <c r="E684" t="s">
        <v>104</v>
      </c>
      <c r="F684" t="s">
        <v>102</v>
      </c>
      <c r="G684">
        <v>3</v>
      </c>
      <c r="H684">
        <v>2E+20</v>
      </c>
      <c r="I684">
        <v>3</v>
      </c>
      <c r="J684">
        <v>3</v>
      </c>
      <c r="K684">
        <v>3</v>
      </c>
      <c r="L684">
        <v>0</v>
      </c>
      <c r="M68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684" s="5" cm="1">
        <f t="array" ref="N684">MAX(IF((ProjectInfoTable[ProjectName]=ContinuousStatsTable[[#This Row],[ProjectName]]),(ProjectInfoTable[ProjectName]=ContinuousStatsTable[[#This Row],[ProjectName]])*ProjectInfoTable[NumberOfReplications]))</f>
        <v>40</v>
      </c>
      <c r="O684" s="5" cm="1">
        <f t="array" ref="O684">IFERROR(AVERAGE(IF((ContinuousStatsTable[GroupByKey]=ContinuousStatsTable[[#This Row],[GroupByKey]]),(ContinuousStatsTable[GroupByKey]=ContinuousStatsTable[[#This Row],[GroupByKey]])*ContinuousStatsTable[Average])),0)</f>
        <v>3</v>
      </c>
      <c r="P684" s="5" cm="1">
        <f t="array" ref="P684">IFERROR(_xlfn.STDEV.S(IF((ContinuousStatsTable[GroupByKey]=ContinuousStatsTable[[#This Row],[GroupByKey]]),(ContinuousStatsTable[GroupByKey]=ContinuousStatsTable[[#This Row],[GroupByKey]])*ContinuousStatsTable[Average])),0)</f>
        <v>0</v>
      </c>
      <c r="Q684" s="5" cm="1">
        <f t="array" ref="Q684">MAX(IF((ProjectInfoTable[ProjectName]=ContinuousStatsTable[[#This Row],[ProjectName]]),(ProjectInfoTable[ProjectName]=ContinuousStatsTable[[#This Row],[ProjectName]])*ProjectInfoTable[ConfidenceInterval]))</f>
        <v>0.95</v>
      </c>
      <c r="R6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4" s="5" cm="1">
        <f t="array" ref="S684">MIN(IF((ContinuousStatsTable[GroupByKey]=ContinuousStatsTable[[#This Row],[GroupByKey]]),(ContinuousStatsTable[GroupByKey]=ContinuousStatsTable[[#This Row],[GroupByKey]])*ContinuousStatsTable[Average]))</f>
        <v>3</v>
      </c>
      <c r="T684" s="5" cm="1">
        <f t="array" ref="T684">MAX(IF((ContinuousStatsTable[GroupByKey]=ContinuousStatsTable[[#This Row],[GroupByKey]]),(ContinuousStatsTable[GroupByKey]=ContinuousStatsTable[[#This Row],[GroupByKey]])*ContinuousStatsTable[Average]))</f>
        <v>3</v>
      </c>
      <c r="U684" s="5">
        <f>IF((ContinuousStatsTable[[#This Row],[RepsRequested]]&gt;1),ContinuousStatsTable[[#This Row],[HalfWidth]],ContinuousStatsTable[[#This Row],[BatchMeansHalfWidth]])</f>
        <v>0</v>
      </c>
    </row>
    <row r="685" spans="1:21" x14ac:dyDescent="0.35">
      <c r="A685" t="s">
        <v>68</v>
      </c>
      <c r="B685" t="s">
        <v>70</v>
      </c>
      <c r="C685">
        <v>16</v>
      </c>
      <c r="D685" t="s">
        <v>105</v>
      </c>
      <c r="E685" t="s">
        <v>101</v>
      </c>
      <c r="F685" t="s">
        <v>102</v>
      </c>
      <c r="G685">
        <v>0.801191542438071</v>
      </c>
      <c r="H685">
        <v>2E+20</v>
      </c>
      <c r="I685">
        <v>0</v>
      </c>
      <c r="J685">
        <v>1</v>
      </c>
      <c r="K685">
        <v>1</v>
      </c>
      <c r="L685">
        <v>0</v>
      </c>
      <c r="M68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685" s="5" cm="1">
        <f t="array" ref="N685">MAX(IF((ProjectInfoTable[ProjectName]=ContinuousStatsTable[[#This Row],[ProjectName]]),(ProjectInfoTable[ProjectName]=ContinuousStatsTable[[#This Row],[ProjectName]])*ProjectInfoTable[NumberOfReplications]))</f>
        <v>40</v>
      </c>
      <c r="O685" s="5" cm="1">
        <f t="array" ref="O68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685" s="5" cm="1">
        <f t="array" ref="P68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685" s="5" cm="1">
        <f t="array" ref="Q685">MAX(IF((ProjectInfoTable[ProjectName]=ContinuousStatsTable[[#This Row],[ProjectName]]),(ProjectInfoTable[ProjectName]=ContinuousStatsTable[[#This Row],[ProjectName]])*ProjectInfoTable[ConfidenceInterval]))</f>
        <v>0.95</v>
      </c>
      <c r="R6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685" s="5" cm="1">
        <f t="array" ref="S685">MIN(IF((ContinuousStatsTable[GroupByKey]=ContinuousStatsTable[[#This Row],[GroupByKey]]),(ContinuousStatsTable[GroupByKey]=ContinuousStatsTable[[#This Row],[GroupByKey]])*ContinuousStatsTable[Average]))</f>
        <v>0.51093143286290499</v>
      </c>
      <c r="T685" s="5" cm="1">
        <f t="array" ref="T685">MAX(IF((ContinuousStatsTable[GroupByKey]=ContinuousStatsTable[[#This Row],[GroupByKey]]),(ContinuousStatsTable[GroupByKey]=ContinuousStatsTable[[#This Row],[GroupByKey]])*ContinuousStatsTable[Average]))</f>
        <v>0.99324124232539002</v>
      </c>
      <c r="U685" s="5">
        <f>IF((ContinuousStatsTable[[#This Row],[RepsRequested]]&gt;1),ContinuousStatsTable[[#This Row],[HalfWidth]],ContinuousStatsTable[[#This Row],[BatchMeansHalfWidth]])</f>
        <v>3.8036249547188657E-2</v>
      </c>
    </row>
    <row r="686" spans="1:21" x14ac:dyDescent="0.35">
      <c r="A686" t="s">
        <v>68</v>
      </c>
      <c r="B686" t="s">
        <v>70</v>
      </c>
      <c r="C686">
        <v>16</v>
      </c>
      <c r="D686" t="s">
        <v>105</v>
      </c>
      <c r="E686" t="s">
        <v>103</v>
      </c>
      <c r="F686" t="s">
        <v>102</v>
      </c>
      <c r="G686">
        <v>1.60238308487614</v>
      </c>
      <c r="H686">
        <v>2E+20</v>
      </c>
      <c r="I686">
        <v>0</v>
      </c>
      <c r="J686">
        <v>2</v>
      </c>
      <c r="K686">
        <v>2</v>
      </c>
      <c r="L686">
        <v>0</v>
      </c>
      <c r="M68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686" s="5" cm="1">
        <f t="array" ref="N686">MAX(IF((ProjectInfoTable[ProjectName]=ContinuousStatsTable[[#This Row],[ProjectName]]),(ProjectInfoTable[ProjectName]=ContinuousStatsTable[[#This Row],[ProjectName]])*ProjectInfoTable[NumberOfReplications]))</f>
        <v>40</v>
      </c>
      <c r="O686" s="5" cm="1">
        <f t="array" ref="O68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686" s="5" cm="1">
        <f t="array" ref="P68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686" s="5" cm="1">
        <f t="array" ref="Q686">MAX(IF((ProjectInfoTable[ProjectName]=ContinuousStatsTable[[#This Row],[ProjectName]]),(ProjectInfoTable[ProjectName]=ContinuousStatsTable[[#This Row],[ProjectName]])*ProjectInfoTable[ConfidenceInterval]))</f>
        <v>0.95</v>
      </c>
      <c r="R6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686" s="5" cm="1">
        <f t="array" ref="S686">MIN(IF((ContinuousStatsTable[GroupByKey]=ContinuousStatsTable[[#This Row],[GroupByKey]]),(ContinuousStatsTable[GroupByKey]=ContinuousStatsTable[[#This Row],[GroupByKey]])*ContinuousStatsTable[Average]))</f>
        <v>1.02186286572581</v>
      </c>
      <c r="T686" s="5" cm="1">
        <f t="array" ref="T686">MAX(IF((ContinuousStatsTable[GroupByKey]=ContinuousStatsTable[[#This Row],[GroupByKey]]),(ContinuousStatsTable[GroupByKey]=ContinuousStatsTable[[#This Row],[GroupByKey]])*ContinuousStatsTable[Average]))</f>
        <v>1.98648248465078</v>
      </c>
      <c r="U686" s="5">
        <f>IF((ContinuousStatsTable[[#This Row],[RepsRequested]]&gt;1),ContinuousStatsTable[[#This Row],[HalfWidth]],ContinuousStatsTable[[#This Row],[BatchMeansHalfWidth]])</f>
        <v>7.6072499094375606E-2</v>
      </c>
    </row>
    <row r="687" spans="1:21" x14ac:dyDescent="0.35">
      <c r="A687" t="s">
        <v>68</v>
      </c>
      <c r="B687" t="s">
        <v>70</v>
      </c>
      <c r="C687">
        <v>16</v>
      </c>
      <c r="D687" t="s">
        <v>105</v>
      </c>
      <c r="E687" t="s">
        <v>104</v>
      </c>
      <c r="F687" t="s">
        <v>102</v>
      </c>
      <c r="G687">
        <v>2</v>
      </c>
      <c r="H687">
        <v>2E+20</v>
      </c>
      <c r="I687">
        <v>2</v>
      </c>
      <c r="J687">
        <v>2</v>
      </c>
      <c r="K687">
        <v>2</v>
      </c>
      <c r="L687">
        <v>0</v>
      </c>
      <c r="M68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687" s="5" cm="1">
        <f t="array" ref="N687">MAX(IF((ProjectInfoTable[ProjectName]=ContinuousStatsTable[[#This Row],[ProjectName]]),(ProjectInfoTable[ProjectName]=ContinuousStatsTable[[#This Row],[ProjectName]])*ProjectInfoTable[NumberOfReplications]))</f>
        <v>40</v>
      </c>
      <c r="O687" s="5" cm="1">
        <f t="array" ref="O687">IFERROR(AVERAGE(IF((ContinuousStatsTable[GroupByKey]=ContinuousStatsTable[[#This Row],[GroupByKey]]),(ContinuousStatsTable[GroupByKey]=ContinuousStatsTable[[#This Row],[GroupByKey]])*ContinuousStatsTable[Average])),0)</f>
        <v>2</v>
      </c>
      <c r="P687" s="5" cm="1">
        <f t="array" ref="P687">IFERROR(_xlfn.STDEV.S(IF((ContinuousStatsTable[GroupByKey]=ContinuousStatsTable[[#This Row],[GroupByKey]]),(ContinuousStatsTable[GroupByKey]=ContinuousStatsTable[[#This Row],[GroupByKey]])*ContinuousStatsTable[Average])),0)</f>
        <v>0</v>
      </c>
      <c r="Q687" s="5" cm="1">
        <f t="array" ref="Q687">MAX(IF((ProjectInfoTable[ProjectName]=ContinuousStatsTable[[#This Row],[ProjectName]]),(ProjectInfoTable[ProjectName]=ContinuousStatsTable[[#This Row],[ProjectName]])*ProjectInfoTable[ConfidenceInterval]))</f>
        <v>0.95</v>
      </c>
      <c r="R6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7" s="5" cm="1">
        <f t="array" ref="S687">MIN(IF((ContinuousStatsTable[GroupByKey]=ContinuousStatsTable[[#This Row],[GroupByKey]]),(ContinuousStatsTable[GroupByKey]=ContinuousStatsTable[[#This Row],[GroupByKey]])*ContinuousStatsTable[Average]))</f>
        <v>2</v>
      </c>
      <c r="T687" s="5" cm="1">
        <f t="array" ref="T687">MAX(IF((ContinuousStatsTable[GroupByKey]=ContinuousStatsTable[[#This Row],[GroupByKey]]),(ContinuousStatsTable[GroupByKey]=ContinuousStatsTable[[#This Row],[GroupByKey]])*ContinuousStatsTable[Average]))</f>
        <v>2</v>
      </c>
      <c r="U687" s="5">
        <f>IF((ContinuousStatsTable[[#This Row],[RepsRequested]]&gt;1),ContinuousStatsTable[[#This Row],[HalfWidth]],ContinuousStatsTable[[#This Row],[BatchMeansHalfWidth]])</f>
        <v>0</v>
      </c>
    </row>
    <row r="688" spans="1:21" x14ac:dyDescent="0.35">
      <c r="A688" t="s">
        <v>68</v>
      </c>
      <c r="B688" t="s">
        <v>70</v>
      </c>
      <c r="C688">
        <v>16</v>
      </c>
      <c r="D688" t="s">
        <v>106</v>
      </c>
      <c r="E688" t="s">
        <v>101</v>
      </c>
      <c r="F688" t="s">
        <v>102</v>
      </c>
      <c r="G688">
        <v>2.6180343984205299E-2</v>
      </c>
      <c r="H688">
        <v>2E+20</v>
      </c>
      <c r="I688">
        <v>0</v>
      </c>
      <c r="J688">
        <v>1</v>
      </c>
      <c r="K688">
        <v>0</v>
      </c>
      <c r="L688">
        <v>0</v>
      </c>
      <c r="M68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688" s="5" cm="1">
        <f t="array" ref="N688">MAX(IF((ProjectInfoTable[ProjectName]=ContinuousStatsTable[[#This Row],[ProjectName]]),(ProjectInfoTable[ProjectName]=ContinuousStatsTable[[#This Row],[ProjectName]])*ProjectInfoTable[NumberOfReplications]))</f>
        <v>40</v>
      </c>
      <c r="O688" s="5" cm="1">
        <f t="array" ref="O68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688" s="5" cm="1">
        <f t="array" ref="P68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688" s="5" cm="1">
        <f t="array" ref="Q688">MAX(IF((ProjectInfoTable[ProjectName]=ContinuousStatsTable[[#This Row],[ProjectName]]),(ProjectInfoTable[ProjectName]=ContinuousStatsTable[[#This Row],[ProjectName]])*ProjectInfoTable[ConfidenceInterval]))</f>
        <v>0.95</v>
      </c>
      <c r="R6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688" s="5" cm="1">
        <f t="array" ref="S688">MIN(IF((ContinuousStatsTable[GroupByKey]=ContinuousStatsTable[[#This Row],[GroupByKey]]),(ContinuousStatsTable[GroupByKey]=ContinuousStatsTable[[#This Row],[GroupByKey]])*ContinuousStatsTable[Average]))</f>
        <v>1.4048189417398899E-2</v>
      </c>
      <c r="T688" s="5" cm="1">
        <f t="array" ref="T688">MAX(IF((ContinuousStatsTable[GroupByKey]=ContinuousStatsTable[[#This Row],[GroupByKey]]),(ContinuousStatsTable[GroupByKey]=ContinuousStatsTable[[#This Row],[GroupByKey]])*ContinuousStatsTable[Average]))</f>
        <v>4.5875370133509598E-2</v>
      </c>
      <c r="U688" s="5">
        <f>IF((ContinuousStatsTable[[#This Row],[RepsRequested]]&gt;1),ContinuousStatsTable[[#This Row],[HalfWidth]],ContinuousStatsTable[[#This Row],[BatchMeansHalfWidth]])</f>
        <v>2.1678538559285762E-3</v>
      </c>
    </row>
    <row r="689" spans="1:21" x14ac:dyDescent="0.35">
      <c r="A689" t="s">
        <v>68</v>
      </c>
      <c r="B689" t="s">
        <v>70</v>
      </c>
      <c r="C689">
        <v>16</v>
      </c>
      <c r="D689" t="s">
        <v>106</v>
      </c>
      <c r="E689" t="s">
        <v>103</v>
      </c>
      <c r="F689" t="s">
        <v>102</v>
      </c>
      <c r="G689">
        <v>2.6180343984205299E-2</v>
      </c>
      <c r="H689">
        <v>2E+20</v>
      </c>
      <c r="I689">
        <v>0</v>
      </c>
      <c r="J689">
        <v>1</v>
      </c>
      <c r="K689">
        <v>0</v>
      </c>
      <c r="L689">
        <v>0</v>
      </c>
      <c r="M68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689" s="5" cm="1">
        <f t="array" ref="N689">MAX(IF((ProjectInfoTable[ProjectName]=ContinuousStatsTable[[#This Row],[ProjectName]]),(ProjectInfoTable[ProjectName]=ContinuousStatsTable[[#This Row],[ProjectName]])*ProjectInfoTable[NumberOfReplications]))</f>
        <v>40</v>
      </c>
      <c r="O689" s="5" cm="1">
        <f t="array" ref="O68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689" s="5" cm="1">
        <f t="array" ref="P68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689" s="5" cm="1">
        <f t="array" ref="Q689">MAX(IF((ProjectInfoTable[ProjectName]=ContinuousStatsTable[[#This Row],[ProjectName]]),(ProjectInfoTable[ProjectName]=ContinuousStatsTable[[#This Row],[ProjectName]])*ProjectInfoTable[ConfidenceInterval]))</f>
        <v>0.95</v>
      </c>
      <c r="R6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689" s="5" cm="1">
        <f t="array" ref="S689">MIN(IF((ContinuousStatsTable[GroupByKey]=ContinuousStatsTable[[#This Row],[GroupByKey]]),(ContinuousStatsTable[GroupByKey]=ContinuousStatsTable[[#This Row],[GroupByKey]])*ContinuousStatsTable[Average]))</f>
        <v>1.4048189417398899E-2</v>
      </c>
      <c r="T689" s="5" cm="1">
        <f t="array" ref="T689">MAX(IF((ContinuousStatsTable[GroupByKey]=ContinuousStatsTable[[#This Row],[GroupByKey]]),(ContinuousStatsTable[GroupByKey]=ContinuousStatsTable[[#This Row],[GroupByKey]])*ContinuousStatsTable[Average]))</f>
        <v>4.5875370133509598E-2</v>
      </c>
      <c r="U689" s="5">
        <f>IF((ContinuousStatsTable[[#This Row],[RepsRequested]]&gt;1),ContinuousStatsTable[[#This Row],[HalfWidth]],ContinuousStatsTable[[#This Row],[BatchMeansHalfWidth]])</f>
        <v>2.1678538559285762E-3</v>
      </c>
    </row>
    <row r="690" spans="1:21" x14ac:dyDescent="0.35">
      <c r="A690" t="s">
        <v>68</v>
      </c>
      <c r="B690" t="s">
        <v>70</v>
      </c>
      <c r="C690">
        <v>16</v>
      </c>
      <c r="D690" t="s">
        <v>106</v>
      </c>
      <c r="E690" t="s">
        <v>104</v>
      </c>
      <c r="F690" t="s">
        <v>102</v>
      </c>
      <c r="G690">
        <v>1</v>
      </c>
      <c r="H690">
        <v>2E+20</v>
      </c>
      <c r="I690">
        <v>1</v>
      </c>
      <c r="J690">
        <v>1</v>
      </c>
      <c r="K690">
        <v>1</v>
      </c>
      <c r="L690">
        <v>0</v>
      </c>
      <c r="M69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690" s="5" cm="1">
        <f t="array" ref="N690">MAX(IF((ProjectInfoTable[ProjectName]=ContinuousStatsTable[[#This Row],[ProjectName]]),(ProjectInfoTable[ProjectName]=ContinuousStatsTable[[#This Row],[ProjectName]])*ProjectInfoTable[NumberOfReplications]))</f>
        <v>40</v>
      </c>
      <c r="O690" s="5" cm="1">
        <f t="array" ref="O690">IFERROR(AVERAGE(IF((ContinuousStatsTable[GroupByKey]=ContinuousStatsTable[[#This Row],[GroupByKey]]),(ContinuousStatsTable[GroupByKey]=ContinuousStatsTable[[#This Row],[GroupByKey]])*ContinuousStatsTable[Average])),0)</f>
        <v>1</v>
      </c>
      <c r="P690" s="5" cm="1">
        <f t="array" ref="P690">IFERROR(_xlfn.STDEV.S(IF((ContinuousStatsTable[GroupByKey]=ContinuousStatsTable[[#This Row],[GroupByKey]]),(ContinuousStatsTable[GroupByKey]=ContinuousStatsTable[[#This Row],[GroupByKey]])*ContinuousStatsTable[Average])),0)</f>
        <v>0</v>
      </c>
      <c r="Q690" s="5" cm="1">
        <f t="array" ref="Q690">MAX(IF((ProjectInfoTable[ProjectName]=ContinuousStatsTable[[#This Row],[ProjectName]]),(ProjectInfoTable[ProjectName]=ContinuousStatsTable[[#This Row],[ProjectName]])*ProjectInfoTable[ConfidenceInterval]))</f>
        <v>0.95</v>
      </c>
      <c r="R6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0" s="5" cm="1">
        <f t="array" ref="S690">MIN(IF((ContinuousStatsTable[GroupByKey]=ContinuousStatsTable[[#This Row],[GroupByKey]]),(ContinuousStatsTable[GroupByKey]=ContinuousStatsTable[[#This Row],[GroupByKey]])*ContinuousStatsTable[Average]))</f>
        <v>1</v>
      </c>
      <c r="T690" s="5" cm="1">
        <f t="array" ref="T690">MAX(IF((ContinuousStatsTable[GroupByKey]=ContinuousStatsTable[[#This Row],[GroupByKey]]),(ContinuousStatsTable[GroupByKey]=ContinuousStatsTable[[#This Row],[GroupByKey]])*ContinuousStatsTable[Average]))</f>
        <v>1</v>
      </c>
      <c r="U690" s="5">
        <f>IF((ContinuousStatsTable[[#This Row],[RepsRequested]]&gt;1),ContinuousStatsTable[[#This Row],[HalfWidth]],ContinuousStatsTable[[#This Row],[BatchMeansHalfWidth]])</f>
        <v>0</v>
      </c>
    </row>
    <row r="691" spans="1:21" x14ac:dyDescent="0.35">
      <c r="A691" t="s">
        <v>68</v>
      </c>
      <c r="B691" t="s">
        <v>70</v>
      </c>
      <c r="C691">
        <v>16</v>
      </c>
      <c r="D691" t="s">
        <v>88</v>
      </c>
      <c r="E691" t="s">
        <v>98</v>
      </c>
      <c r="F691" t="s">
        <v>73</v>
      </c>
      <c r="G691">
        <v>0</v>
      </c>
      <c r="H691">
        <v>2E+20</v>
      </c>
      <c r="I691">
        <v>0</v>
      </c>
      <c r="J691">
        <v>0</v>
      </c>
      <c r="K691">
        <v>0</v>
      </c>
      <c r="L691">
        <v>0</v>
      </c>
      <c r="M69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691" s="5" cm="1">
        <f t="array" ref="N691">MAX(IF((ProjectInfoTable[ProjectName]=ContinuousStatsTable[[#This Row],[ProjectName]]),(ProjectInfoTable[ProjectName]=ContinuousStatsTable[[#This Row],[ProjectName]])*ProjectInfoTable[NumberOfReplications]))</f>
        <v>40</v>
      </c>
      <c r="O691" s="5" cm="1">
        <f t="array" ref="O691">IFERROR(AVERAGE(IF((ContinuousStatsTable[GroupByKey]=ContinuousStatsTable[[#This Row],[GroupByKey]]),(ContinuousStatsTable[GroupByKey]=ContinuousStatsTable[[#This Row],[GroupByKey]])*ContinuousStatsTable[Average])),0)</f>
        <v>0</v>
      </c>
      <c r="P691" s="5" cm="1">
        <f t="array" ref="P691">IFERROR(_xlfn.STDEV.S(IF((ContinuousStatsTable[GroupByKey]=ContinuousStatsTable[[#This Row],[GroupByKey]]),(ContinuousStatsTable[GroupByKey]=ContinuousStatsTable[[#This Row],[GroupByKey]])*ContinuousStatsTable[Average])),0)</f>
        <v>0</v>
      </c>
      <c r="Q691" s="5" cm="1">
        <f t="array" ref="Q691">MAX(IF((ProjectInfoTable[ProjectName]=ContinuousStatsTable[[#This Row],[ProjectName]]),(ProjectInfoTable[ProjectName]=ContinuousStatsTable[[#This Row],[ProjectName]])*ProjectInfoTable[ConfidenceInterval]))</f>
        <v>0.95</v>
      </c>
      <c r="R6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1" s="5" cm="1">
        <f t="array" ref="S691">MIN(IF((ContinuousStatsTable[GroupByKey]=ContinuousStatsTable[[#This Row],[GroupByKey]]),(ContinuousStatsTable[GroupByKey]=ContinuousStatsTable[[#This Row],[GroupByKey]])*ContinuousStatsTable[Average]))</f>
        <v>0</v>
      </c>
      <c r="T691" s="5" cm="1">
        <f t="array" ref="T691">MAX(IF((ContinuousStatsTable[GroupByKey]=ContinuousStatsTable[[#This Row],[GroupByKey]]),(ContinuousStatsTable[GroupByKey]=ContinuousStatsTable[[#This Row],[GroupByKey]])*ContinuousStatsTable[Average]))</f>
        <v>0</v>
      </c>
      <c r="U691" s="5">
        <f>IF((ContinuousStatsTable[[#This Row],[RepsRequested]]&gt;1),ContinuousStatsTable[[#This Row],[HalfWidth]],ContinuousStatsTable[[#This Row],[BatchMeansHalfWidth]])</f>
        <v>0</v>
      </c>
    </row>
    <row r="692" spans="1:21" x14ac:dyDescent="0.35">
      <c r="A692" t="s">
        <v>68</v>
      </c>
      <c r="B692" t="s">
        <v>70</v>
      </c>
      <c r="C692">
        <v>16</v>
      </c>
      <c r="D692" t="s">
        <v>89</v>
      </c>
      <c r="E692" t="s">
        <v>98</v>
      </c>
      <c r="F692" t="s">
        <v>73</v>
      </c>
      <c r="G692">
        <v>0.46988213967047998</v>
      </c>
      <c r="H692">
        <v>2E+20</v>
      </c>
      <c r="I692">
        <v>0</v>
      </c>
      <c r="J692">
        <v>8</v>
      </c>
      <c r="K692">
        <v>6</v>
      </c>
      <c r="L692">
        <v>0</v>
      </c>
      <c r="M69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692" s="5" cm="1">
        <f t="array" ref="N692">MAX(IF((ProjectInfoTable[ProjectName]=ContinuousStatsTable[[#This Row],[ProjectName]]),(ProjectInfoTable[ProjectName]=ContinuousStatsTable[[#This Row],[ProjectName]])*ProjectInfoTable[NumberOfReplications]))</f>
        <v>40</v>
      </c>
      <c r="O692" s="5" cm="1">
        <f t="array" ref="O69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692" s="5" cm="1">
        <f t="array" ref="P69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692" s="5" cm="1">
        <f t="array" ref="Q692">MAX(IF((ProjectInfoTable[ProjectName]=ContinuousStatsTable[[#This Row],[ProjectName]]),(ProjectInfoTable[ProjectName]=ContinuousStatsTable[[#This Row],[ProjectName]])*ProjectInfoTable[ConfidenceInterval]))</f>
        <v>0.95</v>
      </c>
      <c r="R6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692" s="5" cm="1">
        <f t="array" ref="S692">MIN(IF((ContinuousStatsTable[GroupByKey]=ContinuousStatsTable[[#This Row],[GroupByKey]]),(ContinuousStatsTable[GroupByKey]=ContinuousStatsTable[[#This Row],[GroupByKey]])*ContinuousStatsTable[Average]))</f>
        <v>0.204887090690615</v>
      </c>
      <c r="T692" s="5" cm="1">
        <f t="array" ref="T692">MAX(IF((ContinuousStatsTable[GroupByKey]=ContinuousStatsTable[[#This Row],[GroupByKey]]),(ContinuousStatsTable[GroupByKey]=ContinuousStatsTable[[#This Row],[GroupByKey]])*ContinuousStatsTable[Average]))</f>
        <v>0.964264608806778</v>
      </c>
      <c r="U692" s="5">
        <f>IF((ContinuousStatsTable[[#This Row],[RepsRequested]]&gt;1),ContinuousStatsTable[[#This Row],[HalfWidth]],ContinuousStatsTable[[#This Row],[BatchMeansHalfWidth]])</f>
        <v>4.9144138657566706E-2</v>
      </c>
    </row>
    <row r="693" spans="1:21" x14ac:dyDescent="0.35">
      <c r="A693" t="s">
        <v>68</v>
      </c>
      <c r="B693" t="s">
        <v>70</v>
      </c>
      <c r="C693">
        <v>16</v>
      </c>
      <c r="D693" t="s">
        <v>107</v>
      </c>
      <c r="E693" t="s">
        <v>101</v>
      </c>
      <c r="F693" t="s">
        <v>102</v>
      </c>
      <c r="G693">
        <v>0.114589503835943</v>
      </c>
      <c r="H693">
        <v>2E+20</v>
      </c>
      <c r="I693">
        <v>0</v>
      </c>
      <c r="J693">
        <v>1</v>
      </c>
      <c r="K693">
        <v>1</v>
      </c>
      <c r="L693">
        <v>0</v>
      </c>
      <c r="M69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693" s="5" cm="1">
        <f t="array" ref="N693">MAX(IF((ProjectInfoTable[ProjectName]=ContinuousStatsTable[[#This Row],[ProjectName]]),(ProjectInfoTable[ProjectName]=ContinuousStatsTable[[#This Row],[ProjectName]])*ProjectInfoTable[NumberOfReplications]))</f>
        <v>40</v>
      </c>
      <c r="O693" s="5" cm="1">
        <f t="array" ref="O69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693" s="5" cm="1">
        <f t="array" ref="P69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693" s="5" cm="1">
        <f t="array" ref="Q693">MAX(IF((ProjectInfoTable[ProjectName]=ContinuousStatsTable[[#This Row],[ProjectName]]),(ProjectInfoTable[ProjectName]=ContinuousStatsTable[[#This Row],[ProjectName]])*ProjectInfoTable[ConfidenceInterval]))</f>
        <v>0.95</v>
      </c>
      <c r="R6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693" s="5" cm="1">
        <f t="array" ref="S693">MIN(IF((ContinuousStatsTable[GroupByKey]=ContinuousStatsTable[[#This Row],[GroupByKey]]),(ContinuousStatsTable[GroupByKey]=ContinuousStatsTable[[#This Row],[GroupByKey]])*ContinuousStatsTable[Average]))</f>
        <v>5.37537032568541E-2</v>
      </c>
      <c r="T693" s="5" cm="1">
        <f t="array" ref="T693">MAX(IF((ContinuousStatsTable[GroupByKey]=ContinuousStatsTable[[#This Row],[GroupByKey]]),(ContinuousStatsTable[GroupByKey]=ContinuousStatsTable[[#This Row],[GroupByKey]])*ContinuousStatsTable[Average]))</f>
        <v>0.25294900578934798</v>
      </c>
      <c r="U693" s="5">
        <f>IF((ContinuousStatsTable[[#This Row],[RepsRequested]]&gt;1),ContinuousStatsTable[[#This Row],[HalfWidth]],ContinuousStatsTable[[#This Row],[BatchMeansHalfWidth]])</f>
        <v>1.2546446473909312E-2</v>
      </c>
    </row>
    <row r="694" spans="1:21" x14ac:dyDescent="0.35">
      <c r="A694" t="s">
        <v>68</v>
      </c>
      <c r="B694" t="s">
        <v>70</v>
      </c>
      <c r="C694">
        <v>16</v>
      </c>
      <c r="D694" t="s">
        <v>107</v>
      </c>
      <c r="E694" t="s">
        <v>103</v>
      </c>
      <c r="F694" t="s">
        <v>102</v>
      </c>
      <c r="G694">
        <v>0.22917900767188501</v>
      </c>
      <c r="H694">
        <v>2E+20</v>
      </c>
      <c r="I694">
        <v>0</v>
      </c>
      <c r="J694">
        <v>2</v>
      </c>
      <c r="K694">
        <v>2</v>
      </c>
      <c r="L694">
        <v>0</v>
      </c>
      <c r="M69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694" s="5" cm="1">
        <f t="array" ref="N694">MAX(IF((ProjectInfoTable[ProjectName]=ContinuousStatsTable[[#This Row],[ProjectName]]),(ProjectInfoTable[ProjectName]=ContinuousStatsTable[[#This Row],[ProjectName]])*ProjectInfoTable[NumberOfReplications]))</f>
        <v>40</v>
      </c>
      <c r="O694" s="5" cm="1">
        <f t="array" ref="O69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694" s="5" cm="1">
        <f t="array" ref="P69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694" s="5" cm="1">
        <f t="array" ref="Q694">MAX(IF((ProjectInfoTable[ProjectName]=ContinuousStatsTable[[#This Row],[ProjectName]]),(ProjectInfoTable[ProjectName]=ContinuousStatsTable[[#This Row],[ProjectName]])*ProjectInfoTable[ConfidenceInterval]))</f>
        <v>0.95</v>
      </c>
      <c r="R6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694" s="5" cm="1">
        <f t="array" ref="S694">MIN(IF((ContinuousStatsTable[GroupByKey]=ContinuousStatsTable[[#This Row],[GroupByKey]]),(ContinuousStatsTable[GroupByKey]=ContinuousStatsTable[[#This Row],[GroupByKey]])*ContinuousStatsTable[Average]))</f>
        <v>0.10750740651370801</v>
      </c>
      <c r="T694" s="5" cm="1">
        <f t="array" ref="T694">MAX(IF((ContinuousStatsTable[GroupByKey]=ContinuousStatsTable[[#This Row],[GroupByKey]]),(ContinuousStatsTable[GroupByKey]=ContinuousStatsTable[[#This Row],[GroupByKey]])*ContinuousStatsTable[Average]))</f>
        <v>0.50589801157869696</v>
      </c>
      <c r="U694" s="5">
        <f>IF((ContinuousStatsTable[[#This Row],[RepsRequested]]&gt;1),ContinuousStatsTable[[#This Row],[HalfWidth]],ContinuousStatsTable[[#This Row],[BatchMeansHalfWidth]])</f>
        <v>2.5092892947818527E-2</v>
      </c>
    </row>
    <row r="695" spans="1:21" x14ac:dyDescent="0.35">
      <c r="A695" t="s">
        <v>68</v>
      </c>
      <c r="B695" t="s">
        <v>70</v>
      </c>
      <c r="C695">
        <v>16</v>
      </c>
      <c r="D695" t="s">
        <v>107</v>
      </c>
      <c r="E695" t="s">
        <v>104</v>
      </c>
      <c r="F695" t="s">
        <v>102</v>
      </c>
      <c r="G695">
        <v>2</v>
      </c>
      <c r="H695">
        <v>2E+20</v>
      </c>
      <c r="I695">
        <v>2</v>
      </c>
      <c r="J695">
        <v>2</v>
      </c>
      <c r="K695">
        <v>2</v>
      </c>
      <c r="L695">
        <v>0</v>
      </c>
      <c r="M69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695" s="5" cm="1">
        <f t="array" ref="N695">MAX(IF((ProjectInfoTable[ProjectName]=ContinuousStatsTable[[#This Row],[ProjectName]]),(ProjectInfoTable[ProjectName]=ContinuousStatsTable[[#This Row],[ProjectName]])*ProjectInfoTable[NumberOfReplications]))</f>
        <v>40</v>
      </c>
      <c r="O695" s="5" cm="1">
        <f t="array" ref="O695">IFERROR(AVERAGE(IF((ContinuousStatsTable[GroupByKey]=ContinuousStatsTable[[#This Row],[GroupByKey]]),(ContinuousStatsTable[GroupByKey]=ContinuousStatsTable[[#This Row],[GroupByKey]])*ContinuousStatsTable[Average])),0)</f>
        <v>2</v>
      </c>
      <c r="P695" s="5" cm="1">
        <f t="array" ref="P695">IFERROR(_xlfn.STDEV.S(IF((ContinuousStatsTable[GroupByKey]=ContinuousStatsTable[[#This Row],[GroupByKey]]),(ContinuousStatsTable[GroupByKey]=ContinuousStatsTable[[#This Row],[GroupByKey]])*ContinuousStatsTable[Average])),0)</f>
        <v>0</v>
      </c>
      <c r="Q695" s="5" cm="1">
        <f t="array" ref="Q695">MAX(IF((ProjectInfoTable[ProjectName]=ContinuousStatsTable[[#This Row],[ProjectName]]),(ProjectInfoTable[ProjectName]=ContinuousStatsTable[[#This Row],[ProjectName]])*ProjectInfoTable[ConfidenceInterval]))</f>
        <v>0.95</v>
      </c>
      <c r="R6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5" s="5" cm="1">
        <f t="array" ref="S695">MIN(IF((ContinuousStatsTable[GroupByKey]=ContinuousStatsTable[[#This Row],[GroupByKey]]),(ContinuousStatsTable[GroupByKey]=ContinuousStatsTable[[#This Row],[GroupByKey]])*ContinuousStatsTable[Average]))</f>
        <v>2</v>
      </c>
      <c r="T695" s="5" cm="1">
        <f t="array" ref="T695">MAX(IF((ContinuousStatsTable[GroupByKey]=ContinuousStatsTable[[#This Row],[GroupByKey]]),(ContinuousStatsTable[GroupByKey]=ContinuousStatsTable[[#This Row],[GroupByKey]])*ContinuousStatsTable[Average]))</f>
        <v>2</v>
      </c>
      <c r="U695" s="5">
        <f>IF((ContinuousStatsTable[[#This Row],[RepsRequested]]&gt;1),ContinuousStatsTable[[#This Row],[HalfWidth]],ContinuousStatsTable[[#This Row],[BatchMeansHalfWidth]])</f>
        <v>0</v>
      </c>
    </row>
    <row r="696" spans="1:21" x14ac:dyDescent="0.35">
      <c r="A696" t="s">
        <v>68</v>
      </c>
      <c r="B696" t="s">
        <v>70</v>
      </c>
      <c r="C696">
        <v>16</v>
      </c>
      <c r="D696" t="s">
        <v>90</v>
      </c>
      <c r="E696" t="s">
        <v>98</v>
      </c>
      <c r="F696" t="s">
        <v>73</v>
      </c>
      <c r="G696">
        <v>4.9443758333343301E-4</v>
      </c>
      <c r="H696">
        <v>2E+20</v>
      </c>
      <c r="I696">
        <v>0</v>
      </c>
      <c r="J696">
        <v>1</v>
      </c>
      <c r="K696">
        <v>0</v>
      </c>
      <c r="L696">
        <v>0</v>
      </c>
      <c r="M69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696" s="5" cm="1">
        <f t="array" ref="N696">MAX(IF((ProjectInfoTable[ProjectName]=ContinuousStatsTable[[#This Row],[ProjectName]]),(ProjectInfoTable[ProjectName]=ContinuousStatsTable[[#This Row],[ProjectName]])*ProjectInfoTable[NumberOfReplications]))</f>
        <v>40</v>
      </c>
      <c r="O696" s="5" cm="1">
        <f t="array" ref="O69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696" s="5" cm="1">
        <f t="array" ref="P69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696" s="5" cm="1">
        <f t="array" ref="Q696">MAX(IF((ProjectInfoTable[ProjectName]=ContinuousStatsTable[[#This Row],[ProjectName]]),(ProjectInfoTable[ProjectName]=ContinuousStatsTable[[#This Row],[ProjectName]])*ProjectInfoTable[ConfidenceInterval]))</f>
        <v>0.95</v>
      </c>
      <c r="R6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696" s="5" cm="1">
        <f t="array" ref="S696">MIN(IF((ContinuousStatsTable[GroupByKey]=ContinuousStatsTable[[#This Row],[GroupByKey]]),(ContinuousStatsTable[GroupByKey]=ContinuousStatsTable[[#This Row],[GroupByKey]])*ContinuousStatsTable[Average]))</f>
        <v>0</v>
      </c>
      <c r="T696" s="5" cm="1">
        <f t="array" ref="T696">MAX(IF((ContinuousStatsTable[GroupByKey]=ContinuousStatsTable[[#This Row],[GroupByKey]]),(ContinuousStatsTable[GroupByKey]=ContinuousStatsTable[[#This Row],[GroupByKey]])*ContinuousStatsTable[Average]))</f>
        <v>3.9129347275412202E-2</v>
      </c>
      <c r="U696" s="5">
        <f>IF((ContinuousStatsTable[[#This Row],[RepsRequested]]&gt;1),ContinuousStatsTable[[#This Row],[HalfWidth]],ContinuousStatsTable[[#This Row],[BatchMeansHalfWidth]])</f>
        <v>2.9617305217409431E-3</v>
      </c>
    </row>
    <row r="697" spans="1:21" x14ac:dyDescent="0.35">
      <c r="A697" t="s">
        <v>68</v>
      </c>
      <c r="B697" t="s">
        <v>70</v>
      </c>
      <c r="C697">
        <v>16</v>
      </c>
      <c r="D697" t="s">
        <v>91</v>
      </c>
      <c r="E697" t="s">
        <v>98</v>
      </c>
      <c r="F697" t="s">
        <v>73</v>
      </c>
      <c r="G697">
        <v>3.7864545190967398E-3</v>
      </c>
      <c r="H697">
        <v>2E+20</v>
      </c>
      <c r="I697">
        <v>0</v>
      </c>
      <c r="J697">
        <v>1</v>
      </c>
      <c r="K697">
        <v>0</v>
      </c>
      <c r="L697">
        <v>0</v>
      </c>
      <c r="M69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697" s="5" cm="1">
        <f t="array" ref="N697">MAX(IF((ProjectInfoTable[ProjectName]=ContinuousStatsTable[[#This Row],[ProjectName]]),(ProjectInfoTable[ProjectName]=ContinuousStatsTable[[#This Row],[ProjectName]])*ProjectInfoTable[NumberOfReplications]))</f>
        <v>40</v>
      </c>
      <c r="O697" s="5" cm="1">
        <f t="array" ref="O69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697" s="5" cm="1">
        <f t="array" ref="P69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697" s="5" cm="1">
        <f t="array" ref="Q697">MAX(IF((ProjectInfoTable[ProjectName]=ContinuousStatsTable[[#This Row],[ProjectName]]),(ProjectInfoTable[ProjectName]=ContinuousStatsTable[[#This Row],[ProjectName]])*ProjectInfoTable[ConfidenceInterval]))</f>
        <v>0.95</v>
      </c>
      <c r="R6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697" s="5" cm="1">
        <f t="array" ref="S697">MIN(IF((ContinuousStatsTable[GroupByKey]=ContinuousStatsTable[[#This Row],[GroupByKey]]),(ContinuousStatsTable[GroupByKey]=ContinuousStatsTable[[#This Row],[GroupByKey]])*ContinuousStatsTable[Average]))</f>
        <v>0</v>
      </c>
      <c r="T697" s="5" cm="1">
        <f t="array" ref="T697">MAX(IF((ContinuousStatsTable[GroupByKey]=ContinuousStatsTable[[#This Row],[GroupByKey]]),(ContinuousStatsTable[GroupByKey]=ContinuousStatsTable[[#This Row],[GroupByKey]])*ContinuousStatsTable[Average]))</f>
        <v>5.1297285883804403E-2</v>
      </c>
      <c r="U697" s="5">
        <f>IF((ContinuousStatsTable[[#This Row],[RepsRequested]]&gt;1),ContinuousStatsTable[[#This Row],[HalfWidth]],ContinuousStatsTable[[#This Row],[BatchMeansHalfWidth]])</f>
        <v>4.266409302196481E-3</v>
      </c>
    </row>
    <row r="698" spans="1:21" x14ac:dyDescent="0.35">
      <c r="A698" t="s">
        <v>68</v>
      </c>
      <c r="B698" t="s">
        <v>70</v>
      </c>
      <c r="C698">
        <v>16</v>
      </c>
      <c r="D698" t="s">
        <v>92</v>
      </c>
      <c r="E698" t="s">
        <v>98</v>
      </c>
      <c r="F698" t="s">
        <v>73</v>
      </c>
      <c r="G698">
        <v>4.1285010047409498</v>
      </c>
      <c r="H698">
        <v>2E+20</v>
      </c>
      <c r="I698">
        <v>0</v>
      </c>
      <c r="J698">
        <v>10</v>
      </c>
      <c r="K698">
        <v>1</v>
      </c>
      <c r="L698">
        <v>0</v>
      </c>
      <c r="M69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698" s="5" cm="1">
        <f t="array" ref="N698">MAX(IF((ProjectInfoTable[ProjectName]=ContinuousStatsTable[[#This Row],[ProjectName]]),(ProjectInfoTable[ProjectName]=ContinuousStatsTable[[#This Row],[ProjectName]])*ProjectInfoTable[NumberOfReplications]))</f>
        <v>40</v>
      </c>
      <c r="O698" s="5" cm="1">
        <f t="array" ref="O69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698" s="5" cm="1">
        <f t="array" ref="P69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698" s="5" cm="1">
        <f t="array" ref="Q698">MAX(IF((ProjectInfoTable[ProjectName]=ContinuousStatsTable[[#This Row],[ProjectName]]),(ProjectInfoTable[ProjectName]=ContinuousStatsTable[[#This Row],[ProjectName]])*ProjectInfoTable[ConfidenceInterval]))</f>
        <v>0.95</v>
      </c>
      <c r="R6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698" s="5" cm="1">
        <f t="array" ref="S698">MIN(IF((ContinuousStatsTable[GroupByKey]=ContinuousStatsTable[[#This Row],[GroupByKey]]),(ContinuousStatsTable[GroupByKey]=ContinuousStatsTable[[#This Row],[GroupByKey]])*ContinuousStatsTable[Average]))</f>
        <v>3.0665287286053702</v>
      </c>
      <c r="T698" s="5" cm="1">
        <f t="array" ref="T698">MAX(IF((ContinuousStatsTable[GroupByKey]=ContinuousStatsTable[[#This Row],[GroupByKey]]),(ContinuousStatsTable[GroupByKey]=ContinuousStatsTable[[#This Row],[GroupByKey]])*ContinuousStatsTable[Average]))</f>
        <v>5.6439865641560401</v>
      </c>
      <c r="U698" s="5">
        <f>IF((ContinuousStatsTable[[#This Row],[RepsRequested]]&gt;1),ContinuousStatsTable[[#This Row],[HalfWidth]],ContinuousStatsTable[[#This Row],[BatchMeansHalfWidth]])</f>
        <v>0.22493791736316851</v>
      </c>
    </row>
    <row r="699" spans="1:21" x14ac:dyDescent="0.35">
      <c r="A699" t="s">
        <v>68</v>
      </c>
      <c r="B699" t="s">
        <v>70</v>
      </c>
      <c r="C699">
        <v>16</v>
      </c>
      <c r="D699" t="s">
        <v>94</v>
      </c>
      <c r="E699" t="s">
        <v>98</v>
      </c>
      <c r="F699" t="s">
        <v>73</v>
      </c>
      <c r="G699">
        <v>0</v>
      </c>
      <c r="H699">
        <v>2E+20</v>
      </c>
      <c r="I699">
        <v>0</v>
      </c>
      <c r="J699">
        <v>0</v>
      </c>
      <c r="K699">
        <v>0</v>
      </c>
      <c r="L699">
        <v>0</v>
      </c>
      <c r="M69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699" s="5" cm="1">
        <f t="array" ref="N699">MAX(IF((ProjectInfoTable[ProjectName]=ContinuousStatsTable[[#This Row],[ProjectName]]),(ProjectInfoTable[ProjectName]=ContinuousStatsTable[[#This Row],[ProjectName]])*ProjectInfoTable[NumberOfReplications]))</f>
        <v>40</v>
      </c>
      <c r="O699" s="5" cm="1">
        <f t="array" ref="O699">IFERROR(AVERAGE(IF((ContinuousStatsTable[GroupByKey]=ContinuousStatsTable[[#This Row],[GroupByKey]]),(ContinuousStatsTable[GroupByKey]=ContinuousStatsTable[[#This Row],[GroupByKey]])*ContinuousStatsTable[Average])),0)</f>
        <v>0</v>
      </c>
      <c r="P699" s="5" cm="1">
        <f t="array" ref="P699">IFERROR(_xlfn.STDEV.S(IF((ContinuousStatsTable[GroupByKey]=ContinuousStatsTable[[#This Row],[GroupByKey]]),(ContinuousStatsTable[GroupByKey]=ContinuousStatsTable[[#This Row],[GroupByKey]])*ContinuousStatsTable[Average])),0)</f>
        <v>0</v>
      </c>
      <c r="Q699" s="5" cm="1">
        <f t="array" ref="Q699">MAX(IF((ProjectInfoTable[ProjectName]=ContinuousStatsTable[[#This Row],[ProjectName]]),(ProjectInfoTable[ProjectName]=ContinuousStatsTable[[#This Row],[ProjectName]])*ProjectInfoTable[ConfidenceInterval]))</f>
        <v>0.95</v>
      </c>
      <c r="R6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9" s="5" cm="1">
        <f t="array" ref="S699">MIN(IF((ContinuousStatsTable[GroupByKey]=ContinuousStatsTable[[#This Row],[GroupByKey]]),(ContinuousStatsTable[GroupByKey]=ContinuousStatsTable[[#This Row],[GroupByKey]])*ContinuousStatsTable[Average]))</f>
        <v>0</v>
      </c>
      <c r="T699" s="5" cm="1">
        <f t="array" ref="T699">MAX(IF((ContinuousStatsTable[GroupByKey]=ContinuousStatsTable[[#This Row],[GroupByKey]]),(ContinuousStatsTable[GroupByKey]=ContinuousStatsTable[[#This Row],[GroupByKey]])*ContinuousStatsTable[Average]))</f>
        <v>0</v>
      </c>
      <c r="U699" s="5">
        <f>IF((ContinuousStatsTable[[#This Row],[RepsRequested]]&gt;1),ContinuousStatsTable[[#This Row],[HalfWidth]],ContinuousStatsTable[[#This Row],[BatchMeansHalfWidth]])</f>
        <v>0</v>
      </c>
    </row>
    <row r="700" spans="1:21" x14ac:dyDescent="0.35">
      <c r="A700" t="s">
        <v>68</v>
      </c>
      <c r="B700" t="s">
        <v>70</v>
      </c>
      <c r="C700">
        <v>16</v>
      </c>
      <c r="D700" t="s">
        <v>95</v>
      </c>
      <c r="E700" t="s">
        <v>98</v>
      </c>
      <c r="F700" t="s">
        <v>73</v>
      </c>
      <c r="G700">
        <v>0.16855775809812101</v>
      </c>
      <c r="H700">
        <v>2E+20</v>
      </c>
      <c r="I700">
        <v>0</v>
      </c>
      <c r="J700">
        <v>20</v>
      </c>
      <c r="K700">
        <v>0</v>
      </c>
      <c r="L700">
        <v>0</v>
      </c>
      <c r="M70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700" s="5" cm="1">
        <f t="array" ref="N700">MAX(IF((ProjectInfoTable[ProjectName]=ContinuousStatsTable[[#This Row],[ProjectName]]),(ProjectInfoTable[ProjectName]=ContinuousStatsTable[[#This Row],[ProjectName]])*ProjectInfoTable[NumberOfReplications]))</f>
        <v>40</v>
      </c>
      <c r="O700" s="5" cm="1">
        <f t="array" ref="O70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700" s="5" cm="1">
        <f t="array" ref="P70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700" s="5" cm="1">
        <f t="array" ref="Q700">MAX(IF((ProjectInfoTable[ProjectName]=ContinuousStatsTable[[#This Row],[ProjectName]]),(ProjectInfoTable[ProjectName]=ContinuousStatsTable[[#This Row],[ProjectName]])*ProjectInfoTable[ConfidenceInterval]))</f>
        <v>0.95</v>
      </c>
      <c r="R7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700" s="5" cm="1">
        <f t="array" ref="S700">MIN(IF((ContinuousStatsTable[GroupByKey]=ContinuousStatsTable[[#This Row],[GroupByKey]]),(ContinuousStatsTable[GroupByKey]=ContinuousStatsTable[[#This Row],[GroupByKey]])*ContinuousStatsTable[Average]))</f>
        <v>0</v>
      </c>
      <c r="T700" s="5" cm="1">
        <f t="array" ref="T700">MAX(IF((ContinuousStatsTable[GroupByKey]=ContinuousStatsTable[[#This Row],[GroupByKey]]),(ContinuousStatsTable[GroupByKey]=ContinuousStatsTable[[#This Row],[GroupByKey]])*ContinuousStatsTable[Average]))</f>
        <v>0.44531135910512998</v>
      </c>
      <c r="U700" s="5">
        <f>IF((ContinuousStatsTable[[#This Row],[RepsRequested]]&gt;1),ContinuousStatsTable[[#This Row],[HalfWidth]],ContinuousStatsTable[[#This Row],[BatchMeansHalfWidth]])</f>
        <v>4.0313835051106688E-2</v>
      </c>
    </row>
    <row r="701" spans="1:21" x14ac:dyDescent="0.35">
      <c r="A701" t="s">
        <v>68</v>
      </c>
      <c r="B701" t="s">
        <v>70</v>
      </c>
      <c r="C701">
        <v>16</v>
      </c>
      <c r="D701" t="s">
        <v>108</v>
      </c>
      <c r="E701" t="s">
        <v>101</v>
      </c>
      <c r="F701" t="s">
        <v>102</v>
      </c>
      <c r="G701">
        <v>0</v>
      </c>
      <c r="H701">
        <v>2E+20</v>
      </c>
      <c r="I701">
        <v>0</v>
      </c>
      <c r="J701">
        <v>0</v>
      </c>
      <c r="K701">
        <v>0</v>
      </c>
      <c r="L701">
        <v>0</v>
      </c>
      <c r="M70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701" s="5" cm="1">
        <f t="array" ref="N701">MAX(IF((ProjectInfoTable[ProjectName]=ContinuousStatsTable[[#This Row],[ProjectName]]),(ProjectInfoTable[ProjectName]=ContinuousStatsTable[[#This Row],[ProjectName]])*ProjectInfoTable[NumberOfReplications]))</f>
        <v>40</v>
      </c>
      <c r="O701" s="5" cm="1">
        <f t="array" ref="O701">IFERROR(AVERAGE(IF((ContinuousStatsTable[GroupByKey]=ContinuousStatsTable[[#This Row],[GroupByKey]]),(ContinuousStatsTable[GroupByKey]=ContinuousStatsTable[[#This Row],[GroupByKey]])*ContinuousStatsTable[Average])),0)</f>
        <v>0</v>
      </c>
      <c r="P701" s="5" cm="1">
        <f t="array" ref="P701">IFERROR(_xlfn.STDEV.S(IF((ContinuousStatsTable[GroupByKey]=ContinuousStatsTable[[#This Row],[GroupByKey]]),(ContinuousStatsTable[GroupByKey]=ContinuousStatsTable[[#This Row],[GroupByKey]])*ContinuousStatsTable[Average])),0)</f>
        <v>0</v>
      </c>
      <c r="Q701" s="5" cm="1">
        <f t="array" ref="Q701">MAX(IF((ProjectInfoTable[ProjectName]=ContinuousStatsTable[[#This Row],[ProjectName]]),(ProjectInfoTable[ProjectName]=ContinuousStatsTable[[#This Row],[ProjectName]])*ProjectInfoTable[ConfidenceInterval]))</f>
        <v>0.95</v>
      </c>
      <c r="R7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1" s="5" cm="1">
        <f t="array" ref="S701">MIN(IF((ContinuousStatsTable[GroupByKey]=ContinuousStatsTable[[#This Row],[GroupByKey]]),(ContinuousStatsTable[GroupByKey]=ContinuousStatsTable[[#This Row],[GroupByKey]])*ContinuousStatsTable[Average]))</f>
        <v>0</v>
      </c>
      <c r="T701" s="5" cm="1">
        <f t="array" ref="T701">MAX(IF((ContinuousStatsTable[GroupByKey]=ContinuousStatsTable[[#This Row],[GroupByKey]]),(ContinuousStatsTable[GroupByKey]=ContinuousStatsTable[[#This Row],[GroupByKey]])*ContinuousStatsTable[Average]))</f>
        <v>0</v>
      </c>
      <c r="U701" s="5">
        <f>IF((ContinuousStatsTable[[#This Row],[RepsRequested]]&gt;1),ContinuousStatsTable[[#This Row],[HalfWidth]],ContinuousStatsTable[[#This Row],[BatchMeansHalfWidth]])</f>
        <v>0</v>
      </c>
    </row>
    <row r="702" spans="1:21" x14ac:dyDescent="0.35">
      <c r="A702" t="s">
        <v>68</v>
      </c>
      <c r="B702" t="s">
        <v>70</v>
      </c>
      <c r="C702">
        <v>16</v>
      </c>
      <c r="D702" t="s">
        <v>108</v>
      </c>
      <c r="E702" t="s">
        <v>103</v>
      </c>
      <c r="F702" t="s">
        <v>102</v>
      </c>
      <c r="G702">
        <v>0</v>
      </c>
      <c r="H702">
        <v>2E+20</v>
      </c>
      <c r="I702">
        <v>0</v>
      </c>
      <c r="J702">
        <v>0</v>
      </c>
      <c r="K702">
        <v>0</v>
      </c>
      <c r="L702">
        <v>0</v>
      </c>
      <c r="M70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702" s="5" cm="1">
        <f t="array" ref="N702">MAX(IF((ProjectInfoTable[ProjectName]=ContinuousStatsTable[[#This Row],[ProjectName]]),(ProjectInfoTable[ProjectName]=ContinuousStatsTable[[#This Row],[ProjectName]])*ProjectInfoTable[NumberOfReplications]))</f>
        <v>40</v>
      </c>
      <c r="O702" s="5" cm="1">
        <f t="array" ref="O702">IFERROR(AVERAGE(IF((ContinuousStatsTable[GroupByKey]=ContinuousStatsTable[[#This Row],[GroupByKey]]),(ContinuousStatsTable[GroupByKey]=ContinuousStatsTable[[#This Row],[GroupByKey]])*ContinuousStatsTable[Average])),0)</f>
        <v>0</v>
      </c>
      <c r="P702" s="5" cm="1">
        <f t="array" ref="P702">IFERROR(_xlfn.STDEV.S(IF((ContinuousStatsTable[GroupByKey]=ContinuousStatsTable[[#This Row],[GroupByKey]]),(ContinuousStatsTable[GroupByKey]=ContinuousStatsTable[[#This Row],[GroupByKey]])*ContinuousStatsTable[Average])),0)</f>
        <v>0</v>
      </c>
      <c r="Q702" s="5" cm="1">
        <f t="array" ref="Q702">MAX(IF((ProjectInfoTable[ProjectName]=ContinuousStatsTable[[#This Row],[ProjectName]]),(ProjectInfoTable[ProjectName]=ContinuousStatsTable[[#This Row],[ProjectName]])*ProjectInfoTable[ConfidenceInterval]))</f>
        <v>0.95</v>
      </c>
      <c r="R7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2" s="5" cm="1">
        <f t="array" ref="S702">MIN(IF((ContinuousStatsTable[GroupByKey]=ContinuousStatsTable[[#This Row],[GroupByKey]]),(ContinuousStatsTable[GroupByKey]=ContinuousStatsTable[[#This Row],[GroupByKey]])*ContinuousStatsTable[Average]))</f>
        <v>0</v>
      </c>
      <c r="T702" s="5" cm="1">
        <f t="array" ref="T702">MAX(IF((ContinuousStatsTable[GroupByKey]=ContinuousStatsTable[[#This Row],[GroupByKey]]),(ContinuousStatsTable[GroupByKey]=ContinuousStatsTable[[#This Row],[GroupByKey]])*ContinuousStatsTable[Average]))</f>
        <v>0</v>
      </c>
      <c r="U702" s="5">
        <f>IF((ContinuousStatsTable[[#This Row],[RepsRequested]]&gt;1),ContinuousStatsTable[[#This Row],[HalfWidth]],ContinuousStatsTable[[#This Row],[BatchMeansHalfWidth]])</f>
        <v>0</v>
      </c>
    </row>
    <row r="703" spans="1:21" x14ac:dyDescent="0.35">
      <c r="A703" t="s">
        <v>68</v>
      </c>
      <c r="B703" t="s">
        <v>70</v>
      </c>
      <c r="C703">
        <v>16</v>
      </c>
      <c r="D703" t="s">
        <v>108</v>
      </c>
      <c r="E703" t="s">
        <v>104</v>
      </c>
      <c r="F703" t="s">
        <v>102</v>
      </c>
      <c r="G703">
        <v>1</v>
      </c>
      <c r="H703">
        <v>2E+20</v>
      </c>
      <c r="I703">
        <v>1</v>
      </c>
      <c r="J703">
        <v>1</v>
      </c>
      <c r="K703">
        <v>1</v>
      </c>
      <c r="L703">
        <v>0</v>
      </c>
      <c r="M70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703" s="5" cm="1">
        <f t="array" ref="N703">MAX(IF((ProjectInfoTable[ProjectName]=ContinuousStatsTable[[#This Row],[ProjectName]]),(ProjectInfoTable[ProjectName]=ContinuousStatsTable[[#This Row],[ProjectName]])*ProjectInfoTable[NumberOfReplications]))</f>
        <v>40</v>
      </c>
      <c r="O703" s="5" cm="1">
        <f t="array" ref="O703">IFERROR(AVERAGE(IF((ContinuousStatsTable[GroupByKey]=ContinuousStatsTable[[#This Row],[GroupByKey]]),(ContinuousStatsTable[GroupByKey]=ContinuousStatsTable[[#This Row],[GroupByKey]])*ContinuousStatsTable[Average])),0)</f>
        <v>1</v>
      </c>
      <c r="P703" s="5" cm="1">
        <f t="array" ref="P703">IFERROR(_xlfn.STDEV.S(IF((ContinuousStatsTable[GroupByKey]=ContinuousStatsTable[[#This Row],[GroupByKey]]),(ContinuousStatsTable[GroupByKey]=ContinuousStatsTable[[#This Row],[GroupByKey]])*ContinuousStatsTable[Average])),0)</f>
        <v>0</v>
      </c>
      <c r="Q703" s="5" cm="1">
        <f t="array" ref="Q703">MAX(IF((ProjectInfoTable[ProjectName]=ContinuousStatsTable[[#This Row],[ProjectName]]),(ProjectInfoTable[ProjectName]=ContinuousStatsTable[[#This Row],[ProjectName]])*ProjectInfoTable[ConfidenceInterval]))</f>
        <v>0.95</v>
      </c>
      <c r="R7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3" s="5" cm="1">
        <f t="array" ref="S703">MIN(IF((ContinuousStatsTable[GroupByKey]=ContinuousStatsTable[[#This Row],[GroupByKey]]),(ContinuousStatsTable[GroupByKey]=ContinuousStatsTable[[#This Row],[GroupByKey]])*ContinuousStatsTable[Average]))</f>
        <v>1</v>
      </c>
      <c r="T703" s="5" cm="1">
        <f t="array" ref="T703">MAX(IF((ContinuousStatsTable[GroupByKey]=ContinuousStatsTable[[#This Row],[GroupByKey]]),(ContinuousStatsTable[GroupByKey]=ContinuousStatsTable[[#This Row],[GroupByKey]])*ContinuousStatsTable[Average]))</f>
        <v>1</v>
      </c>
      <c r="U703" s="5">
        <f>IF((ContinuousStatsTable[[#This Row],[RepsRequested]]&gt;1),ContinuousStatsTable[[#This Row],[HalfWidth]],ContinuousStatsTable[[#This Row],[BatchMeansHalfWidth]])</f>
        <v>0</v>
      </c>
    </row>
    <row r="704" spans="1:21" x14ac:dyDescent="0.35">
      <c r="A704" t="s">
        <v>68</v>
      </c>
      <c r="B704" t="s">
        <v>70</v>
      </c>
      <c r="C704">
        <v>16</v>
      </c>
      <c r="D704" t="s">
        <v>109</v>
      </c>
      <c r="E704" t="s">
        <v>101</v>
      </c>
      <c r="F704" t="s">
        <v>102</v>
      </c>
      <c r="G704">
        <v>0</v>
      </c>
      <c r="H704">
        <v>2E+20</v>
      </c>
      <c r="I704">
        <v>0</v>
      </c>
      <c r="J704">
        <v>0</v>
      </c>
      <c r="K704">
        <v>0</v>
      </c>
      <c r="L704">
        <v>0</v>
      </c>
      <c r="M70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704" s="5" cm="1">
        <f t="array" ref="N704">MAX(IF((ProjectInfoTable[ProjectName]=ContinuousStatsTable[[#This Row],[ProjectName]]),(ProjectInfoTable[ProjectName]=ContinuousStatsTable[[#This Row],[ProjectName]])*ProjectInfoTable[NumberOfReplications]))</f>
        <v>40</v>
      </c>
      <c r="O704" s="5" cm="1">
        <f t="array" ref="O704">IFERROR(AVERAGE(IF((ContinuousStatsTable[GroupByKey]=ContinuousStatsTable[[#This Row],[GroupByKey]]),(ContinuousStatsTable[GroupByKey]=ContinuousStatsTable[[#This Row],[GroupByKey]])*ContinuousStatsTable[Average])),0)</f>
        <v>0</v>
      </c>
      <c r="P704" s="5" cm="1">
        <f t="array" ref="P704">IFERROR(_xlfn.STDEV.S(IF((ContinuousStatsTable[GroupByKey]=ContinuousStatsTable[[#This Row],[GroupByKey]]),(ContinuousStatsTable[GroupByKey]=ContinuousStatsTable[[#This Row],[GroupByKey]])*ContinuousStatsTable[Average])),0)</f>
        <v>0</v>
      </c>
      <c r="Q704" s="5" cm="1">
        <f t="array" ref="Q704">MAX(IF((ProjectInfoTable[ProjectName]=ContinuousStatsTable[[#This Row],[ProjectName]]),(ProjectInfoTable[ProjectName]=ContinuousStatsTable[[#This Row],[ProjectName]])*ProjectInfoTable[ConfidenceInterval]))</f>
        <v>0.95</v>
      </c>
      <c r="R7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4" s="5" cm="1">
        <f t="array" ref="S704">MIN(IF((ContinuousStatsTable[GroupByKey]=ContinuousStatsTable[[#This Row],[GroupByKey]]),(ContinuousStatsTable[GroupByKey]=ContinuousStatsTable[[#This Row],[GroupByKey]])*ContinuousStatsTable[Average]))</f>
        <v>0</v>
      </c>
      <c r="T704" s="5" cm="1">
        <f t="array" ref="T704">MAX(IF((ContinuousStatsTable[GroupByKey]=ContinuousStatsTable[[#This Row],[GroupByKey]]),(ContinuousStatsTable[GroupByKey]=ContinuousStatsTable[[#This Row],[GroupByKey]])*ContinuousStatsTable[Average]))</f>
        <v>0</v>
      </c>
      <c r="U704" s="5">
        <f>IF((ContinuousStatsTable[[#This Row],[RepsRequested]]&gt;1),ContinuousStatsTable[[#This Row],[HalfWidth]],ContinuousStatsTable[[#This Row],[BatchMeansHalfWidth]])</f>
        <v>0</v>
      </c>
    </row>
    <row r="705" spans="1:21" x14ac:dyDescent="0.35">
      <c r="A705" t="s">
        <v>68</v>
      </c>
      <c r="B705" t="s">
        <v>70</v>
      </c>
      <c r="C705">
        <v>16</v>
      </c>
      <c r="D705" t="s">
        <v>109</v>
      </c>
      <c r="E705" t="s">
        <v>103</v>
      </c>
      <c r="F705" t="s">
        <v>102</v>
      </c>
      <c r="G705">
        <v>0</v>
      </c>
      <c r="H705">
        <v>2E+20</v>
      </c>
      <c r="I705">
        <v>0</v>
      </c>
      <c r="J705">
        <v>0</v>
      </c>
      <c r="K705">
        <v>0</v>
      </c>
      <c r="L705">
        <v>0</v>
      </c>
      <c r="M70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705" s="5" cm="1">
        <f t="array" ref="N705">MAX(IF((ProjectInfoTable[ProjectName]=ContinuousStatsTable[[#This Row],[ProjectName]]),(ProjectInfoTable[ProjectName]=ContinuousStatsTable[[#This Row],[ProjectName]])*ProjectInfoTable[NumberOfReplications]))</f>
        <v>40</v>
      </c>
      <c r="O705" s="5" cm="1">
        <f t="array" ref="O705">IFERROR(AVERAGE(IF((ContinuousStatsTable[GroupByKey]=ContinuousStatsTable[[#This Row],[GroupByKey]]),(ContinuousStatsTable[GroupByKey]=ContinuousStatsTable[[#This Row],[GroupByKey]])*ContinuousStatsTable[Average])),0)</f>
        <v>0</v>
      </c>
      <c r="P705" s="5" cm="1">
        <f t="array" ref="P705">IFERROR(_xlfn.STDEV.S(IF((ContinuousStatsTable[GroupByKey]=ContinuousStatsTable[[#This Row],[GroupByKey]]),(ContinuousStatsTable[GroupByKey]=ContinuousStatsTable[[#This Row],[GroupByKey]])*ContinuousStatsTable[Average])),0)</f>
        <v>0</v>
      </c>
      <c r="Q705" s="5" cm="1">
        <f t="array" ref="Q705">MAX(IF((ProjectInfoTable[ProjectName]=ContinuousStatsTable[[#This Row],[ProjectName]]),(ProjectInfoTable[ProjectName]=ContinuousStatsTable[[#This Row],[ProjectName]])*ProjectInfoTable[ConfidenceInterval]))</f>
        <v>0.95</v>
      </c>
      <c r="R7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5" s="5" cm="1">
        <f t="array" ref="S705">MIN(IF((ContinuousStatsTable[GroupByKey]=ContinuousStatsTable[[#This Row],[GroupByKey]]),(ContinuousStatsTable[GroupByKey]=ContinuousStatsTable[[#This Row],[GroupByKey]])*ContinuousStatsTable[Average]))</f>
        <v>0</v>
      </c>
      <c r="T705" s="5" cm="1">
        <f t="array" ref="T705">MAX(IF((ContinuousStatsTable[GroupByKey]=ContinuousStatsTable[[#This Row],[GroupByKey]]),(ContinuousStatsTable[GroupByKey]=ContinuousStatsTable[[#This Row],[GroupByKey]])*ContinuousStatsTable[Average]))</f>
        <v>0</v>
      </c>
      <c r="U705" s="5">
        <f>IF((ContinuousStatsTable[[#This Row],[RepsRequested]]&gt;1),ContinuousStatsTable[[#This Row],[HalfWidth]],ContinuousStatsTable[[#This Row],[BatchMeansHalfWidth]])</f>
        <v>0</v>
      </c>
    </row>
    <row r="706" spans="1:21" x14ac:dyDescent="0.35">
      <c r="A706" t="s">
        <v>68</v>
      </c>
      <c r="B706" t="s">
        <v>70</v>
      </c>
      <c r="C706">
        <v>16</v>
      </c>
      <c r="D706" t="s">
        <v>109</v>
      </c>
      <c r="E706" t="s">
        <v>104</v>
      </c>
      <c r="F706" t="s">
        <v>102</v>
      </c>
      <c r="G706">
        <v>1</v>
      </c>
      <c r="H706">
        <v>2E+20</v>
      </c>
      <c r="I706">
        <v>1</v>
      </c>
      <c r="J706">
        <v>1</v>
      </c>
      <c r="K706">
        <v>1</v>
      </c>
      <c r="L706">
        <v>0</v>
      </c>
      <c r="M70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706" s="5" cm="1">
        <f t="array" ref="N706">MAX(IF((ProjectInfoTable[ProjectName]=ContinuousStatsTable[[#This Row],[ProjectName]]),(ProjectInfoTable[ProjectName]=ContinuousStatsTable[[#This Row],[ProjectName]])*ProjectInfoTable[NumberOfReplications]))</f>
        <v>40</v>
      </c>
      <c r="O706" s="5" cm="1">
        <f t="array" ref="O706">IFERROR(AVERAGE(IF((ContinuousStatsTable[GroupByKey]=ContinuousStatsTable[[#This Row],[GroupByKey]]),(ContinuousStatsTable[GroupByKey]=ContinuousStatsTable[[#This Row],[GroupByKey]])*ContinuousStatsTable[Average])),0)</f>
        <v>1</v>
      </c>
      <c r="P706" s="5" cm="1">
        <f t="array" ref="P706">IFERROR(_xlfn.STDEV.S(IF((ContinuousStatsTable[GroupByKey]=ContinuousStatsTable[[#This Row],[GroupByKey]]),(ContinuousStatsTable[GroupByKey]=ContinuousStatsTable[[#This Row],[GroupByKey]])*ContinuousStatsTable[Average])),0)</f>
        <v>0</v>
      </c>
      <c r="Q706" s="5" cm="1">
        <f t="array" ref="Q706">MAX(IF((ProjectInfoTable[ProjectName]=ContinuousStatsTable[[#This Row],[ProjectName]]),(ProjectInfoTable[ProjectName]=ContinuousStatsTable[[#This Row],[ProjectName]])*ProjectInfoTable[ConfidenceInterval]))</f>
        <v>0.95</v>
      </c>
      <c r="R7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6" s="5" cm="1">
        <f t="array" ref="S706">MIN(IF((ContinuousStatsTable[GroupByKey]=ContinuousStatsTable[[#This Row],[GroupByKey]]),(ContinuousStatsTable[GroupByKey]=ContinuousStatsTable[[#This Row],[GroupByKey]])*ContinuousStatsTable[Average]))</f>
        <v>1</v>
      </c>
      <c r="T706" s="5" cm="1">
        <f t="array" ref="T706">MAX(IF((ContinuousStatsTable[GroupByKey]=ContinuousStatsTable[[#This Row],[GroupByKey]]),(ContinuousStatsTable[GroupByKey]=ContinuousStatsTable[[#This Row],[GroupByKey]])*ContinuousStatsTable[Average]))</f>
        <v>1</v>
      </c>
      <c r="U706" s="5">
        <f>IF((ContinuousStatsTable[[#This Row],[RepsRequested]]&gt;1),ContinuousStatsTable[[#This Row],[HalfWidth]],ContinuousStatsTable[[#This Row],[BatchMeansHalfWidth]])</f>
        <v>0</v>
      </c>
    </row>
    <row r="707" spans="1:21" x14ac:dyDescent="0.35">
      <c r="A707" t="s">
        <v>68</v>
      </c>
      <c r="B707" t="s">
        <v>70</v>
      </c>
      <c r="C707">
        <v>16</v>
      </c>
      <c r="D707" t="s">
        <v>110</v>
      </c>
      <c r="E707" t="s">
        <v>101</v>
      </c>
      <c r="F707" t="s">
        <v>102</v>
      </c>
      <c r="G707">
        <v>0</v>
      </c>
      <c r="H707">
        <v>2E+20</v>
      </c>
      <c r="I707">
        <v>0</v>
      </c>
      <c r="J707">
        <v>0</v>
      </c>
      <c r="K707">
        <v>0</v>
      </c>
      <c r="L707">
        <v>0</v>
      </c>
      <c r="M70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707" s="5" cm="1">
        <f t="array" ref="N707">MAX(IF((ProjectInfoTable[ProjectName]=ContinuousStatsTable[[#This Row],[ProjectName]]),(ProjectInfoTable[ProjectName]=ContinuousStatsTable[[#This Row],[ProjectName]])*ProjectInfoTable[NumberOfReplications]))</f>
        <v>40</v>
      </c>
      <c r="O707" s="5" cm="1">
        <f t="array" ref="O707">IFERROR(AVERAGE(IF((ContinuousStatsTable[GroupByKey]=ContinuousStatsTable[[#This Row],[GroupByKey]]),(ContinuousStatsTable[GroupByKey]=ContinuousStatsTable[[#This Row],[GroupByKey]])*ContinuousStatsTable[Average])),0)</f>
        <v>0</v>
      </c>
      <c r="P707" s="5" cm="1">
        <f t="array" ref="P707">IFERROR(_xlfn.STDEV.S(IF((ContinuousStatsTable[GroupByKey]=ContinuousStatsTable[[#This Row],[GroupByKey]]),(ContinuousStatsTable[GroupByKey]=ContinuousStatsTable[[#This Row],[GroupByKey]])*ContinuousStatsTable[Average])),0)</f>
        <v>0</v>
      </c>
      <c r="Q707" s="5" cm="1">
        <f t="array" ref="Q707">MAX(IF((ProjectInfoTable[ProjectName]=ContinuousStatsTable[[#This Row],[ProjectName]]),(ProjectInfoTable[ProjectName]=ContinuousStatsTable[[#This Row],[ProjectName]])*ProjectInfoTable[ConfidenceInterval]))</f>
        <v>0.95</v>
      </c>
      <c r="R7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7" s="5" cm="1">
        <f t="array" ref="S707">MIN(IF((ContinuousStatsTable[GroupByKey]=ContinuousStatsTable[[#This Row],[GroupByKey]]),(ContinuousStatsTable[GroupByKey]=ContinuousStatsTable[[#This Row],[GroupByKey]])*ContinuousStatsTable[Average]))</f>
        <v>0</v>
      </c>
      <c r="T707" s="5" cm="1">
        <f t="array" ref="T707">MAX(IF((ContinuousStatsTable[GroupByKey]=ContinuousStatsTable[[#This Row],[GroupByKey]]),(ContinuousStatsTable[GroupByKey]=ContinuousStatsTable[[#This Row],[GroupByKey]])*ContinuousStatsTable[Average]))</f>
        <v>0</v>
      </c>
      <c r="U707" s="5">
        <f>IF((ContinuousStatsTable[[#This Row],[RepsRequested]]&gt;1),ContinuousStatsTable[[#This Row],[HalfWidth]],ContinuousStatsTable[[#This Row],[BatchMeansHalfWidth]])</f>
        <v>0</v>
      </c>
    </row>
    <row r="708" spans="1:21" x14ac:dyDescent="0.35">
      <c r="A708" t="s">
        <v>68</v>
      </c>
      <c r="B708" t="s">
        <v>70</v>
      </c>
      <c r="C708">
        <v>16</v>
      </c>
      <c r="D708" t="s">
        <v>110</v>
      </c>
      <c r="E708" t="s">
        <v>103</v>
      </c>
      <c r="F708" t="s">
        <v>102</v>
      </c>
      <c r="G708">
        <v>0</v>
      </c>
      <c r="H708">
        <v>2E+20</v>
      </c>
      <c r="I708">
        <v>0</v>
      </c>
      <c r="J708">
        <v>0</v>
      </c>
      <c r="K708">
        <v>0</v>
      </c>
      <c r="L708">
        <v>0</v>
      </c>
      <c r="M70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708" s="5" cm="1">
        <f t="array" ref="N708">MAX(IF((ProjectInfoTable[ProjectName]=ContinuousStatsTable[[#This Row],[ProjectName]]),(ProjectInfoTable[ProjectName]=ContinuousStatsTable[[#This Row],[ProjectName]])*ProjectInfoTable[NumberOfReplications]))</f>
        <v>40</v>
      </c>
      <c r="O708" s="5" cm="1">
        <f t="array" ref="O708">IFERROR(AVERAGE(IF((ContinuousStatsTable[GroupByKey]=ContinuousStatsTable[[#This Row],[GroupByKey]]),(ContinuousStatsTable[GroupByKey]=ContinuousStatsTable[[#This Row],[GroupByKey]])*ContinuousStatsTable[Average])),0)</f>
        <v>0</v>
      </c>
      <c r="P708" s="5" cm="1">
        <f t="array" ref="P708">IFERROR(_xlfn.STDEV.S(IF((ContinuousStatsTable[GroupByKey]=ContinuousStatsTable[[#This Row],[GroupByKey]]),(ContinuousStatsTable[GroupByKey]=ContinuousStatsTable[[#This Row],[GroupByKey]])*ContinuousStatsTable[Average])),0)</f>
        <v>0</v>
      </c>
      <c r="Q708" s="5" cm="1">
        <f t="array" ref="Q708">MAX(IF((ProjectInfoTable[ProjectName]=ContinuousStatsTable[[#This Row],[ProjectName]]),(ProjectInfoTable[ProjectName]=ContinuousStatsTable[[#This Row],[ProjectName]])*ProjectInfoTable[ConfidenceInterval]))</f>
        <v>0.95</v>
      </c>
      <c r="R7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8" s="5" cm="1">
        <f t="array" ref="S708">MIN(IF((ContinuousStatsTable[GroupByKey]=ContinuousStatsTable[[#This Row],[GroupByKey]]),(ContinuousStatsTable[GroupByKey]=ContinuousStatsTable[[#This Row],[GroupByKey]])*ContinuousStatsTable[Average]))</f>
        <v>0</v>
      </c>
      <c r="T708" s="5" cm="1">
        <f t="array" ref="T708">MAX(IF((ContinuousStatsTable[GroupByKey]=ContinuousStatsTable[[#This Row],[GroupByKey]]),(ContinuousStatsTable[GroupByKey]=ContinuousStatsTable[[#This Row],[GroupByKey]])*ContinuousStatsTable[Average]))</f>
        <v>0</v>
      </c>
      <c r="U708" s="5">
        <f>IF((ContinuousStatsTable[[#This Row],[RepsRequested]]&gt;1),ContinuousStatsTable[[#This Row],[HalfWidth]],ContinuousStatsTable[[#This Row],[BatchMeansHalfWidth]])</f>
        <v>0</v>
      </c>
    </row>
    <row r="709" spans="1:21" x14ac:dyDescent="0.35">
      <c r="A709" t="s">
        <v>68</v>
      </c>
      <c r="B709" t="s">
        <v>70</v>
      </c>
      <c r="C709">
        <v>16</v>
      </c>
      <c r="D709" t="s">
        <v>110</v>
      </c>
      <c r="E709" t="s">
        <v>104</v>
      </c>
      <c r="F709" t="s">
        <v>102</v>
      </c>
      <c r="G709">
        <v>1</v>
      </c>
      <c r="H709">
        <v>2E+20</v>
      </c>
      <c r="I709">
        <v>1</v>
      </c>
      <c r="J709">
        <v>1</v>
      </c>
      <c r="K709">
        <v>1</v>
      </c>
      <c r="L709">
        <v>0</v>
      </c>
      <c r="M70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709" s="5" cm="1">
        <f t="array" ref="N709">MAX(IF((ProjectInfoTable[ProjectName]=ContinuousStatsTable[[#This Row],[ProjectName]]),(ProjectInfoTable[ProjectName]=ContinuousStatsTable[[#This Row],[ProjectName]])*ProjectInfoTable[NumberOfReplications]))</f>
        <v>40</v>
      </c>
      <c r="O709" s="5" cm="1">
        <f t="array" ref="O709">IFERROR(AVERAGE(IF((ContinuousStatsTable[GroupByKey]=ContinuousStatsTable[[#This Row],[GroupByKey]]),(ContinuousStatsTable[GroupByKey]=ContinuousStatsTable[[#This Row],[GroupByKey]])*ContinuousStatsTable[Average])),0)</f>
        <v>1</v>
      </c>
      <c r="P709" s="5" cm="1">
        <f t="array" ref="P709">IFERROR(_xlfn.STDEV.S(IF((ContinuousStatsTable[GroupByKey]=ContinuousStatsTable[[#This Row],[GroupByKey]]),(ContinuousStatsTable[GroupByKey]=ContinuousStatsTable[[#This Row],[GroupByKey]])*ContinuousStatsTable[Average])),0)</f>
        <v>0</v>
      </c>
      <c r="Q709" s="5" cm="1">
        <f t="array" ref="Q709">MAX(IF((ProjectInfoTable[ProjectName]=ContinuousStatsTable[[#This Row],[ProjectName]]),(ProjectInfoTable[ProjectName]=ContinuousStatsTable[[#This Row],[ProjectName]])*ProjectInfoTable[ConfidenceInterval]))</f>
        <v>0.95</v>
      </c>
      <c r="R7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9" s="5" cm="1">
        <f t="array" ref="S709">MIN(IF((ContinuousStatsTable[GroupByKey]=ContinuousStatsTable[[#This Row],[GroupByKey]]),(ContinuousStatsTable[GroupByKey]=ContinuousStatsTable[[#This Row],[GroupByKey]])*ContinuousStatsTable[Average]))</f>
        <v>1</v>
      </c>
      <c r="T709" s="5" cm="1">
        <f t="array" ref="T709">MAX(IF((ContinuousStatsTable[GroupByKey]=ContinuousStatsTable[[#This Row],[GroupByKey]]),(ContinuousStatsTable[GroupByKey]=ContinuousStatsTable[[#This Row],[GroupByKey]])*ContinuousStatsTable[Average]))</f>
        <v>1</v>
      </c>
      <c r="U709" s="5">
        <f>IF((ContinuousStatsTable[[#This Row],[RepsRequested]]&gt;1),ContinuousStatsTable[[#This Row],[HalfWidth]],ContinuousStatsTable[[#This Row],[BatchMeansHalfWidth]])</f>
        <v>0</v>
      </c>
    </row>
    <row r="710" spans="1:21" x14ac:dyDescent="0.35">
      <c r="A710" t="s">
        <v>68</v>
      </c>
      <c r="B710" t="s">
        <v>70</v>
      </c>
      <c r="C710">
        <v>16</v>
      </c>
      <c r="D710" t="s">
        <v>111</v>
      </c>
      <c r="E710" t="s">
        <v>101</v>
      </c>
      <c r="F710" t="s">
        <v>102</v>
      </c>
      <c r="G710">
        <v>0</v>
      </c>
      <c r="H710">
        <v>2E+20</v>
      </c>
      <c r="I710">
        <v>0</v>
      </c>
      <c r="J710">
        <v>0</v>
      </c>
      <c r="K710">
        <v>0</v>
      </c>
      <c r="L710">
        <v>0</v>
      </c>
      <c r="M71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710" s="5" cm="1">
        <f t="array" ref="N710">MAX(IF((ProjectInfoTable[ProjectName]=ContinuousStatsTable[[#This Row],[ProjectName]]),(ProjectInfoTable[ProjectName]=ContinuousStatsTable[[#This Row],[ProjectName]])*ProjectInfoTable[NumberOfReplications]))</f>
        <v>40</v>
      </c>
      <c r="O710" s="5" cm="1">
        <f t="array" ref="O710">IFERROR(AVERAGE(IF((ContinuousStatsTable[GroupByKey]=ContinuousStatsTable[[#This Row],[GroupByKey]]),(ContinuousStatsTable[GroupByKey]=ContinuousStatsTable[[#This Row],[GroupByKey]])*ContinuousStatsTable[Average])),0)</f>
        <v>0</v>
      </c>
      <c r="P710" s="5" cm="1">
        <f t="array" ref="P710">IFERROR(_xlfn.STDEV.S(IF((ContinuousStatsTable[GroupByKey]=ContinuousStatsTable[[#This Row],[GroupByKey]]),(ContinuousStatsTable[GroupByKey]=ContinuousStatsTable[[#This Row],[GroupByKey]])*ContinuousStatsTable[Average])),0)</f>
        <v>0</v>
      </c>
      <c r="Q710" s="5" cm="1">
        <f t="array" ref="Q710">MAX(IF((ProjectInfoTable[ProjectName]=ContinuousStatsTable[[#This Row],[ProjectName]]),(ProjectInfoTable[ProjectName]=ContinuousStatsTable[[#This Row],[ProjectName]])*ProjectInfoTable[ConfidenceInterval]))</f>
        <v>0.95</v>
      </c>
      <c r="R7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0" s="5" cm="1">
        <f t="array" ref="S710">MIN(IF((ContinuousStatsTable[GroupByKey]=ContinuousStatsTable[[#This Row],[GroupByKey]]),(ContinuousStatsTable[GroupByKey]=ContinuousStatsTable[[#This Row],[GroupByKey]])*ContinuousStatsTable[Average]))</f>
        <v>0</v>
      </c>
      <c r="T710" s="5" cm="1">
        <f t="array" ref="T710">MAX(IF((ContinuousStatsTable[GroupByKey]=ContinuousStatsTable[[#This Row],[GroupByKey]]),(ContinuousStatsTable[GroupByKey]=ContinuousStatsTable[[#This Row],[GroupByKey]])*ContinuousStatsTable[Average]))</f>
        <v>0</v>
      </c>
      <c r="U710" s="5">
        <f>IF((ContinuousStatsTable[[#This Row],[RepsRequested]]&gt;1),ContinuousStatsTable[[#This Row],[HalfWidth]],ContinuousStatsTable[[#This Row],[BatchMeansHalfWidth]])</f>
        <v>0</v>
      </c>
    </row>
    <row r="711" spans="1:21" x14ac:dyDescent="0.35">
      <c r="A711" t="s">
        <v>68</v>
      </c>
      <c r="B711" t="s">
        <v>70</v>
      </c>
      <c r="C711">
        <v>16</v>
      </c>
      <c r="D711" t="s">
        <v>111</v>
      </c>
      <c r="E711" t="s">
        <v>103</v>
      </c>
      <c r="F711" t="s">
        <v>102</v>
      </c>
      <c r="G711">
        <v>0</v>
      </c>
      <c r="H711">
        <v>2E+20</v>
      </c>
      <c r="I711">
        <v>0</v>
      </c>
      <c r="J711">
        <v>0</v>
      </c>
      <c r="K711">
        <v>0</v>
      </c>
      <c r="L711">
        <v>0</v>
      </c>
      <c r="M71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711" s="5" cm="1">
        <f t="array" ref="N711">MAX(IF((ProjectInfoTable[ProjectName]=ContinuousStatsTable[[#This Row],[ProjectName]]),(ProjectInfoTable[ProjectName]=ContinuousStatsTable[[#This Row],[ProjectName]])*ProjectInfoTable[NumberOfReplications]))</f>
        <v>40</v>
      </c>
      <c r="O711" s="5" cm="1">
        <f t="array" ref="O711">IFERROR(AVERAGE(IF((ContinuousStatsTable[GroupByKey]=ContinuousStatsTable[[#This Row],[GroupByKey]]),(ContinuousStatsTable[GroupByKey]=ContinuousStatsTable[[#This Row],[GroupByKey]])*ContinuousStatsTable[Average])),0)</f>
        <v>0</v>
      </c>
      <c r="P711" s="5" cm="1">
        <f t="array" ref="P711">IFERROR(_xlfn.STDEV.S(IF((ContinuousStatsTable[GroupByKey]=ContinuousStatsTable[[#This Row],[GroupByKey]]),(ContinuousStatsTable[GroupByKey]=ContinuousStatsTable[[#This Row],[GroupByKey]])*ContinuousStatsTable[Average])),0)</f>
        <v>0</v>
      </c>
      <c r="Q711" s="5" cm="1">
        <f t="array" ref="Q711">MAX(IF((ProjectInfoTable[ProjectName]=ContinuousStatsTable[[#This Row],[ProjectName]]),(ProjectInfoTable[ProjectName]=ContinuousStatsTable[[#This Row],[ProjectName]])*ProjectInfoTable[ConfidenceInterval]))</f>
        <v>0.95</v>
      </c>
      <c r="R7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1" s="5" cm="1">
        <f t="array" ref="S711">MIN(IF((ContinuousStatsTable[GroupByKey]=ContinuousStatsTable[[#This Row],[GroupByKey]]),(ContinuousStatsTable[GroupByKey]=ContinuousStatsTable[[#This Row],[GroupByKey]])*ContinuousStatsTable[Average]))</f>
        <v>0</v>
      </c>
      <c r="T711" s="5" cm="1">
        <f t="array" ref="T711">MAX(IF((ContinuousStatsTable[GroupByKey]=ContinuousStatsTable[[#This Row],[GroupByKey]]),(ContinuousStatsTable[GroupByKey]=ContinuousStatsTable[[#This Row],[GroupByKey]])*ContinuousStatsTable[Average]))</f>
        <v>0</v>
      </c>
      <c r="U711" s="5">
        <f>IF((ContinuousStatsTable[[#This Row],[RepsRequested]]&gt;1),ContinuousStatsTable[[#This Row],[HalfWidth]],ContinuousStatsTable[[#This Row],[BatchMeansHalfWidth]])</f>
        <v>0</v>
      </c>
    </row>
    <row r="712" spans="1:21" x14ac:dyDescent="0.35">
      <c r="A712" t="s">
        <v>68</v>
      </c>
      <c r="B712" t="s">
        <v>70</v>
      </c>
      <c r="C712">
        <v>16</v>
      </c>
      <c r="D712" t="s">
        <v>111</v>
      </c>
      <c r="E712" t="s">
        <v>104</v>
      </c>
      <c r="F712" t="s">
        <v>102</v>
      </c>
      <c r="G712">
        <v>3</v>
      </c>
      <c r="H712">
        <v>2E+20</v>
      </c>
      <c r="I712">
        <v>3</v>
      </c>
      <c r="J712">
        <v>3</v>
      </c>
      <c r="K712">
        <v>3</v>
      </c>
      <c r="L712">
        <v>0</v>
      </c>
      <c r="M71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712" s="5" cm="1">
        <f t="array" ref="N712">MAX(IF((ProjectInfoTable[ProjectName]=ContinuousStatsTable[[#This Row],[ProjectName]]),(ProjectInfoTable[ProjectName]=ContinuousStatsTable[[#This Row],[ProjectName]])*ProjectInfoTable[NumberOfReplications]))</f>
        <v>40</v>
      </c>
      <c r="O712" s="5" cm="1">
        <f t="array" ref="O712">IFERROR(AVERAGE(IF((ContinuousStatsTable[GroupByKey]=ContinuousStatsTable[[#This Row],[GroupByKey]]),(ContinuousStatsTable[GroupByKey]=ContinuousStatsTable[[#This Row],[GroupByKey]])*ContinuousStatsTable[Average])),0)</f>
        <v>3</v>
      </c>
      <c r="P712" s="5" cm="1">
        <f t="array" ref="P712">IFERROR(_xlfn.STDEV.S(IF((ContinuousStatsTable[GroupByKey]=ContinuousStatsTable[[#This Row],[GroupByKey]]),(ContinuousStatsTable[GroupByKey]=ContinuousStatsTable[[#This Row],[GroupByKey]])*ContinuousStatsTable[Average])),0)</f>
        <v>0</v>
      </c>
      <c r="Q712" s="5" cm="1">
        <f t="array" ref="Q712">MAX(IF((ProjectInfoTable[ProjectName]=ContinuousStatsTable[[#This Row],[ProjectName]]),(ProjectInfoTable[ProjectName]=ContinuousStatsTable[[#This Row],[ProjectName]])*ProjectInfoTable[ConfidenceInterval]))</f>
        <v>0.95</v>
      </c>
      <c r="R7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2" s="5" cm="1">
        <f t="array" ref="S712">MIN(IF((ContinuousStatsTable[GroupByKey]=ContinuousStatsTable[[#This Row],[GroupByKey]]),(ContinuousStatsTable[GroupByKey]=ContinuousStatsTable[[#This Row],[GroupByKey]])*ContinuousStatsTable[Average]))</f>
        <v>3</v>
      </c>
      <c r="T712" s="5" cm="1">
        <f t="array" ref="T712">MAX(IF((ContinuousStatsTable[GroupByKey]=ContinuousStatsTable[[#This Row],[GroupByKey]]),(ContinuousStatsTable[GroupByKey]=ContinuousStatsTable[[#This Row],[GroupByKey]])*ContinuousStatsTable[Average]))</f>
        <v>3</v>
      </c>
      <c r="U712" s="5">
        <f>IF((ContinuousStatsTable[[#This Row],[RepsRequested]]&gt;1),ContinuousStatsTable[[#This Row],[HalfWidth]],ContinuousStatsTable[[#This Row],[BatchMeansHalfWidth]])</f>
        <v>0</v>
      </c>
    </row>
    <row r="713" spans="1:21" x14ac:dyDescent="0.35">
      <c r="A713" t="s">
        <v>68</v>
      </c>
      <c r="B713" t="s">
        <v>70</v>
      </c>
      <c r="C713">
        <v>16</v>
      </c>
      <c r="D713" t="s">
        <v>112</v>
      </c>
      <c r="E713" t="s">
        <v>101</v>
      </c>
      <c r="F713" t="s">
        <v>102</v>
      </c>
      <c r="G713">
        <v>8.2250074344529606E-2</v>
      </c>
      <c r="H713">
        <v>2E+20</v>
      </c>
      <c r="I713">
        <v>0</v>
      </c>
      <c r="J713">
        <v>1</v>
      </c>
      <c r="K713">
        <v>0.125</v>
      </c>
      <c r="L713">
        <v>0</v>
      </c>
      <c r="M71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713" s="5" cm="1">
        <f t="array" ref="N713">MAX(IF((ProjectInfoTable[ProjectName]=ContinuousStatsTable[[#This Row],[ProjectName]]),(ProjectInfoTable[ProjectName]=ContinuousStatsTable[[#This Row],[ProjectName]])*ProjectInfoTable[NumberOfReplications]))</f>
        <v>40</v>
      </c>
      <c r="O713" s="5" cm="1">
        <f t="array" ref="O71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713" s="5" cm="1">
        <f t="array" ref="P71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713" s="5" cm="1">
        <f t="array" ref="Q713">MAX(IF((ProjectInfoTable[ProjectName]=ContinuousStatsTable[[#This Row],[ProjectName]]),(ProjectInfoTable[ProjectName]=ContinuousStatsTable[[#This Row],[ProjectName]])*ProjectInfoTable[ConfidenceInterval]))</f>
        <v>0.95</v>
      </c>
      <c r="R7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713" s="5" cm="1">
        <f t="array" ref="S713">MIN(IF((ContinuousStatsTable[GroupByKey]=ContinuousStatsTable[[#This Row],[GroupByKey]]),(ContinuousStatsTable[GroupByKey]=ContinuousStatsTable[[#This Row],[GroupByKey]])*ContinuousStatsTable[Average]))</f>
        <v>2.6917362930432401E-2</v>
      </c>
      <c r="T713" s="5" cm="1">
        <f t="array" ref="T713">MAX(IF((ContinuousStatsTable[GroupByKey]=ContinuousStatsTable[[#This Row],[GroupByKey]]),(ContinuousStatsTable[GroupByKey]=ContinuousStatsTable[[#This Row],[GroupByKey]])*ContinuousStatsTable[Average]))</f>
        <v>0.16976135707510301</v>
      </c>
      <c r="U713" s="5">
        <f>IF((ContinuousStatsTable[[#This Row],[RepsRequested]]&gt;1),ContinuousStatsTable[[#This Row],[HalfWidth]],ContinuousStatsTable[[#This Row],[BatchMeansHalfWidth]])</f>
        <v>9.6705244070255485E-3</v>
      </c>
    </row>
    <row r="714" spans="1:21" x14ac:dyDescent="0.35">
      <c r="A714" t="s">
        <v>68</v>
      </c>
      <c r="B714" t="s">
        <v>70</v>
      </c>
      <c r="C714">
        <v>16</v>
      </c>
      <c r="D714" t="s">
        <v>112</v>
      </c>
      <c r="E714" t="s">
        <v>103</v>
      </c>
      <c r="F714" t="s">
        <v>102</v>
      </c>
      <c r="G714">
        <v>2.67009743932348</v>
      </c>
      <c r="H714">
        <v>2E+20</v>
      </c>
      <c r="I714">
        <v>0</v>
      </c>
      <c r="J714">
        <v>34</v>
      </c>
      <c r="K714">
        <v>6</v>
      </c>
      <c r="L714">
        <v>0</v>
      </c>
      <c r="M71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714" s="5" cm="1">
        <f t="array" ref="N714">MAX(IF((ProjectInfoTable[ProjectName]=ContinuousStatsTable[[#This Row],[ProjectName]]),(ProjectInfoTable[ProjectName]=ContinuousStatsTable[[#This Row],[ProjectName]])*ProjectInfoTable[NumberOfReplications]))</f>
        <v>40</v>
      </c>
      <c r="O714" s="5" cm="1">
        <f t="array" ref="O71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714" s="5" cm="1">
        <f t="array" ref="P71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714" s="5" cm="1">
        <f t="array" ref="Q714">MAX(IF((ProjectInfoTable[ProjectName]=ContinuousStatsTable[[#This Row],[ProjectName]]),(ProjectInfoTable[ProjectName]=ContinuousStatsTable[[#This Row],[ProjectName]])*ProjectInfoTable[ConfidenceInterval]))</f>
        <v>0.95</v>
      </c>
      <c r="R7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714" s="5" cm="1">
        <f t="array" ref="S714">MIN(IF((ContinuousStatsTable[GroupByKey]=ContinuousStatsTable[[#This Row],[GroupByKey]]),(ContinuousStatsTable[GroupByKey]=ContinuousStatsTable[[#This Row],[GroupByKey]])*ContinuousStatsTable[Average]))</f>
        <v>1.2588231451035701</v>
      </c>
      <c r="T714" s="5" cm="1">
        <f t="array" ref="T714">MAX(IF((ContinuousStatsTable[GroupByKey]=ContinuousStatsTable[[#This Row],[GroupByKey]]),(ContinuousStatsTable[GroupByKey]=ContinuousStatsTable[[#This Row],[GroupByKey]])*ContinuousStatsTable[Average]))</f>
        <v>4.9134925203039197</v>
      </c>
      <c r="U714" s="5">
        <f>IF((ContinuousStatsTable[[#This Row],[RepsRequested]]&gt;1),ContinuousStatsTable[[#This Row],[HalfWidth]],ContinuousStatsTable[[#This Row],[BatchMeansHalfWidth]])</f>
        <v>0.23893952850585826</v>
      </c>
    </row>
    <row r="715" spans="1:21" x14ac:dyDescent="0.35">
      <c r="A715" t="s">
        <v>68</v>
      </c>
      <c r="B715" t="s">
        <v>70</v>
      </c>
      <c r="C715">
        <v>16</v>
      </c>
      <c r="D715" t="s">
        <v>112</v>
      </c>
      <c r="E715" t="s">
        <v>104</v>
      </c>
      <c r="F715" t="s">
        <v>102</v>
      </c>
      <c r="G715">
        <v>42.333234844244302</v>
      </c>
      <c r="H715">
        <v>2E+20</v>
      </c>
      <c r="I715">
        <v>0</v>
      </c>
      <c r="J715">
        <v>48</v>
      </c>
      <c r="K715">
        <v>48</v>
      </c>
      <c r="L715">
        <v>0</v>
      </c>
      <c r="M71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715" s="5" cm="1">
        <f t="array" ref="N715">MAX(IF((ProjectInfoTable[ProjectName]=ContinuousStatsTable[[#This Row],[ProjectName]]),(ProjectInfoTable[ProjectName]=ContinuousStatsTable[[#This Row],[ProjectName]])*ProjectInfoTable[NumberOfReplications]))</f>
        <v>40</v>
      </c>
      <c r="O715" s="5" cm="1">
        <f t="array" ref="O71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715" s="5" cm="1">
        <f t="array" ref="P71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715" s="5" cm="1">
        <f t="array" ref="Q715">MAX(IF((ProjectInfoTable[ProjectName]=ContinuousStatsTable[[#This Row],[ProjectName]]),(ProjectInfoTable[ProjectName]=ContinuousStatsTable[[#This Row],[ProjectName]])*ProjectInfoTable[ConfidenceInterval]))</f>
        <v>0.95</v>
      </c>
      <c r="R7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715" s="5" cm="1">
        <f t="array" ref="S715">MIN(IF((ContinuousStatsTable[GroupByKey]=ContinuousStatsTable[[#This Row],[GroupByKey]]),(ContinuousStatsTable[GroupByKey]=ContinuousStatsTable[[#This Row],[GroupByKey]])*ContinuousStatsTable[Average]))</f>
        <v>39.319148936170201</v>
      </c>
      <c r="T715" s="5" cm="1">
        <f t="array" ref="T715">MAX(IF((ContinuousStatsTable[GroupByKey]=ContinuousStatsTable[[#This Row],[GroupByKey]]),(ContinuousStatsTable[GroupByKey]=ContinuousStatsTable[[#This Row],[GroupByKey]])*ContinuousStatsTable[Average]))</f>
        <v>43.914893617021299</v>
      </c>
      <c r="U715" s="5">
        <f>IF((ContinuousStatsTable[[#This Row],[RepsRequested]]&gt;1),ContinuousStatsTable[[#This Row],[HalfWidth]],ContinuousStatsTable[[#This Row],[BatchMeansHalfWidth]])</f>
        <v>0.37377625497939559</v>
      </c>
    </row>
    <row r="716" spans="1:21" x14ac:dyDescent="0.35">
      <c r="A716" t="s">
        <v>68</v>
      </c>
      <c r="B716" t="s">
        <v>70</v>
      </c>
      <c r="C716">
        <v>16</v>
      </c>
      <c r="D716" t="s">
        <v>113</v>
      </c>
      <c r="E716" t="s">
        <v>101</v>
      </c>
      <c r="F716" t="s">
        <v>102</v>
      </c>
      <c r="G716">
        <v>2.69612410897811E-2</v>
      </c>
      <c r="H716">
        <v>2E+20</v>
      </c>
      <c r="I716">
        <v>0</v>
      </c>
      <c r="J716">
        <v>1</v>
      </c>
      <c r="K716">
        <v>0</v>
      </c>
      <c r="L716">
        <v>0</v>
      </c>
      <c r="M71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716" s="5" cm="1">
        <f t="array" ref="N716">MAX(IF((ProjectInfoTable[ProjectName]=ContinuousStatsTable[[#This Row],[ProjectName]]),(ProjectInfoTable[ProjectName]=ContinuousStatsTable[[#This Row],[ProjectName]])*ProjectInfoTable[NumberOfReplications]))</f>
        <v>40</v>
      </c>
      <c r="O716" s="5" cm="1">
        <f t="array" ref="O71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716" s="5" cm="1">
        <f t="array" ref="P71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716" s="5" cm="1">
        <f t="array" ref="Q716">MAX(IF((ProjectInfoTable[ProjectName]=ContinuousStatsTable[[#This Row],[ProjectName]]),(ProjectInfoTable[ProjectName]=ContinuousStatsTable[[#This Row],[ProjectName]])*ProjectInfoTable[ConfidenceInterval]))</f>
        <v>0.95</v>
      </c>
      <c r="R7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716" s="5" cm="1">
        <f t="array" ref="S716">MIN(IF((ContinuousStatsTable[GroupByKey]=ContinuousStatsTable[[#This Row],[GroupByKey]]),(ContinuousStatsTable[GroupByKey]=ContinuousStatsTable[[#This Row],[GroupByKey]])*ContinuousStatsTable[Average]))</f>
        <v>1.9285676078063401E-2</v>
      </c>
      <c r="T716" s="5" cm="1">
        <f t="array" ref="T716">MAX(IF((ContinuousStatsTable[GroupByKey]=ContinuousStatsTable[[#This Row],[GroupByKey]]),(ContinuousStatsTable[GroupByKey]=ContinuousStatsTable[[#This Row],[GroupByKey]])*ContinuousStatsTable[Average]))</f>
        <v>4.8625620211652898E-2</v>
      </c>
      <c r="U716" s="5">
        <f>IF((ContinuousStatsTable[[#This Row],[RepsRequested]]&gt;1),ContinuousStatsTable[[#This Row],[HalfWidth]],ContinuousStatsTable[[#This Row],[BatchMeansHalfWidth]])</f>
        <v>2.3250169252848917E-3</v>
      </c>
    </row>
    <row r="717" spans="1:21" x14ac:dyDescent="0.35">
      <c r="A717" t="s">
        <v>68</v>
      </c>
      <c r="B717" t="s">
        <v>70</v>
      </c>
      <c r="C717">
        <v>16</v>
      </c>
      <c r="D717" t="s">
        <v>113</v>
      </c>
      <c r="E717" t="s">
        <v>103</v>
      </c>
      <c r="F717" t="s">
        <v>102</v>
      </c>
      <c r="G717">
        <v>0.77040428302905395</v>
      </c>
      <c r="H717">
        <v>2E+20</v>
      </c>
      <c r="I717">
        <v>0</v>
      </c>
      <c r="J717">
        <v>19</v>
      </c>
      <c r="K717">
        <v>0</v>
      </c>
      <c r="L717">
        <v>0</v>
      </c>
      <c r="M71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717" s="5" cm="1">
        <f t="array" ref="N717">MAX(IF((ProjectInfoTable[ProjectName]=ContinuousStatsTable[[#This Row],[ProjectName]]),(ProjectInfoTable[ProjectName]=ContinuousStatsTable[[#This Row],[ProjectName]])*ProjectInfoTable[NumberOfReplications]))</f>
        <v>40</v>
      </c>
      <c r="O717" s="5" cm="1">
        <f t="array" ref="O71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717" s="5" cm="1">
        <f t="array" ref="P71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717" s="5" cm="1">
        <f t="array" ref="Q717">MAX(IF((ProjectInfoTable[ProjectName]=ContinuousStatsTable[[#This Row],[ProjectName]]),(ProjectInfoTable[ProjectName]=ContinuousStatsTable[[#This Row],[ProjectName]])*ProjectInfoTable[ConfidenceInterval]))</f>
        <v>0.95</v>
      </c>
      <c r="R7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717" s="5" cm="1">
        <f t="array" ref="S717">MIN(IF((ContinuousStatsTable[GroupByKey]=ContinuousStatsTable[[#This Row],[GroupByKey]]),(ContinuousStatsTable[GroupByKey]=ContinuousStatsTable[[#This Row],[GroupByKey]])*ContinuousStatsTable[Average]))</f>
        <v>0.49501686695507002</v>
      </c>
      <c r="T717" s="5" cm="1">
        <f t="array" ref="T717">MAX(IF((ContinuousStatsTable[GroupByKey]=ContinuousStatsTable[[#This Row],[GroupByKey]]),(ContinuousStatsTable[GroupByKey]=ContinuousStatsTable[[#This Row],[GroupByKey]])*ContinuousStatsTable[Average]))</f>
        <v>1.34083283444468</v>
      </c>
      <c r="U717" s="5">
        <f>IF((ContinuousStatsTable[[#This Row],[RepsRequested]]&gt;1),ContinuousStatsTable[[#This Row],[HalfWidth]],ContinuousStatsTable[[#This Row],[BatchMeansHalfWidth]])</f>
        <v>6.3703063430586918E-2</v>
      </c>
    </row>
    <row r="718" spans="1:21" x14ac:dyDescent="0.35">
      <c r="A718" t="s">
        <v>68</v>
      </c>
      <c r="B718" t="s">
        <v>70</v>
      </c>
      <c r="C718">
        <v>16</v>
      </c>
      <c r="D718" t="s">
        <v>113</v>
      </c>
      <c r="E718" t="s">
        <v>104</v>
      </c>
      <c r="F718" t="s">
        <v>102</v>
      </c>
      <c r="G718">
        <v>34.261592512523698</v>
      </c>
      <c r="H718">
        <v>2E+20</v>
      </c>
      <c r="I718">
        <v>0</v>
      </c>
      <c r="J718">
        <v>36</v>
      </c>
      <c r="K718">
        <v>36</v>
      </c>
      <c r="L718">
        <v>0</v>
      </c>
      <c r="M71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718" s="5" cm="1">
        <f t="array" ref="N718">MAX(IF((ProjectInfoTable[ProjectName]=ContinuousStatsTable[[#This Row],[ProjectName]]),(ProjectInfoTable[ProjectName]=ContinuousStatsTable[[#This Row],[ProjectName]])*ProjectInfoTable[NumberOfReplications]))</f>
        <v>40</v>
      </c>
      <c r="O718" s="5" cm="1">
        <f t="array" ref="O71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718" s="5" cm="1">
        <f t="array" ref="P71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718" s="5" cm="1">
        <f t="array" ref="Q718">MAX(IF((ProjectInfoTable[ProjectName]=ContinuousStatsTable[[#This Row],[ProjectName]]),(ProjectInfoTable[ProjectName]=ContinuousStatsTable[[#This Row],[ProjectName]])*ProjectInfoTable[ConfidenceInterval]))</f>
        <v>0.95</v>
      </c>
      <c r="R7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718" s="5" cm="1">
        <f t="array" ref="S718">MIN(IF((ContinuousStatsTable[GroupByKey]=ContinuousStatsTable[[#This Row],[GroupByKey]]),(ContinuousStatsTable[GroupByKey]=ContinuousStatsTable[[#This Row],[GroupByKey]])*ContinuousStatsTable[Average]))</f>
        <v>33.840029614371403</v>
      </c>
      <c r="T718" s="5" cm="1">
        <f t="array" ref="T718">MAX(IF((ContinuousStatsTable[GroupByKey]=ContinuousStatsTable[[#This Row],[GroupByKey]]),(ContinuousStatsTable[GroupByKey]=ContinuousStatsTable[[#This Row],[GroupByKey]])*ContinuousStatsTable[Average]))</f>
        <v>34.468085106383</v>
      </c>
      <c r="U718" s="5">
        <f>IF((ContinuousStatsTable[[#This Row],[RepsRequested]]&gt;1),ContinuousStatsTable[[#This Row],[HalfWidth]],ContinuousStatsTable[[#This Row],[BatchMeansHalfWidth]])</f>
        <v>5.7059994756210479E-2</v>
      </c>
    </row>
    <row r="719" spans="1:21" x14ac:dyDescent="0.35">
      <c r="A719" t="s">
        <v>68</v>
      </c>
      <c r="B719" t="s">
        <v>70</v>
      </c>
      <c r="C719">
        <v>16</v>
      </c>
      <c r="D719" t="s">
        <v>114</v>
      </c>
      <c r="E719" t="s">
        <v>101</v>
      </c>
      <c r="F719" t="s">
        <v>102</v>
      </c>
      <c r="G719">
        <v>7.3895481639524002E-2</v>
      </c>
      <c r="H719">
        <v>2E+20</v>
      </c>
      <c r="I719">
        <v>0</v>
      </c>
      <c r="J719">
        <v>1</v>
      </c>
      <c r="K719">
        <v>0.13888888888888901</v>
      </c>
      <c r="L719">
        <v>0</v>
      </c>
      <c r="M71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719" s="5" cm="1">
        <f t="array" ref="N719">MAX(IF((ProjectInfoTable[ProjectName]=ContinuousStatsTable[[#This Row],[ProjectName]]),(ProjectInfoTable[ProjectName]=ContinuousStatsTable[[#This Row],[ProjectName]])*ProjectInfoTable[NumberOfReplications]))</f>
        <v>40</v>
      </c>
      <c r="O719" s="5" cm="1">
        <f t="array" ref="O71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719" s="5" cm="1">
        <f t="array" ref="P71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719" s="5" cm="1">
        <f t="array" ref="Q719">MAX(IF((ProjectInfoTable[ProjectName]=ContinuousStatsTable[[#This Row],[ProjectName]]),(ProjectInfoTable[ProjectName]=ContinuousStatsTable[[#This Row],[ProjectName]])*ProjectInfoTable[ConfidenceInterval]))</f>
        <v>0.95</v>
      </c>
      <c r="R7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719" s="5" cm="1">
        <f t="array" ref="S719">MIN(IF((ContinuousStatsTable[GroupByKey]=ContinuousStatsTable[[#This Row],[GroupByKey]]),(ContinuousStatsTable[GroupByKey]=ContinuousStatsTable[[#This Row],[GroupByKey]])*ContinuousStatsTable[Average]))</f>
        <v>5.2407092959504499E-2</v>
      </c>
      <c r="T719" s="5" cm="1">
        <f t="array" ref="T719">MAX(IF((ContinuousStatsTable[GroupByKey]=ContinuousStatsTable[[#This Row],[GroupByKey]]),(ContinuousStatsTable[GroupByKey]=ContinuousStatsTable[[#This Row],[GroupByKey]])*ContinuousStatsTable[Average]))</f>
        <v>0.13103116230963199</v>
      </c>
      <c r="U719" s="5">
        <f>IF((ContinuousStatsTable[[#This Row],[RepsRequested]]&gt;1),ContinuousStatsTable[[#This Row],[HalfWidth]],ContinuousStatsTable[[#This Row],[BatchMeansHalfWidth]])</f>
        <v>7.2364318332914495E-3</v>
      </c>
    </row>
    <row r="720" spans="1:21" x14ac:dyDescent="0.35">
      <c r="A720" t="s">
        <v>68</v>
      </c>
      <c r="B720" t="s">
        <v>70</v>
      </c>
      <c r="C720">
        <v>16</v>
      </c>
      <c r="D720" t="s">
        <v>114</v>
      </c>
      <c r="E720" t="s">
        <v>103</v>
      </c>
      <c r="F720" t="s">
        <v>102</v>
      </c>
      <c r="G720">
        <v>2.1372738403898399</v>
      </c>
      <c r="H720">
        <v>2E+20</v>
      </c>
      <c r="I720">
        <v>0</v>
      </c>
      <c r="J720">
        <v>23</v>
      </c>
      <c r="K720">
        <v>5</v>
      </c>
      <c r="L720">
        <v>0</v>
      </c>
      <c r="M72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720" s="5" cm="1">
        <f t="array" ref="N720">MAX(IF((ProjectInfoTable[ProjectName]=ContinuousStatsTable[[#This Row],[ProjectName]]),(ProjectInfoTable[ProjectName]=ContinuousStatsTable[[#This Row],[ProjectName]])*ProjectInfoTable[NumberOfReplications]))</f>
        <v>40</v>
      </c>
      <c r="O720" s="5" cm="1">
        <f t="array" ref="O72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720" s="5" cm="1">
        <f t="array" ref="P72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720" s="5" cm="1">
        <f t="array" ref="Q720">MAX(IF((ProjectInfoTable[ProjectName]=ContinuousStatsTable[[#This Row],[ProjectName]]),(ProjectInfoTable[ProjectName]=ContinuousStatsTable[[#This Row],[ProjectName]])*ProjectInfoTable[ConfidenceInterval]))</f>
        <v>0.95</v>
      </c>
      <c r="R7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720" s="5" cm="1">
        <f t="array" ref="S720">MIN(IF((ContinuousStatsTable[GroupByKey]=ContinuousStatsTable[[#This Row],[GroupByKey]]),(ContinuousStatsTable[GroupByKey]=ContinuousStatsTable[[#This Row],[GroupByKey]])*ContinuousStatsTable[Average]))</f>
        <v>1.4135292926674801</v>
      </c>
      <c r="T720" s="5" cm="1">
        <f t="array" ref="T720">MAX(IF((ContinuousStatsTable[GroupByKey]=ContinuousStatsTable[[#This Row],[GroupByKey]]),(ContinuousStatsTable[GroupByKey]=ContinuousStatsTable[[#This Row],[GroupByKey]])*ContinuousStatsTable[Average]))</f>
        <v>3.63156438765147</v>
      </c>
      <c r="U720" s="5">
        <f>IF((ContinuousStatsTable[[#This Row],[RepsRequested]]&gt;1),ContinuousStatsTable[[#This Row],[HalfWidth]],ContinuousStatsTable[[#This Row],[BatchMeansHalfWidth]])</f>
        <v>0.17088156037632463</v>
      </c>
    </row>
    <row r="721" spans="1:21" x14ac:dyDescent="0.35">
      <c r="A721" t="s">
        <v>68</v>
      </c>
      <c r="B721" t="s">
        <v>70</v>
      </c>
      <c r="C721">
        <v>16</v>
      </c>
      <c r="D721" t="s">
        <v>114</v>
      </c>
      <c r="E721" t="s">
        <v>104</v>
      </c>
      <c r="F721" t="s">
        <v>102</v>
      </c>
      <c r="G721">
        <v>33.900230309978397</v>
      </c>
      <c r="H721">
        <v>2E+20</v>
      </c>
      <c r="I721">
        <v>0</v>
      </c>
      <c r="J721">
        <v>36</v>
      </c>
      <c r="K721">
        <v>36</v>
      </c>
      <c r="L721">
        <v>0</v>
      </c>
      <c r="M72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721" s="5" cm="1">
        <f t="array" ref="N721">MAX(IF((ProjectInfoTable[ProjectName]=ContinuousStatsTable[[#This Row],[ProjectName]]),(ProjectInfoTable[ProjectName]=ContinuousStatsTable[[#This Row],[ProjectName]])*ProjectInfoTable[NumberOfReplications]))</f>
        <v>40</v>
      </c>
      <c r="O721" s="5" cm="1">
        <f t="array" ref="O72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721" s="5" cm="1">
        <f t="array" ref="P72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721" s="5" cm="1">
        <f t="array" ref="Q721">MAX(IF((ProjectInfoTable[ProjectName]=ContinuousStatsTable[[#This Row],[ProjectName]]),(ProjectInfoTable[ProjectName]=ContinuousStatsTable[[#This Row],[ProjectName]])*ProjectInfoTable[ConfidenceInterval]))</f>
        <v>0.95</v>
      </c>
      <c r="R7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721" s="5" cm="1">
        <f t="array" ref="S721">MIN(IF((ContinuousStatsTable[GroupByKey]=ContinuousStatsTable[[#This Row],[GroupByKey]]),(ContinuousStatsTable[GroupByKey]=ContinuousStatsTable[[#This Row],[GroupByKey]])*ContinuousStatsTable[Average]))</f>
        <v>32.66897321215</v>
      </c>
      <c r="T721" s="5" cm="1">
        <f t="array" ref="T721">MAX(IF((ContinuousStatsTable[GroupByKey]=ContinuousStatsTable[[#This Row],[GroupByKey]]),(ContinuousStatsTable[GroupByKey]=ContinuousStatsTable[[#This Row],[GroupByKey]])*ContinuousStatsTable[Average]))</f>
        <v>34.468085106383</v>
      </c>
      <c r="U721" s="5">
        <f>IF((ContinuousStatsTable[[#This Row],[RepsRequested]]&gt;1),ContinuousStatsTable[[#This Row],[HalfWidth]],ContinuousStatsTable[[#This Row],[BatchMeansHalfWidth]])</f>
        <v>0.15911903310216846</v>
      </c>
    </row>
    <row r="722" spans="1:21" x14ac:dyDescent="0.35">
      <c r="A722" t="s">
        <v>68</v>
      </c>
      <c r="B722" t="s">
        <v>70</v>
      </c>
      <c r="C722">
        <v>17</v>
      </c>
      <c r="D722" t="s">
        <v>71</v>
      </c>
      <c r="E722" t="s">
        <v>98</v>
      </c>
      <c r="F722" t="s">
        <v>73</v>
      </c>
      <c r="G722">
        <v>0.18801862633114999</v>
      </c>
      <c r="H722">
        <v>2E+20</v>
      </c>
      <c r="I722">
        <v>0</v>
      </c>
      <c r="J722">
        <v>5</v>
      </c>
      <c r="K722">
        <v>0</v>
      </c>
      <c r="L722">
        <v>0</v>
      </c>
      <c r="M72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722" s="5" cm="1">
        <f t="array" ref="N722">MAX(IF((ProjectInfoTable[ProjectName]=ContinuousStatsTable[[#This Row],[ProjectName]]),(ProjectInfoTable[ProjectName]=ContinuousStatsTable[[#This Row],[ProjectName]])*ProjectInfoTable[NumberOfReplications]))</f>
        <v>40</v>
      </c>
      <c r="O722" s="5" cm="1">
        <f t="array" ref="O72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722" s="5" cm="1">
        <f t="array" ref="P72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722" s="5" cm="1">
        <f t="array" ref="Q722">MAX(IF((ProjectInfoTable[ProjectName]=ContinuousStatsTable[[#This Row],[ProjectName]]),(ProjectInfoTable[ProjectName]=ContinuousStatsTable[[#This Row],[ProjectName]])*ProjectInfoTable[ConfidenceInterval]))</f>
        <v>0.95</v>
      </c>
      <c r="R7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722" s="5" cm="1">
        <f t="array" ref="S722">MIN(IF((ContinuousStatsTable[GroupByKey]=ContinuousStatsTable[[#This Row],[GroupByKey]]),(ContinuousStatsTable[GroupByKey]=ContinuousStatsTable[[#This Row],[GroupByKey]])*ContinuousStatsTable[Average]))</f>
        <v>0</v>
      </c>
      <c r="T722" s="5" cm="1">
        <f t="array" ref="T722">MAX(IF((ContinuousStatsTable[GroupByKey]=ContinuousStatsTable[[#This Row],[GroupByKey]]),(ContinuousStatsTable[GroupByKey]=ContinuousStatsTable[[#This Row],[GroupByKey]])*ContinuousStatsTable[Average]))</f>
        <v>0.39810019353189602</v>
      </c>
      <c r="U722" s="5">
        <f>IF((ContinuousStatsTable[[#This Row],[RepsRequested]]&gt;1),ContinuousStatsTable[[#This Row],[HalfWidth]],ContinuousStatsTable[[#This Row],[BatchMeansHalfWidth]])</f>
        <v>3.517181568707349E-2</v>
      </c>
    </row>
    <row r="723" spans="1:21" x14ac:dyDescent="0.35">
      <c r="A723" t="s">
        <v>68</v>
      </c>
      <c r="B723" t="s">
        <v>70</v>
      </c>
      <c r="C723">
        <v>17</v>
      </c>
      <c r="D723" t="s">
        <v>77</v>
      </c>
      <c r="E723" t="s">
        <v>98</v>
      </c>
      <c r="F723" t="s">
        <v>73</v>
      </c>
      <c r="G723">
        <v>15.011657239472299</v>
      </c>
      <c r="H723">
        <v>3E+20</v>
      </c>
      <c r="I723">
        <v>0</v>
      </c>
      <c r="J723">
        <v>75</v>
      </c>
      <c r="K723">
        <v>75</v>
      </c>
      <c r="L723">
        <v>0</v>
      </c>
      <c r="M72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723" s="5" cm="1">
        <f t="array" ref="N723">MAX(IF((ProjectInfoTable[ProjectName]=ContinuousStatsTable[[#This Row],[ProjectName]]),(ProjectInfoTable[ProjectName]=ContinuousStatsTable[[#This Row],[ProjectName]])*ProjectInfoTable[NumberOfReplications]))</f>
        <v>40</v>
      </c>
      <c r="O723" s="5" cm="1">
        <f t="array" ref="O72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723" s="5" cm="1">
        <f t="array" ref="P72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723" s="5" cm="1">
        <f t="array" ref="Q723">MAX(IF((ProjectInfoTable[ProjectName]=ContinuousStatsTable[[#This Row],[ProjectName]]),(ProjectInfoTable[ProjectName]=ContinuousStatsTable[[#This Row],[ProjectName]])*ProjectInfoTable[ConfidenceInterval]))</f>
        <v>0.95</v>
      </c>
      <c r="R7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723" s="5" cm="1">
        <f t="array" ref="S723">MIN(IF((ContinuousStatsTable[GroupByKey]=ContinuousStatsTable[[#This Row],[GroupByKey]]),(ContinuousStatsTable[GroupByKey]=ContinuousStatsTable[[#This Row],[GroupByKey]])*ContinuousStatsTable[Average]))</f>
        <v>1.97697145350313</v>
      </c>
      <c r="T723" s="5" cm="1">
        <f t="array" ref="T723">MAX(IF((ContinuousStatsTable[GroupByKey]=ContinuousStatsTable[[#This Row],[GroupByKey]]),(ContinuousStatsTable[GroupByKey]=ContinuousStatsTable[[#This Row],[GroupByKey]])*ContinuousStatsTable[Average]))</f>
        <v>41.178919364966802</v>
      </c>
      <c r="U723" s="5">
        <f>IF((ContinuousStatsTable[[#This Row],[RepsRequested]]&gt;1),ContinuousStatsTable[[#This Row],[HalfWidth]],ContinuousStatsTable[[#This Row],[BatchMeansHalfWidth]])</f>
        <v>3.4233048293887243</v>
      </c>
    </row>
    <row r="724" spans="1:21" x14ac:dyDescent="0.35">
      <c r="A724" t="s">
        <v>68</v>
      </c>
      <c r="B724" t="s">
        <v>70</v>
      </c>
      <c r="C724">
        <v>17</v>
      </c>
      <c r="D724" t="s">
        <v>78</v>
      </c>
      <c r="E724" t="s">
        <v>98</v>
      </c>
      <c r="F724" t="s">
        <v>73</v>
      </c>
      <c r="G724">
        <v>2.2877321298479898</v>
      </c>
      <c r="H724">
        <v>2E+20</v>
      </c>
      <c r="I724">
        <v>0</v>
      </c>
      <c r="J724">
        <v>9</v>
      </c>
      <c r="K724">
        <v>2</v>
      </c>
      <c r="L724">
        <v>0</v>
      </c>
      <c r="M72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724" s="5" cm="1">
        <f t="array" ref="N724">MAX(IF((ProjectInfoTable[ProjectName]=ContinuousStatsTable[[#This Row],[ProjectName]]),(ProjectInfoTable[ProjectName]=ContinuousStatsTable[[#This Row],[ProjectName]])*ProjectInfoTable[NumberOfReplications]))</f>
        <v>40</v>
      </c>
      <c r="O724" s="5" cm="1">
        <f t="array" ref="O72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724" s="5" cm="1">
        <f t="array" ref="P72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724" s="5" cm="1">
        <f t="array" ref="Q724">MAX(IF((ProjectInfoTable[ProjectName]=ContinuousStatsTable[[#This Row],[ProjectName]]),(ProjectInfoTable[ProjectName]=ContinuousStatsTable[[#This Row],[ProjectName]])*ProjectInfoTable[ConfidenceInterval]))</f>
        <v>0.95</v>
      </c>
      <c r="R7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724" s="5" cm="1">
        <f t="array" ref="S724">MIN(IF((ContinuousStatsTable[GroupByKey]=ContinuousStatsTable[[#This Row],[GroupByKey]]),(ContinuousStatsTable[GroupByKey]=ContinuousStatsTable[[#This Row],[GroupByKey]])*ContinuousStatsTable[Average]))</f>
        <v>0.454771552839979</v>
      </c>
      <c r="T724" s="5" cm="1">
        <f t="array" ref="T724">MAX(IF((ContinuousStatsTable[GroupByKey]=ContinuousStatsTable[[#This Row],[GroupByKey]]),(ContinuousStatsTable[GroupByKey]=ContinuousStatsTable[[#This Row],[GroupByKey]])*ContinuousStatsTable[Average]))</f>
        <v>19.253696848776201</v>
      </c>
      <c r="U724" s="5">
        <f>IF((ContinuousStatsTable[[#This Row],[RepsRequested]]&gt;1),ContinuousStatsTable[[#This Row],[HalfWidth]],ContinuousStatsTable[[#This Row],[BatchMeansHalfWidth]])</f>
        <v>1.1662037419143689</v>
      </c>
    </row>
    <row r="725" spans="1:21" x14ac:dyDescent="0.35">
      <c r="A725" t="s">
        <v>68</v>
      </c>
      <c r="B725" t="s">
        <v>70</v>
      </c>
      <c r="C725">
        <v>17</v>
      </c>
      <c r="D725" t="s">
        <v>79</v>
      </c>
      <c r="E725" t="s">
        <v>99</v>
      </c>
      <c r="F725" t="s">
        <v>81</v>
      </c>
      <c r="G725">
        <v>32.461537884988999</v>
      </c>
      <c r="H725">
        <v>2E+20</v>
      </c>
      <c r="I725">
        <v>1</v>
      </c>
      <c r="J725">
        <v>100</v>
      </c>
      <c r="K725">
        <v>92</v>
      </c>
      <c r="L725">
        <v>0</v>
      </c>
      <c r="M72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725" s="5" cm="1">
        <f t="array" ref="N725">MAX(IF((ProjectInfoTable[ProjectName]=ContinuousStatsTable[[#This Row],[ProjectName]]),(ProjectInfoTable[ProjectName]=ContinuousStatsTable[[#This Row],[ProjectName]])*ProjectInfoTable[NumberOfReplications]))</f>
        <v>40</v>
      </c>
      <c r="O725" s="5" cm="1">
        <f t="array" ref="O72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725" s="5" cm="1">
        <f t="array" ref="P72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725" s="5" cm="1">
        <f t="array" ref="Q725">MAX(IF((ProjectInfoTable[ProjectName]=ContinuousStatsTable[[#This Row],[ProjectName]]),(ProjectInfoTable[ProjectName]=ContinuousStatsTable[[#This Row],[ProjectName]])*ProjectInfoTable[ConfidenceInterval]))</f>
        <v>0.95</v>
      </c>
      <c r="R7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725" s="5" cm="1">
        <f t="array" ref="S725">MIN(IF((ContinuousStatsTable[GroupByKey]=ContinuousStatsTable[[#This Row],[GroupByKey]]),(ContinuousStatsTable[GroupByKey]=ContinuousStatsTable[[#This Row],[GroupByKey]])*ContinuousStatsTable[Average]))</f>
        <v>13.1688445993387</v>
      </c>
      <c r="T725" s="5" cm="1">
        <f t="array" ref="T725">MAX(IF((ContinuousStatsTable[GroupByKey]=ContinuousStatsTable[[#This Row],[GroupByKey]]),(ContinuousStatsTable[GroupByKey]=ContinuousStatsTable[[#This Row],[GroupByKey]])*ContinuousStatsTable[Average]))</f>
        <v>68.135346638049199</v>
      </c>
      <c r="U725" s="5">
        <f>IF((ContinuousStatsTable[[#This Row],[RepsRequested]]&gt;1),ContinuousStatsTable[[#This Row],[HalfWidth]],ContinuousStatsTable[[#This Row],[BatchMeansHalfWidth]])</f>
        <v>4.6926448559231861</v>
      </c>
    </row>
    <row r="726" spans="1:21" x14ac:dyDescent="0.35">
      <c r="A726" t="s">
        <v>68</v>
      </c>
      <c r="B726" t="s">
        <v>70</v>
      </c>
      <c r="C726">
        <v>17</v>
      </c>
      <c r="D726" t="s">
        <v>87</v>
      </c>
      <c r="E726" t="s">
        <v>98</v>
      </c>
      <c r="F726" t="s">
        <v>73</v>
      </c>
      <c r="G726">
        <v>0.113826879054792</v>
      </c>
      <c r="H726">
        <v>2E+20</v>
      </c>
      <c r="I726">
        <v>0</v>
      </c>
      <c r="J726">
        <v>20</v>
      </c>
      <c r="K726">
        <v>0</v>
      </c>
      <c r="L726">
        <v>0</v>
      </c>
      <c r="M72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726" s="5" cm="1">
        <f t="array" ref="N726">MAX(IF((ProjectInfoTable[ProjectName]=ContinuousStatsTable[[#This Row],[ProjectName]]),(ProjectInfoTable[ProjectName]=ContinuousStatsTable[[#This Row],[ProjectName]])*ProjectInfoTable[NumberOfReplications]))</f>
        <v>40</v>
      </c>
      <c r="O726" s="5" cm="1">
        <f t="array" ref="O72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726" s="5" cm="1">
        <f t="array" ref="P72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726" s="5" cm="1">
        <f t="array" ref="Q726">MAX(IF((ProjectInfoTable[ProjectName]=ContinuousStatsTable[[#This Row],[ProjectName]]),(ProjectInfoTable[ProjectName]=ContinuousStatsTable[[#This Row],[ProjectName]])*ProjectInfoTable[ConfidenceInterval]))</f>
        <v>0.95</v>
      </c>
      <c r="R7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726" s="5" cm="1">
        <f t="array" ref="S726">MIN(IF((ContinuousStatsTable[GroupByKey]=ContinuousStatsTable[[#This Row],[GroupByKey]]),(ContinuousStatsTable[GroupByKey]=ContinuousStatsTable[[#This Row],[GroupByKey]])*ContinuousStatsTable[Average]))</f>
        <v>0</v>
      </c>
      <c r="T726" s="5" cm="1">
        <f t="array" ref="T726">MAX(IF((ContinuousStatsTable[GroupByKey]=ContinuousStatsTable[[#This Row],[GroupByKey]]),(ContinuousStatsTable[GroupByKey]=ContinuousStatsTable[[#This Row],[GroupByKey]])*ContinuousStatsTable[Average]))</f>
        <v>0.33740401833613798</v>
      </c>
      <c r="U726" s="5">
        <f>IF((ContinuousStatsTable[[#This Row],[RepsRequested]]&gt;1),ContinuousStatsTable[[#This Row],[HalfWidth]],ContinuousStatsTable[[#This Row],[BatchMeansHalfWidth]])</f>
        <v>2.7365839349572658E-2</v>
      </c>
    </row>
    <row r="727" spans="1:21" x14ac:dyDescent="0.35">
      <c r="A727" t="s">
        <v>68</v>
      </c>
      <c r="B727" t="s">
        <v>70</v>
      </c>
      <c r="C727">
        <v>17</v>
      </c>
      <c r="D727" t="s">
        <v>100</v>
      </c>
      <c r="E727" t="s">
        <v>101</v>
      </c>
      <c r="F727" t="s">
        <v>102</v>
      </c>
      <c r="G727">
        <v>0.74979301379019403</v>
      </c>
      <c r="H727">
        <v>2E+20</v>
      </c>
      <c r="I727">
        <v>0</v>
      </c>
      <c r="J727">
        <v>1</v>
      </c>
      <c r="K727">
        <v>1</v>
      </c>
      <c r="L727">
        <v>0</v>
      </c>
      <c r="M72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727" s="5" cm="1">
        <f t="array" ref="N727">MAX(IF((ProjectInfoTable[ProjectName]=ContinuousStatsTable[[#This Row],[ProjectName]]),(ProjectInfoTable[ProjectName]=ContinuousStatsTable[[#This Row],[ProjectName]])*ProjectInfoTable[NumberOfReplications]))</f>
        <v>40</v>
      </c>
      <c r="O727" s="5" cm="1">
        <f t="array" ref="O72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727" s="5" cm="1">
        <f t="array" ref="P72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727" s="5" cm="1">
        <f t="array" ref="Q727">MAX(IF((ProjectInfoTable[ProjectName]=ContinuousStatsTable[[#This Row],[ProjectName]]),(ProjectInfoTable[ProjectName]=ContinuousStatsTable[[#This Row],[ProjectName]])*ProjectInfoTable[ConfidenceInterval]))</f>
        <v>0.95</v>
      </c>
      <c r="R7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727" s="5" cm="1">
        <f t="array" ref="S727">MIN(IF((ContinuousStatsTable[GroupByKey]=ContinuousStatsTable[[#This Row],[GroupByKey]]),(ContinuousStatsTable[GroupByKey]=ContinuousStatsTable[[#This Row],[GroupByKey]])*ContinuousStatsTable[Average]))</f>
        <v>0.460239554527484</v>
      </c>
      <c r="T727" s="5" cm="1">
        <f t="array" ref="T727">MAX(IF((ContinuousStatsTable[GroupByKey]=ContinuousStatsTable[[#This Row],[GroupByKey]]),(ContinuousStatsTable[GroupByKey]=ContinuousStatsTable[[#This Row],[GroupByKey]])*ContinuousStatsTable[Average]))</f>
        <v>1</v>
      </c>
      <c r="U727" s="5">
        <f>IF((ContinuousStatsTable[[#This Row],[RepsRequested]]&gt;1),ContinuousStatsTable[[#This Row],[HalfWidth]],ContinuousStatsTable[[#This Row],[BatchMeansHalfWidth]])</f>
        <v>4.1864622421722578E-2</v>
      </c>
    </row>
    <row r="728" spans="1:21" x14ac:dyDescent="0.35">
      <c r="A728" t="s">
        <v>68</v>
      </c>
      <c r="B728" t="s">
        <v>70</v>
      </c>
      <c r="C728">
        <v>17</v>
      </c>
      <c r="D728" t="s">
        <v>100</v>
      </c>
      <c r="E728" t="s">
        <v>103</v>
      </c>
      <c r="F728" t="s">
        <v>102</v>
      </c>
      <c r="G728">
        <v>2.2493790413705801</v>
      </c>
      <c r="H728">
        <v>2E+20</v>
      </c>
      <c r="I728">
        <v>0</v>
      </c>
      <c r="J728">
        <v>3</v>
      </c>
      <c r="K728">
        <v>3</v>
      </c>
      <c r="L728">
        <v>0</v>
      </c>
      <c r="M72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728" s="5" cm="1">
        <f t="array" ref="N728">MAX(IF((ProjectInfoTable[ProjectName]=ContinuousStatsTable[[#This Row],[ProjectName]]),(ProjectInfoTable[ProjectName]=ContinuousStatsTable[[#This Row],[ProjectName]])*ProjectInfoTable[NumberOfReplications]))</f>
        <v>40</v>
      </c>
      <c r="O728" s="5" cm="1">
        <f t="array" ref="O72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728" s="5" cm="1">
        <f t="array" ref="P72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728" s="5" cm="1">
        <f t="array" ref="Q728">MAX(IF((ProjectInfoTable[ProjectName]=ContinuousStatsTable[[#This Row],[ProjectName]]),(ProjectInfoTable[ProjectName]=ContinuousStatsTable[[#This Row],[ProjectName]])*ProjectInfoTable[ConfidenceInterval]))</f>
        <v>0.95</v>
      </c>
      <c r="R7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728" s="5" cm="1">
        <f t="array" ref="S728">MIN(IF((ContinuousStatsTable[GroupByKey]=ContinuousStatsTable[[#This Row],[GroupByKey]]),(ContinuousStatsTable[GroupByKey]=ContinuousStatsTable[[#This Row],[GroupByKey]])*ContinuousStatsTable[Average]))</f>
        <v>1.38071866358245</v>
      </c>
      <c r="T728" s="5" cm="1">
        <f t="array" ref="T728">MAX(IF((ContinuousStatsTable[GroupByKey]=ContinuousStatsTable[[#This Row],[GroupByKey]]),(ContinuousStatsTable[GroupByKey]=ContinuousStatsTable[[#This Row],[GroupByKey]])*ContinuousStatsTable[Average]))</f>
        <v>3</v>
      </c>
      <c r="U728" s="5">
        <f>IF((ContinuousStatsTable[[#This Row],[RepsRequested]]&gt;1),ContinuousStatsTable[[#This Row],[HalfWidth]],ContinuousStatsTable[[#This Row],[BatchMeansHalfWidth]])</f>
        <v>0.1255938672651678</v>
      </c>
    </row>
    <row r="729" spans="1:21" x14ac:dyDescent="0.35">
      <c r="A729" t="s">
        <v>68</v>
      </c>
      <c r="B729" t="s">
        <v>70</v>
      </c>
      <c r="C729">
        <v>17</v>
      </c>
      <c r="D729" t="s">
        <v>100</v>
      </c>
      <c r="E729" t="s">
        <v>104</v>
      </c>
      <c r="F729" t="s">
        <v>102</v>
      </c>
      <c r="G729">
        <v>3</v>
      </c>
      <c r="H729">
        <v>2E+20</v>
      </c>
      <c r="I729">
        <v>3</v>
      </c>
      <c r="J729">
        <v>3</v>
      </c>
      <c r="K729">
        <v>3</v>
      </c>
      <c r="L729">
        <v>0</v>
      </c>
      <c r="M72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729" s="5" cm="1">
        <f t="array" ref="N729">MAX(IF((ProjectInfoTable[ProjectName]=ContinuousStatsTable[[#This Row],[ProjectName]]),(ProjectInfoTable[ProjectName]=ContinuousStatsTable[[#This Row],[ProjectName]])*ProjectInfoTable[NumberOfReplications]))</f>
        <v>40</v>
      </c>
      <c r="O729" s="5" cm="1">
        <f t="array" ref="O729">IFERROR(AVERAGE(IF((ContinuousStatsTable[GroupByKey]=ContinuousStatsTable[[#This Row],[GroupByKey]]),(ContinuousStatsTable[GroupByKey]=ContinuousStatsTable[[#This Row],[GroupByKey]])*ContinuousStatsTable[Average])),0)</f>
        <v>3</v>
      </c>
      <c r="P729" s="5" cm="1">
        <f t="array" ref="P729">IFERROR(_xlfn.STDEV.S(IF((ContinuousStatsTable[GroupByKey]=ContinuousStatsTable[[#This Row],[GroupByKey]]),(ContinuousStatsTable[GroupByKey]=ContinuousStatsTable[[#This Row],[GroupByKey]])*ContinuousStatsTable[Average])),0)</f>
        <v>0</v>
      </c>
      <c r="Q729" s="5" cm="1">
        <f t="array" ref="Q729">MAX(IF((ProjectInfoTable[ProjectName]=ContinuousStatsTable[[#This Row],[ProjectName]]),(ProjectInfoTable[ProjectName]=ContinuousStatsTable[[#This Row],[ProjectName]])*ProjectInfoTable[ConfidenceInterval]))</f>
        <v>0.95</v>
      </c>
      <c r="R7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9" s="5" cm="1">
        <f t="array" ref="S729">MIN(IF((ContinuousStatsTable[GroupByKey]=ContinuousStatsTable[[#This Row],[GroupByKey]]),(ContinuousStatsTable[GroupByKey]=ContinuousStatsTable[[#This Row],[GroupByKey]])*ContinuousStatsTable[Average]))</f>
        <v>3</v>
      </c>
      <c r="T729" s="5" cm="1">
        <f t="array" ref="T729">MAX(IF((ContinuousStatsTable[GroupByKey]=ContinuousStatsTable[[#This Row],[GroupByKey]]),(ContinuousStatsTable[GroupByKey]=ContinuousStatsTable[[#This Row],[GroupByKey]])*ContinuousStatsTable[Average]))</f>
        <v>3</v>
      </c>
      <c r="U729" s="5">
        <f>IF((ContinuousStatsTable[[#This Row],[RepsRequested]]&gt;1),ContinuousStatsTable[[#This Row],[HalfWidth]],ContinuousStatsTable[[#This Row],[BatchMeansHalfWidth]])</f>
        <v>0</v>
      </c>
    </row>
    <row r="730" spans="1:21" x14ac:dyDescent="0.35">
      <c r="A730" t="s">
        <v>68</v>
      </c>
      <c r="B730" t="s">
        <v>70</v>
      </c>
      <c r="C730">
        <v>17</v>
      </c>
      <c r="D730" t="s">
        <v>105</v>
      </c>
      <c r="E730" t="s">
        <v>101</v>
      </c>
      <c r="F730" t="s">
        <v>102</v>
      </c>
      <c r="G730">
        <v>0.77456259744802802</v>
      </c>
      <c r="H730">
        <v>2E+20</v>
      </c>
      <c r="I730">
        <v>0</v>
      </c>
      <c r="J730">
        <v>1</v>
      </c>
      <c r="K730">
        <v>1</v>
      </c>
      <c r="L730">
        <v>0</v>
      </c>
      <c r="M73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730" s="5" cm="1">
        <f t="array" ref="N730">MAX(IF((ProjectInfoTable[ProjectName]=ContinuousStatsTable[[#This Row],[ProjectName]]),(ProjectInfoTable[ProjectName]=ContinuousStatsTable[[#This Row],[ProjectName]])*ProjectInfoTable[NumberOfReplications]))</f>
        <v>40</v>
      </c>
      <c r="O730" s="5" cm="1">
        <f t="array" ref="O73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730" s="5" cm="1">
        <f t="array" ref="P73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730" s="5" cm="1">
        <f t="array" ref="Q730">MAX(IF((ProjectInfoTable[ProjectName]=ContinuousStatsTable[[#This Row],[ProjectName]]),(ProjectInfoTable[ProjectName]=ContinuousStatsTable[[#This Row],[ProjectName]])*ProjectInfoTable[ConfidenceInterval]))</f>
        <v>0.95</v>
      </c>
      <c r="R7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730" s="5" cm="1">
        <f t="array" ref="S730">MIN(IF((ContinuousStatsTable[GroupByKey]=ContinuousStatsTable[[#This Row],[GroupByKey]]),(ContinuousStatsTable[GroupByKey]=ContinuousStatsTable[[#This Row],[GroupByKey]])*ContinuousStatsTable[Average]))</f>
        <v>0.51093143286290499</v>
      </c>
      <c r="T730" s="5" cm="1">
        <f t="array" ref="T730">MAX(IF((ContinuousStatsTable[GroupByKey]=ContinuousStatsTable[[#This Row],[GroupByKey]]),(ContinuousStatsTable[GroupByKey]=ContinuousStatsTable[[#This Row],[GroupByKey]])*ContinuousStatsTable[Average]))</f>
        <v>0.99324124232539002</v>
      </c>
      <c r="U730" s="5">
        <f>IF((ContinuousStatsTable[[#This Row],[RepsRequested]]&gt;1),ContinuousStatsTable[[#This Row],[HalfWidth]],ContinuousStatsTable[[#This Row],[BatchMeansHalfWidth]])</f>
        <v>3.8036249547188657E-2</v>
      </c>
    </row>
    <row r="731" spans="1:21" x14ac:dyDescent="0.35">
      <c r="A731" t="s">
        <v>68</v>
      </c>
      <c r="B731" t="s">
        <v>70</v>
      </c>
      <c r="C731">
        <v>17</v>
      </c>
      <c r="D731" t="s">
        <v>105</v>
      </c>
      <c r="E731" t="s">
        <v>103</v>
      </c>
      <c r="F731" t="s">
        <v>102</v>
      </c>
      <c r="G731">
        <v>1.54912519489606</v>
      </c>
      <c r="H731">
        <v>2E+20</v>
      </c>
      <c r="I731">
        <v>0</v>
      </c>
      <c r="J731">
        <v>2</v>
      </c>
      <c r="K731">
        <v>2</v>
      </c>
      <c r="L731">
        <v>0</v>
      </c>
      <c r="M73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731" s="5" cm="1">
        <f t="array" ref="N731">MAX(IF((ProjectInfoTable[ProjectName]=ContinuousStatsTable[[#This Row],[ProjectName]]),(ProjectInfoTable[ProjectName]=ContinuousStatsTable[[#This Row],[ProjectName]])*ProjectInfoTable[NumberOfReplications]))</f>
        <v>40</v>
      </c>
      <c r="O731" s="5" cm="1">
        <f t="array" ref="O73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731" s="5" cm="1">
        <f t="array" ref="P73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731" s="5" cm="1">
        <f t="array" ref="Q731">MAX(IF((ProjectInfoTable[ProjectName]=ContinuousStatsTable[[#This Row],[ProjectName]]),(ProjectInfoTable[ProjectName]=ContinuousStatsTable[[#This Row],[ProjectName]])*ProjectInfoTable[ConfidenceInterval]))</f>
        <v>0.95</v>
      </c>
      <c r="R7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731" s="5" cm="1">
        <f t="array" ref="S731">MIN(IF((ContinuousStatsTable[GroupByKey]=ContinuousStatsTable[[#This Row],[GroupByKey]]),(ContinuousStatsTable[GroupByKey]=ContinuousStatsTable[[#This Row],[GroupByKey]])*ContinuousStatsTable[Average]))</f>
        <v>1.02186286572581</v>
      </c>
      <c r="T731" s="5" cm="1">
        <f t="array" ref="T731">MAX(IF((ContinuousStatsTable[GroupByKey]=ContinuousStatsTable[[#This Row],[GroupByKey]]),(ContinuousStatsTable[GroupByKey]=ContinuousStatsTable[[#This Row],[GroupByKey]])*ContinuousStatsTable[Average]))</f>
        <v>1.98648248465078</v>
      </c>
      <c r="U731" s="5">
        <f>IF((ContinuousStatsTable[[#This Row],[RepsRequested]]&gt;1),ContinuousStatsTable[[#This Row],[HalfWidth]],ContinuousStatsTable[[#This Row],[BatchMeansHalfWidth]])</f>
        <v>7.6072499094375606E-2</v>
      </c>
    </row>
    <row r="732" spans="1:21" x14ac:dyDescent="0.35">
      <c r="A732" t="s">
        <v>68</v>
      </c>
      <c r="B732" t="s">
        <v>70</v>
      </c>
      <c r="C732">
        <v>17</v>
      </c>
      <c r="D732" t="s">
        <v>105</v>
      </c>
      <c r="E732" t="s">
        <v>104</v>
      </c>
      <c r="F732" t="s">
        <v>102</v>
      </c>
      <c r="G732">
        <v>2</v>
      </c>
      <c r="H732">
        <v>2E+20</v>
      </c>
      <c r="I732">
        <v>2</v>
      </c>
      <c r="J732">
        <v>2</v>
      </c>
      <c r="K732">
        <v>2</v>
      </c>
      <c r="L732">
        <v>0</v>
      </c>
      <c r="M73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732" s="5" cm="1">
        <f t="array" ref="N732">MAX(IF((ProjectInfoTable[ProjectName]=ContinuousStatsTable[[#This Row],[ProjectName]]),(ProjectInfoTable[ProjectName]=ContinuousStatsTable[[#This Row],[ProjectName]])*ProjectInfoTable[NumberOfReplications]))</f>
        <v>40</v>
      </c>
      <c r="O732" s="5" cm="1">
        <f t="array" ref="O732">IFERROR(AVERAGE(IF((ContinuousStatsTable[GroupByKey]=ContinuousStatsTable[[#This Row],[GroupByKey]]),(ContinuousStatsTable[GroupByKey]=ContinuousStatsTable[[#This Row],[GroupByKey]])*ContinuousStatsTable[Average])),0)</f>
        <v>2</v>
      </c>
      <c r="P732" s="5" cm="1">
        <f t="array" ref="P732">IFERROR(_xlfn.STDEV.S(IF((ContinuousStatsTable[GroupByKey]=ContinuousStatsTable[[#This Row],[GroupByKey]]),(ContinuousStatsTable[GroupByKey]=ContinuousStatsTable[[#This Row],[GroupByKey]])*ContinuousStatsTable[Average])),0)</f>
        <v>0</v>
      </c>
      <c r="Q732" s="5" cm="1">
        <f t="array" ref="Q732">MAX(IF((ProjectInfoTable[ProjectName]=ContinuousStatsTable[[#This Row],[ProjectName]]),(ProjectInfoTable[ProjectName]=ContinuousStatsTable[[#This Row],[ProjectName]])*ProjectInfoTable[ConfidenceInterval]))</f>
        <v>0.95</v>
      </c>
      <c r="R7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2" s="5" cm="1">
        <f t="array" ref="S732">MIN(IF((ContinuousStatsTable[GroupByKey]=ContinuousStatsTable[[#This Row],[GroupByKey]]),(ContinuousStatsTable[GroupByKey]=ContinuousStatsTable[[#This Row],[GroupByKey]])*ContinuousStatsTable[Average]))</f>
        <v>2</v>
      </c>
      <c r="T732" s="5" cm="1">
        <f t="array" ref="T732">MAX(IF((ContinuousStatsTable[GroupByKey]=ContinuousStatsTable[[#This Row],[GroupByKey]]),(ContinuousStatsTable[GroupByKey]=ContinuousStatsTable[[#This Row],[GroupByKey]])*ContinuousStatsTable[Average]))</f>
        <v>2</v>
      </c>
      <c r="U732" s="5">
        <f>IF((ContinuousStatsTable[[#This Row],[RepsRequested]]&gt;1),ContinuousStatsTable[[#This Row],[HalfWidth]],ContinuousStatsTable[[#This Row],[BatchMeansHalfWidth]])</f>
        <v>0</v>
      </c>
    </row>
    <row r="733" spans="1:21" x14ac:dyDescent="0.35">
      <c r="A733" t="s">
        <v>68</v>
      </c>
      <c r="B733" t="s">
        <v>70</v>
      </c>
      <c r="C733">
        <v>17</v>
      </c>
      <c r="D733" t="s">
        <v>106</v>
      </c>
      <c r="E733" t="s">
        <v>101</v>
      </c>
      <c r="F733" t="s">
        <v>102</v>
      </c>
      <c r="G733">
        <v>2.68435417556496E-2</v>
      </c>
      <c r="H733">
        <v>2E+20</v>
      </c>
      <c r="I733">
        <v>0</v>
      </c>
      <c r="J733">
        <v>1</v>
      </c>
      <c r="K733">
        <v>0</v>
      </c>
      <c r="L733">
        <v>0</v>
      </c>
      <c r="M73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733" s="5" cm="1">
        <f t="array" ref="N733">MAX(IF((ProjectInfoTable[ProjectName]=ContinuousStatsTable[[#This Row],[ProjectName]]),(ProjectInfoTable[ProjectName]=ContinuousStatsTable[[#This Row],[ProjectName]])*ProjectInfoTable[NumberOfReplications]))</f>
        <v>40</v>
      </c>
      <c r="O733" s="5" cm="1">
        <f t="array" ref="O73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733" s="5" cm="1">
        <f t="array" ref="P73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733" s="5" cm="1">
        <f t="array" ref="Q733">MAX(IF((ProjectInfoTable[ProjectName]=ContinuousStatsTable[[#This Row],[ProjectName]]),(ProjectInfoTable[ProjectName]=ContinuousStatsTable[[#This Row],[ProjectName]])*ProjectInfoTable[ConfidenceInterval]))</f>
        <v>0.95</v>
      </c>
      <c r="R7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733" s="5" cm="1">
        <f t="array" ref="S733">MIN(IF((ContinuousStatsTable[GroupByKey]=ContinuousStatsTable[[#This Row],[GroupByKey]]),(ContinuousStatsTable[GroupByKey]=ContinuousStatsTable[[#This Row],[GroupByKey]])*ContinuousStatsTable[Average]))</f>
        <v>1.4048189417398899E-2</v>
      </c>
      <c r="T733" s="5" cm="1">
        <f t="array" ref="T733">MAX(IF((ContinuousStatsTable[GroupByKey]=ContinuousStatsTable[[#This Row],[GroupByKey]]),(ContinuousStatsTable[GroupByKey]=ContinuousStatsTable[[#This Row],[GroupByKey]])*ContinuousStatsTable[Average]))</f>
        <v>4.5875370133509598E-2</v>
      </c>
      <c r="U733" s="5">
        <f>IF((ContinuousStatsTable[[#This Row],[RepsRequested]]&gt;1),ContinuousStatsTable[[#This Row],[HalfWidth]],ContinuousStatsTable[[#This Row],[BatchMeansHalfWidth]])</f>
        <v>2.1678538559285762E-3</v>
      </c>
    </row>
    <row r="734" spans="1:21" x14ac:dyDescent="0.35">
      <c r="A734" t="s">
        <v>68</v>
      </c>
      <c r="B734" t="s">
        <v>70</v>
      </c>
      <c r="C734">
        <v>17</v>
      </c>
      <c r="D734" t="s">
        <v>106</v>
      </c>
      <c r="E734" t="s">
        <v>103</v>
      </c>
      <c r="F734" t="s">
        <v>102</v>
      </c>
      <c r="G734">
        <v>2.68435417556496E-2</v>
      </c>
      <c r="H734">
        <v>2E+20</v>
      </c>
      <c r="I734">
        <v>0</v>
      </c>
      <c r="J734">
        <v>1</v>
      </c>
      <c r="K734">
        <v>0</v>
      </c>
      <c r="L734">
        <v>0</v>
      </c>
      <c r="M73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734" s="5" cm="1">
        <f t="array" ref="N734">MAX(IF((ProjectInfoTable[ProjectName]=ContinuousStatsTable[[#This Row],[ProjectName]]),(ProjectInfoTable[ProjectName]=ContinuousStatsTable[[#This Row],[ProjectName]])*ProjectInfoTable[NumberOfReplications]))</f>
        <v>40</v>
      </c>
      <c r="O734" s="5" cm="1">
        <f t="array" ref="O73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734" s="5" cm="1">
        <f t="array" ref="P73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734" s="5" cm="1">
        <f t="array" ref="Q734">MAX(IF((ProjectInfoTable[ProjectName]=ContinuousStatsTable[[#This Row],[ProjectName]]),(ProjectInfoTable[ProjectName]=ContinuousStatsTable[[#This Row],[ProjectName]])*ProjectInfoTable[ConfidenceInterval]))</f>
        <v>0.95</v>
      </c>
      <c r="R7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734" s="5" cm="1">
        <f t="array" ref="S734">MIN(IF((ContinuousStatsTable[GroupByKey]=ContinuousStatsTable[[#This Row],[GroupByKey]]),(ContinuousStatsTable[GroupByKey]=ContinuousStatsTable[[#This Row],[GroupByKey]])*ContinuousStatsTable[Average]))</f>
        <v>1.4048189417398899E-2</v>
      </c>
      <c r="T734" s="5" cm="1">
        <f t="array" ref="T734">MAX(IF((ContinuousStatsTable[GroupByKey]=ContinuousStatsTable[[#This Row],[GroupByKey]]),(ContinuousStatsTable[GroupByKey]=ContinuousStatsTable[[#This Row],[GroupByKey]])*ContinuousStatsTable[Average]))</f>
        <v>4.5875370133509598E-2</v>
      </c>
      <c r="U734" s="5">
        <f>IF((ContinuousStatsTable[[#This Row],[RepsRequested]]&gt;1),ContinuousStatsTable[[#This Row],[HalfWidth]],ContinuousStatsTable[[#This Row],[BatchMeansHalfWidth]])</f>
        <v>2.1678538559285762E-3</v>
      </c>
    </row>
    <row r="735" spans="1:21" x14ac:dyDescent="0.35">
      <c r="A735" t="s">
        <v>68</v>
      </c>
      <c r="B735" t="s">
        <v>70</v>
      </c>
      <c r="C735">
        <v>17</v>
      </c>
      <c r="D735" t="s">
        <v>106</v>
      </c>
      <c r="E735" t="s">
        <v>104</v>
      </c>
      <c r="F735" t="s">
        <v>102</v>
      </c>
      <c r="G735">
        <v>1</v>
      </c>
      <c r="H735">
        <v>2E+20</v>
      </c>
      <c r="I735">
        <v>1</v>
      </c>
      <c r="J735">
        <v>1</v>
      </c>
      <c r="K735">
        <v>1</v>
      </c>
      <c r="L735">
        <v>0</v>
      </c>
      <c r="M73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735" s="5" cm="1">
        <f t="array" ref="N735">MAX(IF((ProjectInfoTable[ProjectName]=ContinuousStatsTable[[#This Row],[ProjectName]]),(ProjectInfoTable[ProjectName]=ContinuousStatsTable[[#This Row],[ProjectName]])*ProjectInfoTable[NumberOfReplications]))</f>
        <v>40</v>
      </c>
      <c r="O735" s="5" cm="1">
        <f t="array" ref="O735">IFERROR(AVERAGE(IF((ContinuousStatsTable[GroupByKey]=ContinuousStatsTable[[#This Row],[GroupByKey]]),(ContinuousStatsTable[GroupByKey]=ContinuousStatsTable[[#This Row],[GroupByKey]])*ContinuousStatsTable[Average])),0)</f>
        <v>1</v>
      </c>
      <c r="P735" s="5" cm="1">
        <f t="array" ref="P735">IFERROR(_xlfn.STDEV.S(IF((ContinuousStatsTable[GroupByKey]=ContinuousStatsTable[[#This Row],[GroupByKey]]),(ContinuousStatsTable[GroupByKey]=ContinuousStatsTable[[#This Row],[GroupByKey]])*ContinuousStatsTable[Average])),0)</f>
        <v>0</v>
      </c>
      <c r="Q735" s="5" cm="1">
        <f t="array" ref="Q735">MAX(IF((ProjectInfoTable[ProjectName]=ContinuousStatsTable[[#This Row],[ProjectName]]),(ProjectInfoTable[ProjectName]=ContinuousStatsTable[[#This Row],[ProjectName]])*ProjectInfoTable[ConfidenceInterval]))</f>
        <v>0.95</v>
      </c>
      <c r="R7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5" s="5" cm="1">
        <f t="array" ref="S735">MIN(IF((ContinuousStatsTable[GroupByKey]=ContinuousStatsTable[[#This Row],[GroupByKey]]),(ContinuousStatsTable[GroupByKey]=ContinuousStatsTable[[#This Row],[GroupByKey]])*ContinuousStatsTable[Average]))</f>
        <v>1</v>
      </c>
      <c r="T735" s="5" cm="1">
        <f t="array" ref="T735">MAX(IF((ContinuousStatsTable[GroupByKey]=ContinuousStatsTable[[#This Row],[GroupByKey]]),(ContinuousStatsTable[GroupByKey]=ContinuousStatsTable[[#This Row],[GroupByKey]])*ContinuousStatsTable[Average]))</f>
        <v>1</v>
      </c>
      <c r="U735" s="5">
        <f>IF((ContinuousStatsTable[[#This Row],[RepsRequested]]&gt;1),ContinuousStatsTable[[#This Row],[HalfWidth]],ContinuousStatsTable[[#This Row],[BatchMeansHalfWidth]])</f>
        <v>0</v>
      </c>
    </row>
    <row r="736" spans="1:21" x14ac:dyDescent="0.35">
      <c r="A736" t="s">
        <v>68</v>
      </c>
      <c r="B736" t="s">
        <v>70</v>
      </c>
      <c r="C736">
        <v>17</v>
      </c>
      <c r="D736" t="s">
        <v>88</v>
      </c>
      <c r="E736" t="s">
        <v>98</v>
      </c>
      <c r="F736" t="s">
        <v>73</v>
      </c>
      <c r="G736">
        <v>0</v>
      </c>
      <c r="H736">
        <v>2E+20</v>
      </c>
      <c r="I736">
        <v>0</v>
      </c>
      <c r="J736">
        <v>0</v>
      </c>
      <c r="K736">
        <v>0</v>
      </c>
      <c r="L736">
        <v>0</v>
      </c>
      <c r="M73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736" s="5" cm="1">
        <f t="array" ref="N736">MAX(IF((ProjectInfoTable[ProjectName]=ContinuousStatsTable[[#This Row],[ProjectName]]),(ProjectInfoTable[ProjectName]=ContinuousStatsTable[[#This Row],[ProjectName]])*ProjectInfoTable[NumberOfReplications]))</f>
        <v>40</v>
      </c>
      <c r="O736" s="5" cm="1">
        <f t="array" ref="O736">IFERROR(AVERAGE(IF((ContinuousStatsTable[GroupByKey]=ContinuousStatsTable[[#This Row],[GroupByKey]]),(ContinuousStatsTable[GroupByKey]=ContinuousStatsTable[[#This Row],[GroupByKey]])*ContinuousStatsTable[Average])),0)</f>
        <v>0</v>
      </c>
      <c r="P736" s="5" cm="1">
        <f t="array" ref="P736">IFERROR(_xlfn.STDEV.S(IF((ContinuousStatsTable[GroupByKey]=ContinuousStatsTable[[#This Row],[GroupByKey]]),(ContinuousStatsTable[GroupByKey]=ContinuousStatsTable[[#This Row],[GroupByKey]])*ContinuousStatsTable[Average])),0)</f>
        <v>0</v>
      </c>
      <c r="Q736" s="5" cm="1">
        <f t="array" ref="Q736">MAX(IF((ProjectInfoTable[ProjectName]=ContinuousStatsTable[[#This Row],[ProjectName]]),(ProjectInfoTable[ProjectName]=ContinuousStatsTable[[#This Row],[ProjectName]])*ProjectInfoTable[ConfidenceInterval]))</f>
        <v>0.95</v>
      </c>
      <c r="R7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6" s="5" cm="1">
        <f t="array" ref="S736">MIN(IF((ContinuousStatsTable[GroupByKey]=ContinuousStatsTable[[#This Row],[GroupByKey]]),(ContinuousStatsTable[GroupByKey]=ContinuousStatsTable[[#This Row],[GroupByKey]])*ContinuousStatsTable[Average]))</f>
        <v>0</v>
      </c>
      <c r="T736" s="5" cm="1">
        <f t="array" ref="T736">MAX(IF((ContinuousStatsTable[GroupByKey]=ContinuousStatsTable[[#This Row],[GroupByKey]]),(ContinuousStatsTable[GroupByKey]=ContinuousStatsTable[[#This Row],[GroupByKey]])*ContinuousStatsTable[Average]))</f>
        <v>0</v>
      </c>
      <c r="U736" s="5">
        <f>IF((ContinuousStatsTable[[#This Row],[RepsRequested]]&gt;1),ContinuousStatsTable[[#This Row],[HalfWidth]],ContinuousStatsTable[[#This Row],[BatchMeansHalfWidth]])</f>
        <v>0</v>
      </c>
    </row>
    <row r="737" spans="1:21" x14ac:dyDescent="0.35">
      <c r="A737" t="s">
        <v>68</v>
      </c>
      <c r="B737" t="s">
        <v>70</v>
      </c>
      <c r="C737">
        <v>17</v>
      </c>
      <c r="D737" t="s">
        <v>89</v>
      </c>
      <c r="E737" t="s">
        <v>98</v>
      </c>
      <c r="F737" t="s">
        <v>73</v>
      </c>
      <c r="G737">
        <v>0.50240397591265895</v>
      </c>
      <c r="H737">
        <v>2E+20</v>
      </c>
      <c r="I737">
        <v>0</v>
      </c>
      <c r="J737">
        <v>8</v>
      </c>
      <c r="K737">
        <v>0</v>
      </c>
      <c r="L737">
        <v>0</v>
      </c>
      <c r="M73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737" s="5" cm="1">
        <f t="array" ref="N737">MAX(IF((ProjectInfoTable[ProjectName]=ContinuousStatsTable[[#This Row],[ProjectName]]),(ProjectInfoTable[ProjectName]=ContinuousStatsTable[[#This Row],[ProjectName]])*ProjectInfoTable[NumberOfReplications]))</f>
        <v>40</v>
      </c>
      <c r="O737" s="5" cm="1">
        <f t="array" ref="O73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737" s="5" cm="1">
        <f t="array" ref="P73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737" s="5" cm="1">
        <f t="array" ref="Q737">MAX(IF((ProjectInfoTable[ProjectName]=ContinuousStatsTable[[#This Row],[ProjectName]]),(ProjectInfoTable[ProjectName]=ContinuousStatsTable[[#This Row],[ProjectName]])*ProjectInfoTable[ConfidenceInterval]))</f>
        <v>0.95</v>
      </c>
      <c r="R7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737" s="5" cm="1">
        <f t="array" ref="S737">MIN(IF((ContinuousStatsTable[GroupByKey]=ContinuousStatsTable[[#This Row],[GroupByKey]]),(ContinuousStatsTable[GroupByKey]=ContinuousStatsTable[[#This Row],[GroupByKey]])*ContinuousStatsTable[Average]))</f>
        <v>0.204887090690615</v>
      </c>
      <c r="T737" s="5" cm="1">
        <f t="array" ref="T737">MAX(IF((ContinuousStatsTable[GroupByKey]=ContinuousStatsTable[[#This Row],[GroupByKey]]),(ContinuousStatsTable[GroupByKey]=ContinuousStatsTable[[#This Row],[GroupByKey]])*ContinuousStatsTable[Average]))</f>
        <v>0.964264608806778</v>
      </c>
      <c r="U737" s="5">
        <f>IF((ContinuousStatsTable[[#This Row],[RepsRequested]]&gt;1),ContinuousStatsTable[[#This Row],[HalfWidth]],ContinuousStatsTable[[#This Row],[BatchMeansHalfWidth]])</f>
        <v>4.9144138657566706E-2</v>
      </c>
    </row>
    <row r="738" spans="1:21" x14ac:dyDescent="0.35">
      <c r="A738" t="s">
        <v>68</v>
      </c>
      <c r="B738" t="s">
        <v>70</v>
      </c>
      <c r="C738">
        <v>17</v>
      </c>
      <c r="D738" t="s">
        <v>107</v>
      </c>
      <c r="E738" t="s">
        <v>101</v>
      </c>
      <c r="F738" t="s">
        <v>102</v>
      </c>
      <c r="G738">
        <v>0.12536663622246999</v>
      </c>
      <c r="H738">
        <v>2E+20</v>
      </c>
      <c r="I738">
        <v>0</v>
      </c>
      <c r="J738">
        <v>1</v>
      </c>
      <c r="K738">
        <v>0</v>
      </c>
      <c r="L738">
        <v>0</v>
      </c>
      <c r="M73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738" s="5" cm="1">
        <f t="array" ref="N738">MAX(IF((ProjectInfoTable[ProjectName]=ContinuousStatsTable[[#This Row],[ProjectName]]),(ProjectInfoTable[ProjectName]=ContinuousStatsTable[[#This Row],[ProjectName]])*ProjectInfoTable[NumberOfReplications]))</f>
        <v>40</v>
      </c>
      <c r="O738" s="5" cm="1">
        <f t="array" ref="O73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738" s="5" cm="1">
        <f t="array" ref="P73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738" s="5" cm="1">
        <f t="array" ref="Q738">MAX(IF((ProjectInfoTable[ProjectName]=ContinuousStatsTable[[#This Row],[ProjectName]]),(ProjectInfoTable[ProjectName]=ContinuousStatsTable[[#This Row],[ProjectName]])*ProjectInfoTable[ConfidenceInterval]))</f>
        <v>0.95</v>
      </c>
      <c r="R7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738" s="5" cm="1">
        <f t="array" ref="S738">MIN(IF((ContinuousStatsTable[GroupByKey]=ContinuousStatsTable[[#This Row],[GroupByKey]]),(ContinuousStatsTable[GroupByKey]=ContinuousStatsTable[[#This Row],[GroupByKey]])*ContinuousStatsTable[Average]))</f>
        <v>5.37537032568541E-2</v>
      </c>
      <c r="T738" s="5" cm="1">
        <f t="array" ref="T738">MAX(IF((ContinuousStatsTable[GroupByKey]=ContinuousStatsTable[[#This Row],[GroupByKey]]),(ContinuousStatsTable[GroupByKey]=ContinuousStatsTable[[#This Row],[GroupByKey]])*ContinuousStatsTable[Average]))</f>
        <v>0.25294900578934798</v>
      </c>
      <c r="U738" s="5">
        <f>IF((ContinuousStatsTable[[#This Row],[RepsRequested]]&gt;1),ContinuousStatsTable[[#This Row],[HalfWidth]],ContinuousStatsTable[[#This Row],[BatchMeansHalfWidth]])</f>
        <v>1.2546446473909312E-2</v>
      </c>
    </row>
    <row r="739" spans="1:21" x14ac:dyDescent="0.35">
      <c r="A739" t="s">
        <v>68</v>
      </c>
      <c r="B739" t="s">
        <v>70</v>
      </c>
      <c r="C739">
        <v>17</v>
      </c>
      <c r="D739" t="s">
        <v>107</v>
      </c>
      <c r="E739" t="s">
        <v>103</v>
      </c>
      <c r="F739" t="s">
        <v>102</v>
      </c>
      <c r="G739">
        <v>0.25073327244493998</v>
      </c>
      <c r="H739">
        <v>2E+20</v>
      </c>
      <c r="I739">
        <v>0</v>
      </c>
      <c r="J739">
        <v>2</v>
      </c>
      <c r="K739">
        <v>0</v>
      </c>
      <c r="L739">
        <v>0</v>
      </c>
      <c r="M73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739" s="5" cm="1">
        <f t="array" ref="N739">MAX(IF((ProjectInfoTable[ProjectName]=ContinuousStatsTable[[#This Row],[ProjectName]]),(ProjectInfoTable[ProjectName]=ContinuousStatsTable[[#This Row],[ProjectName]])*ProjectInfoTable[NumberOfReplications]))</f>
        <v>40</v>
      </c>
      <c r="O739" s="5" cm="1">
        <f t="array" ref="O73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739" s="5" cm="1">
        <f t="array" ref="P73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739" s="5" cm="1">
        <f t="array" ref="Q739">MAX(IF((ProjectInfoTable[ProjectName]=ContinuousStatsTable[[#This Row],[ProjectName]]),(ProjectInfoTable[ProjectName]=ContinuousStatsTable[[#This Row],[ProjectName]])*ProjectInfoTable[ConfidenceInterval]))</f>
        <v>0.95</v>
      </c>
      <c r="R7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739" s="5" cm="1">
        <f t="array" ref="S739">MIN(IF((ContinuousStatsTable[GroupByKey]=ContinuousStatsTable[[#This Row],[GroupByKey]]),(ContinuousStatsTable[GroupByKey]=ContinuousStatsTable[[#This Row],[GroupByKey]])*ContinuousStatsTable[Average]))</f>
        <v>0.10750740651370801</v>
      </c>
      <c r="T739" s="5" cm="1">
        <f t="array" ref="T739">MAX(IF((ContinuousStatsTable[GroupByKey]=ContinuousStatsTable[[#This Row],[GroupByKey]]),(ContinuousStatsTable[GroupByKey]=ContinuousStatsTable[[#This Row],[GroupByKey]])*ContinuousStatsTable[Average]))</f>
        <v>0.50589801157869696</v>
      </c>
      <c r="U739" s="5">
        <f>IF((ContinuousStatsTable[[#This Row],[RepsRequested]]&gt;1),ContinuousStatsTable[[#This Row],[HalfWidth]],ContinuousStatsTable[[#This Row],[BatchMeansHalfWidth]])</f>
        <v>2.5092892947818527E-2</v>
      </c>
    </row>
    <row r="740" spans="1:21" x14ac:dyDescent="0.35">
      <c r="A740" t="s">
        <v>68</v>
      </c>
      <c r="B740" t="s">
        <v>70</v>
      </c>
      <c r="C740">
        <v>17</v>
      </c>
      <c r="D740" t="s">
        <v>107</v>
      </c>
      <c r="E740" t="s">
        <v>104</v>
      </c>
      <c r="F740" t="s">
        <v>102</v>
      </c>
      <c r="G740">
        <v>2</v>
      </c>
      <c r="H740">
        <v>2E+20</v>
      </c>
      <c r="I740">
        <v>2</v>
      </c>
      <c r="J740">
        <v>2</v>
      </c>
      <c r="K740">
        <v>2</v>
      </c>
      <c r="L740">
        <v>0</v>
      </c>
      <c r="M74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740" s="5" cm="1">
        <f t="array" ref="N740">MAX(IF((ProjectInfoTable[ProjectName]=ContinuousStatsTable[[#This Row],[ProjectName]]),(ProjectInfoTable[ProjectName]=ContinuousStatsTable[[#This Row],[ProjectName]])*ProjectInfoTable[NumberOfReplications]))</f>
        <v>40</v>
      </c>
      <c r="O740" s="5" cm="1">
        <f t="array" ref="O740">IFERROR(AVERAGE(IF((ContinuousStatsTable[GroupByKey]=ContinuousStatsTable[[#This Row],[GroupByKey]]),(ContinuousStatsTable[GroupByKey]=ContinuousStatsTable[[#This Row],[GroupByKey]])*ContinuousStatsTable[Average])),0)</f>
        <v>2</v>
      </c>
      <c r="P740" s="5" cm="1">
        <f t="array" ref="P740">IFERROR(_xlfn.STDEV.S(IF((ContinuousStatsTable[GroupByKey]=ContinuousStatsTable[[#This Row],[GroupByKey]]),(ContinuousStatsTable[GroupByKey]=ContinuousStatsTable[[#This Row],[GroupByKey]])*ContinuousStatsTable[Average])),0)</f>
        <v>0</v>
      </c>
      <c r="Q740" s="5" cm="1">
        <f t="array" ref="Q740">MAX(IF((ProjectInfoTable[ProjectName]=ContinuousStatsTable[[#This Row],[ProjectName]]),(ProjectInfoTable[ProjectName]=ContinuousStatsTable[[#This Row],[ProjectName]])*ProjectInfoTable[ConfidenceInterval]))</f>
        <v>0.95</v>
      </c>
      <c r="R7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0" s="5" cm="1">
        <f t="array" ref="S740">MIN(IF((ContinuousStatsTable[GroupByKey]=ContinuousStatsTable[[#This Row],[GroupByKey]]),(ContinuousStatsTable[GroupByKey]=ContinuousStatsTable[[#This Row],[GroupByKey]])*ContinuousStatsTable[Average]))</f>
        <v>2</v>
      </c>
      <c r="T740" s="5" cm="1">
        <f t="array" ref="T740">MAX(IF((ContinuousStatsTable[GroupByKey]=ContinuousStatsTable[[#This Row],[GroupByKey]]),(ContinuousStatsTable[GroupByKey]=ContinuousStatsTable[[#This Row],[GroupByKey]])*ContinuousStatsTable[Average]))</f>
        <v>2</v>
      </c>
      <c r="U740" s="5">
        <f>IF((ContinuousStatsTable[[#This Row],[RepsRequested]]&gt;1),ContinuousStatsTable[[#This Row],[HalfWidth]],ContinuousStatsTable[[#This Row],[BatchMeansHalfWidth]])</f>
        <v>0</v>
      </c>
    </row>
    <row r="741" spans="1:21" x14ac:dyDescent="0.35">
      <c r="A741" t="s">
        <v>68</v>
      </c>
      <c r="B741" t="s">
        <v>70</v>
      </c>
      <c r="C741">
        <v>17</v>
      </c>
      <c r="D741" t="s">
        <v>90</v>
      </c>
      <c r="E741" t="s">
        <v>98</v>
      </c>
      <c r="F741" t="s">
        <v>73</v>
      </c>
      <c r="G741">
        <v>0</v>
      </c>
      <c r="H741">
        <v>2E+20</v>
      </c>
      <c r="I741">
        <v>0</v>
      </c>
      <c r="J741">
        <v>0</v>
      </c>
      <c r="K741">
        <v>0</v>
      </c>
      <c r="L741">
        <v>0</v>
      </c>
      <c r="M74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741" s="5" cm="1">
        <f t="array" ref="N741">MAX(IF((ProjectInfoTable[ProjectName]=ContinuousStatsTable[[#This Row],[ProjectName]]),(ProjectInfoTable[ProjectName]=ContinuousStatsTable[[#This Row],[ProjectName]])*ProjectInfoTable[NumberOfReplications]))</f>
        <v>40</v>
      </c>
      <c r="O741" s="5" cm="1">
        <f t="array" ref="O74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741" s="5" cm="1">
        <f t="array" ref="P74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741" s="5" cm="1">
        <f t="array" ref="Q741">MAX(IF((ProjectInfoTable[ProjectName]=ContinuousStatsTable[[#This Row],[ProjectName]]),(ProjectInfoTable[ProjectName]=ContinuousStatsTable[[#This Row],[ProjectName]])*ProjectInfoTable[ConfidenceInterval]))</f>
        <v>0.95</v>
      </c>
      <c r="R7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741" s="5" cm="1">
        <f t="array" ref="S741">MIN(IF((ContinuousStatsTable[GroupByKey]=ContinuousStatsTable[[#This Row],[GroupByKey]]),(ContinuousStatsTable[GroupByKey]=ContinuousStatsTable[[#This Row],[GroupByKey]])*ContinuousStatsTable[Average]))</f>
        <v>0</v>
      </c>
      <c r="T741" s="5" cm="1">
        <f t="array" ref="T741">MAX(IF((ContinuousStatsTable[GroupByKey]=ContinuousStatsTable[[#This Row],[GroupByKey]]),(ContinuousStatsTable[GroupByKey]=ContinuousStatsTable[[#This Row],[GroupByKey]])*ContinuousStatsTable[Average]))</f>
        <v>3.9129347275412202E-2</v>
      </c>
      <c r="U741" s="5">
        <f>IF((ContinuousStatsTable[[#This Row],[RepsRequested]]&gt;1),ContinuousStatsTable[[#This Row],[HalfWidth]],ContinuousStatsTable[[#This Row],[BatchMeansHalfWidth]])</f>
        <v>2.9617305217409431E-3</v>
      </c>
    </row>
    <row r="742" spans="1:21" x14ac:dyDescent="0.35">
      <c r="A742" t="s">
        <v>68</v>
      </c>
      <c r="B742" t="s">
        <v>70</v>
      </c>
      <c r="C742">
        <v>17</v>
      </c>
      <c r="D742" t="s">
        <v>91</v>
      </c>
      <c r="E742" t="s">
        <v>98</v>
      </c>
      <c r="F742" t="s">
        <v>73</v>
      </c>
      <c r="G742">
        <v>1.58146898023411E-2</v>
      </c>
      <c r="H742">
        <v>2E+20</v>
      </c>
      <c r="I742">
        <v>0</v>
      </c>
      <c r="J742">
        <v>1</v>
      </c>
      <c r="K742">
        <v>0</v>
      </c>
      <c r="L742">
        <v>0</v>
      </c>
      <c r="M74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742" s="5" cm="1">
        <f t="array" ref="N742">MAX(IF((ProjectInfoTable[ProjectName]=ContinuousStatsTable[[#This Row],[ProjectName]]),(ProjectInfoTable[ProjectName]=ContinuousStatsTable[[#This Row],[ProjectName]])*ProjectInfoTable[NumberOfReplications]))</f>
        <v>40</v>
      </c>
      <c r="O742" s="5" cm="1">
        <f t="array" ref="O74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742" s="5" cm="1">
        <f t="array" ref="P74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742" s="5" cm="1">
        <f t="array" ref="Q742">MAX(IF((ProjectInfoTable[ProjectName]=ContinuousStatsTable[[#This Row],[ProjectName]]),(ProjectInfoTable[ProjectName]=ContinuousStatsTable[[#This Row],[ProjectName]])*ProjectInfoTable[ConfidenceInterval]))</f>
        <v>0.95</v>
      </c>
      <c r="R7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742" s="5" cm="1">
        <f t="array" ref="S742">MIN(IF((ContinuousStatsTable[GroupByKey]=ContinuousStatsTable[[#This Row],[GroupByKey]]),(ContinuousStatsTable[GroupByKey]=ContinuousStatsTable[[#This Row],[GroupByKey]])*ContinuousStatsTable[Average]))</f>
        <v>0</v>
      </c>
      <c r="T742" s="5" cm="1">
        <f t="array" ref="T742">MAX(IF((ContinuousStatsTable[GroupByKey]=ContinuousStatsTable[[#This Row],[GroupByKey]]),(ContinuousStatsTable[GroupByKey]=ContinuousStatsTable[[#This Row],[GroupByKey]])*ContinuousStatsTable[Average]))</f>
        <v>5.1297285883804403E-2</v>
      </c>
      <c r="U742" s="5">
        <f>IF((ContinuousStatsTable[[#This Row],[RepsRequested]]&gt;1),ContinuousStatsTable[[#This Row],[HalfWidth]],ContinuousStatsTable[[#This Row],[BatchMeansHalfWidth]])</f>
        <v>4.266409302196481E-3</v>
      </c>
    </row>
    <row r="743" spans="1:21" x14ac:dyDescent="0.35">
      <c r="A743" t="s">
        <v>68</v>
      </c>
      <c r="B743" t="s">
        <v>70</v>
      </c>
      <c r="C743">
        <v>17</v>
      </c>
      <c r="D743" t="s">
        <v>92</v>
      </c>
      <c r="E743" t="s">
        <v>98</v>
      </c>
      <c r="F743" t="s">
        <v>73</v>
      </c>
      <c r="G743">
        <v>3.3277679568962899</v>
      </c>
      <c r="H743">
        <v>2E+20</v>
      </c>
      <c r="I743">
        <v>0</v>
      </c>
      <c r="J743">
        <v>10</v>
      </c>
      <c r="K743">
        <v>9</v>
      </c>
      <c r="L743">
        <v>0</v>
      </c>
      <c r="M74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743" s="5" cm="1">
        <f t="array" ref="N743">MAX(IF((ProjectInfoTable[ProjectName]=ContinuousStatsTable[[#This Row],[ProjectName]]),(ProjectInfoTable[ProjectName]=ContinuousStatsTable[[#This Row],[ProjectName]])*ProjectInfoTable[NumberOfReplications]))</f>
        <v>40</v>
      </c>
      <c r="O743" s="5" cm="1">
        <f t="array" ref="O74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743" s="5" cm="1">
        <f t="array" ref="P74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743" s="5" cm="1">
        <f t="array" ref="Q743">MAX(IF((ProjectInfoTable[ProjectName]=ContinuousStatsTable[[#This Row],[ProjectName]]),(ProjectInfoTable[ProjectName]=ContinuousStatsTable[[#This Row],[ProjectName]])*ProjectInfoTable[ConfidenceInterval]))</f>
        <v>0.95</v>
      </c>
      <c r="R7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743" s="5" cm="1">
        <f t="array" ref="S743">MIN(IF((ContinuousStatsTable[GroupByKey]=ContinuousStatsTable[[#This Row],[GroupByKey]]),(ContinuousStatsTable[GroupByKey]=ContinuousStatsTable[[#This Row],[GroupByKey]])*ContinuousStatsTable[Average]))</f>
        <v>3.0665287286053702</v>
      </c>
      <c r="T743" s="5" cm="1">
        <f t="array" ref="T743">MAX(IF((ContinuousStatsTable[GroupByKey]=ContinuousStatsTable[[#This Row],[GroupByKey]]),(ContinuousStatsTable[GroupByKey]=ContinuousStatsTable[[#This Row],[GroupByKey]])*ContinuousStatsTable[Average]))</f>
        <v>5.6439865641560401</v>
      </c>
      <c r="U743" s="5">
        <f>IF((ContinuousStatsTable[[#This Row],[RepsRequested]]&gt;1),ContinuousStatsTable[[#This Row],[HalfWidth]],ContinuousStatsTable[[#This Row],[BatchMeansHalfWidth]])</f>
        <v>0.22493791736316851</v>
      </c>
    </row>
    <row r="744" spans="1:21" x14ac:dyDescent="0.35">
      <c r="A744" t="s">
        <v>68</v>
      </c>
      <c r="B744" t="s">
        <v>70</v>
      </c>
      <c r="C744">
        <v>17</v>
      </c>
      <c r="D744" t="s">
        <v>94</v>
      </c>
      <c r="E744" t="s">
        <v>98</v>
      </c>
      <c r="F744" t="s">
        <v>73</v>
      </c>
      <c r="G744">
        <v>0</v>
      </c>
      <c r="H744">
        <v>2E+20</v>
      </c>
      <c r="I744">
        <v>0</v>
      </c>
      <c r="J744">
        <v>0</v>
      </c>
      <c r="K744">
        <v>0</v>
      </c>
      <c r="L744">
        <v>0</v>
      </c>
      <c r="M74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744" s="5" cm="1">
        <f t="array" ref="N744">MAX(IF((ProjectInfoTable[ProjectName]=ContinuousStatsTable[[#This Row],[ProjectName]]),(ProjectInfoTable[ProjectName]=ContinuousStatsTable[[#This Row],[ProjectName]])*ProjectInfoTable[NumberOfReplications]))</f>
        <v>40</v>
      </c>
      <c r="O744" s="5" cm="1">
        <f t="array" ref="O744">IFERROR(AVERAGE(IF((ContinuousStatsTable[GroupByKey]=ContinuousStatsTable[[#This Row],[GroupByKey]]),(ContinuousStatsTable[GroupByKey]=ContinuousStatsTable[[#This Row],[GroupByKey]])*ContinuousStatsTable[Average])),0)</f>
        <v>0</v>
      </c>
      <c r="P744" s="5" cm="1">
        <f t="array" ref="P744">IFERROR(_xlfn.STDEV.S(IF((ContinuousStatsTable[GroupByKey]=ContinuousStatsTable[[#This Row],[GroupByKey]]),(ContinuousStatsTable[GroupByKey]=ContinuousStatsTable[[#This Row],[GroupByKey]])*ContinuousStatsTable[Average])),0)</f>
        <v>0</v>
      </c>
      <c r="Q744" s="5" cm="1">
        <f t="array" ref="Q744">MAX(IF((ProjectInfoTable[ProjectName]=ContinuousStatsTable[[#This Row],[ProjectName]]),(ProjectInfoTable[ProjectName]=ContinuousStatsTable[[#This Row],[ProjectName]])*ProjectInfoTable[ConfidenceInterval]))</f>
        <v>0.95</v>
      </c>
      <c r="R7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4" s="5" cm="1">
        <f t="array" ref="S744">MIN(IF((ContinuousStatsTable[GroupByKey]=ContinuousStatsTable[[#This Row],[GroupByKey]]),(ContinuousStatsTable[GroupByKey]=ContinuousStatsTable[[#This Row],[GroupByKey]])*ContinuousStatsTable[Average]))</f>
        <v>0</v>
      </c>
      <c r="T744" s="5" cm="1">
        <f t="array" ref="T744">MAX(IF((ContinuousStatsTable[GroupByKey]=ContinuousStatsTable[[#This Row],[GroupByKey]]),(ContinuousStatsTable[GroupByKey]=ContinuousStatsTable[[#This Row],[GroupByKey]])*ContinuousStatsTable[Average]))</f>
        <v>0</v>
      </c>
      <c r="U744" s="5">
        <f>IF((ContinuousStatsTable[[#This Row],[RepsRequested]]&gt;1),ContinuousStatsTable[[#This Row],[HalfWidth]],ContinuousStatsTable[[#This Row],[BatchMeansHalfWidth]])</f>
        <v>0</v>
      </c>
    </row>
    <row r="745" spans="1:21" x14ac:dyDescent="0.35">
      <c r="A745" t="s">
        <v>68</v>
      </c>
      <c r="B745" t="s">
        <v>70</v>
      </c>
      <c r="C745">
        <v>17</v>
      </c>
      <c r="D745" t="s">
        <v>95</v>
      </c>
      <c r="E745" t="s">
        <v>98</v>
      </c>
      <c r="F745" t="s">
        <v>73</v>
      </c>
      <c r="G745">
        <v>5.7486114350375699E-2</v>
      </c>
      <c r="H745">
        <v>2E+20</v>
      </c>
      <c r="I745">
        <v>0</v>
      </c>
      <c r="J745">
        <v>8</v>
      </c>
      <c r="K745">
        <v>0</v>
      </c>
      <c r="L745">
        <v>0</v>
      </c>
      <c r="M74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745" s="5" cm="1">
        <f t="array" ref="N745">MAX(IF((ProjectInfoTable[ProjectName]=ContinuousStatsTable[[#This Row],[ProjectName]]),(ProjectInfoTable[ProjectName]=ContinuousStatsTable[[#This Row],[ProjectName]])*ProjectInfoTable[NumberOfReplications]))</f>
        <v>40</v>
      </c>
      <c r="O745" s="5" cm="1">
        <f t="array" ref="O74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745" s="5" cm="1">
        <f t="array" ref="P74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745" s="5" cm="1">
        <f t="array" ref="Q745">MAX(IF((ProjectInfoTable[ProjectName]=ContinuousStatsTable[[#This Row],[ProjectName]]),(ProjectInfoTable[ProjectName]=ContinuousStatsTable[[#This Row],[ProjectName]])*ProjectInfoTable[ConfidenceInterval]))</f>
        <v>0.95</v>
      </c>
      <c r="R7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745" s="5" cm="1">
        <f t="array" ref="S745">MIN(IF((ContinuousStatsTable[GroupByKey]=ContinuousStatsTable[[#This Row],[GroupByKey]]),(ContinuousStatsTable[GroupByKey]=ContinuousStatsTable[[#This Row],[GroupByKey]])*ContinuousStatsTable[Average]))</f>
        <v>0</v>
      </c>
      <c r="T745" s="5" cm="1">
        <f t="array" ref="T745">MAX(IF((ContinuousStatsTable[GroupByKey]=ContinuousStatsTable[[#This Row],[GroupByKey]]),(ContinuousStatsTable[GroupByKey]=ContinuousStatsTable[[#This Row],[GroupByKey]])*ContinuousStatsTable[Average]))</f>
        <v>0.44531135910512998</v>
      </c>
      <c r="U745" s="5">
        <f>IF((ContinuousStatsTable[[#This Row],[RepsRequested]]&gt;1),ContinuousStatsTable[[#This Row],[HalfWidth]],ContinuousStatsTable[[#This Row],[BatchMeansHalfWidth]])</f>
        <v>4.0313835051106688E-2</v>
      </c>
    </row>
    <row r="746" spans="1:21" x14ac:dyDescent="0.35">
      <c r="A746" t="s">
        <v>68</v>
      </c>
      <c r="B746" t="s">
        <v>70</v>
      </c>
      <c r="C746">
        <v>17</v>
      </c>
      <c r="D746" t="s">
        <v>108</v>
      </c>
      <c r="E746" t="s">
        <v>101</v>
      </c>
      <c r="F746" t="s">
        <v>102</v>
      </c>
      <c r="G746">
        <v>0</v>
      </c>
      <c r="H746">
        <v>2E+20</v>
      </c>
      <c r="I746">
        <v>0</v>
      </c>
      <c r="J746">
        <v>0</v>
      </c>
      <c r="K746">
        <v>0</v>
      </c>
      <c r="L746">
        <v>0</v>
      </c>
      <c r="M74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746" s="5" cm="1">
        <f t="array" ref="N746">MAX(IF((ProjectInfoTable[ProjectName]=ContinuousStatsTable[[#This Row],[ProjectName]]),(ProjectInfoTable[ProjectName]=ContinuousStatsTable[[#This Row],[ProjectName]])*ProjectInfoTable[NumberOfReplications]))</f>
        <v>40</v>
      </c>
      <c r="O746" s="5" cm="1">
        <f t="array" ref="O746">IFERROR(AVERAGE(IF((ContinuousStatsTable[GroupByKey]=ContinuousStatsTable[[#This Row],[GroupByKey]]),(ContinuousStatsTable[GroupByKey]=ContinuousStatsTable[[#This Row],[GroupByKey]])*ContinuousStatsTable[Average])),0)</f>
        <v>0</v>
      </c>
      <c r="P746" s="5" cm="1">
        <f t="array" ref="P746">IFERROR(_xlfn.STDEV.S(IF((ContinuousStatsTable[GroupByKey]=ContinuousStatsTable[[#This Row],[GroupByKey]]),(ContinuousStatsTable[GroupByKey]=ContinuousStatsTable[[#This Row],[GroupByKey]])*ContinuousStatsTable[Average])),0)</f>
        <v>0</v>
      </c>
      <c r="Q746" s="5" cm="1">
        <f t="array" ref="Q746">MAX(IF((ProjectInfoTable[ProjectName]=ContinuousStatsTable[[#This Row],[ProjectName]]),(ProjectInfoTable[ProjectName]=ContinuousStatsTable[[#This Row],[ProjectName]])*ProjectInfoTable[ConfidenceInterval]))</f>
        <v>0.95</v>
      </c>
      <c r="R7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6" s="5" cm="1">
        <f t="array" ref="S746">MIN(IF((ContinuousStatsTable[GroupByKey]=ContinuousStatsTable[[#This Row],[GroupByKey]]),(ContinuousStatsTable[GroupByKey]=ContinuousStatsTable[[#This Row],[GroupByKey]])*ContinuousStatsTable[Average]))</f>
        <v>0</v>
      </c>
      <c r="T746" s="5" cm="1">
        <f t="array" ref="T746">MAX(IF((ContinuousStatsTable[GroupByKey]=ContinuousStatsTable[[#This Row],[GroupByKey]]),(ContinuousStatsTable[GroupByKey]=ContinuousStatsTable[[#This Row],[GroupByKey]])*ContinuousStatsTable[Average]))</f>
        <v>0</v>
      </c>
      <c r="U746" s="5">
        <f>IF((ContinuousStatsTable[[#This Row],[RepsRequested]]&gt;1),ContinuousStatsTable[[#This Row],[HalfWidth]],ContinuousStatsTable[[#This Row],[BatchMeansHalfWidth]])</f>
        <v>0</v>
      </c>
    </row>
    <row r="747" spans="1:21" x14ac:dyDescent="0.35">
      <c r="A747" t="s">
        <v>68</v>
      </c>
      <c r="B747" t="s">
        <v>70</v>
      </c>
      <c r="C747">
        <v>17</v>
      </c>
      <c r="D747" t="s">
        <v>108</v>
      </c>
      <c r="E747" t="s">
        <v>103</v>
      </c>
      <c r="F747" t="s">
        <v>102</v>
      </c>
      <c r="G747">
        <v>0</v>
      </c>
      <c r="H747">
        <v>2E+20</v>
      </c>
      <c r="I747">
        <v>0</v>
      </c>
      <c r="J747">
        <v>0</v>
      </c>
      <c r="K747">
        <v>0</v>
      </c>
      <c r="L747">
        <v>0</v>
      </c>
      <c r="M74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747" s="5" cm="1">
        <f t="array" ref="N747">MAX(IF((ProjectInfoTable[ProjectName]=ContinuousStatsTable[[#This Row],[ProjectName]]),(ProjectInfoTable[ProjectName]=ContinuousStatsTable[[#This Row],[ProjectName]])*ProjectInfoTable[NumberOfReplications]))</f>
        <v>40</v>
      </c>
      <c r="O747" s="5" cm="1">
        <f t="array" ref="O747">IFERROR(AVERAGE(IF((ContinuousStatsTable[GroupByKey]=ContinuousStatsTable[[#This Row],[GroupByKey]]),(ContinuousStatsTable[GroupByKey]=ContinuousStatsTable[[#This Row],[GroupByKey]])*ContinuousStatsTable[Average])),0)</f>
        <v>0</v>
      </c>
      <c r="P747" s="5" cm="1">
        <f t="array" ref="P747">IFERROR(_xlfn.STDEV.S(IF((ContinuousStatsTable[GroupByKey]=ContinuousStatsTable[[#This Row],[GroupByKey]]),(ContinuousStatsTable[GroupByKey]=ContinuousStatsTable[[#This Row],[GroupByKey]])*ContinuousStatsTable[Average])),0)</f>
        <v>0</v>
      </c>
      <c r="Q747" s="5" cm="1">
        <f t="array" ref="Q747">MAX(IF((ProjectInfoTable[ProjectName]=ContinuousStatsTable[[#This Row],[ProjectName]]),(ProjectInfoTable[ProjectName]=ContinuousStatsTable[[#This Row],[ProjectName]])*ProjectInfoTable[ConfidenceInterval]))</f>
        <v>0.95</v>
      </c>
      <c r="R7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7" s="5" cm="1">
        <f t="array" ref="S747">MIN(IF((ContinuousStatsTable[GroupByKey]=ContinuousStatsTable[[#This Row],[GroupByKey]]),(ContinuousStatsTable[GroupByKey]=ContinuousStatsTable[[#This Row],[GroupByKey]])*ContinuousStatsTable[Average]))</f>
        <v>0</v>
      </c>
      <c r="T747" s="5" cm="1">
        <f t="array" ref="T747">MAX(IF((ContinuousStatsTable[GroupByKey]=ContinuousStatsTable[[#This Row],[GroupByKey]]),(ContinuousStatsTable[GroupByKey]=ContinuousStatsTable[[#This Row],[GroupByKey]])*ContinuousStatsTable[Average]))</f>
        <v>0</v>
      </c>
      <c r="U747" s="5">
        <f>IF((ContinuousStatsTable[[#This Row],[RepsRequested]]&gt;1),ContinuousStatsTable[[#This Row],[HalfWidth]],ContinuousStatsTable[[#This Row],[BatchMeansHalfWidth]])</f>
        <v>0</v>
      </c>
    </row>
    <row r="748" spans="1:21" x14ac:dyDescent="0.35">
      <c r="A748" t="s">
        <v>68</v>
      </c>
      <c r="B748" t="s">
        <v>70</v>
      </c>
      <c r="C748">
        <v>17</v>
      </c>
      <c r="D748" t="s">
        <v>108</v>
      </c>
      <c r="E748" t="s">
        <v>104</v>
      </c>
      <c r="F748" t="s">
        <v>102</v>
      </c>
      <c r="G748">
        <v>1</v>
      </c>
      <c r="H748">
        <v>2E+20</v>
      </c>
      <c r="I748">
        <v>1</v>
      </c>
      <c r="J748">
        <v>1</v>
      </c>
      <c r="K748">
        <v>1</v>
      </c>
      <c r="L748">
        <v>0</v>
      </c>
      <c r="M74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748" s="5" cm="1">
        <f t="array" ref="N748">MAX(IF((ProjectInfoTable[ProjectName]=ContinuousStatsTable[[#This Row],[ProjectName]]),(ProjectInfoTable[ProjectName]=ContinuousStatsTable[[#This Row],[ProjectName]])*ProjectInfoTable[NumberOfReplications]))</f>
        <v>40</v>
      </c>
      <c r="O748" s="5" cm="1">
        <f t="array" ref="O748">IFERROR(AVERAGE(IF((ContinuousStatsTable[GroupByKey]=ContinuousStatsTable[[#This Row],[GroupByKey]]),(ContinuousStatsTable[GroupByKey]=ContinuousStatsTable[[#This Row],[GroupByKey]])*ContinuousStatsTable[Average])),0)</f>
        <v>1</v>
      </c>
      <c r="P748" s="5" cm="1">
        <f t="array" ref="P748">IFERROR(_xlfn.STDEV.S(IF((ContinuousStatsTable[GroupByKey]=ContinuousStatsTable[[#This Row],[GroupByKey]]),(ContinuousStatsTable[GroupByKey]=ContinuousStatsTable[[#This Row],[GroupByKey]])*ContinuousStatsTable[Average])),0)</f>
        <v>0</v>
      </c>
      <c r="Q748" s="5" cm="1">
        <f t="array" ref="Q748">MAX(IF((ProjectInfoTable[ProjectName]=ContinuousStatsTable[[#This Row],[ProjectName]]),(ProjectInfoTable[ProjectName]=ContinuousStatsTable[[#This Row],[ProjectName]])*ProjectInfoTable[ConfidenceInterval]))</f>
        <v>0.95</v>
      </c>
      <c r="R7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8" s="5" cm="1">
        <f t="array" ref="S748">MIN(IF((ContinuousStatsTable[GroupByKey]=ContinuousStatsTable[[#This Row],[GroupByKey]]),(ContinuousStatsTable[GroupByKey]=ContinuousStatsTable[[#This Row],[GroupByKey]])*ContinuousStatsTable[Average]))</f>
        <v>1</v>
      </c>
      <c r="T748" s="5" cm="1">
        <f t="array" ref="T748">MAX(IF((ContinuousStatsTable[GroupByKey]=ContinuousStatsTable[[#This Row],[GroupByKey]]),(ContinuousStatsTable[GroupByKey]=ContinuousStatsTable[[#This Row],[GroupByKey]])*ContinuousStatsTable[Average]))</f>
        <v>1</v>
      </c>
      <c r="U748" s="5">
        <f>IF((ContinuousStatsTable[[#This Row],[RepsRequested]]&gt;1),ContinuousStatsTable[[#This Row],[HalfWidth]],ContinuousStatsTable[[#This Row],[BatchMeansHalfWidth]])</f>
        <v>0</v>
      </c>
    </row>
    <row r="749" spans="1:21" x14ac:dyDescent="0.35">
      <c r="A749" t="s">
        <v>68</v>
      </c>
      <c r="B749" t="s">
        <v>70</v>
      </c>
      <c r="C749">
        <v>17</v>
      </c>
      <c r="D749" t="s">
        <v>109</v>
      </c>
      <c r="E749" t="s">
        <v>101</v>
      </c>
      <c r="F749" t="s">
        <v>102</v>
      </c>
      <c r="G749">
        <v>0</v>
      </c>
      <c r="H749">
        <v>2E+20</v>
      </c>
      <c r="I749">
        <v>0</v>
      </c>
      <c r="J749">
        <v>0</v>
      </c>
      <c r="K749">
        <v>0</v>
      </c>
      <c r="L749">
        <v>0</v>
      </c>
      <c r="M74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749" s="5" cm="1">
        <f t="array" ref="N749">MAX(IF((ProjectInfoTable[ProjectName]=ContinuousStatsTable[[#This Row],[ProjectName]]),(ProjectInfoTable[ProjectName]=ContinuousStatsTable[[#This Row],[ProjectName]])*ProjectInfoTable[NumberOfReplications]))</f>
        <v>40</v>
      </c>
      <c r="O749" s="5" cm="1">
        <f t="array" ref="O749">IFERROR(AVERAGE(IF((ContinuousStatsTable[GroupByKey]=ContinuousStatsTable[[#This Row],[GroupByKey]]),(ContinuousStatsTable[GroupByKey]=ContinuousStatsTable[[#This Row],[GroupByKey]])*ContinuousStatsTable[Average])),0)</f>
        <v>0</v>
      </c>
      <c r="P749" s="5" cm="1">
        <f t="array" ref="P749">IFERROR(_xlfn.STDEV.S(IF((ContinuousStatsTable[GroupByKey]=ContinuousStatsTable[[#This Row],[GroupByKey]]),(ContinuousStatsTable[GroupByKey]=ContinuousStatsTable[[#This Row],[GroupByKey]])*ContinuousStatsTable[Average])),0)</f>
        <v>0</v>
      </c>
      <c r="Q749" s="5" cm="1">
        <f t="array" ref="Q749">MAX(IF((ProjectInfoTable[ProjectName]=ContinuousStatsTable[[#This Row],[ProjectName]]),(ProjectInfoTable[ProjectName]=ContinuousStatsTable[[#This Row],[ProjectName]])*ProjectInfoTable[ConfidenceInterval]))</f>
        <v>0.95</v>
      </c>
      <c r="R7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9" s="5" cm="1">
        <f t="array" ref="S749">MIN(IF((ContinuousStatsTable[GroupByKey]=ContinuousStatsTable[[#This Row],[GroupByKey]]),(ContinuousStatsTable[GroupByKey]=ContinuousStatsTable[[#This Row],[GroupByKey]])*ContinuousStatsTable[Average]))</f>
        <v>0</v>
      </c>
      <c r="T749" s="5" cm="1">
        <f t="array" ref="T749">MAX(IF((ContinuousStatsTable[GroupByKey]=ContinuousStatsTable[[#This Row],[GroupByKey]]),(ContinuousStatsTable[GroupByKey]=ContinuousStatsTable[[#This Row],[GroupByKey]])*ContinuousStatsTable[Average]))</f>
        <v>0</v>
      </c>
      <c r="U749" s="5">
        <f>IF((ContinuousStatsTable[[#This Row],[RepsRequested]]&gt;1),ContinuousStatsTable[[#This Row],[HalfWidth]],ContinuousStatsTable[[#This Row],[BatchMeansHalfWidth]])</f>
        <v>0</v>
      </c>
    </row>
    <row r="750" spans="1:21" x14ac:dyDescent="0.35">
      <c r="A750" t="s">
        <v>68</v>
      </c>
      <c r="B750" t="s">
        <v>70</v>
      </c>
      <c r="C750">
        <v>17</v>
      </c>
      <c r="D750" t="s">
        <v>109</v>
      </c>
      <c r="E750" t="s">
        <v>103</v>
      </c>
      <c r="F750" t="s">
        <v>102</v>
      </c>
      <c r="G750">
        <v>0</v>
      </c>
      <c r="H750">
        <v>2E+20</v>
      </c>
      <c r="I750">
        <v>0</v>
      </c>
      <c r="J750">
        <v>0</v>
      </c>
      <c r="K750">
        <v>0</v>
      </c>
      <c r="L750">
        <v>0</v>
      </c>
      <c r="M75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750" s="5" cm="1">
        <f t="array" ref="N750">MAX(IF((ProjectInfoTable[ProjectName]=ContinuousStatsTable[[#This Row],[ProjectName]]),(ProjectInfoTable[ProjectName]=ContinuousStatsTable[[#This Row],[ProjectName]])*ProjectInfoTable[NumberOfReplications]))</f>
        <v>40</v>
      </c>
      <c r="O750" s="5" cm="1">
        <f t="array" ref="O750">IFERROR(AVERAGE(IF((ContinuousStatsTable[GroupByKey]=ContinuousStatsTable[[#This Row],[GroupByKey]]),(ContinuousStatsTable[GroupByKey]=ContinuousStatsTable[[#This Row],[GroupByKey]])*ContinuousStatsTable[Average])),0)</f>
        <v>0</v>
      </c>
      <c r="P750" s="5" cm="1">
        <f t="array" ref="P750">IFERROR(_xlfn.STDEV.S(IF((ContinuousStatsTable[GroupByKey]=ContinuousStatsTable[[#This Row],[GroupByKey]]),(ContinuousStatsTable[GroupByKey]=ContinuousStatsTable[[#This Row],[GroupByKey]])*ContinuousStatsTable[Average])),0)</f>
        <v>0</v>
      </c>
      <c r="Q750" s="5" cm="1">
        <f t="array" ref="Q750">MAX(IF((ProjectInfoTable[ProjectName]=ContinuousStatsTable[[#This Row],[ProjectName]]),(ProjectInfoTable[ProjectName]=ContinuousStatsTable[[#This Row],[ProjectName]])*ProjectInfoTable[ConfidenceInterval]))</f>
        <v>0.95</v>
      </c>
      <c r="R7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0" s="5" cm="1">
        <f t="array" ref="S750">MIN(IF((ContinuousStatsTable[GroupByKey]=ContinuousStatsTable[[#This Row],[GroupByKey]]),(ContinuousStatsTable[GroupByKey]=ContinuousStatsTable[[#This Row],[GroupByKey]])*ContinuousStatsTable[Average]))</f>
        <v>0</v>
      </c>
      <c r="T750" s="5" cm="1">
        <f t="array" ref="T750">MAX(IF((ContinuousStatsTable[GroupByKey]=ContinuousStatsTable[[#This Row],[GroupByKey]]),(ContinuousStatsTable[GroupByKey]=ContinuousStatsTable[[#This Row],[GroupByKey]])*ContinuousStatsTable[Average]))</f>
        <v>0</v>
      </c>
      <c r="U750" s="5">
        <f>IF((ContinuousStatsTable[[#This Row],[RepsRequested]]&gt;1),ContinuousStatsTable[[#This Row],[HalfWidth]],ContinuousStatsTable[[#This Row],[BatchMeansHalfWidth]])</f>
        <v>0</v>
      </c>
    </row>
    <row r="751" spans="1:21" x14ac:dyDescent="0.35">
      <c r="A751" t="s">
        <v>68</v>
      </c>
      <c r="B751" t="s">
        <v>70</v>
      </c>
      <c r="C751">
        <v>17</v>
      </c>
      <c r="D751" t="s">
        <v>109</v>
      </c>
      <c r="E751" t="s">
        <v>104</v>
      </c>
      <c r="F751" t="s">
        <v>102</v>
      </c>
      <c r="G751">
        <v>1</v>
      </c>
      <c r="H751">
        <v>2E+20</v>
      </c>
      <c r="I751">
        <v>1</v>
      </c>
      <c r="J751">
        <v>1</v>
      </c>
      <c r="K751">
        <v>1</v>
      </c>
      <c r="L751">
        <v>0</v>
      </c>
      <c r="M75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751" s="5" cm="1">
        <f t="array" ref="N751">MAX(IF((ProjectInfoTable[ProjectName]=ContinuousStatsTable[[#This Row],[ProjectName]]),(ProjectInfoTable[ProjectName]=ContinuousStatsTable[[#This Row],[ProjectName]])*ProjectInfoTable[NumberOfReplications]))</f>
        <v>40</v>
      </c>
      <c r="O751" s="5" cm="1">
        <f t="array" ref="O751">IFERROR(AVERAGE(IF((ContinuousStatsTable[GroupByKey]=ContinuousStatsTable[[#This Row],[GroupByKey]]),(ContinuousStatsTable[GroupByKey]=ContinuousStatsTable[[#This Row],[GroupByKey]])*ContinuousStatsTable[Average])),0)</f>
        <v>1</v>
      </c>
      <c r="P751" s="5" cm="1">
        <f t="array" ref="P751">IFERROR(_xlfn.STDEV.S(IF((ContinuousStatsTable[GroupByKey]=ContinuousStatsTable[[#This Row],[GroupByKey]]),(ContinuousStatsTable[GroupByKey]=ContinuousStatsTable[[#This Row],[GroupByKey]])*ContinuousStatsTable[Average])),0)</f>
        <v>0</v>
      </c>
      <c r="Q751" s="5" cm="1">
        <f t="array" ref="Q751">MAX(IF((ProjectInfoTable[ProjectName]=ContinuousStatsTable[[#This Row],[ProjectName]]),(ProjectInfoTable[ProjectName]=ContinuousStatsTable[[#This Row],[ProjectName]])*ProjectInfoTable[ConfidenceInterval]))</f>
        <v>0.95</v>
      </c>
      <c r="R7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1" s="5" cm="1">
        <f t="array" ref="S751">MIN(IF((ContinuousStatsTable[GroupByKey]=ContinuousStatsTable[[#This Row],[GroupByKey]]),(ContinuousStatsTable[GroupByKey]=ContinuousStatsTable[[#This Row],[GroupByKey]])*ContinuousStatsTable[Average]))</f>
        <v>1</v>
      </c>
      <c r="T751" s="5" cm="1">
        <f t="array" ref="T751">MAX(IF((ContinuousStatsTable[GroupByKey]=ContinuousStatsTable[[#This Row],[GroupByKey]]),(ContinuousStatsTable[GroupByKey]=ContinuousStatsTable[[#This Row],[GroupByKey]])*ContinuousStatsTable[Average]))</f>
        <v>1</v>
      </c>
      <c r="U751" s="5">
        <f>IF((ContinuousStatsTable[[#This Row],[RepsRequested]]&gt;1),ContinuousStatsTable[[#This Row],[HalfWidth]],ContinuousStatsTable[[#This Row],[BatchMeansHalfWidth]])</f>
        <v>0</v>
      </c>
    </row>
    <row r="752" spans="1:21" x14ac:dyDescent="0.35">
      <c r="A752" t="s">
        <v>68</v>
      </c>
      <c r="B752" t="s">
        <v>70</v>
      </c>
      <c r="C752">
        <v>17</v>
      </c>
      <c r="D752" t="s">
        <v>110</v>
      </c>
      <c r="E752" t="s">
        <v>101</v>
      </c>
      <c r="F752" t="s">
        <v>102</v>
      </c>
      <c r="G752">
        <v>0</v>
      </c>
      <c r="H752">
        <v>2E+20</v>
      </c>
      <c r="I752">
        <v>0</v>
      </c>
      <c r="J752">
        <v>0</v>
      </c>
      <c r="K752">
        <v>0</v>
      </c>
      <c r="L752">
        <v>0</v>
      </c>
      <c r="M75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752" s="5" cm="1">
        <f t="array" ref="N752">MAX(IF((ProjectInfoTable[ProjectName]=ContinuousStatsTable[[#This Row],[ProjectName]]),(ProjectInfoTable[ProjectName]=ContinuousStatsTable[[#This Row],[ProjectName]])*ProjectInfoTable[NumberOfReplications]))</f>
        <v>40</v>
      </c>
      <c r="O752" s="5" cm="1">
        <f t="array" ref="O752">IFERROR(AVERAGE(IF((ContinuousStatsTable[GroupByKey]=ContinuousStatsTable[[#This Row],[GroupByKey]]),(ContinuousStatsTable[GroupByKey]=ContinuousStatsTable[[#This Row],[GroupByKey]])*ContinuousStatsTable[Average])),0)</f>
        <v>0</v>
      </c>
      <c r="P752" s="5" cm="1">
        <f t="array" ref="P752">IFERROR(_xlfn.STDEV.S(IF((ContinuousStatsTable[GroupByKey]=ContinuousStatsTable[[#This Row],[GroupByKey]]),(ContinuousStatsTable[GroupByKey]=ContinuousStatsTable[[#This Row],[GroupByKey]])*ContinuousStatsTable[Average])),0)</f>
        <v>0</v>
      </c>
      <c r="Q752" s="5" cm="1">
        <f t="array" ref="Q752">MAX(IF((ProjectInfoTable[ProjectName]=ContinuousStatsTable[[#This Row],[ProjectName]]),(ProjectInfoTable[ProjectName]=ContinuousStatsTable[[#This Row],[ProjectName]])*ProjectInfoTable[ConfidenceInterval]))</f>
        <v>0.95</v>
      </c>
      <c r="R7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2" s="5" cm="1">
        <f t="array" ref="S752">MIN(IF((ContinuousStatsTable[GroupByKey]=ContinuousStatsTable[[#This Row],[GroupByKey]]),(ContinuousStatsTable[GroupByKey]=ContinuousStatsTable[[#This Row],[GroupByKey]])*ContinuousStatsTable[Average]))</f>
        <v>0</v>
      </c>
      <c r="T752" s="5" cm="1">
        <f t="array" ref="T752">MAX(IF((ContinuousStatsTable[GroupByKey]=ContinuousStatsTable[[#This Row],[GroupByKey]]),(ContinuousStatsTable[GroupByKey]=ContinuousStatsTable[[#This Row],[GroupByKey]])*ContinuousStatsTable[Average]))</f>
        <v>0</v>
      </c>
      <c r="U752" s="5">
        <f>IF((ContinuousStatsTable[[#This Row],[RepsRequested]]&gt;1),ContinuousStatsTable[[#This Row],[HalfWidth]],ContinuousStatsTable[[#This Row],[BatchMeansHalfWidth]])</f>
        <v>0</v>
      </c>
    </row>
    <row r="753" spans="1:21" x14ac:dyDescent="0.35">
      <c r="A753" t="s">
        <v>68</v>
      </c>
      <c r="B753" t="s">
        <v>70</v>
      </c>
      <c r="C753">
        <v>17</v>
      </c>
      <c r="D753" t="s">
        <v>110</v>
      </c>
      <c r="E753" t="s">
        <v>103</v>
      </c>
      <c r="F753" t="s">
        <v>102</v>
      </c>
      <c r="G753">
        <v>0</v>
      </c>
      <c r="H753">
        <v>2E+20</v>
      </c>
      <c r="I753">
        <v>0</v>
      </c>
      <c r="J753">
        <v>0</v>
      </c>
      <c r="K753">
        <v>0</v>
      </c>
      <c r="L753">
        <v>0</v>
      </c>
      <c r="M75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753" s="5" cm="1">
        <f t="array" ref="N753">MAX(IF((ProjectInfoTable[ProjectName]=ContinuousStatsTable[[#This Row],[ProjectName]]),(ProjectInfoTable[ProjectName]=ContinuousStatsTable[[#This Row],[ProjectName]])*ProjectInfoTable[NumberOfReplications]))</f>
        <v>40</v>
      </c>
      <c r="O753" s="5" cm="1">
        <f t="array" ref="O753">IFERROR(AVERAGE(IF((ContinuousStatsTable[GroupByKey]=ContinuousStatsTable[[#This Row],[GroupByKey]]),(ContinuousStatsTable[GroupByKey]=ContinuousStatsTable[[#This Row],[GroupByKey]])*ContinuousStatsTable[Average])),0)</f>
        <v>0</v>
      </c>
      <c r="P753" s="5" cm="1">
        <f t="array" ref="P753">IFERROR(_xlfn.STDEV.S(IF((ContinuousStatsTable[GroupByKey]=ContinuousStatsTable[[#This Row],[GroupByKey]]),(ContinuousStatsTable[GroupByKey]=ContinuousStatsTable[[#This Row],[GroupByKey]])*ContinuousStatsTable[Average])),0)</f>
        <v>0</v>
      </c>
      <c r="Q753" s="5" cm="1">
        <f t="array" ref="Q753">MAX(IF((ProjectInfoTable[ProjectName]=ContinuousStatsTable[[#This Row],[ProjectName]]),(ProjectInfoTable[ProjectName]=ContinuousStatsTable[[#This Row],[ProjectName]])*ProjectInfoTable[ConfidenceInterval]))</f>
        <v>0.95</v>
      </c>
      <c r="R7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3" s="5" cm="1">
        <f t="array" ref="S753">MIN(IF((ContinuousStatsTable[GroupByKey]=ContinuousStatsTable[[#This Row],[GroupByKey]]),(ContinuousStatsTable[GroupByKey]=ContinuousStatsTable[[#This Row],[GroupByKey]])*ContinuousStatsTable[Average]))</f>
        <v>0</v>
      </c>
      <c r="T753" s="5" cm="1">
        <f t="array" ref="T753">MAX(IF((ContinuousStatsTable[GroupByKey]=ContinuousStatsTable[[#This Row],[GroupByKey]]),(ContinuousStatsTable[GroupByKey]=ContinuousStatsTable[[#This Row],[GroupByKey]])*ContinuousStatsTable[Average]))</f>
        <v>0</v>
      </c>
      <c r="U753" s="5">
        <f>IF((ContinuousStatsTable[[#This Row],[RepsRequested]]&gt;1),ContinuousStatsTable[[#This Row],[HalfWidth]],ContinuousStatsTable[[#This Row],[BatchMeansHalfWidth]])</f>
        <v>0</v>
      </c>
    </row>
    <row r="754" spans="1:21" x14ac:dyDescent="0.35">
      <c r="A754" t="s">
        <v>68</v>
      </c>
      <c r="B754" t="s">
        <v>70</v>
      </c>
      <c r="C754">
        <v>17</v>
      </c>
      <c r="D754" t="s">
        <v>110</v>
      </c>
      <c r="E754" t="s">
        <v>104</v>
      </c>
      <c r="F754" t="s">
        <v>102</v>
      </c>
      <c r="G754">
        <v>1</v>
      </c>
      <c r="H754">
        <v>2E+20</v>
      </c>
      <c r="I754">
        <v>1</v>
      </c>
      <c r="J754">
        <v>1</v>
      </c>
      <c r="K754">
        <v>1</v>
      </c>
      <c r="L754">
        <v>0</v>
      </c>
      <c r="M75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754" s="5" cm="1">
        <f t="array" ref="N754">MAX(IF((ProjectInfoTable[ProjectName]=ContinuousStatsTable[[#This Row],[ProjectName]]),(ProjectInfoTable[ProjectName]=ContinuousStatsTable[[#This Row],[ProjectName]])*ProjectInfoTable[NumberOfReplications]))</f>
        <v>40</v>
      </c>
      <c r="O754" s="5" cm="1">
        <f t="array" ref="O754">IFERROR(AVERAGE(IF((ContinuousStatsTable[GroupByKey]=ContinuousStatsTable[[#This Row],[GroupByKey]]),(ContinuousStatsTable[GroupByKey]=ContinuousStatsTable[[#This Row],[GroupByKey]])*ContinuousStatsTable[Average])),0)</f>
        <v>1</v>
      </c>
      <c r="P754" s="5" cm="1">
        <f t="array" ref="P754">IFERROR(_xlfn.STDEV.S(IF((ContinuousStatsTable[GroupByKey]=ContinuousStatsTable[[#This Row],[GroupByKey]]),(ContinuousStatsTable[GroupByKey]=ContinuousStatsTable[[#This Row],[GroupByKey]])*ContinuousStatsTable[Average])),0)</f>
        <v>0</v>
      </c>
      <c r="Q754" s="5" cm="1">
        <f t="array" ref="Q754">MAX(IF((ProjectInfoTable[ProjectName]=ContinuousStatsTable[[#This Row],[ProjectName]]),(ProjectInfoTable[ProjectName]=ContinuousStatsTable[[#This Row],[ProjectName]])*ProjectInfoTable[ConfidenceInterval]))</f>
        <v>0.95</v>
      </c>
      <c r="R7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4" s="5" cm="1">
        <f t="array" ref="S754">MIN(IF((ContinuousStatsTable[GroupByKey]=ContinuousStatsTable[[#This Row],[GroupByKey]]),(ContinuousStatsTable[GroupByKey]=ContinuousStatsTable[[#This Row],[GroupByKey]])*ContinuousStatsTable[Average]))</f>
        <v>1</v>
      </c>
      <c r="T754" s="5" cm="1">
        <f t="array" ref="T754">MAX(IF((ContinuousStatsTable[GroupByKey]=ContinuousStatsTable[[#This Row],[GroupByKey]]),(ContinuousStatsTable[GroupByKey]=ContinuousStatsTable[[#This Row],[GroupByKey]])*ContinuousStatsTable[Average]))</f>
        <v>1</v>
      </c>
      <c r="U754" s="5">
        <f>IF((ContinuousStatsTable[[#This Row],[RepsRequested]]&gt;1),ContinuousStatsTable[[#This Row],[HalfWidth]],ContinuousStatsTable[[#This Row],[BatchMeansHalfWidth]])</f>
        <v>0</v>
      </c>
    </row>
    <row r="755" spans="1:21" x14ac:dyDescent="0.35">
      <c r="A755" t="s">
        <v>68</v>
      </c>
      <c r="B755" t="s">
        <v>70</v>
      </c>
      <c r="C755">
        <v>17</v>
      </c>
      <c r="D755" t="s">
        <v>111</v>
      </c>
      <c r="E755" t="s">
        <v>101</v>
      </c>
      <c r="F755" t="s">
        <v>102</v>
      </c>
      <c r="G755">
        <v>0</v>
      </c>
      <c r="H755">
        <v>2E+20</v>
      </c>
      <c r="I755">
        <v>0</v>
      </c>
      <c r="J755">
        <v>0</v>
      </c>
      <c r="K755">
        <v>0</v>
      </c>
      <c r="L755">
        <v>0</v>
      </c>
      <c r="M75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755" s="5" cm="1">
        <f t="array" ref="N755">MAX(IF((ProjectInfoTable[ProjectName]=ContinuousStatsTable[[#This Row],[ProjectName]]),(ProjectInfoTable[ProjectName]=ContinuousStatsTable[[#This Row],[ProjectName]])*ProjectInfoTable[NumberOfReplications]))</f>
        <v>40</v>
      </c>
      <c r="O755" s="5" cm="1">
        <f t="array" ref="O755">IFERROR(AVERAGE(IF((ContinuousStatsTable[GroupByKey]=ContinuousStatsTable[[#This Row],[GroupByKey]]),(ContinuousStatsTable[GroupByKey]=ContinuousStatsTable[[#This Row],[GroupByKey]])*ContinuousStatsTable[Average])),0)</f>
        <v>0</v>
      </c>
      <c r="P755" s="5" cm="1">
        <f t="array" ref="P755">IFERROR(_xlfn.STDEV.S(IF((ContinuousStatsTable[GroupByKey]=ContinuousStatsTable[[#This Row],[GroupByKey]]),(ContinuousStatsTable[GroupByKey]=ContinuousStatsTable[[#This Row],[GroupByKey]])*ContinuousStatsTable[Average])),0)</f>
        <v>0</v>
      </c>
      <c r="Q755" s="5" cm="1">
        <f t="array" ref="Q755">MAX(IF((ProjectInfoTable[ProjectName]=ContinuousStatsTable[[#This Row],[ProjectName]]),(ProjectInfoTable[ProjectName]=ContinuousStatsTable[[#This Row],[ProjectName]])*ProjectInfoTable[ConfidenceInterval]))</f>
        <v>0.95</v>
      </c>
      <c r="R7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5" s="5" cm="1">
        <f t="array" ref="S755">MIN(IF((ContinuousStatsTable[GroupByKey]=ContinuousStatsTable[[#This Row],[GroupByKey]]),(ContinuousStatsTable[GroupByKey]=ContinuousStatsTable[[#This Row],[GroupByKey]])*ContinuousStatsTable[Average]))</f>
        <v>0</v>
      </c>
      <c r="T755" s="5" cm="1">
        <f t="array" ref="T755">MAX(IF((ContinuousStatsTable[GroupByKey]=ContinuousStatsTable[[#This Row],[GroupByKey]]),(ContinuousStatsTable[GroupByKey]=ContinuousStatsTable[[#This Row],[GroupByKey]])*ContinuousStatsTable[Average]))</f>
        <v>0</v>
      </c>
      <c r="U755" s="5">
        <f>IF((ContinuousStatsTable[[#This Row],[RepsRequested]]&gt;1),ContinuousStatsTable[[#This Row],[HalfWidth]],ContinuousStatsTable[[#This Row],[BatchMeansHalfWidth]])</f>
        <v>0</v>
      </c>
    </row>
    <row r="756" spans="1:21" x14ac:dyDescent="0.35">
      <c r="A756" t="s">
        <v>68</v>
      </c>
      <c r="B756" t="s">
        <v>70</v>
      </c>
      <c r="C756">
        <v>17</v>
      </c>
      <c r="D756" t="s">
        <v>111</v>
      </c>
      <c r="E756" t="s">
        <v>103</v>
      </c>
      <c r="F756" t="s">
        <v>102</v>
      </c>
      <c r="G756">
        <v>0</v>
      </c>
      <c r="H756">
        <v>2E+20</v>
      </c>
      <c r="I756">
        <v>0</v>
      </c>
      <c r="J756">
        <v>0</v>
      </c>
      <c r="K756">
        <v>0</v>
      </c>
      <c r="L756">
        <v>0</v>
      </c>
      <c r="M75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756" s="5" cm="1">
        <f t="array" ref="N756">MAX(IF((ProjectInfoTable[ProjectName]=ContinuousStatsTable[[#This Row],[ProjectName]]),(ProjectInfoTable[ProjectName]=ContinuousStatsTable[[#This Row],[ProjectName]])*ProjectInfoTable[NumberOfReplications]))</f>
        <v>40</v>
      </c>
      <c r="O756" s="5" cm="1">
        <f t="array" ref="O756">IFERROR(AVERAGE(IF((ContinuousStatsTable[GroupByKey]=ContinuousStatsTable[[#This Row],[GroupByKey]]),(ContinuousStatsTable[GroupByKey]=ContinuousStatsTable[[#This Row],[GroupByKey]])*ContinuousStatsTable[Average])),0)</f>
        <v>0</v>
      </c>
      <c r="P756" s="5" cm="1">
        <f t="array" ref="P756">IFERROR(_xlfn.STDEV.S(IF((ContinuousStatsTable[GroupByKey]=ContinuousStatsTable[[#This Row],[GroupByKey]]),(ContinuousStatsTable[GroupByKey]=ContinuousStatsTable[[#This Row],[GroupByKey]])*ContinuousStatsTable[Average])),0)</f>
        <v>0</v>
      </c>
      <c r="Q756" s="5" cm="1">
        <f t="array" ref="Q756">MAX(IF((ProjectInfoTable[ProjectName]=ContinuousStatsTable[[#This Row],[ProjectName]]),(ProjectInfoTable[ProjectName]=ContinuousStatsTable[[#This Row],[ProjectName]])*ProjectInfoTable[ConfidenceInterval]))</f>
        <v>0.95</v>
      </c>
      <c r="R7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6" s="5" cm="1">
        <f t="array" ref="S756">MIN(IF((ContinuousStatsTable[GroupByKey]=ContinuousStatsTable[[#This Row],[GroupByKey]]),(ContinuousStatsTable[GroupByKey]=ContinuousStatsTable[[#This Row],[GroupByKey]])*ContinuousStatsTable[Average]))</f>
        <v>0</v>
      </c>
      <c r="T756" s="5" cm="1">
        <f t="array" ref="T756">MAX(IF((ContinuousStatsTable[GroupByKey]=ContinuousStatsTable[[#This Row],[GroupByKey]]),(ContinuousStatsTable[GroupByKey]=ContinuousStatsTable[[#This Row],[GroupByKey]])*ContinuousStatsTable[Average]))</f>
        <v>0</v>
      </c>
      <c r="U756" s="5">
        <f>IF((ContinuousStatsTable[[#This Row],[RepsRequested]]&gt;1),ContinuousStatsTable[[#This Row],[HalfWidth]],ContinuousStatsTable[[#This Row],[BatchMeansHalfWidth]])</f>
        <v>0</v>
      </c>
    </row>
    <row r="757" spans="1:21" x14ac:dyDescent="0.35">
      <c r="A757" t="s">
        <v>68</v>
      </c>
      <c r="B757" t="s">
        <v>70</v>
      </c>
      <c r="C757">
        <v>17</v>
      </c>
      <c r="D757" t="s">
        <v>111</v>
      </c>
      <c r="E757" t="s">
        <v>104</v>
      </c>
      <c r="F757" t="s">
        <v>102</v>
      </c>
      <c r="G757">
        <v>3</v>
      </c>
      <c r="H757">
        <v>2E+20</v>
      </c>
      <c r="I757">
        <v>3</v>
      </c>
      <c r="J757">
        <v>3</v>
      </c>
      <c r="K757">
        <v>3</v>
      </c>
      <c r="L757">
        <v>0</v>
      </c>
      <c r="M75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757" s="5" cm="1">
        <f t="array" ref="N757">MAX(IF((ProjectInfoTable[ProjectName]=ContinuousStatsTable[[#This Row],[ProjectName]]),(ProjectInfoTable[ProjectName]=ContinuousStatsTable[[#This Row],[ProjectName]])*ProjectInfoTable[NumberOfReplications]))</f>
        <v>40</v>
      </c>
      <c r="O757" s="5" cm="1">
        <f t="array" ref="O757">IFERROR(AVERAGE(IF((ContinuousStatsTable[GroupByKey]=ContinuousStatsTable[[#This Row],[GroupByKey]]),(ContinuousStatsTable[GroupByKey]=ContinuousStatsTable[[#This Row],[GroupByKey]])*ContinuousStatsTable[Average])),0)</f>
        <v>3</v>
      </c>
      <c r="P757" s="5" cm="1">
        <f t="array" ref="P757">IFERROR(_xlfn.STDEV.S(IF((ContinuousStatsTable[GroupByKey]=ContinuousStatsTable[[#This Row],[GroupByKey]]),(ContinuousStatsTable[GroupByKey]=ContinuousStatsTable[[#This Row],[GroupByKey]])*ContinuousStatsTable[Average])),0)</f>
        <v>0</v>
      </c>
      <c r="Q757" s="5" cm="1">
        <f t="array" ref="Q757">MAX(IF((ProjectInfoTable[ProjectName]=ContinuousStatsTable[[#This Row],[ProjectName]]),(ProjectInfoTable[ProjectName]=ContinuousStatsTable[[#This Row],[ProjectName]])*ProjectInfoTable[ConfidenceInterval]))</f>
        <v>0.95</v>
      </c>
      <c r="R7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7" s="5" cm="1">
        <f t="array" ref="S757">MIN(IF((ContinuousStatsTable[GroupByKey]=ContinuousStatsTable[[#This Row],[GroupByKey]]),(ContinuousStatsTable[GroupByKey]=ContinuousStatsTable[[#This Row],[GroupByKey]])*ContinuousStatsTable[Average]))</f>
        <v>3</v>
      </c>
      <c r="T757" s="5" cm="1">
        <f t="array" ref="T757">MAX(IF((ContinuousStatsTable[GroupByKey]=ContinuousStatsTable[[#This Row],[GroupByKey]]),(ContinuousStatsTable[GroupByKey]=ContinuousStatsTable[[#This Row],[GroupByKey]])*ContinuousStatsTable[Average]))</f>
        <v>3</v>
      </c>
      <c r="U757" s="5">
        <f>IF((ContinuousStatsTable[[#This Row],[RepsRequested]]&gt;1),ContinuousStatsTable[[#This Row],[HalfWidth]],ContinuousStatsTable[[#This Row],[BatchMeansHalfWidth]])</f>
        <v>0</v>
      </c>
    </row>
    <row r="758" spans="1:21" x14ac:dyDescent="0.35">
      <c r="A758" t="s">
        <v>68</v>
      </c>
      <c r="B758" t="s">
        <v>70</v>
      </c>
      <c r="C758">
        <v>17</v>
      </c>
      <c r="D758" t="s">
        <v>112</v>
      </c>
      <c r="E758" t="s">
        <v>101</v>
      </c>
      <c r="F758" t="s">
        <v>102</v>
      </c>
      <c r="G758">
        <v>0.14741556580538401</v>
      </c>
      <c r="H758">
        <v>2E+20</v>
      </c>
      <c r="I758">
        <v>0</v>
      </c>
      <c r="J758">
        <v>1</v>
      </c>
      <c r="K758">
        <v>0</v>
      </c>
      <c r="L758">
        <v>0</v>
      </c>
      <c r="M75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758" s="5" cm="1">
        <f t="array" ref="N758">MAX(IF((ProjectInfoTable[ProjectName]=ContinuousStatsTable[[#This Row],[ProjectName]]),(ProjectInfoTable[ProjectName]=ContinuousStatsTable[[#This Row],[ProjectName]])*ProjectInfoTable[NumberOfReplications]))</f>
        <v>40</v>
      </c>
      <c r="O758" s="5" cm="1">
        <f t="array" ref="O75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758" s="5" cm="1">
        <f t="array" ref="P75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758" s="5" cm="1">
        <f t="array" ref="Q758">MAX(IF((ProjectInfoTable[ProjectName]=ContinuousStatsTable[[#This Row],[ProjectName]]),(ProjectInfoTable[ProjectName]=ContinuousStatsTable[[#This Row],[ProjectName]])*ProjectInfoTable[ConfidenceInterval]))</f>
        <v>0.95</v>
      </c>
      <c r="R7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758" s="5" cm="1">
        <f t="array" ref="S758">MIN(IF((ContinuousStatsTable[GroupByKey]=ContinuousStatsTable[[#This Row],[GroupByKey]]),(ContinuousStatsTable[GroupByKey]=ContinuousStatsTable[[#This Row],[GroupByKey]])*ContinuousStatsTable[Average]))</f>
        <v>2.6917362930432401E-2</v>
      </c>
      <c r="T758" s="5" cm="1">
        <f t="array" ref="T758">MAX(IF((ContinuousStatsTable[GroupByKey]=ContinuousStatsTable[[#This Row],[GroupByKey]]),(ContinuousStatsTable[GroupByKey]=ContinuousStatsTable[[#This Row],[GroupByKey]])*ContinuousStatsTable[Average]))</f>
        <v>0.16976135707510301</v>
      </c>
      <c r="U758" s="5">
        <f>IF((ContinuousStatsTable[[#This Row],[RepsRequested]]&gt;1),ContinuousStatsTable[[#This Row],[HalfWidth]],ContinuousStatsTable[[#This Row],[BatchMeansHalfWidth]])</f>
        <v>9.6705244070255485E-3</v>
      </c>
    </row>
    <row r="759" spans="1:21" x14ac:dyDescent="0.35">
      <c r="A759" t="s">
        <v>68</v>
      </c>
      <c r="B759" t="s">
        <v>70</v>
      </c>
      <c r="C759">
        <v>17</v>
      </c>
      <c r="D759" t="s">
        <v>112</v>
      </c>
      <c r="E759" t="s">
        <v>103</v>
      </c>
      <c r="F759" t="s">
        <v>102</v>
      </c>
      <c r="G759">
        <v>3.16425616265288</v>
      </c>
      <c r="H759">
        <v>2E+20</v>
      </c>
      <c r="I759">
        <v>0</v>
      </c>
      <c r="J759">
        <v>20</v>
      </c>
      <c r="K759">
        <v>0</v>
      </c>
      <c r="L759">
        <v>0</v>
      </c>
      <c r="M75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759" s="5" cm="1">
        <f t="array" ref="N759">MAX(IF((ProjectInfoTable[ProjectName]=ContinuousStatsTable[[#This Row],[ProjectName]]),(ProjectInfoTable[ProjectName]=ContinuousStatsTable[[#This Row],[ProjectName]])*ProjectInfoTable[NumberOfReplications]))</f>
        <v>40</v>
      </c>
      <c r="O759" s="5" cm="1">
        <f t="array" ref="O75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759" s="5" cm="1">
        <f t="array" ref="P75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759" s="5" cm="1">
        <f t="array" ref="Q759">MAX(IF((ProjectInfoTable[ProjectName]=ContinuousStatsTable[[#This Row],[ProjectName]]),(ProjectInfoTable[ProjectName]=ContinuousStatsTable[[#This Row],[ProjectName]])*ProjectInfoTable[ConfidenceInterval]))</f>
        <v>0.95</v>
      </c>
      <c r="R7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759" s="5" cm="1">
        <f t="array" ref="S759">MIN(IF((ContinuousStatsTable[GroupByKey]=ContinuousStatsTable[[#This Row],[GroupByKey]]),(ContinuousStatsTable[GroupByKey]=ContinuousStatsTable[[#This Row],[GroupByKey]])*ContinuousStatsTable[Average]))</f>
        <v>1.2588231451035701</v>
      </c>
      <c r="T759" s="5" cm="1">
        <f t="array" ref="T759">MAX(IF((ContinuousStatsTable[GroupByKey]=ContinuousStatsTable[[#This Row],[GroupByKey]]),(ContinuousStatsTable[GroupByKey]=ContinuousStatsTable[[#This Row],[GroupByKey]])*ContinuousStatsTable[Average]))</f>
        <v>4.9134925203039197</v>
      </c>
      <c r="U759" s="5">
        <f>IF((ContinuousStatsTable[[#This Row],[RepsRequested]]&gt;1),ContinuousStatsTable[[#This Row],[HalfWidth]],ContinuousStatsTable[[#This Row],[BatchMeansHalfWidth]])</f>
        <v>0.23893952850585826</v>
      </c>
    </row>
    <row r="760" spans="1:21" x14ac:dyDescent="0.35">
      <c r="A760" t="s">
        <v>68</v>
      </c>
      <c r="B760" t="s">
        <v>70</v>
      </c>
      <c r="C760">
        <v>17</v>
      </c>
      <c r="D760" t="s">
        <v>112</v>
      </c>
      <c r="E760" t="s">
        <v>104</v>
      </c>
      <c r="F760" t="s">
        <v>102</v>
      </c>
      <c r="G760">
        <v>39.319148936170201</v>
      </c>
      <c r="H760">
        <v>2E+20</v>
      </c>
      <c r="I760">
        <v>0</v>
      </c>
      <c r="J760">
        <v>48</v>
      </c>
      <c r="K760">
        <v>0</v>
      </c>
      <c r="L760">
        <v>0</v>
      </c>
      <c r="M76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760" s="5" cm="1">
        <f t="array" ref="N760">MAX(IF((ProjectInfoTable[ProjectName]=ContinuousStatsTable[[#This Row],[ProjectName]]),(ProjectInfoTable[ProjectName]=ContinuousStatsTable[[#This Row],[ProjectName]])*ProjectInfoTable[NumberOfReplications]))</f>
        <v>40</v>
      </c>
      <c r="O760" s="5" cm="1">
        <f t="array" ref="O76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760" s="5" cm="1">
        <f t="array" ref="P76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760" s="5" cm="1">
        <f t="array" ref="Q760">MAX(IF((ProjectInfoTable[ProjectName]=ContinuousStatsTable[[#This Row],[ProjectName]]),(ProjectInfoTable[ProjectName]=ContinuousStatsTable[[#This Row],[ProjectName]])*ProjectInfoTable[ConfidenceInterval]))</f>
        <v>0.95</v>
      </c>
      <c r="R7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760" s="5" cm="1">
        <f t="array" ref="S760">MIN(IF((ContinuousStatsTable[GroupByKey]=ContinuousStatsTable[[#This Row],[GroupByKey]]),(ContinuousStatsTable[GroupByKey]=ContinuousStatsTable[[#This Row],[GroupByKey]])*ContinuousStatsTable[Average]))</f>
        <v>39.319148936170201</v>
      </c>
      <c r="T760" s="5" cm="1">
        <f t="array" ref="T760">MAX(IF((ContinuousStatsTable[GroupByKey]=ContinuousStatsTable[[#This Row],[GroupByKey]]),(ContinuousStatsTable[GroupByKey]=ContinuousStatsTable[[#This Row],[GroupByKey]])*ContinuousStatsTable[Average]))</f>
        <v>43.914893617021299</v>
      </c>
      <c r="U760" s="5">
        <f>IF((ContinuousStatsTable[[#This Row],[RepsRequested]]&gt;1),ContinuousStatsTable[[#This Row],[HalfWidth]],ContinuousStatsTable[[#This Row],[BatchMeansHalfWidth]])</f>
        <v>0.37377625497939559</v>
      </c>
    </row>
    <row r="761" spans="1:21" x14ac:dyDescent="0.35">
      <c r="A761" t="s">
        <v>68</v>
      </c>
      <c r="B761" t="s">
        <v>70</v>
      </c>
      <c r="C761">
        <v>17</v>
      </c>
      <c r="D761" t="s">
        <v>113</v>
      </c>
      <c r="E761" t="s">
        <v>101</v>
      </c>
      <c r="F761" t="s">
        <v>102</v>
      </c>
      <c r="G761">
        <v>3.8064636557363599E-2</v>
      </c>
      <c r="H761">
        <v>1.69572442118372E-2</v>
      </c>
      <c r="I761">
        <v>0</v>
      </c>
      <c r="J761">
        <v>1</v>
      </c>
      <c r="K761">
        <v>0</v>
      </c>
      <c r="L761">
        <v>0</v>
      </c>
      <c r="M76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761" s="5" cm="1">
        <f t="array" ref="N761">MAX(IF((ProjectInfoTable[ProjectName]=ContinuousStatsTable[[#This Row],[ProjectName]]),(ProjectInfoTable[ProjectName]=ContinuousStatsTable[[#This Row],[ProjectName]])*ProjectInfoTable[NumberOfReplications]))</f>
        <v>40</v>
      </c>
      <c r="O761" s="5" cm="1">
        <f t="array" ref="O76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761" s="5" cm="1">
        <f t="array" ref="P76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761" s="5" cm="1">
        <f t="array" ref="Q761">MAX(IF((ProjectInfoTable[ProjectName]=ContinuousStatsTable[[#This Row],[ProjectName]]),(ProjectInfoTable[ProjectName]=ContinuousStatsTable[[#This Row],[ProjectName]])*ProjectInfoTable[ConfidenceInterval]))</f>
        <v>0.95</v>
      </c>
      <c r="R7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761" s="5" cm="1">
        <f t="array" ref="S761">MIN(IF((ContinuousStatsTable[GroupByKey]=ContinuousStatsTable[[#This Row],[GroupByKey]]),(ContinuousStatsTable[GroupByKey]=ContinuousStatsTable[[#This Row],[GroupByKey]])*ContinuousStatsTable[Average]))</f>
        <v>1.9285676078063401E-2</v>
      </c>
      <c r="T761" s="5" cm="1">
        <f t="array" ref="T761">MAX(IF((ContinuousStatsTable[GroupByKey]=ContinuousStatsTable[[#This Row],[GroupByKey]]),(ContinuousStatsTable[GroupByKey]=ContinuousStatsTable[[#This Row],[GroupByKey]])*ContinuousStatsTable[Average]))</f>
        <v>4.8625620211652898E-2</v>
      </c>
      <c r="U761" s="5">
        <f>IF((ContinuousStatsTable[[#This Row],[RepsRequested]]&gt;1),ContinuousStatsTable[[#This Row],[HalfWidth]],ContinuousStatsTable[[#This Row],[BatchMeansHalfWidth]])</f>
        <v>2.3250169252848917E-3</v>
      </c>
    </row>
    <row r="762" spans="1:21" x14ac:dyDescent="0.35">
      <c r="A762" t="s">
        <v>68</v>
      </c>
      <c r="B762" t="s">
        <v>70</v>
      </c>
      <c r="C762">
        <v>17</v>
      </c>
      <c r="D762" t="s">
        <v>113</v>
      </c>
      <c r="E762" t="s">
        <v>103</v>
      </c>
      <c r="F762" t="s">
        <v>102</v>
      </c>
      <c r="G762">
        <v>1.18192636463916</v>
      </c>
      <c r="H762">
        <v>0.49251822903716602</v>
      </c>
      <c r="I762">
        <v>0</v>
      </c>
      <c r="J762">
        <v>20</v>
      </c>
      <c r="K762">
        <v>0</v>
      </c>
      <c r="L762">
        <v>0</v>
      </c>
      <c r="M76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762" s="5" cm="1">
        <f t="array" ref="N762">MAX(IF((ProjectInfoTable[ProjectName]=ContinuousStatsTable[[#This Row],[ProjectName]]),(ProjectInfoTable[ProjectName]=ContinuousStatsTable[[#This Row],[ProjectName]])*ProjectInfoTable[NumberOfReplications]))</f>
        <v>40</v>
      </c>
      <c r="O762" s="5" cm="1">
        <f t="array" ref="O76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762" s="5" cm="1">
        <f t="array" ref="P76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762" s="5" cm="1">
        <f t="array" ref="Q762">MAX(IF((ProjectInfoTable[ProjectName]=ContinuousStatsTable[[#This Row],[ProjectName]]),(ProjectInfoTable[ProjectName]=ContinuousStatsTable[[#This Row],[ProjectName]])*ProjectInfoTable[ConfidenceInterval]))</f>
        <v>0.95</v>
      </c>
      <c r="R7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762" s="5" cm="1">
        <f t="array" ref="S762">MIN(IF((ContinuousStatsTable[GroupByKey]=ContinuousStatsTable[[#This Row],[GroupByKey]]),(ContinuousStatsTable[GroupByKey]=ContinuousStatsTable[[#This Row],[GroupByKey]])*ContinuousStatsTable[Average]))</f>
        <v>0.49501686695507002</v>
      </c>
      <c r="T762" s="5" cm="1">
        <f t="array" ref="T762">MAX(IF((ContinuousStatsTable[GroupByKey]=ContinuousStatsTable[[#This Row],[GroupByKey]]),(ContinuousStatsTable[GroupByKey]=ContinuousStatsTable[[#This Row],[GroupByKey]])*ContinuousStatsTable[Average]))</f>
        <v>1.34083283444468</v>
      </c>
      <c r="U762" s="5">
        <f>IF((ContinuousStatsTable[[#This Row],[RepsRequested]]&gt;1),ContinuousStatsTable[[#This Row],[HalfWidth]],ContinuousStatsTable[[#This Row],[BatchMeansHalfWidth]])</f>
        <v>6.3703063430586918E-2</v>
      </c>
    </row>
    <row r="763" spans="1:21" x14ac:dyDescent="0.35">
      <c r="A763" t="s">
        <v>68</v>
      </c>
      <c r="B763" t="s">
        <v>70</v>
      </c>
      <c r="C763">
        <v>17</v>
      </c>
      <c r="D763" t="s">
        <v>113</v>
      </c>
      <c r="E763" t="s">
        <v>104</v>
      </c>
      <c r="F763" t="s">
        <v>102</v>
      </c>
      <c r="G763">
        <v>34.274301682059203</v>
      </c>
      <c r="H763">
        <v>2E+20</v>
      </c>
      <c r="I763">
        <v>0</v>
      </c>
      <c r="J763">
        <v>36</v>
      </c>
      <c r="K763">
        <v>36</v>
      </c>
      <c r="L763">
        <v>0</v>
      </c>
      <c r="M76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763" s="5" cm="1">
        <f t="array" ref="N763">MAX(IF((ProjectInfoTable[ProjectName]=ContinuousStatsTable[[#This Row],[ProjectName]]),(ProjectInfoTable[ProjectName]=ContinuousStatsTable[[#This Row],[ProjectName]])*ProjectInfoTable[NumberOfReplications]))</f>
        <v>40</v>
      </c>
      <c r="O763" s="5" cm="1">
        <f t="array" ref="O76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763" s="5" cm="1">
        <f t="array" ref="P76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763" s="5" cm="1">
        <f t="array" ref="Q763">MAX(IF((ProjectInfoTable[ProjectName]=ContinuousStatsTable[[#This Row],[ProjectName]]),(ProjectInfoTable[ProjectName]=ContinuousStatsTable[[#This Row],[ProjectName]])*ProjectInfoTable[ConfidenceInterval]))</f>
        <v>0.95</v>
      </c>
      <c r="R7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763" s="5" cm="1">
        <f t="array" ref="S763">MIN(IF((ContinuousStatsTable[GroupByKey]=ContinuousStatsTable[[#This Row],[GroupByKey]]),(ContinuousStatsTable[GroupByKey]=ContinuousStatsTable[[#This Row],[GroupByKey]])*ContinuousStatsTable[Average]))</f>
        <v>33.840029614371403</v>
      </c>
      <c r="T763" s="5" cm="1">
        <f t="array" ref="T763">MAX(IF((ContinuousStatsTable[GroupByKey]=ContinuousStatsTable[[#This Row],[GroupByKey]]),(ContinuousStatsTable[GroupByKey]=ContinuousStatsTable[[#This Row],[GroupByKey]])*ContinuousStatsTable[Average]))</f>
        <v>34.468085106383</v>
      </c>
      <c r="U763" s="5">
        <f>IF((ContinuousStatsTable[[#This Row],[RepsRequested]]&gt;1),ContinuousStatsTable[[#This Row],[HalfWidth]],ContinuousStatsTable[[#This Row],[BatchMeansHalfWidth]])</f>
        <v>5.7059994756210479E-2</v>
      </c>
    </row>
    <row r="764" spans="1:21" x14ac:dyDescent="0.35">
      <c r="A764" t="s">
        <v>68</v>
      </c>
      <c r="B764" t="s">
        <v>70</v>
      </c>
      <c r="C764">
        <v>17</v>
      </c>
      <c r="D764" t="s">
        <v>114</v>
      </c>
      <c r="E764" t="s">
        <v>101</v>
      </c>
      <c r="F764" t="s">
        <v>102</v>
      </c>
      <c r="G764">
        <v>0.103031032403561</v>
      </c>
      <c r="H764">
        <v>3.8948162636457298E-2</v>
      </c>
      <c r="I764">
        <v>0</v>
      </c>
      <c r="J764">
        <v>1</v>
      </c>
      <c r="K764">
        <v>2.7777777777777801E-2</v>
      </c>
      <c r="L764">
        <v>0</v>
      </c>
      <c r="M76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764" s="5" cm="1">
        <f t="array" ref="N764">MAX(IF((ProjectInfoTable[ProjectName]=ContinuousStatsTable[[#This Row],[ProjectName]]),(ProjectInfoTable[ProjectName]=ContinuousStatsTable[[#This Row],[ProjectName]])*ProjectInfoTable[NumberOfReplications]))</f>
        <v>40</v>
      </c>
      <c r="O764" s="5" cm="1">
        <f t="array" ref="O76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764" s="5" cm="1">
        <f t="array" ref="P76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764" s="5" cm="1">
        <f t="array" ref="Q764">MAX(IF((ProjectInfoTable[ProjectName]=ContinuousStatsTable[[#This Row],[ProjectName]]),(ProjectInfoTable[ProjectName]=ContinuousStatsTable[[#This Row],[ProjectName]])*ProjectInfoTable[ConfidenceInterval]))</f>
        <v>0.95</v>
      </c>
      <c r="R7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764" s="5" cm="1">
        <f t="array" ref="S764">MIN(IF((ContinuousStatsTable[GroupByKey]=ContinuousStatsTable[[#This Row],[GroupByKey]]),(ContinuousStatsTable[GroupByKey]=ContinuousStatsTable[[#This Row],[GroupByKey]])*ContinuousStatsTable[Average]))</f>
        <v>5.2407092959504499E-2</v>
      </c>
      <c r="T764" s="5" cm="1">
        <f t="array" ref="T764">MAX(IF((ContinuousStatsTable[GroupByKey]=ContinuousStatsTable[[#This Row],[GroupByKey]]),(ContinuousStatsTable[GroupByKey]=ContinuousStatsTable[[#This Row],[GroupByKey]])*ContinuousStatsTable[Average]))</f>
        <v>0.13103116230963199</v>
      </c>
      <c r="U764" s="5">
        <f>IF((ContinuousStatsTable[[#This Row],[RepsRequested]]&gt;1),ContinuousStatsTable[[#This Row],[HalfWidth]],ContinuousStatsTable[[#This Row],[BatchMeansHalfWidth]])</f>
        <v>7.2364318332914495E-3</v>
      </c>
    </row>
    <row r="765" spans="1:21" x14ac:dyDescent="0.35">
      <c r="A765" t="s">
        <v>68</v>
      </c>
      <c r="B765" t="s">
        <v>70</v>
      </c>
      <c r="C765">
        <v>17</v>
      </c>
      <c r="D765" t="s">
        <v>114</v>
      </c>
      <c r="E765" t="s">
        <v>103</v>
      </c>
      <c r="F765" t="s">
        <v>102</v>
      </c>
      <c r="G765">
        <v>3.0078208740283201</v>
      </c>
      <c r="H765">
        <v>3E+20</v>
      </c>
      <c r="I765">
        <v>0</v>
      </c>
      <c r="J765">
        <v>20</v>
      </c>
      <c r="K765">
        <v>1</v>
      </c>
      <c r="L765">
        <v>0</v>
      </c>
      <c r="M76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765" s="5" cm="1">
        <f t="array" ref="N765">MAX(IF((ProjectInfoTable[ProjectName]=ContinuousStatsTable[[#This Row],[ProjectName]]),(ProjectInfoTable[ProjectName]=ContinuousStatsTable[[#This Row],[ProjectName]])*ProjectInfoTable[NumberOfReplications]))</f>
        <v>40</v>
      </c>
      <c r="O765" s="5" cm="1">
        <f t="array" ref="O76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765" s="5" cm="1">
        <f t="array" ref="P76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765" s="5" cm="1">
        <f t="array" ref="Q765">MAX(IF((ProjectInfoTable[ProjectName]=ContinuousStatsTable[[#This Row],[ProjectName]]),(ProjectInfoTable[ProjectName]=ContinuousStatsTable[[#This Row],[ProjectName]])*ProjectInfoTable[ConfidenceInterval]))</f>
        <v>0.95</v>
      </c>
      <c r="R7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765" s="5" cm="1">
        <f t="array" ref="S765">MIN(IF((ContinuousStatsTable[GroupByKey]=ContinuousStatsTable[[#This Row],[GroupByKey]]),(ContinuousStatsTable[GroupByKey]=ContinuousStatsTable[[#This Row],[GroupByKey]])*ContinuousStatsTable[Average]))</f>
        <v>1.4135292926674801</v>
      </c>
      <c r="T765" s="5" cm="1">
        <f t="array" ref="T765">MAX(IF((ContinuousStatsTable[GroupByKey]=ContinuousStatsTable[[#This Row],[GroupByKey]]),(ContinuousStatsTable[GroupByKey]=ContinuousStatsTable[[#This Row],[GroupByKey]])*ContinuousStatsTable[Average]))</f>
        <v>3.63156438765147</v>
      </c>
      <c r="U765" s="5">
        <f>IF((ContinuousStatsTable[[#This Row],[RepsRequested]]&gt;1),ContinuousStatsTable[[#This Row],[HalfWidth]],ContinuousStatsTable[[#This Row],[BatchMeansHalfWidth]])</f>
        <v>0.17088156037632463</v>
      </c>
    </row>
    <row r="766" spans="1:21" x14ac:dyDescent="0.35">
      <c r="A766" t="s">
        <v>68</v>
      </c>
      <c r="B766" t="s">
        <v>70</v>
      </c>
      <c r="C766">
        <v>17</v>
      </c>
      <c r="D766" t="s">
        <v>114</v>
      </c>
      <c r="E766" t="s">
        <v>104</v>
      </c>
      <c r="F766" t="s">
        <v>102</v>
      </c>
      <c r="G766">
        <v>33.7364810258196</v>
      </c>
      <c r="H766">
        <v>2E+20</v>
      </c>
      <c r="I766">
        <v>0</v>
      </c>
      <c r="J766">
        <v>36</v>
      </c>
      <c r="K766">
        <v>36</v>
      </c>
      <c r="L766">
        <v>0</v>
      </c>
      <c r="M76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766" s="5" cm="1">
        <f t="array" ref="N766">MAX(IF((ProjectInfoTable[ProjectName]=ContinuousStatsTable[[#This Row],[ProjectName]]),(ProjectInfoTable[ProjectName]=ContinuousStatsTable[[#This Row],[ProjectName]])*ProjectInfoTable[NumberOfReplications]))</f>
        <v>40</v>
      </c>
      <c r="O766" s="5" cm="1">
        <f t="array" ref="O76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766" s="5" cm="1">
        <f t="array" ref="P76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766" s="5" cm="1">
        <f t="array" ref="Q766">MAX(IF((ProjectInfoTable[ProjectName]=ContinuousStatsTable[[#This Row],[ProjectName]]),(ProjectInfoTable[ProjectName]=ContinuousStatsTable[[#This Row],[ProjectName]])*ProjectInfoTable[ConfidenceInterval]))</f>
        <v>0.95</v>
      </c>
      <c r="R7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766" s="5" cm="1">
        <f t="array" ref="S766">MIN(IF((ContinuousStatsTable[GroupByKey]=ContinuousStatsTable[[#This Row],[GroupByKey]]),(ContinuousStatsTable[GroupByKey]=ContinuousStatsTable[[#This Row],[GroupByKey]])*ContinuousStatsTable[Average]))</f>
        <v>32.66897321215</v>
      </c>
      <c r="T766" s="5" cm="1">
        <f t="array" ref="T766">MAX(IF((ContinuousStatsTable[GroupByKey]=ContinuousStatsTable[[#This Row],[GroupByKey]]),(ContinuousStatsTable[GroupByKey]=ContinuousStatsTable[[#This Row],[GroupByKey]])*ContinuousStatsTable[Average]))</f>
        <v>34.468085106383</v>
      </c>
      <c r="U766" s="5">
        <f>IF((ContinuousStatsTable[[#This Row],[RepsRequested]]&gt;1),ContinuousStatsTable[[#This Row],[HalfWidth]],ContinuousStatsTable[[#This Row],[BatchMeansHalfWidth]])</f>
        <v>0.15911903310216846</v>
      </c>
    </row>
    <row r="767" spans="1:21" x14ac:dyDescent="0.35">
      <c r="A767" t="s">
        <v>68</v>
      </c>
      <c r="B767" t="s">
        <v>70</v>
      </c>
      <c r="C767">
        <v>18</v>
      </c>
      <c r="D767" t="s">
        <v>71</v>
      </c>
      <c r="E767" t="s">
        <v>98</v>
      </c>
      <c r="F767" t="s">
        <v>73</v>
      </c>
      <c r="G767">
        <v>6.4474102718003704E-2</v>
      </c>
      <c r="H767">
        <v>2E+20</v>
      </c>
      <c r="I767">
        <v>0</v>
      </c>
      <c r="J767">
        <v>3</v>
      </c>
      <c r="K767">
        <v>0</v>
      </c>
      <c r="L767">
        <v>0</v>
      </c>
      <c r="M76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767" s="5" cm="1">
        <f t="array" ref="N767">MAX(IF((ProjectInfoTable[ProjectName]=ContinuousStatsTable[[#This Row],[ProjectName]]),(ProjectInfoTable[ProjectName]=ContinuousStatsTable[[#This Row],[ProjectName]])*ProjectInfoTable[NumberOfReplications]))</f>
        <v>40</v>
      </c>
      <c r="O767" s="5" cm="1">
        <f t="array" ref="O76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767" s="5" cm="1">
        <f t="array" ref="P76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767" s="5" cm="1">
        <f t="array" ref="Q767">MAX(IF((ProjectInfoTable[ProjectName]=ContinuousStatsTable[[#This Row],[ProjectName]]),(ProjectInfoTable[ProjectName]=ContinuousStatsTable[[#This Row],[ProjectName]])*ProjectInfoTable[ConfidenceInterval]))</f>
        <v>0.95</v>
      </c>
      <c r="R7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767" s="5" cm="1">
        <f t="array" ref="S767">MIN(IF((ContinuousStatsTable[GroupByKey]=ContinuousStatsTable[[#This Row],[GroupByKey]]),(ContinuousStatsTable[GroupByKey]=ContinuousStatsTable[[#This Row],[GroupByKey]])*ContinuousStatsTable[Average]))</f>
        <v>0</v>
      </c>
      <c r="T767" s="5" cm="1">
        <f t="array" ref="T767">MAX(IF((ContinuousStatsTable[GroupByKey]=ContinuousStatsTable[[#This Row],[GroupByKey]]),(ContinuousStatsTable[GroupByKey]=ContinuousStatsTable[[#This Row],[GroupByKey]])*ContinuousStatsTable[Average]))</f>
        <v>0.39810019353189602</v>
      </c>
      <c r="U767" s="5">
        <f>IF((ContinuousStatsTable[[#This Row],[RepsRequested]]&gt;1),ContinuousStatsTable[[#This Row],[HalfWidth]],ContinuousStatsTable[[#This Row],[BatchMeansHalfWidth]])</f>
        <v>3.517181568707349E-2</v>
      </c>
    </row>
    <row r="768" spans="1:21" x14ac:dyDescent="0.35">
      <c r="A768" t="s">
        <v>68</v>
      </c>
      <c r="B768" t="s">
        <v>70</v>
      </c>
      <c r="C768">
        <v>18</v>
      </c>
      <c r="D768" t="s">
        <v>77</v>
      </c>
      <c r="E768" t="s">
        <v>98</v>
      </c>
      <c r="F768" t="s">
        <v>73</v>
      </c>
      <c r="G768">
        <v>6.2340887814712804</v>
      </c>
      <c r="H768">
        <v>2E+20</v>
      </c>
      <c r="I768">
        <v>0</v>
      </c>
      <c r="J768">
        <v>25</v>
      </c>
      <c r="K768">
        <v>2</v>
      </c>
      <c r="L768">
        <v>0</v>
      </c>
      <c r="M76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768" s="5" cm="1">
        <f t="array" ref="N768">MAX(IF((ProjectInfoTable[ProjectName]=ContinuousStatsTable[[#This Row],[ProjectName]]),(ProjectInfoTable[ProjectName]=ContinuousStatsTable[[#This Row],[ProjectName]])*ProjectInfoTable[NumberOfReplications]))</f>
        <v>40</v>
      </c>
      <c r="O768" s="5" cm="1">
        <f t="array" ref="O76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768" s="5" cm="1">
        <f t="array" ref="P76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768" s="5" cm="1">
        <f t="array" ref="Q768">MAX(IF((ProjectInfoTable[ProjectName]=ContinuousStatsTable[[#This Row],[ProjectName]]),(ProjectInfoTable[ProjectName]=ContinuousStatsTable[[#This Row],[ProjectName]])*ProjectInfoTable[ConfidenceInterval]))</f>
        <v>0.95</v>
      </c>
      <c r="R7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768" s="5" cm="1">
        <f t="array" ref="S768">MIN(IF((ContinuousStatsTable[GroupByKey]=ContinuousStatsTable[[#This Row],[GroupByKey]]),(ContinuousStatsTable[GroupByKey]=ContinuousStatsTable[[#This Row],[GroupByKey]])*ContinuousStatsTable[Average]))</f>
        <v>1.97697145350313</v>
      </c>
      <c r="T768" s="5" cm="1">
        <f t="array" ref="T768">MAX(IF((ContinuousStatsTable[GroupByKey]=ContinuousStatsTable[[#This Row],[GroupByKey]]),(ContinuousStatsTable[GroupByKey]=ContinuousStatsTable[[#This Row],[GroupByKey]])*ContinuousStatsTable[Average]))</f>
        <v>41.178919364966802</v>
      </c>
      <c r="U768" s="5">
        <f>IF((ContinuousStatsTable[[#This Row],[RepsRequested]]&gt;1),ContinuousStatsTable[[#This Row],[HalfWidth]],ContinuousStatsTable[[#This Row],[BatchMeansHalfWidth]])</f>
        <v>3.4233048293887243</v>
      </c>
    </row>
    <row r="769" spans="1:21" x14ac:dyDescent="0.35">
      <c r="A769" t="s">
        <v>68</v>
      </c>
      <c r="B769" t="s">
        <v>70</v>
      </c>
      <c r="C769">
        <v>18</v>
      </c>
      <c r="D769" t="s">
        <v>78</v>
      </c>
      <c r="E769" t="s">
        <v>98</v>
      </c>
      <c r="F769" t="s">
        <v>73</v>
      </c>
      <c r="G769">
        <v>2.4910562480581402</v>
      </c>
      <c r="H769">
        <v>2E+20</v>
      </c>
      <c r="I769">
        <v>0</v>
      </c>
      <c r="J769">
        <v>11</v>
      </c>
      <c r="K769">
        <v>0</v>
      </c>
      <c r="L769">
        <v>0</v>
      </c>
      <c r="M76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769" s="5" cm="1">
        <f t="array" ref="N769">MAX(IF((ProjectInfoTable[ProjectName]=ContinuousStatsTable[[#This Row],[ProjectName]]),(ProjectInfoTable[ProjectName]=ContinuousStatsTable[[#This Row],[ProjectName]])*ProjectInfoTable[NumberOfReplications]))</f>
        <v>40</v>
      </c>
      <c r="O769" s="5" cm="1">
        <f t="array" ref="O76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769" s="5" cm="1">
        <f t="array" ref="P76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769" s="5" cm="1">
        <f t="array" ref="Q769">MAX(IF((ProjectInfoTable[ProjectName]=ContinuousStatsTable[[#This Row],[ProjectName]]),(ProjectInfoTable[ProjectName]=ContinuousStatsTable[[#This Row],[ProjectName]])*ProjectInfoTable[ConfidenceInterval]))</f>
        <v>0.95</v>
      </c>
      <c r="R7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769" s="5" cm="1">
        <f t="array" ref="S769">MIN(IF((ContinuousStatsTable[GroupByKey]=ContinuousStatsTable[[#This Row],[GroupByKey]]),(ContinuousStatsTable[GroupByKey]=ContinuousStatsTable[[#This Row],[GroupByKey]])*ContinuousStatsTable[Average]))</f>
        <v>0.454771552839979</v>
      </c>
      <c r="T769" s="5" cm="1">
        <f t="array" ref="T769">MAX(IF((ContinuousStatsTable[GroupByKey]=ContinuousStatsTable[[#This Row],[GroupByKey]]),(ContinuousStatsTable[GroupByKey]=ContinuousStatsTable[[#This Row],[GroupByKey]])*ContinuousStatsTable[Average]))</f>
        <v>19.253696848776201</v>
      </c>
      <c r="U769" s="5">
        <f>IF((ContinuousStatsTable[[#This Row],[RepsRequested]]&gt;1),ContinuousStatsTable[[#This Row],[HalfWidth]],ContinuousStatsTable[[#This Row],[BatchMeansHalfWidth]])</f>
        <v>1.1662037419143689</v>
      </c>
    </row>
    <row r="770" spans="1:21" x14ac:dyDescent="0.35">
      <c r="A770" t="s">
        <v>68</v>
      </c>
      <c r="B770" t="s">
        <v>70</v>
      </c>
      <c r="C770">
        <v>18</v>
      </c>
      <c r="D770" t="s">
        <v>79</v>
      </c>
      <c r="E770" t="s">
        <v>99</v>
      </c>
      <c r="F770" t="s">
        <v>81</v>
      </c>
      <c r="G770">
        <v>22.023002281820801</v>
      </c>
      <c r="H770">
        <v>2E+20</v>
      </c>
      <c r="I770">
        <v>2</v>
      </c>
      <c r="J770">
        <v>49</v>
      </c>
      <c r="K770">
        <v>16</v>
      </c>
      <c r="L770">
        <v>0</v>
      </c>
      <c r="M77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770" s="5" cm="1">
        <f t="array" ref="N770">MAX(IF((ProjectInfoTable[ProjectName]=ContinuousStatsTable[[#This Row],[ProjectName]]),(ProjectInfoTable[ProjectName]=ContinuousStatsTable[[#This Row],[ProjectName]])*ProjectInfoTable[NumberOfReplications]))</f>
        <v>40</v>
      </c>
      <c r="O770" s="5" cm="1">
        <f t="array" ref="O77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770" s="5" cm="1">
        <f t="array" ref="P77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770" s="5" cm="1">
        <f t="array" ref="Q770">MAX(IF((ProjectInfoTable[ProjectName]=ContinuousStatsTable[[#This Row],[ProjectName]]),(ProjectInfoTable[ProjectName]=ContinuousStatsTable[[#This Row],[ProjectName]])*ProjectInfoTable[ConfidenceInterval]))</f>
        <v>0.95</v>
      </c>
      <c r="R7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770" s="5" cm="1">
        <f t="array" ref="S770">MIN(IF((ContinuousStatsTable[GroupByKey]=ContinuousStatsTable[[#This Row],[GroupByKey]]),(ContinuousStatsTable[GroupByKey]=ContinuousStatsTable[[#This Row],[GroupByKey]])*ContinuousStatsTable[Average]))</f>
        <v>13.1688445993387</v>
      </c>
      <c r="T770" s="5" cm="1">
        <f t="array" ref="T770">MAX(IF((ContinuousStatsTable[GroupByKey]=ContinuousStatsTable[[#This Row],[GroupByKey]]),(ContinuousStatsTable[GroupByKey]=ContinuousStatsTable[[#This Row],[GroupByKey]])*ContinuousStatsTable[Average]))</f>
        <v>68.135346638049199</v>
      </c>
      <c r="U770" s="5">
        <f>IF((ContinuousStatsTable[[#This Row],[RepsRequested]]&gt;1),ContinuousStatsTable[[#This Row],[HalfWidth]],ContinuousStatsTable[[#This Row],[BatchMeansHalfWidth]])</f>
        <v>4.6926448559231861</v>
      </c>
    </row>
    <row r="771" spans="1:21" x14ac:dyDescent="0.35">
      <c r="A771" t="s">
        <v>68</v>
      </c>
      <c r="B771" t="s">
        <v>70</v>
      </c>
      <c r="C771">
        <v>18</v>
      </c>
      <c r="D771" t="s">
        <v>87</v>
      </c>
      <c r="E771" t="s">
        <v>98</v>
      </c>
      <c r="F771" t="s">
        <v>73</v>
      </c>
      <c r="G771">
        <v>5.1050065655884103E-2</v>
      </c>
      <c r="H771">
        <v>2E+20</v>
      </c>
      <c r="I771">
        <v>0</v>
      </c>
      <c r="J771">
        <v>10</v>
      </c>
      <c r="K771">
        <v>0</v>
      </c>
      <c r="L771">
        <v>0</v>
      </c>
      <c r="M77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771" s="5" cm="1">
        <f t="array" ref="N771">MAX(IF((ProjectInfoTable[ProjectName]=ContinuousStatsTable[[#This Row],[ProjectName]]),(ProjectInfoTable[ProjectName]=ContinuousStatsTable[[#This Row],[ProjectName]])*ProjectInfoTable[NumberOfReplications]))</f>
        <v>40</v>
      </c>
      <c r="O771" s="5" cm="1">
        <f t="array" ref="O77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771" s="5" cm="1">
        <f t="array" ref="P77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771" s="5" cm="1">
        <f t="array" ref="Q771">MAX(IF((ProjectInfoTable[ProjectName]=ContinuousStatsTable[[#This Row],[ProjectName]]),(ProjectInfoTable[ProjectName]=ContinuousStatsTable[[#This Row],[ProjectName]])*ProjectInfoTable[ConfidenceInterval]))</f>
        <v>0.95</v>
      </c>
      <c r="R7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771" s="5" cm="1">
        <f t="array" ref="S771">MIN(IF((ContinuousStatsTable[GroupByKey]=ContinuousStatsTable[[#This Row],[GroupByKey]]),(ContinuousStatsTable[GroupByKey]=ContinuousStatsTable[[#This Row],[GroupByKey]])*ContinuousStatsTable[Average]))</f>
        <v>0</v>
      </c>
      <c r="T771" s="5" cm="1">
        <f t="array" ref="T771">MAX(IF((ContinuousStatsTable[GroupByKey]=ContinuousStatsTable[[#This Row],[GroupByKey]]),(ContinuousStatsTable[GroupByKey]=ContinuousStatsTable[[#This Row],[GroupByKey]])*ContinuousStatsTable[Average]))</f>
        <v>0.33740401833613798</v>
      </c>
      <c r="U771" s="5">
        <f>IF((ContinuousStatsTable[[#This Row],[RepsRequested]]&gt;1),ContinuousStatsTable[[#This Row],[HalfWidth]],ContinuousStatsTable[[#This Row],[BatchMeansHalfWidth]])</f>
        <v>2.7365839349572658E-2</v>
      </c>
    </row>
    <row r="772" spans="1:21" x14ac:dyDescent="0.35">
      <c r="A772" t="s">
        <v>68</v>
      </c>
      <c r="B772" t="s">
        <v>70</v>
      </c>
      <c r="C772">
        <v>18</v>
      </c>
      <c r="D772" t="s">
        <v>100</v>
      </c>
      <c r="E772" t="s">
        <v>101</v>
      </c>
      <c r="F772" t="s">
        <v>102</v>
      </c>
      <c r="G772">
        <v>0.71233241713513296</v>
      </c>
      <c r="H772">
        <v>2E+20</v>
      </c>
      <c r="I772">
        <v>0</v>
      </c>
      <c r="J772">
        <v>1</v>
      </c>
      <c r="K772">
        <v>1</v>
      </c>
      <c r="L772">
        <v>0</v>
      </c>
      <c r="M77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772" s="5" cm="1">
        <f t="array" ref="N772">MAX(IF((ProjectInfoTable[ProjectName]=ContinuousStatsTable[[#This Row],[ProjectName]]),(ProjectInfoTable[ProjectName]=ContinuousStatsTable[[#This Row],[ProjectName]])*ProjectInfoTable[NumberOfReplications]))</f>
        <v>40</v>
      </c>
      <c r="O772" s="5" cm="1">
        <f t="array" ref="O77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772" s="5" cm="1">
        <f t="array" ref="P77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772" s="5" cm="1">
        <f t="array" ref="Q772">MAX(IF((ProjectInfoTable[ProjectName]=ContinuousStatsTable[[#This Row],[ProjectName]]),(ProjectInfoTable[ProjectName]=ContinuousStatsTable[[#This Row],[ProjectName]])*ProjectInfoTable[ConfidenceInterval]))</f>
        <v>0.95</v>
      </c>
      <c r="R7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772" s="5" cm="1">
        <f t="array" ref="S772">MIN(IF((ContinuousStatsTable[GroupByKey]=ContinuousStatsTable[[#This Row],[GroupByKey]]),(ContinuousStatsTable[GroupByKey]=ContinuousStatsTable[[#This Row],[GroupByKey]])*ContinuousStatsTable[Average]))</f>
        <v>0.460239554527484</v>
      </c>
      <c r="T772" s="5" cm="1">
        <f t="array" ref="T772">MAX(IF((ContinuousStatsTable[GroupByKey]=ContinuousStatsTable[[#This Row],[GroupByKey]]),(ContinuousStatsTable[GroupByKey]=ContinuousStatsTable[[#This Row],[GroupByKey]])*ContinuousStatsTable[Average]))</f>
        <v>1</v>
      </c>
      <c r="U772" s="5">
        <f>IF((ContinuousStatsTable[[#This Row],[RepsRequested]]&gt;1),ContinuousStatsTable[[#This Row],[HalfWidth]],ContinuousStatsTable[[#This Row],[BatchMeansHalfWidth]])</f>
        <v>4.1864622421722578E-2</v>
      </c>
    </row>
    <row r="773" spans="1:21" x14ac:dyDescent="0.35">
      <c r="A773" t="s">
        <v>68</v>
      </c>
      <c r="B773" t="s">
        <v>70</v>
      </c>
      <c r="C773">
        <v>18</v>
      </c>
      <c r="D773" t="s">
        <v>100</v>
      </c>
      <c r="E773" t="s">
        <v>103</v>
      </c>
      <c r="F773" t="s">
        <v>102</v>
      </c>
      <c r="G773">
        <v>2.1369972514054001</v>
      </c>
      <c r="H773">
        <v>2E+20</v>
      </c>
      <c r="I773">
        <v>0</v>
      </c>
      <c r="J773">
        <v>3</v>
      </c>
      <c r="K773">
        <v>3</v>
      </c>
      <c r="L773">
        <v>0</v>
      </c>
      <c r="M77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773" s="5" cm="1">
        <f t="array" ref="N773">MAX(IF((ProjectInfoTable[ProjectName]=ContinuousStatsTable[[#This Row],[ProjectName]]),(ProjectInfoTable[ProjectName]=ContinuousStatsTable[[#This Row],[ProjectName]])*ProjectInfoTable[NumberOfReplications]))</f>
        <v>40</v>
      </c>
      <c r="O773" s="5" cm="1">
        <f t="array" ref="O77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773" s="5" cm="1">
        <f t="array" ref="P77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773" s="5" cm="1">
        <f t="array" ref="Q773">MAX(IF((ProjectInfoTable[ProjectName]=ContinuousStatsTable[[#This Row],[ProjectName]]),(ProjectInfoTable[ProjectName]=ContinuousStatsTable[[#This Row],[ProjectName]])*ProjectInfoTable[ConfidenceInterval]))</f>
        <v>0.95</v>
      </c>
      <c r="R7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773" s="5" cm="1">
        <f t="array" ref="S773">MIN(IF((ContinuousStatsTable[GroupByKey]=ContinuousStatsTable[[#This Row],[GroupByKey]]),(ContinuousStatsTable[GroupByKey]=ContinuousStatsTable[[#This Row],[GroupByKey]])*ContinuousStatsTable[Average]))</f>
        <v>1.38071866358245</v>
      </c>
      <c r="T773" s="5" cm="1">
        <f t="array" ref="T773">MAX(IF((ContinuousStatsTable[GroupByKey]=ContinuousStatsTable[[#This Row],[GroupByKey]]),(ContinuousStatsTable[GroupByKey]=ContinuousStatsTable[[#This Row],[GroupByKey]])*ContinuousStatsTable[Average]))</f>
        <v>3</v>
      </c>
      <c r="U773" s="5">
        <f>IF((ContinuousStatsTable[[#This Row],[RepsRequested]]&gt;1),ContinuousStatsTable[[#This Row],[HalfWidth]],ContinuousStatsTable[[#This Row],[BatchMeansHalfWidth]])</f>
        <v>0.1255938672651678</v>
      </c>
    </row>
    <row r="774" spans="1:21" x14ac:dyDescent="0.35">
      <c r="A774" t="s">
        <v>68</v>
      </c>
      <c r="B774" t="s">
        <v>70</v>
      </c>
      <c r="C774">
        <v>18</v>
      </c>
      <c r="D774" t="s">
        <v>100</v>
      </c>
      <c r="E774" t="s">
        <v>104</v>
      </c>
      <c r="F774" t="s">
        <v>102</v>
      </c>
      <c r="G774">
        <v>3</v>
      </c>
      <c r="H774">
        <v>2E+20</v>
      </c>
      <c r="I774">
        <v>3</v>
      </c>
      <c r="J774">
        <v>3</v>
      </c>
      <c r="K774">
        <v>3</v>
      </c>
      <c r="L774">
        <v>0</v>
      </c>
      <c r="M77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774" s="5" cm="1">
        <f t="array" ref="N774">MAX(IF((ProjectInfoTable[ProjectName]=ContinuousStatsTable[[#This Row],[ProjectName]]),(ProjectInfoTable[ProjectName]=ContinuousStatsTable[[#This Row],[ProjectName]])*ProjectInfoTable[NumberOfReplications]))</f>
        <v>40</v>
      </c>
      <c r="O774" s="5" cm="1">
        <f t="array" ref="O774">IFERROR(AVERAGE(IF((ContinuousStatsTable[GroupByKey]=ContinuousStatsTable[[#This Row],[GroupByKey]]),(ContinuousStatsTable[GroupByKey]=ContinuousStatsTable[[#This Row],[GroupByKey]])*ContinuousStatsTable[Average])),0)</f>
        <v>3</v>
      </c>
      <c r="P774" s="5" cm="1">
        <f t="array" ref="P774">IFERROR(_xlfn.STDEV.S(IF((ContinuousStatsTable[GroupByKey]=ContinuousStatsTable[[#This Row],[GroupByKey]]),(ContinuousStatsTable[GroupByKey]=ContinuousStatsTable[[#This Row],[GroupByKey]])*ContinuousStatsTable[Average])),0)</f>
        <v>0</v>
      </c>
      <c r="Q774" s="5" cm="1">
        <f t="array" ref="Q774">MAX(IF((ProjectInfoTable[ProjectName]=ContinuousStatsTable[[#This Row],[ProjectName]]),(ProjectInfoTable[ProjectName]=ContinuousStatsTable[[#This Row],[ProjectName]])*ProjectInfoTable[ConfidenceInterval]))</f>
        <v>0.95</v>
      </c>
      <c r="R7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4" s="5" cm="1">
        <f t="array" ref="S774">MIN(IF((ContinuousStatsTable[GroupByKey]=ContinuousStatsTable[[#This Row],[GroupByKey]]),(ContinuousStatsTable[GroupByKey]=ContinuousStatsTable[[#This Row],[GroupByKey]])*ContinuousStatsTable[Average]))</f>
        <v>3</v>
      </c>
      <c r="T774" s="5" cm="1">
        <f t="array" ref="T774">MAX(IF((ContinuousStatsTable[GroupByKey]=ContinuousStatsTable[[#This Row],[GroupByKey]]),(ContinuousStatsTable[GroupByKey]=ContinuousStatsTable[[#This Row],[GroupByKey]])*ContinuousStatsTable[Average]))</f>
        <v>3</v>
      </c>
      <c r="U774" s="5">
        <f>IF((ContinuousStatsTable[[#This Row],[RepsRequested]]&gt;1),ContinuousStatsTable[[#This Row],[HalfWidth]],ContinuousStatsTable[[#This Row],[BatchMeansHalfWidth]])</f>
        <v>0</v>
      </c>
    </row>
    <row r="775" spans="1:21" x14ac:dyDescent="0.35">
      <c r="A775" t="s">
        <v>68</v>
      </c>
      <c r="B775" t="s">
        <v>70</v>
      </c>
      <c r="C775">
        <v>18</v>
      </c>
      <c r="D775" t="s">
        <v>105</v>
      </c>
      <c r="E775" t="s">
        <v>101</v>
      </c>
      <c r="F775" t="s">
        <v>102</v>
      </c>
      <c r="G775">
        <v>0.76315418676946301</v>
      </c>
      <c r="H775">
        <v>2E+20</v>
      </c>
      <c r="I775">
        <v>0</v>
      </c>
      <c r="J775">
        <v>1</v>
      </c>
      <c r="K775">
        <v>0.5</v>
      </c>
      <c r="L775">
        <v>0</v>
      </c>
      <c r="M77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775" s="5" cm="1">
        <f t="array" ref="N775">MAX(IF((ProjectInfoTable[ProjectName]=ContinuousStatsTable[[#This Row],[ProjectName]]),(ProjectInfoTable[ProjectName]=ContinuousStatsTable[[#This Row],[ProjectName]])*ProjectInfoTable[NumberOfReplications]))</f>
        <v>40</v>
      </c>
      <c r="O775" s="5" cm="1">
        <f t="array" ref="O77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775" s="5" cm="1">
        <f t="array" ref="P77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775" s="5" cm="1">
        <f t="array" ref="Q775">MAX(IF((ProjectInfoTable[ProjectName]=ContinuousStatsTable[[#This Row],[ProjectName]]),(ProjectInfoTable[ProjectName]=ContinuousStatsTable[[#This Row],[ProjectName]])*ProjectInfoTable[ConfidenceInterval]))</f>
        <v>0.95</v>
      </c>
      <c r="R7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775" s="5" cm="1">
        <f t="array" ref="S775">MIN(IF((ContinuousStatsTable[GroupByKey]=ContinuousStatsTable[[#This Row],[GroupByKey]]),(ContinuousStatsTable[GroupByKey]=ContinuousStatsTable[[#This Row],[GroupByKey]])*ContinuousStatsTable[Average]))</f>
        <v>0.51093143286290499</v>
      </c>
      <c r="T775" s="5" cm="1">
        <f t="array" ref="T775">MAX(IF((ContinuousStatsTable[GroupByKey]=ContinuousStatsTable[[#This Row],[GroupByKey]]),(ContinuousStatsTable[GroupByKey]=ContinuousStatsTable[[#This Row],[GroupByKey]])*ContinuousStatsTable[Average]))</f>
        <v>0.99324124232539002</v>
      </c>
      <c r="U775" s="5">
        <f>IF((ContinuousStatsTable[[#This Row],[RepsRequested]]&gt;1),ContinuousStatsTable[[#This Row],[HalfWidth]],ContinuousStatsTable[[#This Row],[BatchMeansHalfWidth]])</f>
        <v>3.8036249547188657E-2</v>
      </c>
    </row>
    <row r="776" spans="1:21" x14ac:dyDescent="0.35">
      <c r="A776" t="s">
        <v>68</v>
      </c>
      <c r="B776" t="s">
        <v>70</v>
      </c>
      <c r="C776">
        <v>18</v>
      </c>
      <c r="D776" t="s">
        <v>105</v>
      </c>
      <c r="E776" t="s">
        <v>103</v>
      </c>
      <c r="F776" t="s">
        <v>102</v>
      </c>
      <c r="G776">
        <v>1.52630837353893</v>
      </c>
      <c r="H776">
        <v>2E+20</v>
      </c>
      <c r="I776">
        <v>0</v>
      </c>
      <c r="J776">
        <v>2</v>
      </c>
      <c r="K776">
        <v>1</v>
      </c>
      <c r="L776">
        <v>0</v>
      </c>
      <c r="M77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776" s="5" cm="1">
        <f t="array" ref="N776">MAX(IF((ProjectInfoTable[ProjectName]=ContinuousStatsTable[[#This Row],[ProjectName]]),(ProjectInfoTable[ProjectName]=ContinuousStatsTable[[#This Row],[ProjectName]])*ProjectInfoTable[NumberOfReplications]))</f>
        <v>40</v>
      </c>
      <c r="O776" s="5" cm="1">
        <f t="array" ref="O77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776" s="5" cm="1">
        <f t="array" ref="P77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776" s="5" cm="1">
        <f t="array" ref="Q776">MAX(IF((ProjectInfoTable[ProjectName]=ContinuousStatsTable[[#This Row],[ProjectName]]),(ProjectInfoTable[ProjectName]=ContinuousStatsTable[[#This Row],[ProjectName]])*ProjectInfoTable[ConfidenceInterval]))</f>
        <v>0.95</v>
      </c>
      <c r="R7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776" s="5" cm="1">
        <f t="array" ref="S776">MIN(IF((ContinuousStatsTable[GroupByKey]=ContinuousStatsTable[[#This Row],[GroupByKey]]),(ContinuousStatsTable[GroupByKey]=ContinuousStatsTable[[#This Row],[GroupByKey]])*ContinuousStatsTable[Average]))</f>
        <v>1.02186286572581</v>
      </c>
      <c r="T776" s="5" cm="1">
        <f t="array" ref="T776">MAX(IF((ContinuousStatsTable[GroupByKey]=ContinuousStatsTable[[#This Row],[GroupByKey]]),(ContinuousStatsTable[GroupByKey]=ContinuousStatsTable[[#This Row],[GroupByKey]])*ContinuousStatsTable[Average]))</f>
        <v>1.98648248465078</v>
      </c>
      <c r="U776" s="5">
        <f>IF((ContinuousStatsTable[[#This Row],[RepsRequested]]&gt;1),ContinuousStatsTable[[#This Row],[HalfWidth]],ContinuousStatsTable[[#This Row],[BatchMeansHalfWidth]])</f>
        <v>7.6072499094375606E-2</v>
      </c>
    </row>
    <row r="777" spans="1:21" x14ac:dyDescent="0.35">
      <c r="A777" t="s">
        <v>68</v>
      </c>
      <c r="B777" t="s">
        <v>70</v>
      </c>
      <c r="C777">
        <v>18</v>
      </c>
      <c r="D777" t="s">
        <v>105</v>
      </c>
      <c r="E777" t="s">
        <v>104</v>
      </c>
      <c r="F777" t="s">
        <v>102</v>
      </c>
      <c r="G777">
        <v>2</v>
      </c>
      <c r="H777">
        <v>2E+20</v>
      </c>
      <c r="I777">
        <v>2</v>
      </c>
      <c r="J777">
        <v>2</v>
      </c>
      <c r="K777">
        <v>2</v>
      </c>
      <c r="L777">
        <v>0</v>
      </c>
      <c r="M77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777" s="5" cm="1">
        <f t="array" ref="N777">MAX(IF((ProjectInfoTable[ProjectName]=ContinuousStatsTable[[#This Row],[ProjectName]]),(ProjectInfoTable[ProjectName]=ContinuousStatsTable[[#This Row],[ProjectName]])*ProjectInfoTable[NumberOfReplications]))</f>
        <v>40</v>
      </c>
      <c r="O777" s="5" cm="1">
        <f t="array" ref="O777">IFERROR(AVERAGE(IF((ContinuousStatsTable[GroupByKey]=ContinuousStatsTable[[#This Row],[GroupByKey]]),(ContinuousStatsTable[GroupByKey]=ContinuousStatsTable[[#This Row],[GroupByKey]])*ContinuousStatsTable[Average])),0)</f>
        <v>2</v>
      </c>
      <c r="P777" s="5" cm="1">
        <f t="array" ref="P777">IFERROR(_xlfn.STDEV.S(IF((ContinuousStatsTable[GroupByKey]=ContinuousStatsTable[[#This Row],[GroupByKey]]),(ContinuousStatsTable[GroupByKey]=ContinuousStatsTable[[#This Row],[GroupByKey]])*ContinuousStatsTable[Average])),0)</f>
        <v>0</v>
      </c>
      <c r="Q777" s="5" cm="1">
        <f t="array" ref="Q777">MAX(IF((ProjectInfoTable[ProjectName]=ContinuousStatsTable[[#This Row],[ProjectName]]),(ProjectInfoTable[ProjectName]=ContinuousStatsTable[[#This Row],[ProjectName]])*ProjectInfoTable[ConfidenceInterval]))</f>
        <v>0.95</v>
      </c>
      <c r="R7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7" s="5" cm="1">
        <f t="array" ref="S777">MIN(IF((ContinuousStatsTable[GroupByKey]=ContinuousStatsTable[[#This Row],[GroupByKey]]),(ContinuousStatsTable[GroupByKey]=ContinuousStatsTable[[#This Row],[GroupByKey]])*ContinuousStatsTable[Average]))</f>
        <v>2</v>
      </c>
      <c r="T777" s="5" cm="1">
        <f t="array" ref="T777">MAX(IF((ContinuousStatsTable[GroupByKey]=ContinuousStatsTable[[#This Row],[GroupByKey]]),(ContinuousStatsTable[GroupByKey]=ContinuousStatsTable[[#This Row],[GroupByKey]])*ContinuousStatsTable[Average]))</f>
        <v>2</v>
      </c>
      <c r="U777" s="5">
        <f>IF((ContinuousStatsTable[[#This Row],[RepsRequested]]&gt;1),ContinuousStatsTable[[#This Row],[HalfWidth]],ContinuousStatsTable[[#This Row],[BatchMeansHalfWidth]])</f>
        <v>0</v>
      </c>
    </row>
    <row r="778" spans="1:21" x14ac:dyDescent="0.35">
      <c r="A778" t="s">
        <v>68</v>
      </c>
      <c r="B778" t="s">
        <v>70</v>
      </c>
      <c r="C778">
        <v>18</v>
      </c>
      <c r="D778" t="s">
        <v>106</v>
      </c>
      <c r="E778" t="s">
        <v>101</v>
      </c>
      <c r="F778" t="s">
        <v>102</v>
      </c>
      <c r="G778">
        <v>2.0594217795788902E-2</v>
      </c>
      <c r="H778">
        <v>2E+20</v>
      </c>
      <c r="I778">
        <v>0</v>
      </c>
      <c r="J778">
        <v>1</v>
      </c>
      <c r="K778">
        <v>0</v>
      </c>
      <c r="L778">
        <v>0</v>
      </c>
      <c r="M77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778" s="5" cm="1">
        <f t="array" ref="N778">MAX(IF((ProjectInfoTable[ProjectName]=ContinuousStatsTable[[#This Row],[ProjectName]]),(ProjectInfoTable[ProjectName]=ContinuousStatsTable[[#This Row],[ProjectName]])*ProjectInfoTable[NumberOfReplications]))</f>
        <v>40</v>
      </c>
      <c r="O778" s="5" cm="1">
        <f t="array" ref="O77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778" s="5" cm="1">
        <f t="array" ref="P77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778" s="5" cm="1">
        <f t="array" ref="Q778">MAX(IF((ProjectInfoTable[ProjectName]=ContinuousStatsTable[[#This Row],[ProjectName]]),(ProjectInfoTable[ProjectName]=ContinuousStatsTable[[#This Row],[ProjectName]])*ProjectInfoTable[ConfidenceInterval]))</f>
        <v>0.95</v>
      </c>
      <c r="R7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778" s="5" cm="1">
        <f t="array" ref="S778">MIN(IF((ContinuousStatsTable[GroupByKey]=ContinuousStatsTable[[#This Row],[GroupByKey]]),(ContinuousStatsTable[GroupByKey]=ContinuousStatsTable[[#This Row],[GroupByKey]])*ContinuousStatsTable[Average]))</f>
        <v>1.4048189417398899E-2</v>
      </c>
      <c r="T778" s="5" cm="1">
        <f t="array" ref="T778">MAX(IF((ContinuousStatsTable[GroupByKey]=ContinuousStatsTable[[#This Row],[GroupByKey]]),(ContinuousStatsTable[GroupByKey]=ContinuousStatsTable[[#This Row],[GroupByKey]])*ContinuousStatsTable[Average]))</f>
        <v>4.5875370133509598E-2</v>
      </c>
      <c r="U778" s="5">
        <f>IF((ContinuousStatsTable[[#This Row],[RepsRequested]]&gt;1),ContinuousStatsTable[[#This Row],[HalfWidth]],ContinuousStatsTable[[#This Row],[BatchMeansHalfWidth]])</f>
        <v>2.1678538559285762E-3</v>
      </c>
    </row>
    <row r="779" spans="1:21" x14ac:dyDescent="0.35">
      <c r="A779" t="s">
        <v>68</v>
      </c>
      <c r="B779" t="s">
        <v>70</v>
      </c>
      <c r="C779">
        <v>18</v>
      </c>
      <c r="D779" t="s">
        <v>106</v>
      </c>
      <c r="E779" t="s">
        <v>103</v>
      </c>
      <c r="F779" t="s">
        <v>102</v>
      </c>
      <c r="G779">
        <v>2.0594217795788902E-2</v>
      </c>
      <c r="H779">
        <v>2E+20</v>
      </c>
      <c r="I779">
        <v>0</v>
      </c>
      <c r="J779">
        <v>1</v>
      </c>
      <c r="K779">
        <v>0</v>
      </c>
      <c r="L779">
        <v>0</v>
      </c>
      <c r="M77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779" s="5" cm="1">
        <f t="array" ref="N779">MAX(IF((ProjectInfoTable[ProjectName]=ContinuousStatsTable[[#This Row],[ProjectName]]),(ProjectInfoTable[ProjectName]=ContinuousStatsTable[[#This Row],[ProjectName]])*ProjectInfoTable[NumberOfReplications]))</f>
        <v>40</v>
      </c>
      <c r="O779" s="5" cm="1">
        <f t="array" ref="O77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779" s="5" cm="1">
        <f t="array" ref="P77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779" s="5" cm="1">
        <f t="array" ref="Q779">MAX(IF((ProjectInfoTable[ProjectName]=ContinuousStatsTable[[#This Row],[ProjectName]]),(ProjectInfoTable[ProjectName]=ContinuousStatsTable[[#This Row],[ProjectName]])*ProjectInfoTable[ConfidenceInterval]))</f>
        <v>0.95</v>
      </c>
      <c r="R7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779" s="5" cm="1">
        <f t="array" ref="S779">MIN(IF((ContinuousStatsTable[GroupByKey]=ContinuousStatsTable[[#This Row],[GroupByKey]]),(ContinuousStatsTable[GroupByKey]=ContinuousStatsTable[[#This Row],[GroupByKey]])*ContinuousStatsTable[Average]))</f>
        <v>1.4048189417398899E-2</v>
      </c>
      <c r="T779" s="5" cm="1">
        <f t="array" ref="T779">MAX(IF((ContinuousStatsTable[GroupByKey]=ContinuousStatsTable[[#This Row],[GroupByKey]]),(ContinuousStatsTable[GroupByKey]=ContinuousStatsTable[[#This Row],[GroupByKey]])*ContinuousStatsTable[Average]))</f>
        <v>4.5875370133509598E-2</v>
      </c>
      <c r="U779" s="5">
        <f>IF((ContinuousStatsTable[[#This Row],[RepsRequested]]&gt;1),ContinuousStatsTable[[#This Row],[HalfWidth]],ContinuousStatsTable[[#This Row],[BatchMeansHalfWidth]])</f>
        <v>2.1678538559285762E-3</v>
      </c>
    </row>
    <row r="780" spans="1:21" x14ac:dyDescent="0.35">
      <c r="A780" t="s">
        <v>68</v>
      </c>
      <c r="B780" t="s">
        <v>70</v>
      </c>
      <c r="C780">
        <v>18</v>
      </c>
      <c r="D780" t="s">
        <v>106</v>
      </c>
      <c r="E780" t="s">
        <v>104</v>
      </c>
      <c r="F780" t="s">
        <v>102</v>
      </c>
      <c r="G780">
        <v>1</v>
      </c>
      <c r="H780">
        <v>2E+20</v>
      </c>
      <c r="I780">
        <v>1</v>
      </c>
      <c r="J780">
        <v>1</v>
      </c>
      <c r="K780">
        <v>1</v>
      </c>
      <c r="L780">
        <v>0</v>
      </c>
      <c r="M78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780" s="5" cm="1">
        <f t="array" ref="N780">MAX(IF((ProjectInfoTable[ProjectName]=ContinuousStatsTable[[#This Row],[ProjectName]]),(ProjectInfoTable[ProjectName]=ContinuousStatsTable[[#This Row],[ProjectName]])*ProjectInfoTable[NumberOfReplications]))</f>
        <v>40</v>
      </c>
      <c r="O780" s="5" cm="1">
        <f t="array" ref="O780">IFERROR(AVERAGE(IF((ContinuousStatsTable[GroupByKey]=ContinuousStatsTable[[#This Row],[GroupByKey]]),(ContinuousStatsTable[GroupByKey]=ContinuousStatsTable[[#This Row],[GroupByKey]])*ContinuousStatsTable[Average])),0)</f>
        <v>1</v>
      </c>
      <c r="P780" s="5" cm="1">
        <f t="array" ref="P780">IFERROR(_xlfn.STDEV.S(IF((ContinuousStatsTable[GroupByKey]=ContinuousStatsTable[[#This Row],[GroupByKey]]),(ContinuousStatsTable[GroupByKey]=ContinuousStatsTable[[#This Row],[GroupByKey]])*ContinuousStatsTable[Average])),0)</f>
        <v>0</v>
      </c>
      <c r="Q780" s="5" cm="1">
        <f t="array" ref="Q780">MAX(IF((ProjectInfoTable[ProjectName]=ContinuousStatsTable[[#This Row],[ProjectName]]),(ProjectInfoTable[ProjectName]=ContinuousStatsTable[[#This Row],[ProjectName]])*ProjectInfoTable[ConfidenceInterval]))</f>
        <v>0.95</v>
      </c>
      <c r="R7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0" s="5" cm="1">
        <f t="array" ref="S780">MIN(IF((ContinuousStatsTable[GroupByKey]=ContinuousStatsTable[[#This Row],[GroupByKey]]),(ContinuousStatsTable[GroupByKey]=ContinuousStatsTable[[#This Row],[GroupByKey]])*ContinuousStatsTable[Average]))</f>
        <v>1</v>
      </c>
      <c r="T780" s="5" cm="1">
        <f t="array" ref="T780">MAX(IF((ContinuousStatsTable[GroupByKey]=ContinuousStatsTable[[#This Row],[GroupByKey]]),(ContinuousStatsTable[GroupByKey]=ContinuousStatsTable[[#This Row],[GroupByKey]])*ContinuousStatsTable[Average]))</f>
        <v>1</v>
      </c>
      <c r="U780" s="5">
        <f>IF((ContinuousStatsTable[[#This Row],[RepsRequested]]&gt;1),ContinuousStatsTable[[#This Row],[HalfWidth]],ContinuousStatsTable[[#This Row],[BatchMeansHalfWidth]])</f>
        <v>0</v>
      </c>
    </row>
    <row r="781" spans="1:21" x14ac:dyDescent="0.35">
      <c r="A781" t="s">
        <v>68</v>
      </c>
      <c r="B781" t="s">
        <v>70</v>
      </c>
      <c r="C781">
        <v>18</v>
      </c>
      <c r="D781" t="s">
        <v>88</v>
      </c>
      <c r="E781" t="s">
        <v>98</v>
      </c>
      <c r="F781" t="s">
        <v>73</v>
      </c>
      <c r="G781">
        <v>0</v>
      </c>
      <c r="H781">
        <v>2E+20</v>
      </c>
      <c r="I781">
        <v>0</v>
      </c>
      <c r="J781">
        <v>0</v>
      </c>
      <c r="K781">
        <v>0</v>
      </c>
      <c r="L781">
        <v>0</v>
      </c>
      <c r="M78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781" s="5" cm="1">
        <f t="array" ref="N781">MAX(IF((ProjectInfoTable[ProjectName]=ContinuousStatsTable[[#This Row],[ProjectName]]),(ProjectInfoTable[ProjectName]=ContinuousStatsTable[[#This Row],[ProjectName]])*ProjectInfoTable[NumberOfReplications]))</f>
        <v>40</v>
      </c>
      <c r="O781" s="5" cm="1">
        <f t="array" ref="O781">IFERROR(AVERAGE(IF((ContinuousStatsTable[GroupByKey]=ContinuousStatsTable[[#This Row],[GroupByKey]]),(ContinuousStatsTable[GroupByKey]=ContinuousStatsTable[[#This Row],[GroupByKey]])*ContinuousStatsTable[Average])),0)</f>
        <v>0</v>
      </c>
      <c r="P781" s="5" cm="1">
        <f t="array" ref="P781">IFERROR(_xlfn.STDEV.S(IF((ContinuousStatsTable[GroupByKey]=ContinuousStatsTable[[#This Row],[GroupByKey]]),(ContinuousStatsTable[GroupByKey]=ContinuousStatsTable[[#This Row],[GroupByKey]])*ContinuousStatsTable[Average])),0)</f>
        <v>0</v>
      </c>
      <c r="Q781" s="5" cm="1">
        <f t="array" ref="Q781">MAX(IF((ProjectInfoTable[ProjectName]=ContinuousStatsTable[[#This Row],[ProjectName]]),(ProjectInfoTable[ProjectName]=ContinuousStatsTable[[#This Row],[ProjectName]])*ProjectInfoTable[ConfidenceInterval]))</f>
        <v>0.95</v>
      </c>
      <c r="R7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1" s="5" cm="1">
        <f t="array" ref="S781">MIN(IF((ContinuousStatsTable[GroupByKey]=ContinuousStatsTable[[#This Row],[GroupByKey]]),(ContinuousStatsTable[GroupByKey]=ContinuousStatsTable[[#This Row],[GroupByKey]])*ContinuousStatsTable[Average]))</f>
        <v>0</v>
      </c>
      <c r="T781" s="5" cm="1">
        <f t="array" ref="T781">MAX(IF((ContinuousStatsTable[GroupByKey]=ContinuousStatsTable[[#This Row],[GroupByKey]]),(ContinuousStatsTable[GroupByKey]=ContinuousStatsTable[[#This Row],[GroupByKey]])*ContinuousStatsTable[Average]))</f>
        <v>0</v>
      </c>
      <c r="U781" s="5">
        <f>IF((ContinuousStatsTable[[#This Row],[RepsRequested]]&gt;1),ContinuousStatsTable[[#This Row],[HalfWidth]],ContinuousStatsTable[[#This Row],[BatchMeansHalfWidth]])</f>
        <v>0</v>
      </c>
    </row>
    <row r="782" spans="1:21" x14ac:dyDescent="0.35">
      <c r="A782" t="s">
        <v>68</v>
      </c>
      <c r="B782" t="s">
        <v>70</v>
      </c>
      <c r="C782">
        <v>18</v>
      </c>
      <c r="D782" t="s">
        <v>89</v>
      </c>
      <c r="E782" t="s">
        <v>98</v>
      </c>
      <c r="F782" t="s">
        <v>73</v>
      </c>
      <c r="G782">
        <v>0.39073500701090402</v>
      </c>
      <c r="H782">
        <v>2E+20</v>
      </c>
      <c r="I782">
        <v>0</v>
      </c>
      <c r="J782">
        <v>8</v>
      </c>
      <c r="K782">
        <v>0</v>
      </c>
      <c r="L782">
        <v>0</v>
      </c>
      <c r="M78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782" s="5" cm="1">
        <f t="array" ref="N782">MAX(IF((ProjectInfoTable[ProjectName]=ContinuousStatsTable[[#This Row],[ProjectName]]),(ProjectInfoTable[ProjectName]=ContinuousStatsTable[[#This Row],[ProjectName]])*ProjectInfoTable[NumberOfReplications]))</f>
        <v>40</v>
      </c>
      <c r="O782" s="5" cm="1">
        <f t="array" ref="O78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782" s="5" cm="1">
        <f t="array" ref="P78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782" s="5" cm="1">
        <f t="array" ref="Q782">MAX(IF((ProjectInfoTable[ProjectName]=ContinuousStatsTable[[#This Row],[ProjectName]]),(ProjectInfoTable[ProjectName]=ContinuousStatsTable[[#This Row],[ProjectName]])*ProjectInfoTable[ConfidenceInterval]))</f>
        <v>0.95</v>
      </c>
      <c r="R7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782" s="5" cm="1">
        <f t="array" ref="S782">MIN(IF((ContinuousStatsTable[GroupByKey]=ContinuousStatsTable[[#This Row],[GroupByKey]]),(ContinuousStatsTable[GroupByKey]=ContinuousStatsTable[[#This Row],[GroupByKey]])*ContinuousStatsTable[Average]))</f>
        <v>0.204887090690615</v>
      </c>
      <c r="T782" s="5" cm="1">
        <f t="array" ref="T782">MAX(IF((ContinuousStatsTable[GroupByKey]=ContinuousStatsTable[[#This Row],[GroupByKey]]),(ContinuousStatsTable[GroupByKey]=ContinuousStatsTable[[#This Row],[GroupByKey]])*ContinuousStatsTable[Average]))</f>
        <v>0.964264608806778</v>
      </c>
      <c r="U782" s="5">
        <f>IF((ContinuousStatsTable[[#This Row],[RepsRequested]]&gt;1),ContinuousStatsTable[[#This Row],[HalfWidth]],ContinuousStatsTable[[#This Row],[BatchMeansHalfWidth]])</f>
        <v>4.9144138657566706E-2</v>
      </c>
    </row>
    <row r="783" spans="1:21" x14ac:dyDescent="0.35">
      <c r="A783" t="s">
        <v>68</v>
      </c>
      <c r="B783" t="s">
        <v>70</v>
      </c>
      <c r="C783">
        <v>18</v>
      </c>
      <c r="D783" t="s">
        <v>107</v>
      </c>
      <c r="E783" t="s">
        <v>101</v>
      </c>
      <c r="F783" t="s">
        <v>102</v>
      </c>
      <c r="G783">
        <v>0.106817054621082</v>
      </c>
      <c r="H783">
        <v>2E+20</v>
      </c>
      <c r="I783">
        <v>0</v>
      </c>
      <c r="J783">
        <v>1</v>
      </c>
      <c r="K783">
        <v>0</v>
      </c>
      <c r="L783">
        <v>0</v>
      </c>
      <c r="M78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783" s="5" cm="1">
        <f t="array" ref="N783">MAX(IF((ProjectInfoTable[ProjectName]=ContinuousStatsTable[[#This Row],[ProjectName]]),(ProjectInfoTable[ProjectName]=ContinuousStatsTable[[#This Row],[ProjectName]])*ProjectInfoTable[NumberOfReplications]))</f>
        <v>40</v>
      </c>
      <c r="O783" s="5" cm="1">
        <f t="array" ref="O78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783" s="5" cm="1">
        <f t="array" ref="P78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783" s="5" cm="1">
        <f t="array" ref="Q783">MAX(IF((ProjectInfoTable[ProjectName]=ContinuousStatsTable[[#This Row],[ProjectName]]),(ProjectInfoTable[ProjectName]=ContinuousStatsTable[[#This Row],[ProjectName]])*ProjectInfoTable[ConfidenceInterval]))</f>
        <v>0.95</v>
      </c>
      <c r="R7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783" s="5" cm="1">
        <f t="array" ref="S783">MIN(IF((ContinuousStatsTable[GroupByKey]=ContinuousStatsTable[[#This Row],[GroupByKey]]),(ContinuousStatsTable[GroupByKey]=ContinuousStatsTable[[#This Row],[GroupByKey]])*ContinuousStatsTable[Average]))</f>
        <v>5.37537032568541E-2</v>
      </c>
      <c r="T783" s="5" cm="1">
        <f t="array" ref="T783">MAX(IF((ContinuousStatsTable[GroupByKey]=ContinuousStatsTable[[#This Row],[GroupByKey]]),(ContinuousStatsTable[GroupByKey]=ContinuousStatsTable[[#This Row],[GroupByKey]])*ContinuousStatsTable[Average]))</f>
        <v>0.25294900578934798</v>
      </c>
      <c r="U783" s="5">
        <f>IF((ContinuousStatsTable[[#This Row],[RepsRequested]]&gt;1),ContinuousStatsTable[[#This Row],[HalfWidth]],ContinuousStatsTable[[#This Row],[BatchMeansHalfWidth]])</f>
        <v>1.2546446473909312E-2</v>
      </c>
    </row>
    <row r="784" spans="1:21" x14ac:dyDescent="0.35">
      <c r="A784" t="s">
        <v>68</v>
      </c>
      <c r="B784" t="s">
        <v>70</v>
      </c>
      <c r="C784">
        <v>18</v>
      </c>
      <c r="D784" t="s">
        <v>107</v>
      </c>
      <c r="E784" t="s">
        <v>103</v>
      </c>
      <c r="F784" t="s">
        <v>102</v>
      </c>
      <c r="G784">
        <v>0.213634109242163</v>
      </c>
      <c r="H784">
        <v>2E+20</v>
      </c>
      <c r="I784">
        <v>0</v>
      </c>
      <c r="J784">
        <v>2</v>
      </c>
      <c r="K784">
        <v>0</v>
      </c>
      <c r="L784">
        <v>0</v>
      </c>
      <c r="M78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784" s="5" cm="1">
        <f t="array" ref="N784">MAX(IF((ProjectInfoTable[ProjectName]=ContinuousStatsTable[[#This Row],[ProjectName]]),(ProjectInfoTable[ProjectName]=ContinuousStatsTable[[#This Row],[ProjectName]])*ProjectInfoTable[NumberOfReplications]))</f>
        <v>40</v>
      </c>
      <c r="O784" s="5" cm="1">
        <f t="array" ref="O78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784" s="5" cm="1">
        <f t="array" ref="P78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784" s="5" cm="1">
        <f t="array" ref="Q784">MAX(IF((ProjectInfoTable[ProjectName]=ContinuousStatsTable[[#This Row],[ProjectName]]),(ProjectInfoTable[ProjectName]=ContinuousStatsTable[[#This Row],[ProjectName]])*ProjectInfoTable[ConfidenceInterval]))</f>
        <v>0.95</v>
      </c>
      <c r="R7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784" s="5" cm="1">
        <f t="array" ref="S784">MIN(IF((ContinuousStatsTable[GroupByKey]=ContinuousStatsTable[[#This Row],[GroupByKey]]),(ContinuousStatsTable[GroupByKey]=ContinuousStatsTable[[#This Row],[GroupByKey]])*ContinuousStatsTable[Average]))</f>
        <v>0.10750740651370801</v>
      </c>
      <c r="T784" s="5" cm="1">
        <f t="array" ref="T784">MAX(IF((ContinuousStatsTable[GroupByKey]=ContinuousStatsTable[[#This Row],[GroupByKey]]),(ContinuousStatsTable[GroupByKey]=ContinuousStatsTable[[#This Row],[GroupByKey]])*ContinuousStatsTable[Average]))</f>
        <v>0.50589801157869696</v>
      </c>
      <c r="U784" s="5">
        <f>IF((ContinuousStatsTable[[#This Row],[RepsRequested]]&gt;1),ContinuousStatsTable[[#This Row],[HalfWidth]],ContinuousStatsTable[[#This Row],[BatchMeansHalfWidth]])</f>
        <v>2.5092892947818527E-2</v>
      </c>
    </row>
    <row r="785" spans="1:21" x14ac:dyDescent="0.35">
      <c r="A785" t="s">
        <v>68</v>
      </c>
      <c r="B785" t="s">
        <v>70</v>
      </c>
      <c r="C785">
        <v>18</v>
      </c>
      <c r="D785" t="s">
        <v>107</v>
      </c>
      <c r="E785" t="s">
        <v>104</v>
      </c>
      <c r="F785" t="s">
        <v>102</v>
      </c>
      <c r="G785">
        <v>2</v>
      </c>
      <c r="H785">
        <v>2E+20</v>
      </c>
      <c r="I785">
        <v>2</v>
      </c>
      <c r="J785">
        <v>2</v>
      </c>
      <c r="K785">
        <v>2</v>
      </c>
      <c r="L785">
        <v>0</v>
      </c>
      <c r="M78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785" s="5" cm="1">
        <f t="array" ref="N785">MAX(IF((ProjectInfoTable[ProjectName]=ContinuousStatsTable[[#This Row],[ProjectName]]),(ProjectInfoTable[ProjectName]=ContinuousStatsTable[[#This Row],[ProjectName]])*ProjectInfoTable[NumberOfReplications]))</f>
        <v>40</v>
      </c>
      <c r="O785" s="5" cm="1">
        <f t="array" ref="O785">IFERROR(AVERAGE(IF((ContinuousStatsTable[GroupByKey]=ContinuousStatsTable[[#This Row],[GroupByKey]]),(ContinuousStatsTable[GroupByKey]=ContinuousStatsTable[[#This Row],[GroupByKey]])*ContinuousStatsTable[Average])),0)</f>
        <v>2</v>
      </c>
      <c r="P785" s="5" cm="1">
        <f t="array" ref="P785">IFERROR(_xlfn.STDEV.S(IF((ContinuousStatsTable[GroupByKey]=ContinuousStatsTable[[#This Row],[GroupByKey]]),(ContinuousStatsTable[GroupByKey]=ContinuousStatsTable[[#This Row],[GroupByKey]])*ContinuousStatsTable[Average])),0)</f>
        <v>0</v>
      </c>
      <c r="Q785" s="5" cm="1">
        <f t="array" ref="Q785">MAX(IF((ProjectInfoTable[ProjectName]=ContinuousStatsTable[[#This Row],[ProjectName]]),(ProjectInfoTable[ProjectName]=ContinuousStatsTable[[#This Row],[ProjectName]])*ProjectInfoTable[ConfidenceInterval]))</f>
        <v>0.95</v>
      </c>
      <c r="R7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5" s="5" cm="1">
        <f t="array" ref="S785">MIN(IF((ContinuousStatsTable[GroupByKey]=ContinuousStatsTable[[#This Row],[GroupByKey]]),(ContinuousStatsTable[GroupByKey]=ContinuousStatsTable[[#This Row],[GroupByKey]])*ContinuousStatsTable[Average]))</f>
        <v>2</v>
      </c>
      <c r="T785" s="5" cm="1">
        <f t="array" ref="T785">MAX(IF((ContinuousStatsTable[GroupByKey]=ContinuousStatsTable[[#This Row],[GroupByKey]]),(ContinuousStatsTable[GroupByKey]=ContinuousStatsTable[[#This Row],[GroupByKey]])*ContinuousStatsTable[Average]))</f>
        <v>2</v>
      </c>
      <c r="U785" s="5">
        <f>IF((ContinuousStatsTable[[#This Row],[RepsRequested]]&gt;1),ContinuousStatsTable[[#This Row],[HalfWidth]],ContinuousStatsTable[[#This Row],[BatchMeansHalfWidth]])</f>
        <v>0</v>
      </c>
    </row>
    <row r="786" spans="1:21" x14ac:dyDescent="0.35">
      <c r="A786" t="s">
        <v>68</v>
      </c>
      <c r="B786" t="s">
        <v>70</v>
      </c>
      <c r="C786">
        <v>18</v>
      </c>
      <c r="D786" t="s">
        <v>90</v>
      </c>
      <c r="E786" t="s">
        <v>98</v>
      </c>
      <c r="F786" t="s">
        <v>73</v>
      </c>
      <c r="G786">
        <v>0</v>
      </c>
      <c r="H786">
        <v>2E+20</v>
      </c>
      <c r="I786">
        <v>0</v>
      </c>
      <c r="J786">
        <v>0</v>
      </c>
      <c r="K786">
        <v>0</v>
      </c>
      <c r="L786">
        <v>0</v>
      </c>
      <c r="M78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786" s="5" cm="1">
        <f t="array" ref="N786">MAX(IF((ProjectInfoTable[ProjectName]=ContinuousStatsTable[[#This Row],[ProjectName]]),(ProjectInfoTable[ProjectName]=ContinuousStatsTable[[#This Row],[ProjectName]])*ProjectInfoTable[NumberOfReplications]))</f>
        <v>40</v>
      </c>
      <c r="O786" s="5" cm="1">
        <f t="array" ref="O78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786" s="5" cm="1">
        <f t="array" ref="P78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786" s="5" cm="1">
        <f t="array" ref="Q786">MAX(IF((ProjectInfoTable[ProjectName]=ContinuousStatsTable[[#This Row],[ProjectName]]),(ProjectInfoTable[ProjectName]=ContinuousStatsTable[[#This Row],[ProjectName]])*ProjectInfoTable[ConfidenceInterval]))</f>
        <v>0.95</v>
      </c>
      <c r="R7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786" s="5" cm="1">
        <f t="array" ref="S786">MIN(IF((ContinuousStatsTable[GroupByKey]=ContinuousStatsTable[[#This Row],[GroupByKey]]),(ContinuousStatsTable[GroupByKey]=ContinuousStatsTable[[#This Row],[GroupByKey]])*ContinuousStatsTable[Average]))</f>
        <v>0</v>
      </c>
      <c r="T786" s="5" cm="1">
        <f t="array" ref="T786">MAX(IF((ContinuousStatsTable[GroupByKey]=ContinuousStatsTable[[#This Row],[GroupByKey]]),(ContinuousStatsTable[GroupByKey]=ContinuousStatsTable[[#This Row],[GroupByKey]])*ContinuousStatsTable[Average]))</f>
        <v>3.9129347275412202E-2</v>
      </c>
      <c r="U786" s="5">
        <f>IF((ContinuousStatsTable[[#This Row],[RepsRequested]]&gt;1),ContinuousStatsTable[[#This Row],[HalfWidth]],ContinuousStatsTable[[#This Row],[BatchMeansHalfWidth]])</f>
        <v>2.9617305217409431E-3</v>
      </c>
    </row>
    <row r="787" spans="1:21" x14ac:dyDescent="0.35">
      <c r="A787" t="s">
        <v>68</v>
      </c>
      <c r="B787" t="s">
        <v>70</v>
      </c>
      <c r="C787">
        <v>18</v>
      </c>
      <c r="D787" t="s">
        <v>91</v>
      </c>
      <c r="E787" t="s">
        <v>98</v>
      </c>
      <c r="F787" t="s">
        <v>73</v>
      </c>
      <c r="G787">
        <v>7.4865962287502296E-3</v>
      </c>
      <c r="H787">
        <v>2E+20</v>
      </c>
      <c r="I787">
        <v>0</v>
      </c>
      <c r="J787">
        <v>1</v>
      </c>
      <c r="K787">
        <v>0</v>
      </c>
      <c r="L787">
        <v>0</v>
      </c>
      <c r="M78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787" s="5" cm="1">
        <f t="array" ref="N787">MAX(IF((ProjectInfoTable[ProjectName]=ContinuousStatsTable[[#This Row],[ProjectName]]),(ProjectInfoTable[ProjectName]=ContinuousStatsTable[[#This Row],[ProjectName]])*ProjectInfoTable[NumberOfReplications]))</f>
        <v>40</v>
      </c>
      <c r="O787" s="5" cm="1">
        <f t="array" ref="O78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787" s="5" cm="1">
        <f t="array" ref="P78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787" s="5" cm="1">
        <f t="array" ref="Q787">MAX(IF((ProjectInfoTable[ProjectName]=ContinuousStatsTable[[#This Row],[ProjectName]]),(ProjectInfoTable[ProjectName]=ContinuousStatsTable[[#This Row],[ProjectName]])*ProjectInfoTable[ConfidenceInterval]))</f>
        <v>0.95</v>
      </c>
      <c r="R7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787" s="5" cm="1">
        <f t="array" ref="S787">MIN(IF((ContinuousStatsTable[GroupByKey]=ContinuousStatsTable[[#This Row],[GroupByKey]]),(ContinuousStatsTable[GroupByKey]=ContinuousStatsTable[[#This Row],[GroupByKey]])*ContinuousStatsTable[Average]))</f>
        <v>0</v>
      </c>
      <c r="T787" s="5" cm="1">
        <f t="array" ref="T787">MAX(IF((ContinuousStatsTable[GroupByKey]=ContinuousStatsTable[[#This Row],[GroupByKey]]),(ContinuousStatsTable[GroupByKey]=ContinuousStatsTable[[#This Row],[GroupByKey]])*ContinuousStatsTable[Average]))</f>
        <v>5.1297285883804403E-2</v>
      </c>
      <c r="U787" s="5">
        <f>IF((ContinuousStatsTable[[#This Row],[RepsRequested]]&gt;1),ContinuousStatsTable[[#This Row],[HalfWidth]],ContinuousStatsTable[[#This Row],[BatchMeansHalfWidth]])</f>
        <v>4.266409302196481E-3</v>
      </c>
    </row>
    <row r="788" spans="1:21" x14ac:dyDescent="0.35">
      <c r="A788" t="s">
        <v>68</v>
      </c>
      <c r="B788" t="s">
        <v>70</v>
      </c>
      <c r="C788">
        <v>18</v>
      </c>
      <c r="D788" t="s">
        <v>92</v>
      </c>
      <c r="E788" t="s">
        <v>98</v>
      </c>
      <c r="F788" t="s">
        <v>73</v>
      </c>
      <c r="G788">
        <v>4.0726780492834802</v>
      </c>
      <c r="H788">
        <v>2E+20</v>
      </c>
      <c r="I788">
        <v>0</v>
      </c>
      <c r="J788">
        <v>10</v>
      </c>
      <c r="K788">
        <v>8</v>
      </c>
      <c r="L788">
        <v>0</v>
      </c>
      <c r="M78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788" s="5" cm="1">
        <f t="array" ref="N788">MAX(IF((ProjectInfoTable[ProjectName]=ContinuousStatsTable[[#This Row],[ProjectName]]),(ProjectInfoTable[ProjectName]=ContinuousStatsTable[[#This Row],[ProjectName]])*ProjectInfoTable[NumberOfReplications]))</f>
        <v>40</v>
      </c>
      <c r="O788" s="5" cm="1">
        <f t="array" ref="O78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788" s="5" cm="1">
        <f t="array" ref="P78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788" s="5" cm="1">
        <f t="array" ref="Q788">MAX(IF((ProjectInfoTable[ProjectName]=ContinuousStatsTable[[#This Row],[ProjectName]]),(ProjectInfoTable[ProjectName]=ContinuousStatsTable[[#This Row],[ProjectName]])*ProjectInfoTable[ConfidenceInterval]))</f>
        <v>0.95</v>
      </c>
      <c r="R7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788" s="5" cm="1">
        <f t="array" ref="S788">MIN(IF((ContinuousStatsTable[GroupByKey]=ContinuousStatsTable[[#This Row],[GroupByKey]]),(ContinuousStatsTable[GroupByKey]=ContinuousStatsTable[[#This Row],[GroupByKey]])*ContinuousStatsTable[Average]))</f>
        <v>3.0665287286053702</v>
      </c>
      <c r="T788" s="5" cm="1">
        <f t="array" ref="T788">MAX(IF((ContinuousStatsTable[GroupByKey]=ContinuousStatsTable[[#This Row],[GroupByKey]]),(ContinuousStatsTable[GroupByKey]=ContinuousStatsTable[[#This Row],[GroupByKey]])*ContinuousStatsTable[Average]))</f>
        <v>5.6439865641560401</v>
      </c>
      <c r="U788" s="5">
        <f>IF((ContinuousStatsTable[[#This Row],[RepsRequested]]&gt;1),ContinuousStatsTable[[#This Row],[HalfWidth]],ContinuousStatsTable[[#This Row],[BatchMeansHalfWidth]])</f>
        <v>0.22493791736316851</v>
      </c>
    </row>
    <row r="789" spans="1:21" x14ac:dyDescent="0.35">
      <c r="A789" t="s">
        <v>68</v>
      </c>
      <c r="B789" t="s">
        <v>70</v>
      </c>
      <c r="C789">
        <v>18</v>
      </c>
      <c r="D789" t="s">
        <v>94</v>
      </c>
      <c r="E789" t="s">
        <v>98</v>
      </c>
      <c r="F789" t="s">
        <v>73</v>
      </c>
      <c r="G789">
        <v>0</v>
      </c>
      <c r="H789">
        <v>2E+20</v>
      </c>
      <c r="I789">
        <v>0</v>
      </c>
      <c r="J789">
        <v>0</v>
      </c>
      <c r="K789">
        <v>0</v>
      </c>
      <c r="L789">
        <v>0</v>
      </c>
      <c r="M78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789" s="5" cm="1">
        <f t="array" ref="N789">MAX(IF((ProjectInfoTable[ProjectName]=ContinuousStatsTable[[#This Row],[ProjectName]]),(ProjectInfoTable[ProjectName]=ContinuousStatsTable[[#This Row],[ProjectName]])*ProjectInfoTable[NumberOfReplications]))</f>
        <v>40</v>
      </c>
      <c r="O789" s="5" cm="1">
        <f t="array" ref="O789">IFERROR(AVERAGE(IF((ContinuousStatsTable[GroupByKey]=ContinuousStatsTable[[#This Row],[GroupByKey]]),(ContinuousStatsTable[GroupByKey]=ContinuousStatsTable[[#This Row],[GroupByKey]])*ContinuousStatsTable[Average])),0)</f>
        <v>0</v>
      </c>
      <c r="P789" s="5" cm="1">
        <f t="array" ref="P789">IFERROR(_xlfn.STDEV.S(IF((ContinuousStatsTable[GroupByKey]=ContinuousStatsTable[[#This Row],[GroupByKey]]),(ContinuousStatsTable[GroupByKey]=ContinuousStatsTable[[#This Row],[GroupByKey]])*ContinuousStatsTable[Average])),0)</f>
        <v>0</v>
      </c>
      <c r="Q789" s="5" cm="1">
        <f t="array" ref="Q789">MAX(IF((ProjectInfoTable[ProjectName]=ContinuousStatsTable[[#This Row],[ProjectName]]),(ProjectInfoTable[ProjectName]=ContinuousStatsTable[[#This Row],[ProjectName]])*ProjectInfoTable[ConfidenceInterval]))</f>
        <v>0.95</v>
      </c>
      <c r="R7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9" s="5" cm="1">
        <f t="array" ref="S789">MIN(IF((ContinuousStatsTable[GroupByKey]=ContinuousStatsTable[[#This Row],[GroupByKey]]),(ContinuousStatsTable[GroupByKey]=ContinuousStatsTable[[#This Row],[GroupByKey]])*ContinuousStatsTable[Average]))</f>
        <v>0</v>
      </c>
      <c r="T789" s="5" cm="1">
        <f t="array" ref="T789">MAX(IF((ContinuousStatsTable[GroupByKey]=ContinuousStatsTable[[#This Row],[GroupByKey]]),(ContinuousStatsTable[GroupByKey]=ContinuousStatsTable[[#This Row],[GroupByKey]])*ContinuousStatsTable[Average]))</f>
        <v>0</v>
      </c>
      <c r="U789" s="5">
        <f>IF((ContinuousStatsTable[[#This Row],[RepsRequested]]&gt;1),ContinuousStatsTable[[#This Row],[HalfWidth]],ContinuousStatsTable[[#This Row],[BatchMeansHalfWidth]])</f>
        <v>0</v>
      </c>
    </row>
    <row r="790" spans="1:21" x14ac:dyDescent="0.35">
      <c r="A790" t="s">
        <v>68</v>
      </c>
      <c r="B790" t="s">
        <v>70</v>
      </c>
      <c r="C790">
        <v>18</v>
      </c>
      <c r="D790" t="s">
        <v>95</v>
      </c>
      <c r="E790" t="s">
        <v>98</v>
      </c>
      <c r="F790" t="s">
        <v>73</v>
      </c>
      <c r="G790">
        <v>0</v>
      </c>
      <c r="H790">
        <v>2E+20</v>
      </c>
      <c r="I790">
        <v>0</v>
      </c>
      <c r="J790">
        <v>0</v>
      </c>
      <c r="K790">
        <v>0</v>
      </c>
      <c r="L790">
        <v>0</v>
      </c>
      <c r="M79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790" s="5" cm="1">
        <f t="array" ref="N790">MAX(IF((ProjectInfoTable[ProjectName]=ContinuousStatsTable[[#This Row],[ProjectName]]),(ProjectInfoTable[ProjectName]=ContinuousStatsTable[[#This Row],[ProjectName]])*ProjectInfoTable[NumberOfReplications]))</f>
        <v>40</v>
      </c>
      <c r="O790" s="5" cm="1">
        <f t="array" ref="O79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790" s="5" cm="1">
        <f t="array" ref="P79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790" s="5" cm="1">
        <f t="array" ref="Q790">MAX(IF((ProjectInfoTable[ProjectName]=ContinuousStatsTable[[#This Row],[ProjectName]]),(ProjectInfoTable[ProjectName]=ContinuousStatsTable[[#This Row],[ProjectName]])*ProjectInfoTable[ConfidenceInterval]))</f>
        <v>0.95</v>
      </c>
      <c r="R7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790" s="5" cm="1">
        <f t="array" ref="S790">MIN(IF((ContinuousStatsTable[GroupByKey]=ContinuousStatsTable[[#This Row],[GroupByKey]]),(ContinuousStatsTable[GroupByKey]=ContinuousStatsTable[[#This Row],[GroupByKey]])*ContinuousStatsTable[Average]))</f>
        <v>0</v>
      </c>
      <c r="T790" s="5" cm="1">
        <f t="array" ref="T790">MAX(IF((ContinuousStatsTable[GroupByKey]=ContinuousStatsTable[[#This Row],[GroupByKey]]),(ContinuousStatsTable[GroupByKey]=ContinuousStatsTable[[#This Row],[GroupByKey]])*ContinuousStatsTable[Average]))</f>
        <v>0.44531135910512998</v>
      </c>
      <c r="U790" s="5">
        <f>IF((ContinuousStatsTable[[#This Row],[RepsRequested]]&gt;1),ContinuousStatsTable[[#This Row],[HalfWidth]],ContinuousStatsTable[[#This Row],[BatchMeansHalfWidth]])</f>
        <v>4.0313835051106688E-2</v>
      </c>
    </row>
    <row r="791" spans="1:21" x14ac:dyDescent="0.35">
      <c r="A791" t="s">
        <v>68</v>
      </c>
      <c r="B791" t="s">
        <v>70</v>
      </c>
      <c r="C791">
        <v>18</v>
      </c>
      <c r="D791" t="s">
        <v>108</v>
      </c>
      <c r="E791" t="s">
        <v>101</v>
      </c>
      <c r="F791" t="s">
        <v>102</v>
      </c>
      <c r="G791">
        <v>0</v>
      </c>
      <c r="H791">
        <v>2E+20</v>
      </c>
      <c r="I791">
        <v>0</v>
      </c>
      <c r="J791">
        <v>0</v>
      </c>
      <c r="K791">
        <v>0</v>
      </c>
      <c r="L791">
        <v>0</v>
      </c>
      <c r="M79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791" s="5" cm="1">
        <f t="array" ref="N791">MAX(IF((ProjectInfoTable[ProjectName]=ContinuousStatsTable[[#This Row],[ProjectName]]),(ProjectInfoTable[ProjectName]=ContinuousStatsTable[[#This Row],[ProjectName]])*ProjectInfoTable[NumberOfReplications]))</f>
        <v>40</v>
      </c>
      <c r="O791" s="5" cm="1">
        <f t="array" ref="O791">IFERROR(AVERAGE(IF((ContinuousStatsTable[GroupByKey]=ContinuousStatsTable[[#This Row],[GroupByKey]]),(ContinuousStatsTable[GroupByKey]=ContinuousStatsTable[[#This Row],[GroupByKey]])*ContinuousStatsTable[Average])),0)</f>
        <v>0</v>
      </c>
      <c r="P791" s="5" cm="1">
        <f t="array" ref="P791">IFERROR(_xlfn.STDEV.S(IF((ContinuousStatsTable[GroupByKey]=ContinuousStatsTable[[#This Row],[GroupByKey]]),(ContinuousStatsTable[GroupByKey]=ContinuousStatsTable[[#This Row],[GroupByKey]])*ContinuousStatsTable[Average])),0)</f>
        <v>0</v>
      </c>
      <c r="Q791" s="5" cm="1">
        <f t="array" ref="Q791">MAX(IF((ProjectInfoTable[ProjectName]=ContinuousStatsTable[[#This Row],[ProjectName]]),(ProjectInfoTable[ProjectName]=ContinuousStatsTable[[#This Row],[ProjectName]])*ProjectInfoTable[ConfidenceInterval]))</f>
        <v>0.95</v>
      </c>
      <c r="R7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1" s="5" cm="1">
        <f t="array" ref="S791">MIN(IF((ContinuousStatsTable[GroupByKey]=ContinuousStatsTable[[#This Row],[GroupByKey]]),(ContinuousStatsTable[GroupByKey]=ContinuousStatsTable[[#This Row],[GroupByKey]])*ContinuousStatsTable[Average]))</f>
        <v>0</v>
      </c>
      <c r="T791" s="5" cm="1">
        <f t="array" ref="T791">MAX(IF((ContinuousStatsTable[GroupByKey]=ContinuousStatsTable[[#This Row],[GroupByKey]]),(ContinuousStatsTable[GroupByKey]=ContinuousStatsTable[[#This Row],[GroupByKey]])*ContinuousStatsTable[Average]))</f>
        <v>0</v>
      </c>
      <c r="U791" s="5">
        <f>IF((ContinuousStatsTable[[#This Row],[RepsRequested]]&gt;1),ContinuousStatsTable[[#This Row],[HalfWidth]],ContinuousStatsTable[[#This Row],[BatchMeansHalfWidth]])</f>
        <v>0</v>
      </c>
    </row>
    <row r="792" spans="1:21" x14ac:dyDescent="0.35">
      <c r="A792" t="s">
        <v>68</v>
      </c>
      <c r="B792" t="s">
        <v>70</v>
      </c>
      <c r="C792">
        <v>18</v>
      </c>
      <c r="D792" t="s">
        <v>108</v>
      </c>
      <c r="E792" t="s">
        <v>103</v>
      </c>
      <c r="F792" t="s">
        <v>102</v>
      </c>
      <c r="G792">
        <v>0</v>
      </c>
      <c r="H792">
        <v>2E+20</v>
      </c>
      <c r="I792">
        <v>0</v>
      </c>
      <c r="J792">
        <v>0</v>
      </c>
      <c r="K792">
        <v>0</v>
      </c>
      <c r="L792">
        <v>0</v>
      </c>
      <c r="M79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792" s="5" cm="1">
        <f t="array" ref="N792">MAX(IF((ProjectInfoTable[ProjectName]=ContinuousStatsTable[[#This Row],[ProjectName]]),(ProjectInfoTable[ProjectName]=ContinuousStatsTable[[#This Row],[ProjectName]])*ProjectInfoTable[NumberOfReplications]))</f>
        <v>40</v>
      </c>
      <c r="O792" s="5" cm="1">
        <f t="array" ref="O792">IFERROR(AVERAGE(IF((ContinuousStatsTable[GroupByKey]=ContinuousStatsTable[[#This Row],[GroupByKey]]),(ContinuousStatsTable[GroupByKey]=ContinuousStatsTable[[#This Row],[GroupByKey]])*ContinuousStatsTable[Average])),0)</f>
        <v>0</v>
      </c>
      <c r="P792" s="5" cm="1">
        <f t="array" ref="P792">IFERROR(_xlfn.STDEV.S(IF((ContinuousStatsTable[GroupByKey]=ContinuousStatsTable[[#This Row],[GroupByKey]]),(ContinuousStatsTable[GroupByKey]=ContinuousStatsTable[[#This Row],[GroupByKey]])*ContinuousStatsTable[Average])),0)</f>
        <v>0</v>
      </c>
      <c r="Q792" s="5" cm="1">
        <f t="array" ref="Q792">MAX(IF((ProjectInfoTable[ProjectName]=ContinuousStatsTable[[#This Row],[ProjectName]]),(ProjectInfoTable[ProjectName]=ContinuousStatsTable[[#This Row],[ProjectName]])*ProjectInfoTable[ConfidenceInterval]))</f>
        <v>0.95</v>
      </c>
      <c r="R7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2" s="5" cm="1">
        <f t="array" ref="S792">MIN(IF((ContinuousStatsTable[GroupByKey]=ContinuousStatsTable[[#This Row],[GroupByKey]]),(ContinuousStatsTable[GroupByKey]=ContinuousStatsTable[[#This Row],[GroupByKey]])*ContinuousStatsTable[Average]))</f>
        <v>0</v>
      </c>
      <c r="T792" s="5" cm="1">
        <f t="array" ref="T792">MAX(IF((ContinuousStatsTable[GroupByKey]=ContinuousStatsTable[[#This Row],[GroupByKey]]),(ContinuousStatsTable[GroupByKey]=ContinuousStatsTable[[#This Row],[GroupByKey]])*ContinuousStatsTable[Average]))</f>
        <v>0</v>
      </c>
      <c r="U792" s="5">
        <f>IF((ContinuousStatsTable[[#This Row],[RepsRequested]]&gt;1),ContinuousStatsTable[[#This Row],[HalfWidth]],ContinuousStatsTable[[#This Row],[BatchMeansHalfWidth]])</f>
        <v>0</v>
      </c>
    </row>
    <row r="793" spans="1:21" x14ac:dyDescent="0.35">
      <c r="A793" t="s">
        <v>68</v>
      </c>
      <c r="B793" t="s">
        <v>70</v>
      </c>
      <c r="C793">
        <v>18</v>
      </c>
      <c r="D793" t="s">
        <v>108</v>
      </c>
      <c r="E793" t="s">
        <v>104</v>
      </c>
      <c r="F793" t="s">
        <v>102</v>
      </c>
      <c r="G793">
        <v>1</v>
      </c>
      <c r="H793">
        <v>2E+20</v>
      </c>
      <c r="I793">
        <v>1</v>
      </c>
      <c r="J793">
        <v>1</v>
      </c>
      <c r="K793">
        <v>1</v>
      </c>
      <c r="L793">
        <v>0</v>
      </c>
      <c r="M79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793" s="5" cm="1">
        <f t="array" ref="N793">MAX(IF((ProjectInfoTable[ProjectName]=ContinuousStatsTable[[#This Row],[ProjectName]]),(ProjectInfoTable[ProjectName]=ContinuousStatsTable[[#This Row],[ProjectName]])*ProjectInfoTable[NumberOfReplications]))</f>
        <v>40</v>
      </c>
      <c r="O793" s="5" cm="1">
        <f t="array" ref="O793">IFERROR(AVERAGE(IF((ContinuousStatsTable[GroupByKey]=ContinuousStatsTable[[#This Row],[GroupByKey]]),(ContinuousStatsTable[GroupByKey]=ContinuousStatsTable[[#This Row],[GroupByKey]])*ContinuousStatsTable[Average])),0)</f>
        <v>1</v>
      </c>
      <c r="P793" s="5" cm="1">
        <f t="array" ref="P793">IFERROR(_xlfn.STDEV.S(IF((ContinuousStatsTable[GroupByKey]=ContinuousStatsTable[[#This Row],[GroupByKey]]),(ContinuousStatsTable[GroupByKey]=ContinuousStatsTable[[#This Row],[GroupByKey]])*ContinuousStatsTable[Average])),0)</f>
        <v>0</v>
      </c>
      <c r="Q793" s="5" cm="1">
        <f t="array" ref="Q793">MAX(IF((ProjectInfoTable[ProjectName]=ContinuousStatsTable[[#This Row],[ProjectName]]),(ProjectInfoTable[ProjectName]=ContinuousStatsTable[[#This Row],[ProjectName]])*ProjectInfoTable[ConfidenceInterval]))</f>
        <v>0.95</v>
      </c>
      <c r="R7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3" s="5" cm="1">
        <f t="array" ref="S793">MIN(IF((ContinuousStatsTable[GroupByKey]=ContinuousStatsTable[[#This Row],[GroupByKey]]),(ContinuousStatsTable[GroupByKey]=ContinuousStatsTable[[#This Row],[GroupByKey]])*ContinuousStatsTable[Average]))</f>
        <v>1</v>
      </c>
      <c r="T793" s="5" cm="1">
        <f t="array" ref="T793">MAX(IF((ContinuousStatsTable[GroupByKey]=ContinuousStatsTable[[#This Row],[GroupByKey]]),(ContinuousStatsTable[GroupByKey]=ContinuousStatsTable[[#This Row],[GroupByKey]])*ContinuousStatsTable[Average]))</f>
        <v>1</v>
      </c>
      <c r="U793" s="5">
        <f>IF((ContinuousStatsTable[[#This Row],[RepsRequested]]&gt;1),ContinuousStatsTable[[#This Row],[HalfWidth]],ContinuousStatsTable[[#This Row],[BatchMeansHalfWidth]])</f>
        <v>0</v>
      </c>
    </row>
    <row r="794" spans="1:21" x14ac:dyDescent="0.35">
      <c r="A794" t="s">
        <v>68</v>
      </c>
      <c r="B794" t="s">
        <v>70</v>
      </c>
      <c r="C794">
        <v>18</v>
      </c>
      <c r="D794" t="s">
        <v>109</v>
      </c>
      <c r="E794" t="s">
        <v>101</v>
      </c>
      <c r="F794" t="s">
        <v>102</v>
      </c>
      <c r="G794">
        <v>0</v>
      </c>
      <c r="H794">
        <v>2E+20</v>
      </c>
      <c r="I794">
        <v>0</v>
      </c>
      <c r="J794">
        <v>0</v>
      </c>
      <c r="K794">
        <v>0</v>
      </c>
      <c r="L794">
        <v>0</v>
      </c>
      <c r="M79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794" s="5" cm="1">
        <f t="array" ref="N794">MAX(IF((ProjectInfoTable[ProjectName]=ContinuousStatsTable[[#This Row],[ProjectName]]),(ProjectInfoTable[ProjectName]=ContinuousStatsTable[[#This Row],[ProjectName]])*ProjectInfoTable[NumberOfReplications]))</f>
        <v>40</v>
      </c>
      <c r="O794" s="5" cm="1">
        <f t="array" ref="O794">IFERROR(AVERAGE(IF((ContinuousStatsTable[GroupByKey]=ContinuousStatsTable[[#This Row],[GroupByKey]]),(ContinuousStatsTable[GroupByKey]=ContinuousStatsTable[[#This Row],[GroupByKey]])*ContinuousStatsTable[Average])),0)</f>
        <v>0</v>
      </c>
      <c r="P794" s="5" cm="1">
        <f t="array" ref="P794">IFERROR(_xlfn.STDEV.S(IF((ContinuousStatsTable[GroupByKey]=ContinuousStatsTable[[#This Row],[GroupByKey]]),(ContinuousStatsTable[GroupByKey]=ContinuousStatsTable[[#This Row],[GroupByKey]])*ContinuousStatsTable[Average])),0)</f>
        <v>0</v>
      </c>
      <c r="Q794" s="5" cm="1">
        <f t="array" ref="Q794">MAX(IF((ProjectInfoTable[ProjectName]=ContinuousStatsTable[[#This Row],[ProjectName]]),(ProjectInfoTable[ProjectName]=ContinuousStatsTable[[#This Row],[ProjectName]])*ProjectInfoTable[ConfidenceInterval]))</f>
        <v>0.95</v>
      </c>
      <c r="R7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4" s="5" cm="1">
        <f t="array" ref="S794">MIN(IF((ContinuousStatsTable[GroupByKey]=ContinuousStatsTable[[#This Row],[GroupByKey]]),(ContinuousStatsTable[GroupByKey]=ContinuousStatsTable[[#This Row],[GroupByKey]])*ContinuousStatsTable[Average]))</f>
        <v>0</v>
      </c>
      <c r="T794" s="5" cm="1">
        <f t="array" ref="T794">MAX(IF((ContinuousStatsTable[GroupByKey]=ContinuousStatsTable[[#This Row],[GroupByKey]]),(ContinuousStatsTable[GroupByKey]=ContinuousStatsTable[[#This Row],[GroupByKey]])*ContinuousStatsTable[Average]))</f>
        <v>0</v>
      </c>
      <c r="U794" s="5">
        <f>IF((ContinuousStatsTable[[#This Row],[RepsRequested]]&gt;1),ContinuousStatsTable[[#This Row],[HalfWidth]],ContinuousStatsTable[[#This Row],[BatchMeansHalfWidth]])</f>
        <v>0</v>
      </c>
    </row>
    <row r="795" spans="1:21" x14ac:dyDescent="0.35">
      <c r="A795" t="s">
        <v>68</v>
      </c>
      <c r="B795" t="s">
        <v>70</v>
      </c>
      <c r="C795">
        <v>18</v>
      </c>
      <c r="D795" t="s">
        <v>109</v>
      </c>
      <c r="E795" t="s">
        <v>103</v>
      </c>
      <c r="F795" t="s">
        <v>102</v>
      </c>
      <c r="G795">
        <v>0</v>
      </c>
      <c r="H795">
        <v>2E+20</v>
      </c>
      <c r="I795">
        <v>0</v>
      </c>
      <c r="J795">
        <v>0</v>
      </c>
      <c r="K795">
        <v>0</v>
      </c>
      <c r="L795">
        <v>0</v>
      </c>
      <c r="M79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795" s="5" cm="1">
        <f t="array" ref="N795">MAX(IF((ProjectInfoTable[ProjectName]=ContinuousStatsTable[[#This Row],[ProjectName]]),(ProjectInfoTable[ProjectName]=ContinuousStatsTable[[#This Row],[ProjectName]])*ProjectInfoTable[NumberOfReplications]))</f>
        <v>40</v>
      </c>
      <c r="O795" s="5" cm="1">
        <f t="array" ref="O795">IFERROR(AVERAGE(IF((ContinuousStatsTable[GroupByKey]=ContinuousStatsTable[[#This Row],[GroupByKey]]),(ContinuousStatsTable[GroupByKey]=ContinuousStatsTable[[#This Row],[GroupByKey]])*ContinuousStatsTable[Average])),0)</f>
        <v>0</v>
      </c>
      <c r="P795" s="5" cm="1">
        <f t="array" ref="P795">IFERROR(_xlfn.STDEV.S(IF((ContinuousStatsTable[GroupByKey]=ContinuousStatsTable[[#This Row],[GroupByKey]]),(ContinuousStatsTable[GroupByKey]=ContinuousStatsTable[[#This Row],[GroupByKey]])*ContinuousStatsTable[Average])),0)</f>
        <v>0</v>
      </c>
      <c r="Q795" s="5" cm="1">
        <f t="array" ref="Q795">MAX(IF((ProjectInfoTable[ProjectName]=ContinuousStatsTable[[#This Row],[ProjectName]]),(ProjectInfoTable[ProjectName]=ContinuousStatsTable[[#This Row],[ProjectName]])*ProjectInfoTable[ConfidenceInterval]))</f>
        <v>0.95</v>
      </c>
      <c r="R7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5" s="5" cm="1">
        <f t="array" ref="S795">MIN(IF((ContinuousStatsTable[GroupByKey]=ContinuousStatsTable[[#This Row],[GroupByKey]]),(ContinuousStatsTable[GroupByKey]=ContinuousStatsTable[[#This Row],[GroupByKey]])*ContinuousStatsTable[Average]))</f>
        <v>0</v>
      </c>
      <c r="T795" s="5" cm="1">
        <f t="array" ref="T795">MAX(IF((ContinuousStatsTable[GroupByKey]=ContinuousStatsTable[[#This Row],[GroupByKey]]),(ContinuousStatsTable[GroupByKey]=ContinuousStatsTable[[#This Row],[GroupByKey]])*ContinuousStatsTable[Average]))</f>
        <v>0</v>
      </c>
      <c r="U795" s="5">
        <f>IF((ContinuousStatsTable[[#This Row],[RepsRequested]]&gt;1),ContinuousStatsTable[[#This Row],[HalfWidth]],ContinuousStatsTable[[#This Row],[BatchMeansHalfWidth]])</f>
        <v>0</v>
      </c>
    </row>
    <row r="796" spans="1:21" x14ac:dyDescent="0.35">
      <c r="A796" t="s">
        <v>68</v>
      </c>
      <c r="B796" t="s">
        <v>70</v>
      </c>
      <c r="C796">
        <v>18</v>
      </c>
      <c r="D796" t="s">
        <v>109</v>
      </c>
      <c r="E796" t="s">
        <v>104</v>
      </c>
      <c r="F796" t="s">
        <v>102</v>
      </c>
      <c r="G796">
        <v>1</v>
      </c>
      <c r="H796">
        <v>2E+20</v>
      </c>
      <c r="I796">
        <v>1</v>
      </c>
      <c r="J796">
        <v>1</v>
      </c>
      <c r="K796">
        <v>1</v>
      </c>
      <c r="L796">
        <v>0</v>
      </c>
      <c r="M79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796" s="5" cm="1">
        <f t="array" ref="N796">MAX(IF((ProjectInfoTable[ProjectName]=ContinuousStatsTable[[#This Row],[ProjectName]]),(ProjectInfoTable[ProjectName]=ContinuousStatsTable[[#This Row],[ProjectName]])*ProjectInfoTable[NumberOfReplications]))</f>
        <v>40</v>
      </c>
      <c r="O796" s="5" cm="1">
        <f t="array" ref="O796">IFERROR(AVERAGE(IF((ContinuousStatsTable[GroupByKey]=ContinuousStatsTable[[#This Row],[GroupByKey]]),(ContinuousStatsTable[GroupByKey]=ContinuousStatsTable[[#This Row],[GroupByKey]])*ContinuousStatsTable[Average])),0)</f>
        <v>1</v>
      </c>
      <c r="P796" s="5" cm="1">
        <f t="array" ref="P796">IFERROR(_xlfn.STDEV.S(IF((ContinuousStatsTable[GroupByKey]=ContinuousStatsTable[[#This Row],[GroupByKey]]),(ContinuousStatsTable[GroupByKey]=ContinuousStatsTable[[#This Row],[GroupByKey]])*ContinuousStatsTable[Average])),0)</f>
        <v>0</v>
      </c>
      <c r="Q796" s="5" cm="1">
        <f t="array" ref="Q796">MAX(IF((ProjectInfoTable[ProjectName]=ContinuousStatsTable[[#This Row],[ProjectName]]),(ProjectInfoTable[ProjectName]=ContinuousStatsTable[[#This Row],[ProjectName]])*ProjectInfoTable[ConfidenceInterval]))</f>
        <v>0.95</v>
      </c>
      <c r="R7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6" s="5" cm="1">
        <f t="array" ref="S796">MIN(IF((ContinuousStatsTable[GroupByKey]=ContinuousStatsTable[[#This Row],[GroupByKey]]),(ContinuousStatsTable[GroupByKey]=ContinuousStatsTable[[#This Row],[GroupByKey]])*ContinuousStatsTable[Average]))</f>
        <v>1</v>
      </c>
      <c r="T796" s="5" cm="1">
        <f t="array" ref="T796">MAX(IF((ContinuousStatsTable[GroupByKey]=ContinuousStatsTable[[#This Row],[GroupByKey]]),(ContinuousStatsTable[GroupByKey]=ContinuousStatsTable[[#This Row],[GroupByKey]])*ContinuousStatsTable[Average]))</f>
        <v>1</v>
      </c>
      <c r="U796" s="5">
        <f>IF((ContinuousStatsTable[[#This Row],[RepsRequested]]&gt;1),ContinuousStatsTable[[#This Row],[HalfWidth]],ContinuousStatsTable[[#This Row],[BatchMeansHalfWidth]])</f>
        <v>0</v>
      </c>
    </row>
    <row r="797" spans="1:21" x14ac:dyDescent="0.35">
      <c r="A797" t="s">
        <v>68</v>
      </c>
      <c r="B797" t="s">
        <v>70</v>
      </c>
      <c r="C797">
        <v>18</v>
      </c>
      <c r="D797" t="s">
        <v>110</v>
      </c>
      <c r="E797" t="s">
        <v>101</v>
      </c>
      <c r="F797" t="s">
        <v>102</v>
      </c>
      <c r="G797">
        <v>0</v>
      </c>
      <c r="H797">
        <v>2E+20</v>
      </c>
      <c r="I797">
        <v>0</v>
      </c>
      <c r="J797">
        <v>0</v>
      </c>
      <c r="K797">
        <v>0</v>
      </c>
      <c r="L797">
        <v>0</v>
      </c>
      <c r="M79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797" s="5" cm="1">
        <f t="array" ref="N797">MAX(IF((ProjectInfoTable[ProjectName]=ContinuousStatsTable[[#This Row],[ProjectName]]),(ProjectInfoTable[ProjectName]=ContinuousStatsTable[[#This Row],[ProjectName]])*ProjectInfoTable[NumberOfReplications]))</f>
        <v>40</v>
      </c>
      <c r="O797" s="5" cm="1">
        <f t="array" ref="O797">IFERROR(AVERAGE(IF((ContinuousStatsTable[GroupByKey]=ContinuousStatsTable[[#This Row],[GroupByKey]]),(ContinuousStatsTable[GroupByKey]=ContinuousStatsTable[[#This Row],[GroupByKey]])*ContinuousStatsTable[Average])),0)</f>
        <v>0</v>
      </c>
      <c r="P797" s="5" cm="1">
        <f t="array" ref="P797">IFERROR(_xlfn.STDEV.S(IF((ContinuousStatsTable[GroupByKey]=ContinuousStatsTable[[#This Row],[GroupByKey]]),(ContinuousStatsTable[GroupByKey]=ContinuousStatsTable[[#This Row],[GroupByKey]])*ContinuousStatsTable[Average])),0)</f>
        <v>0</v>
      </c>
      <c r="Q797" s="5" cm="1">
        <f t="array" ref="Q797">MAX(IF((ProjectInfoTable[ProjectName]=ContinuousStatsTable[[#This Row],[ProjectName]]),(ProjectInfoTable[ProjectName]=ContinuousStatsTable[[#This Row],[ProjectName]])*ProjectInfoTable[ConfidenceInterval]))</f>
        <v>0.95</v>
      </c>
      <c r="R7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7" s="5" cm="1">
        <f t="array" ref="S797">MIN(IF((ContinuousStatsTable[GroupByKey]=ContinuousStatsTable[[#This Row],[GroupByKey]]),(ContinuousStatsTable[GroupByKey]=ContinuousStatsTable[[#This Row],[GroupByKey]])*ContinuousStatsTable[Average]))</f>
        <v>0</v>
      </c>
      <c r="T797" s="5" cm="1">
        <f t="array" ref="T797">MAX(IF((ContinuousStatsTable[GroupByKey]=ContinuousStatsTable[[#This Row],[GroupByKey]]),(ContinuousStatsTable[GroupByKey]=ContinuousStatsTable[[#This Row],[GroupByKey]])*ContinuousStatsTable[Average]))</f>
        <v>0</v>
      </c>
      <c r="U797" s="5">
        <f>IF((ContinuousStatsTable[[#This Row],[RepsRequested]]&gt;1),ContinuousStatsTable[[#This Row],[HalfWidth]],ContinuousStatsTable[[#This Row],[BatchMeansHalfWidth]])</f>
        <v>0</v>
      </c>
    </row>
    <row r="798" spans="1:21" x14ac:dyDescent="0.35">
      <c r="A798" t="s">
        <v>68</v>
      </c>
      <c r="B798" t="s">
        <v>70</v>
      </c>
      <c r="C798">
        <v>18</v>
      </c>
      <c r="D798" t="s">
        <v>110</v>
      </c>
      <c r="E798" t="s">
        <v>103</v>
      </c>
      <c r="F798" t="s">
        <v>102</v>
      </c>
      <c r="G798">
        <v>0</v>
      </c>
      <c r="H798">
        <v>2E+20</v>
      </c>
      <c r="I798">
        <v>0</v>
      </c>
      <c r="J798">
        <v>0</v>
      </c>
      <c r="K798">
        <v>0</v>
      </c>
      <c r="L798">
        <v>0</v>
      </c>
      <c r="M79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798" s="5" cm="1">
        <f t="array" ref="N798">MAX(IF((ProjectInfoTable[ProjectName]=ContinuousStatsTable[[#This Row],[ProjectName]]),(ProjectInfoTable[ProjectName]=ContinuousStatsTable[[#This Row],[ProjectName]])*ProjectInfoTable[NumberOfReplications]))</f>
        <v>40</v>
      </c>
      <c r="O798" s="5" cm="1">
        <f t="array" ref="O798">IFERROR(AVERAGE(IF((ContinuousStatsTable[GroupByKey]=ContinuousStatsTable[[#This Row],[GroupByKey]]),(ContinuousStatsTable[GroupByKey]=ContinuousStatsTable[[#This Row],[GroupByKey]])*ContinuousStatsTable[Average])),0)</f>
        <v>0</v>
      </c>
      <c r="P798" s="5" cm="1">
        <f t="array" ref="P798">IFERROR(_xlfn.STDEV.S(IF((ContinuousStatsTable[GroupByKey]=ContinuousStatsTable[[#This Row],[GroupByKey]]),(ContinuousStatsTable[GroupByKey]=ContinuousStatsTable[[#This Row],[GroupByKey]])*ContinuousStatsTable[Average])),0)</f>
        <v>0</v>
      </c>
      <c r="Q798" s="5" cm="1">
        <f t="array" ref="Q798">MAX(IF((ProjectInfoTable[ProjectName]=ContinuousStatsTable[[#This Row],[ProjectName]]),(ProjectInfoTable[ProjectName]=ContinuousStatsTable[[#This Row],[ProjectName]])*ProjectInfoTable[ConfidenceInterval]))</f>
        <v>0.95</v>
      </c>
      <c r="R7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8" s="5" cm="1">
        <f t="array" ref="S798">MIN(IF((ContinuousStatsTable[GroupByKey]=ContinuousStatsTable[[#This Row],[GroupByKey]]),(ContinuousStatsTable[GroupByKey]=ContinuousStatsTable[[#This Row],[GroupByKey]])*ContinuousStatsTable[Average]))</f>
        <v>0</v>
      </c>
      <c r="T798" s="5" cm="1">
        <f t="array" ref="T798">MAX(IF((ContinuousStatsTable[GroupByKey]=ContinuousStatsTable[[#This Row],[GroupByKey]]),(ContinuousStatsTable[GroupByKey]=ContinuousStatsTable[[#This Row],[GroupByKey]])*ContinuousStatsTable[Average]))</f>
        <v>0</v>
      </c>
      <c r="U798" s="5">
        <f>IF((ContinuousStatsTable[[#This Row],[RepsRequested]]&gt;1),ContinuousStatsTable[[#This Row],[HalfWidth]],ContinuousStatsTable[[#This Row],[BatchMeansHalfWidth]])</f>
        <v>0</v>
      </c>
    </row>
    <row r="799" spans="1:21" x14ac:dyDescent="0.35">
      <c r="A799" t="s">
        <v>68</v>
      </c>
      <c r="B799" t="s">
        <v>70</v>
      </c>
      <c r="C799">
        <v>18</v>
      </c>
      <c r="D799" t="s">
        <v>110</v>
      </c>
      <c r="E799" t="s">
        <v>104</v>
      </c>
      <c r="F799" t="s">
        <v>102</v>
      </c>
      <c r="G799">
        <v>1</v>
      </c>
      <c r="H799">
        <v>2E+20</v>
      </c>
      <c r="I799">
        <v>1</v>
      </c>
      <c r="J799">
        <v>1</v>
      </c>
      <c r="K799">
        <v>1</v>
      </c>
      <c r="L799">
        <v>0</v>
      </c>
      <c r="M79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799" s="5" cm="1">
        <f t="array" ref="N799">MAX(IF((ProjectInfoTable[ProjectName]=ContinuousStatsTable[[#This Row],[ProjectName]]),(ProjectInfoTable[ProjectName]=ContinuousStatsTable[[#This Row],[ProjectName]])*ProjectInfoTable[NumberOfReplications]))</f>
        <v>40</v>
      </c>
      <c r="O799" s="5" cm="1">
        <f t="array" ref="O799">IFERROR(AVERAGE(IF((ContinuousStatsTable[GroupByKey]=ContinuousStatsTable[[#This Row],[GroupByKey]]),(ContinuousStatsTable[GroupByKey]=ContinuousStatsTable[[#This Row],[GroupByKey]])*ContinuousStatsTable[Average])),0)</f>
        <v>1</v>
      </c>
      <c r="P799" s="5" cm="1">
        <f t="array" ref="P799">IFERROR(_xlfn.STDEV.S(IF((ContinuousStatsTable[GroupByKey]=ContinuousStatsTable[[#This Row],[GroupByKey]]),(ContinuousStatsTable[GroupByKey]=ContinuousStatsTable[[#This Row],[GroupByKey]])*ContinuousStatsTable[Average])),0)</f>
        <v>0</v>
      </c>
      <c r="Q799" s="5" cm="1">
        <f t="array" ref="Q799">MAX(IF((ProjectInfoTable[ProjectName]=ContinuousStatsTable[[#This Row],[ProjectName]]),(ProjectInfoTable[ProjectName]=ContinuousStatsTable[[#This Row],[ProjectName]])*ProjectInfoTable[ConfidenceInterval]))</f>
        <v>0.95</v>
      </c>
      <c r="R7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9" s="5" cm="1">
        <f t="array" ref="S799">MIN(IF((ContinuousStatsTable[GroupByKey]=ContinuousStatsTable[[#This Row],[GroupByKey]]),(ContinuousStatsTable[GroupByKey]=ContinuousStatsTable[[#This Row],[GroupByKey]])*ContinuousStatsTable[Average]))</f>
        <v>1</v>
      </c>
      <c r="T799" s="5" cm="1">
        <f t="array" ref="T799">MAX(IF((ContinuousStatsTable[GroupByKey]=ContinuousStatsTable[[#This Row],[GroupByKey]]),(ContinuousStatsTable[GroupByKey]=ContinuousStatsTable[[#This Row],[GroupByKey]])*ContinuousStatsTable[Average]))</f>
        <v>1</v>
      </c>
      <c r="U799" s="5">
        <f>IF((ContinuousStatsTable[[#This Row],[RepsRequested]]&gt;1),ContinuousStatsTable[[#This Row],[HalfWidth]],ContinuousStatsTable[[#This Row],[BatchMeansHalfWidth]])</f>
        <v>0</v>
      </c>
    </row>
    <row r="800" spans="1:21" x14ac:dyDescent="0.35">
      <c r="A800" t="s">
        <v>68</v>
      </c>
      <c r="B800" t="s">
        <v>70</v>
      </c>
      <c r="C800">
        <v>18</v>
      </c>
      <c r="D800" t="s">
        <v>111</v>
      </c>
      <c r="E800" t="s">
        <v>101</v>
      </c>
      <c r="F800" t="s">
        <v>102</v>
      </c>
      <c r="G800">
        <v>0</v>
      </c>
      <c r="H800">
        <v>2E+20</v>
      </c>
      <c r="I800">
        <v>0</v>
      </c>
      <c r="J800">
        <v>0</v>
      </c>
      <c r="K800">
        <v>0</v>
      </c>
      <c r="L800">
        <v>0</v>
      </c>
      <c r="M80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800" s="5" cm="1">
        <f t="array" ref="N800">MAX(IF((ProjectInfoTable[ProjectName]=ContinuousStatsTable[[#This Row],[ProjectName]]),(ProjectInfoTable[ProjectName]=ContinuousStatsTable[[#This Row],[ProjectName]])*ProjectInfoTable[NumberOfReplications]))</f>
        <v>40</v>
      </c>
      <c r="O800" s="5" cm="1">
        <f t="array" ref="O800">IFERROR(AVERAGE(IF((ContinuousStatsTable[GroupByKey]=ContinuousStatsTable[[#This Row],[GroupByKey]]),(ContinuousStatsTable[GroupByKey]=ContinuousStatsTable[[#This Row],[GroupByKey]])*ContinuousStatsTable[Average])),0)</f>
        <v>0</v>
      </c>
      <c r="P800" s="5" cm="1">
        <f t="array" ref="P800">IFERROR(_xlfn.STDEV.S(IF((ContinuousStatsTable[GroupByKey]=ContinuousStatsTable[[#This Row],[GroupByKey]]),(ContinuousStatsTable[GroupByKey]=ContinuousStatsTable[[#This Row],[GroupByKey]])*ContinuousStatsTable[Average])),0)</f>
        <v>0</v>
      </c>
      <c r="Q800" s="5" cm="1">
        <f t="array" ref="Q800">MAX(IF((ProjectInfoTable[ProjectName]=ContinuousStatsTable[[#This Row],[ProjectName]]),(ProjectInfoTable[ProjectName]=ContinuousStatsTable[[#This Row],[ProjectName]])*ProjectInfoTable[ConfidenceInterval]))</f>
        <v>0.95</v>
      </c>
      <c r="R8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0" s="5" cm="1">
        <f t="array" ref="S800">MIN(IF((ContinuousStatsTable[GroupByKey]=ContinuousStatsTable[[#This Row],[GroupByKey]]),(ContinuousStatsTable[GroupByKey]=ContinuousStatsTable[[#This Row],[GroupByKey]])*ContinuousStatsTable[Average]))</f>
        <v>0</v>
      </c>
      <c r="T800" s="5" cm="1">
        <f t="array" ref="T800">MAX(IF((ContinuousStatsTable[GroupByKey]=ContinuousStatsTable[[#This Row],[GroupByKey]]),(ContinuousStatsTable[GroupByKey]=ContinuousStatsTable[[#This Row],[GroupByKey]])*ContinuousStatsTable[Average]))</f>
        <v>0</v>
      </c>
      <c r="U800" s="5">
        <f>IF((ContinuousStatsTable[[#This Row],[RepsRequested]]&gt;1),ContinuousStatsTable[[#This Row],[HalfWidth]],ContinuousStatsTable[[#This Row],[BatchMeansHalfWidth]])</f>
        <v>0</v>
      </c>
    </row>
    <row r="801" spans="1:21" x14ac:dyDescent="0.35">
      <c r="A801" t="s">
        <v>68</v>
      </c>
      <c r="B801" t="s">
        <v>70</v>
      </c>
      <c r="C801">
        <v>18</v>
      </c>
      <c r="D801" t="s">
        <v>111</v>
      </c>
      <c r="E801" t="s">
        <v>103</v>
      </c>
      <c r="F801" t="s">
        <v>102</v>
      </c>
      <c r="G801">
        <v>0</v>
      </c>
      <c r="H801">
        <v>2E+20</v>
      </c>
      <c r="I801">
        <v>0</v>
      </c>
      <c r="J801">
        <v>0</v>
      </c>
      <c r="K801">
        <v>0</v>
      </c>
      <c r="L801">
        <v>0</v>
      </c>
      <c r="M80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801" s="5" cm="1">
        <f t="array" ref="N801">MAX(IF((ProjectInfoTable[ProjectName]=ContinuousStatsTable[[#This Row],[ProjectName]]),(ProjectInfoTable[ProjectName]=ContinuousStatsTable[[#This Row],[ProjectName]])*ProjectInfoTable[NumberOfReplications]))</f>
        <v>40</v>
      </c>
      <c r="O801" s="5" cm="1">
        <f t="array" ref="O801">IFERROR(AVERAGE(IF((ContinuousStatsTable[GroupByKey]=ContinuousStatsTable[[#This Row],[GroupByKey]]),(ContinuousStatsTable[GroupByKey]=ContinuousStatsTable[[#This Row],[GroupByKey]])*ContinuousStatsTable[Average])),0)</f>
        <v>0</v>
      </c>
      <c r="P801" s="5" cm="1">
        <f t="array" ref="P801">IFERROR(_xlfn.STDEV.S(IF((ContinuousStatsTable[GroupByKey]=ContinuousStatsTable[[#This Row],[GroupByKey]]),(ContinuousStatsTable[GroupByKey]=ContinuousStatsTable[[#This Row],[GroupByKey]])*ContinuousStatsTable[Average])),0)</f>
        <v>0</v>
      </c>
      <c r="Q801" s="5" cm="1">
        <f t="array" ref="Q801">MAX(IF((ProjectInfoTable[ProjectName]=ContinuousStatsTable[[#This Row],[ProjectName]]),(ProjectInfoTable[ProjectName]=ContinuousStatsTable[[#This Row],[ProjectName]])*ProjectInfoTable[ConfidenceInterval]))</f>
        <v>0.95</v>
      </c>
      <c r="R8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1" s="5" cm="1">
        <f t="array" ref="S801">MIN(IF((ContinuousStatsTable[GroupByKey]=ContinuousStatsTable[[#This Row],[GroupByKey]]),(ContinuousStatsTable[GroupByKey]=ContinuousStatsTable[[#This Row],[GroupByKey]])*ContinuousStatsTable[Average]))</f>
        <v>0</v>
      </c>
      <c r="T801" s="5" cm="1">
        <f t="array" ref="T801">MAX(IF((ContinuousStatsTable[GroupByKey]=ContinuousStatsTable[[#This Row],[GroupByKey]]),(ContinuousStatsTable[GroupByKey]=ContinuousStatsTable[[#This Row],[GroupByKey]])*ContinuousStatsTable[Average]))</f>
        <v>0</v>
      </c>
      <c r="U801" s="5">
        <f>IF((ContinuousStatsTable[[#This Row],[RepsRequested]]&gt;1),ContinuousStatsTable[[#This Row],[HalfWidth]],ContinuousStatsTable[[#This Row],[BatchMeansHalfWidth]])</f>
        <v>0</v>
      </c>
    </row>
    <row r="802" spans="1:21" x14ac:dyDescent="0.35">
      <c r="A802" t="s">
        <v>68</v>
      </c>
      <c r="B802" t="s">
        <v>70</v>
      </c>
      <c r="C802">
        <v>18</v>
      </c>
      <c r="D802" t="s">
        <v>111</v>
      </c>
      <c r="E802" t="s">
        <v>104</v>
      </c>
      <c r="F802" t="s">
        <v>102</v>
      </c>
      <c r="G802">
        <v>3</v>
      </c>
      <c r="H802">
        <v>2E+20</v>
      </c>
      <c r="I802">
        <v>3</v>
      </c>
      <c r="J802">
        <v>3</v>
      </c>
      <c r="K802">
        <v>3</v>
      </c>
      <c r="L802">
        <v>0</v>
      </c>
      <c r="M80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802" s="5" cm="1">
        <f t="array" ref="N802">MAX(IF((ProjectInfoTable[ProjectName]=ContinuousStatsTable[[#This Row],[ProjectName]]),(ProjectInfoTable[ProjectName]=ContinuousStatsTable[[#This Row],[ProjectName]])*ProjectInfoTable[NumberOfReplications]))</f>
        <v>40</v>
      </c>
      <c r="O802" s="5" cm="1">
        <f t="array" ref="O802">IFERROR(AVERAGE(IF((ContinuousStatsTable[GroupByKey]=ContinuousStatsTable[[#This Row],[GroupByKey]]),(ContinuousStatsTable[GroupByKey]=ContinuousStatsTable[[#This Row],[GroupByKey]])*ContinuousStatsTable[Average])),0)</f>
        <v>3</v>
      </c>
      <c r="P802" s="5" cm="1">
        <f t="array" ref="P802">IFERROR(_xlfn.STDEV.S(IF((ContinuousStatsTable[GroupByKey]=ContinuousStatsTable[[#This Row],[GroupByKey]]),(ContinuousStatsTable[GroupByKey]=ContinuousStatsTable[[#This Row],[GroupByKey]])*ContinuousStatsTable[Average])),0)</f>
        <v>0</v>
      </c>
      <c r="Q802" s="5" cm="1">
        <f t="array" ref="Q802">MAX(IF((ProjectInfoTable[ProjectName]=ContinuousStatsTable[[#This Row],[ProjectName]]),(ProjectInfoTable[ProjectName]=ContinuousStatsTable[[#This Row],[ProjectName]])*ProjectInfoTable[ConfidenceInterval]))</f>
        <v>0.95</v>
      </c>
      <c r="R8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2" s="5" cm="1">
        <f t="array" ref="S802">MIN(IF((ContinuousStatsTable[GroupByKey]=ContinuousStatsTable[[#This Row],[GroupByKey]]),(ContinuousStatsTable[GroupByKey]=ContinuousStatsTable[[#This Row],[GroupByKey]])*ContinuousStatsTable[Average]))</f>
        <v>3</v>
      </c>
      <c r="T802" s="5" cm="1">
        <f t="array" ref="T802">MAX(IF((ContinuousStatsTable[GroupByKey]=ContinuousStatsTable[[#This Row],[GroupByKey]]),(ContinuousStatsTable[GroupByKey]=ContinuousStatsTable[[#This Row],[GroupByKey]])*ContinuousStatsTable[Average]))</f>
        <v>3</v>
      </c>
      <c r="U802" s="5">
        <f>IF((ContinuousStatsTable[[#This Row],[RepsRequested]]&gt;1),ContinuousStatsTable[[#This Row],[HalfWidth]],ContinuousStatsTable[[#This Row],[BatchMeansHalfWidth]])</f>
        <v>0</v>
      </c>
    </row>
    <row r="803" spans="1:21" x14ac:dyDescent="0.35">
      <c r="A803" t="s">
        <v>68</v>
      </c>
      <c r="B803" t="s">
        <v>70</v>
      </c>
      <c r="C803">
        <v>18</v>
      </c>
      <c r="D803" t="s">
        <v>112</v>
      </c>
      <c r="E803" t="s">
        <v>101</v>
      </c>
      <c r="F803" t="s">
        <v>102</v>
      </c>
      <c r="G803">
        <v>6.4852823803103296E-2</v>
      </c>
      <c r="H803">
        <v>2E+20</v>
      </c>
      <c r="I803">
        <v>0</v>
      </c>
      <c r="J803">
        <v>1</v>
      </c>
      <c r="K803">
        <v>0</v>
      </c>
      <c r="L803">
        <v>0</v>
      </c>
      <c r="M80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803" s="5" cm="1">
        <f t="array" ref="N803">MAX(IF((ProjectInfoTable[ProjectName]=ContinuousStatsTable[[#This Row],[ProjectName]]),(ProjectInfoTable[ProjectName]=ContinuousStatsTable[[#This Row],[ProjectName]])*ProjectInfoTable[NumberOfReplications]))</f>
        <v>40</v>
      </c>
      <c r="O803" s="5" cm="1">
        <f t="array" ref="O80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803" s="5" cm="1">
        <f t="array" ref="P80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803" s="5" cm="1">
        <f t="array" ref="Q803">MAX(IF((ProjectInfoTable[ProjectName]=ContinuousStatsTable[[#This Row],[ProjectName]]),(ProjectInfoTable[ProjectName]=ContinuousStatsTable[[#This Row],[ProjectName]])*ProjectInfoTable[ConfidenceInterval]))</f>
        <v>0.95</v>
      </c>
      <c r="R8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803" s="5" cm="1">
        <f t="array" ref="S803">MIN(IF((ContinuousStatsTable[GroupByKey]=ContinuousStatsTable[[#This Row],[GroupByKey]]),(ContinuousStatsTable[GroupByKey]=ContinuousStatsTable[[#This Row],[GroupByKey]])*ContinuousStatsTable[Average]))</f>
        <v>2.6917362930432401E-2</v>
      </c>
      <c r="T803" s="5" cm="1">
        <f t="array" ref="T803">MAX(IF((ContinuousStatsTable[GroupByKey]=ContinuousStatsTable[[#This Row],[GroupByKey]]),(ContinuousStatsTable[GroupByKey]=ContinuousStatsTable[[#This Row],[GroupByKey]])*ContinuousStatsTable[Average]))</f>
        <v>0.16976135707510301</v>
      </c>
      <c r="U803" s="5">
        <f>IF((ContinuousStatsTable[[#This Row],[RepsRequested]]&gt;1),ContinuousStatsTable[[#This Row],[HalfWidth]],ContinuousStatsTable[[#This Row],[BatchMeansHalfWidth]])</f>
        <v>9.6705244070255485E-3</v>
      </c>
    </row>
    <row r="804" spans="1:21" x14ac:dyDescent="0.35">
      <c r="A804" t="s">
        <v>68</v>
      </c>
      <c r="B804" t="s">
        <v>70</v>
      </c>
      <c r="C804">
        <v>18</v>
      </c>
      <c r="D804" t="s">
        <v>112</v>
      </c>
      <c r="E804" t="s">
        <v>103</v>
      </c>
      <c r="F804" t="s">
        <v>102</v>
      </c>
      <c r="G804">
        <v>2.3439329908389501</v>
      </c>
      <c r="H804">
        <v>2E+20</v>
      </c>
      <c r="I804">
        <v>0</v>
      </c>
      <c r="J804">
        <v>22</v>
      </c>
      <c r="K804">
        <v>0</v>
      </c>
      <c r="L804">
        <v>0</v>
      </c>
      <c r="M80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804" s="5" cm="1">
        <f t="array" ref="N804">MAX(IF((ProjectInfoTable[ProjectName]=ContinuousStatsTable[[#This Row],[ProjectName]]),(ProjectInfoTable[ProjectName]=ContinuousStatsTable[[#This Row],[ProjectName]])*ProjectInfoTable[NumberOfReplications]))</f>
        <v>40</v>
      </c>
      <c r="O804" s="5" cm="1">
        <f t="array" ref="O80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804" s="5" cm="1">
        <f t="array" ref="P80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804" s="5" cm="1">
        <f t="array" ref="Q804">MAX(IF((ProjectInfoTable[ProjectName]=ContinuousStatsTable[[#This Row],[ProjectName]]),(ProjectInfoTable[ProjectName]=ContinuousStatsTable[[#This Row],[ProjectName]])*ProjectInfoTable[ConfidenceInterval]))</f>
        <v>0.95</v>
      </c>
      <c r="R8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804" s="5" cm="1">
        <f t="array" ref="S804">MIN(IF((ContinuousStatsTable[GroupByKey]=ContinuousStatsTable[[#This Row],[GroupByKey]]),(ContinuousStatsTable[GroupByKey]=ContinuousStatsTable[[#This Row],[GroupByKey]])*ContinuousStatsTable[Average]))</f>
        <v>1.2588231451035701</v>
      </c>
      <c r="T804" s="5" cm="1">
        <f t="array" ref="T804">MAX(IF((ContinuousStatsTable[GroupByKey]=ContinuousStatsTable[[#This Row],[GroupByKey]]),(ContinuousStatsTable[GroupByKey]=ContinuousStatsTable[[#This Row],[GroupByKey]])*ContinuousStatsTable[Average]))</f>
        <v>4.9134925203039197</v>
      </c>
      <c r="U804" s="5">
        <f>IF((ContinuousStatsTable[[#This Row],[RepsRequested]]&gt;1),ContinuousStatsTable[[#This Row],[HalfWidth]],ContinuousStatsTable[[#This Row],[BatchMeansHalfWidth]])</f>
        <v>0.23893952850585826</v>
      </c>
    </row>
    <row r="805" spans="1:21" x14ac:dyDescent="0.35">
      <c r="A805" t="s">
        <v>68</v>
      </c>
      <c r="B805" t="s">
        <v>70</v>
      </c>
      <c r="C805">
        <v>18</v>
      </c>
      <c r="D805" t="s">
        <v>112</v>
      </c>
      <c r="E805" t="s">
        <v>104</v>
      </c>
      <c r="F805" t="s">
        <v>102</v>
      </c>
      <c r="G805">
        <v>43.035877054781899</v>
      </c>
      <c r="H805">
        <v>2E+20</v>
      </c>
      <c r="I805">
        <v>0</v>
      </c>
      <c r="J805">
        <v>48</v>
      </c>
      <c r="K805">
        <v>48</v>
      </c>
      <c r="L805">
        <v>0</v>
      </c>
      <c r="M80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805" s="5" cm="1">
        <f t="array" ref="N805">MAX(IF((ProjectInfoTable[ProjectName]=ContinuousStatsTable[[#This Row],[ProjectName]]),(ProjectInfoTable[ProjectName]=ContinuousStatsTable[[#This Row],[ProjectName]])*ProjectInfoTable[NumberOfReplications]))</f>
        <v>40</v>
      </c>
      <c r="O805" s="5" cm="1">
        <f t="array" ref="O80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805" s="5" cm="1">
        <f t="array" ref="P80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805" s="5" cm="1">
        <f t="array" ref="Q805">MAX(IF((ProjectInfoTable[ProjectName]=ContinuousStatsTable[[#This Row],[ProjectName]]),(ProjectInfoTable[ProjectName]=ContinuousStatsTable[[#This Row],[ProjectName]])*ProjectInfoTable[ConfidenceInterval]))</f>
        <v>0.95</v>
      </c>
      <c r="R8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805" s="5" cm="1">
        <f t="array" ref="S805">MIN(IF((ContinuousStatsTable[GroupByKey]=ContinuousStatsTable[[#This Row],[GroupByKey]]),(ContinuousStatsTable[GroupByKey]=ContinuousStatsTable[[#This Row],[GroupByKey]])*ContinuousStatsTable[Average]))</f>
        <v>39.319148936170201</v>
      </c>
      <c r="T805" s="5" cm="1">
        <f t="array" ref="T805">MAX(IF((ContinuousStatsTable[GroupByKey]=ContinuousStatsTable[[#This Row],[GroupByKey]]),(ContinuousStatsTable[GroupByKey]=ContinuousStatsTable[[#This Row],[GroupByKey]])*ContinuousStatsTable[Average]))</f>
        <v>43.914893617021299</v>
      </c>
      <c r="U805" s="5">
        <f>IF((ContinuousStatsTable[[#This Row],[RepsRequested]]&gt;1),ContinuousStatsTable[[#This Row],[HalfWidth]],ContinuousStatsTable[[#This Row],[BatchMeansHalfWidth]])</f>
        <v>0.37377625497939559</v>
      </c>
    </row>
    <row r="806" spans="1:21" x14ac:dyDescent="0.35">
      <c r="A806" t="s">
        <v>68</v>
      </c>
      <c r="B806" t="s">
        <v>70</v>
      </c>
      <c r="C806">
        <v>18</v>
      </c>
      <c r="D806" t="s">
        <v>113</v>
      </c>
      <c r="E806" t="s">
        <v>101</v>
      </c>
      <c r="F806" t="s">
        <v>102</v>
      </c>
      <c r="G806">
        <v>2.1775596783712301E-2</v>
      </c>
      <c r="H806">
        <v>2E+20</v>
      </c>
      <c r="I806">
        <v>0</v>
      </c>
      <c r="J806">
        <v>1</v>
      </c>
      <c r="K806">
        <v>0</v>
      </c>
      <c r="L806">
        <v>0</v>
      </c>
      <c r="M80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806" s="5" cm="1">
        <f t="array" ref="N806">MAX(IF((ProjectInfoTable[ProjectName]=ContinuousStatsTable[[#This Row],[ProjectName]]),(ProjectInfoTable[ProjectName]=ContinuousStatsTable[[#This Row],[ProjectName]])*ProjectInfoTable[NumberOfReplications]))</f>
        <v>40</v>
      </c>
      <c r="O806" s="5" cm="1">
        <f t="array" ref="O80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806" s="5" cm="1">
        <f t="array" ref="P80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806" s="5" cm="1">
        <f t="array" ref="Q806">MAX(IF((ProjectInfoTable[ProjectName]=ContinuousStatsTable[[#This Row],[ProjectName]]),(ProjectInfoTable[ProjectName]=ContinuousStatsTable[[#This Row],[ProjectName]])*ProjectInfoTable[ConfidenceInterval]))</f>
        <v>0.95</v>
      </c>
      <c r="R8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806" s="5" cm="1">
        <f t="array" ref="S806">MIN(IF((ContinuousStatsTable[GroupByKey]=ContinuousStatsTable[[#This Row],[GroupByKey]]),(ContinuousStatsTable[GroupByKey]=ContinuousStatsTable[[#This Row],[GroupByKey]])*ContinuousStatsTable[Average]))</f>
        <v>1.9285676078063401E-2</v>
      </c>
      <c r="T806" s="5" cm="1">
        <f t="array" ref="T806">MAX(IF((ContinuousStatsTable[GroupByKey]=ContinuousStatsTable[[#This Row],[GroupByKey]]),(ContinuousStatsTable[GroupByKey]=ContinuousStatsTable[[#This Row],[GroupByKey]])*ContinuousStatsTable[Average]))</f>
        <v>4.8625620211652898E-2</v>
      </c>
      <c r="U806" s="5">
        <f>IF((ContinuousStatsTable[[#This Row],[RepsRequested]]&gt;1),ContinuousStatsTable[[#This Row],[HalfWidth]],ContinuousStatsTable[[#This Row],[BatchMeansHalfWidth]])</f>
        <v>2.3250169252848917E-3</v>
      </c>
    </row>
    <row r="807" spans="1:21" x14ac:dyDescent="0.35">
      <c r="A807" t="s">
        <v>68</v>
      </c>
      <c r="B807" t="s">
        <v>70</v>
      </c>
      <c r="C807">
        <v>18</v>
      </c>
      <c r="D807" t="s">
        <v>113</v>
      </c>
      <c r="E807" t="s">
        <v>103</v>
      </c>
      <c r="F807" t="s">
        <v>102</v>
      </c>
      <c r="G807">
        <v>0.67361192668798497</v>
      </c>
      <c r="H807">
        <v>2E+20</v>
      </c>
      <c r="I807">
        <v>0</v>
      </c>
      <c r="J807">
        <v>10</v>
      </c>
      <c r="K807">
        <v>0</v>
      </c>
      <c r="L807">
        <v>0</v>
      </c>
      <c r="M80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807" s="5" cm="1">
        <f t="array" ref="N807">MAX(IF((ProjectInfoTable[ProjectName]=ContinuousStatsTable[[#This Row],[ProjectName]]),(ProjectInfoTable[ProjectName]=ContinuousStatsTable[[#This Row],[ProjectName]])*ProjectInfoTable[NumberOfReplications]))</f>
        <v>40</v>
      </c>
      <c r="O807" s="5" cm="1">
        <f t="array" ref="O80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807" s="5" cm="1">
        <f t="array" ref="P80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807" s="5" cm="1">
        <f t="array" ref="Q807">MAX(IF((ProjectInfoTable[ProjectName]=ContinuousStatsTable[[#This Row],[ProjectName]]),(ProjectInfoTable[ProjectName]=ContinuousStatsTable[[#This Row],[ProjectName]])*ProjectInfoTable[ConfidenceInterval]))</f>
        <v>0.95</v>
      </c>
      <c r="R8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807" s="5" cm="1">
        <f t="array" ref="S807">MIN(IF((ContinuousStatsTable[GroupByKey]=ContinuousStatsTable[[#This Row],[GroupByKey]]),(ContinuousStatsTable[GroupByKey]=ContinuousStatsTable[[#This Row],[GroupByKey]])*ContinuousStatsTable[Average]))</f>
        <v>0.49501686695507002</v>
      </c>
      <c r="T807" s="5" cm="1">
        <f t="array" ref="T807">MAX(IF((ContinuousStatsTable[GroupByKey]=ContinuousStatsTable[[#This Row],[GroupByKey]]),(ContinuousStatsTable[GroupByKey]=ContinuousStatsTable[[#This Row],[GroupByKey]])*ContinuousStatsTable[Average]))</f>
        <v>1.34083283444468</v>
      </c>
      <c r="U807" s="5">
        <f>IF((ContinuousStatsTable[[#This Row],[RepsRequested]]&gt;1),ContinuousStatsTable[[#This Row],[HalfWidth]],ContinuousStatsTable[[#This Row],[BatchMeansHalfWidth]])</f>
        <v>6.3703063430586918E-2</v>
      </c>
    </row>
    <row r="808" spans="1:21" x14ac:dyDescent="0.35">
      <c r="A808" t="s">
        <v>68</v>
      </c>
      <c r="B808" t="s">
        <v>70</v>
      </c>
      <c r="C808">
        <v>18</v>
      </c>
      <c r="D808" t="s">
        <v>113</v>
      </c>
      <c r="E808" t="s">
        <v>104</v>
      </c>
      <c r="F808" t="s">
        <v>102</v>
      </c>
      <c r="G808">
        <v>34.354623847213702</v>
      </c>
      <c r="H808">
        <v>2E+20</v>
      </c>
      <c r="I808">
        <v>0</v>
      </c>
      <c r="J808">
        <v>36</v>
      </c>
      <c r="K808">
        <v>36</v>
      </c>
      <c r="L808">
        <v>0</v>
      </c>
      <c r="M80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808" s="5" cm="1">
        <f t="array" ref="N808">MAX(IF((ProjectInfoTable[ProjectName]=ContinuousStatsTable[[#This Row],[ProjectName]]),(ProjectInfoTable[ProjectName]=ContinuousStatsTable[[#This Row],[ProjectName]])*ProjectInfoTable[NumberOfReplications]))</f>
        <v>40</v>
      </c>
      <c r="O808" s="5" cm="1">
        <f t="array" ref="O80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808" s="5" cm="1">
        <f t="array" ref="P80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808" s="5" cm="1">
        <f t="array" ref="Q808">MAX(IF((ProjectInfoTable[ProjectName]=ContinuousStatsTable[[#This Row],[ProjectName]]),(ProjectInfoTable[ProjectName]=ContinuousStatsTable[[#This Row],[ProjectName]])*ProjectInfoTable[ConfidenceInterval]))</f>
        <v>0.95</v>
      </c>
      <c r="R8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808" s="5" cm="1">
        <f t="array" ref="S808">MIN(IF((ContinuousStatsTable[GroupByKey]=ContinuousStatsTable[[#This Row],[GroupByKey]]),(ContinuousStatsTable[GroupByKey]=ContinuousStatsTable[[#This Row],[GroupByKey]])*ContinuousStatsTable[Average]))</f>
        <v>33.840029614371403</v>
      </c>
      <c r="T808" s="5" cm="1">
        <f t="array" ref="T808">MAX(IF((ContinuousStatsTable[GroupByKey]=ContinuousStatsTable[[#This Row],[GroupByKey]]),(ContinuousStatsTable[GroupByKey]=ContinuousStatsTable[[#This Row],[GroupByKey]])*ContinuousStatsTable[Average]))</f>
        <v>34.468085106383</v>
      </c>
      <c r="U808" s="5">
        <f>IF((ContinuousStatsTable[[#This Row],[RepsRequested]]&gt;1),ContinuousStatsTable[[#This Row],[HalfWidth]],ContinuousStatsTable[[#This Row],[BatchMeansHalfWidth]])</f>
        <v>5.7059994756210479E-2</v>
      </c>
    </row>
    <row r="809" spans="1:21" x14ac:dyDescent="0.35">
      <c r="A809" t="s">
        <v>68</v>
      </c>
      <c r="B809" t="s">
        <v>70</v>
      </c>
      <c r="C809">
        <v>18</v>
      </c>
      <c r="D809" t="s">
        <v>114</v>
      </c>
      <c r="E809" t="s">
        <v>101</v>
      </c>
      <c r="F809" t="s">
        <v>102</v>
      </c>
      <c r="G809">
        <v>5.35307234803854E-2</v>
      </c>
      <c r="H809">
        <v>2E+20</v>
      </c>
      <c r="I809">
        <v>0</v>
      </c>
      <c r="J809">
        <v>0.30555555555555602</v>
      </c>
      <c r="K809">
        <v>0</v>
      </c>
      <c r="L809">
        <v>0</v>
      </c>
      <c r="M80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809" s="5" cm="1">
        <f t="array" ref="N809">MAX(IF((ProjectInfoTable[ProjectName]=ContinuousStatsTable[[#This Row],[ProjectName]]),(ProjectInfoTable[ProjectName]=ContinuousStatsTable[[#This Row],[ProjectName]])*ProjectInfoTable[NumberOfReplications]))</f>
        <v>40</v>
      </c>
      <c r="O809" s="5" cm="1">
        <f t="array" ref="O80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809" s="5" cm="1">
        <f t="array" ref="P80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809" s="5" cm="1">
        <f t="array" ref="Q809">MAX(IF((ProjectInfoTable[ProjectName]=ContinuousStatsTable[[#This Row],[ProjectName]]),(ProjectInfoTable[ProjectName]=ContinuousStatsTable[[#This Row],[ProjectName]])*ProjectInfoTable[ConfidenceInterval]))</f>
        <v>0.95</v>
      </c>
      <c r="R8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809" s="5" cm="1">
        <f t="array" ref="S809">MIN(IF((ContinuousStatsTable[GroupByKey]=ContinuousStatsTable[[#This Row],[GroupByKey]]),(ContinuousStatsTable[GroupByKey]=ContinuousStatsTable[[#This Row],[GroupByKey]])*ContinuousStatsTable[Average]))</f>
        <v>5.2407092959504499E-2</v>
      </c>
      <c r="T809" s="5" cm="1">
        <f t="array" ref="T809">MAX(IF((ContinuousStatsTable[GroupByKey]=ContinuousStatsTable[[#This Row],[GroupByKey]]),(ContinuousStatsTable[GroupByKey]=ContinuousStatsTable[[#This Row],[GroupByKey]])*ContinuousStatsTable[Average]))</f>
        <v>0.13103116230963199</v>
      </c>
      <c r="U809" s="5">
        <f>IF((ContinuousStatsTable[[#This Row],[RepsRequested]]&gt;1),ContinuousStatsTable[[#This Row],[HalfWidth]],ContinuousStatsTable[[#This Row],[BatchMeansHalfWidth]])</f>
        <v>7.2364318332914495E-3</v>
      </c>
    </row>
    <row r="810" spans="1:21" x14ac:dyDescent="0.35">
      <c r="A810" t="s">
        <v>68</v>
      </c>
      <c r="B810" t="s">
        <v>70</v>
      </c>
      <c r="C810">
        <v>18</v>
      </c>
      <c r="D810" t="s">
        <v>114</v>
      </c>
      <c r="E810" t="s">
        <v>103</v>
      </c>
      <c r="F810" t="s">
        <v>102</v>
      </c>
      <c r="G810">
        <v>1.92710604529387</v>
      </c>
      <c r="H810">
        <v>2E+20</v>
      </c>
      <c r="I810">
        <v>0</v>
      </c>
      <c r="J810">
        <v>11</v>
      </c>
      <c r="K810">
        <v>0</v>
      </c>
      <c r="L810">
        <v>0</v>
      </c>
      <c r="M81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810" s="5" cm="1">
        <f t="array" ref="N810">MAX(IF((ProjectInfoTable[ProjectName]=ContinuousStatsTable[[#This Row],[ProjectName]]),(ProjectInfoTable[ProjectName]=ContinuousStatsTable[[#This Row],[ProjectName]])*ProjectInfoTable[NumberOfReplications]))</f>
        <v>40</v>
      </c>
      <c r="O810" s="5" cm="1">
        <f t="array" ref="O81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810" s="5" cm="1">
        <f t="array" ref="P81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810" s="5" cm="1">
        <f t="array" ref="Q810">MAX(IF((ProjectInfoTable[ProjectName]=ContinuousStatsTable[[#This Row],[ProjectName]]),(ProjectInfoTable[ProjectName]=ContinuousStatsTable[[#This Row],[ProjectName]])*ProjectInfoTable[ConfidenceInterval]))</f>
        <v>0.95</v>
      </c>
      <c r="R8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810" s="5" cm="1">
        <f t="array" ref="S810">MIN(IF((ContinuousStatsTable[GroupByKey]=ContinuousStatsTable[[#This Row],[GroupByKey]]),(ContinuousStatsTable[GroupByKey]=ContinuousStatsTable[[#This Row],[GroupByKey]])*ContinuousStatsTable[Average]))</f>
        <v>1.4135292926674801</v>
      </c>
      <c r="T810" s="5" cm="1">
        <f t="array" ref="T810">MAX(IF((ContinuousStatsTable[GroupByKey]=ContinuousStatsTable[[#This Row],[GroupByKey]]),(ContinuousStatsTable[GroupByKey]=ContinuousStatsTable[[#This Row],[GroupByKey]])*ContinuousStatsTable[Average]))</f>
        <v>3.63156438765147</v>
      </c>
      <c r="U810" s="5">
        <f>IF((ContinuousStatsTable[[#This Row],[RepsRequested]]&gt;1),ContinuousStatsTable[[#This Row],[HalfWidth]],ContinuousStatsTable[[#This Row],[BatchMeansHalfWidth]])</f>
        <v>0.17088156037632463</v>
      </c>
    </row>
    <row r="811" spans="1:21" x14ac:dyDescent="0.35">
      <c r="A811" t="s">
        <v>68</v>
      </c>
      <c r="B811" t="s">
        <v>70</v>
      </c>
      <c r="C811">
        <v>18</v>
      </c>
      <c r="D811" t="s">
        <v>114</v>
      </c>
      <c r="E811" t="s">
        <v>104</v>
      </c>
      <c r="F811" t="s">
        <v>102</v>
      </c>
      <c r="G811">
        <v>34.468085106383</v>
      </c>
      <c r="H811">
        <v>2E+20</v>
      </c>
      <c r="I811">
        <v>0</v>
      </c>
      <c r="J811">
        <v>36</v>
      </c>
      <c r="K811">
        <v>36</v>
      </c>
      <c r="L811">
        <v>0</v>
      </c>
      <c r="M81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811" s="5" cm="1">
        <f t="array" ref="N811">MAX(IF((ProjectInfoTable[ProjectName]=ContinuousStatsTable[[#This Row],[ProjectName]]),(ProjectInfoTable[ProjectName]=ContinuousStatsTable[[#This Row],[ProjectName]])*ProjectInfoTable[NumberOfReplications]))</f>
        <v>40</v>
      </c>
      <c r="O811" s="5" cm="1">
        <f t="array" ref="O81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811" s="5" cm="1">
        <f t="array" ref="P81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811" s="5" cm="1">
        <f t="array" ref="Q811">MAX(IF((ProjectInfoTable[ProjectName]=ContinuousStatsTable[[#This Row],[ProjectName]]),(ProjectInfoTable[ProjectName]=ContinuousStatsTable[[#This Row],[ProjectName]])*ProjectInfoTable[ConfidenceInterval]))</f>
        <v>0.95</v>
      </c>
      <c r="R8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811" s="5" cm="1">
        <f t="array" ref="S811">MIN(IF((ContinuousStatsTable[GroupByKey]=ContinuousStatsTable[[#This Row],[GroupByKey]]),(ContinuousStatsTable[GroupByKey]=ContinuousStatsTable[[#This Row],[GroupByKey]])*ContinuousStatsTable[Average]))</f>
        <v>32.66897321215</v>
      </c>
      <c r="T811" s="5" cm="1">
        <f t="array" ref="T811">MAX(IF((ContinuousStatsTable[GroupByKey]=ContinuousStatsTable[[#This Row],[GroupByKey]]),(ContinuousStatsTable[GroupByKey]=ContinuousStatsTable[[#This Row],[GroupByKey]])*ContinuousStatsTable[Average]))</f>
        <v>34.468085106383</v>
      </c>
      <c r="U811" s="5">
        <f>IF((ContinuousStatsTable[[#This Row],[RepsRequested]]&gt;1),ContinuousStatsTable[[#This Row],[HalfWidth]],ContinuousStatsTable[[#This Row],[BatchMeansHalfWidth]])</f>
        <v>0.15911903310216846</v>
      </c>
    </row>
    <row r="812" spans="1:21" x14ac:dyDescent="0.35">
      <c r="A812" t="s">
        <v>68</v>
      </c>
      <c r="B812" t="s">
        <v>70</v>
      </c>
      <c r="C812">
        <v>19</v>
      </c>
      <c r="D812" t="s">
        <v>71</v>
      </c>
      <c r="E812" t="s">
        <v>98</v>
      </c>
      <c r="F812" t="s">
        <v>73</v>
      </c>
      <c r="G812">
        <v>0.23886230352031099</v>
      </c>
      <c r="H812">
        <v>2E+20</v>
      </c>
      <c r="I812">
        <v>0</v>
      </c>
      <c r="J812">
        <v>8</v>
      </c>
      <c r="K812">
        <v>0</v>
      </c>
      <c r="L812">
        <v>0</v>
      </c>
      <c r="M81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812" s="5" cm="1">
        <f t="array" ref="N812">MAX(IF((ProjectInfoTable[ProjectName]=ContinuousStatsTable[[#This Row],[ProjectName]]),(ProjectInfoTable[ProjectName]=ContinuousStatsTable[[#This Row],[ProjectName]])*ProjectInfoTable[NumberOfReplications]))</f>
        <v>40</v>
      </c>
      <c r="O812" s="5" cm="1">
        <f t="array" ref="O81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812" s="5" cm="1">
        <f t="array" ref="P81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812" s="5" cm="1">
        <f t="array" ref="Q812">MAX(IF((ProjectInfoTable[ProjectName]=ContinuousStatsTable[[#This Row],[ProjectName]]),(ProjectInfoTable[ProjectName]=ContinuousStatsTable[[#This Row],[ProjectName]])*ProjectInfoTable[ConfidenceInterval]))</f>
        <v>0.95</v>
      </c>
      <c r="R8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812" s="5" cm="1">
        <f t="array" ref="S812">MIN(IF((ContinuousStatsTable[GroupByKey]=ContinuousStatsTable[[#This Row],[GroupByKey]]),(ContinuousStatsTable[GroupByKey]=ContinuousStatsTable[[#This Row],[GroupByKey]])*ContinuousStatsTable[Average]))</f>
        <v>0</v>
      </c>
      <c r="T812" s="5" cm="1">
        <f t="array" ref="T812">MAX(IF((ContinuousStatsTable[GroupByKey]=ContinuousStatsTable[[#This Row],[GroupByKey]]),(ContinuousStatsTable[GroupByKey]=ContinuousStatsTable[[#This Row],[GroupByKey]])*ContinuousStatsTable[Average]))</f>
        <v>0.39810019353189602</v>
      </c>
      <c r="U812" s="5">
        <f>IF((ContinuousStatsTable[[#This Row],[RepsRequested]]&gt;1),ContinuousStatsTable[[#This Row],[HalfWidth]],ContinuousStatsTable[[#This Row],[BatchMeansHalfWidth]])</f>
        <v>3.517181568707349E-2</v>
      </c>
    </row>
    <row r="813" spans="1:21" x14ac:dyDescent="0.35">
      <c r="A813" t="s">
        <v>68</v>
      </c>
      <c r="B813" t="s">
        <v>70</v>
      </c>
      <c r="C813">
        <v>19</v>
      </c>
      <c r="D813" t="s">
        <v>77</v>
      </c>
      <c r="E813" t="s">
        <v>98</v>
      </c>
      <c r="F813" t="s">
        <v>73</v>
      </c>
      <c r="G813">
        <v>11.7237153665642</v>
      </c>
      <c r="H813">
        <v>3E+20</v>
      </c>
      <c r="I813">
        <v>0</v>
      </c>
      <c r="J813">
        <v>41</v>
      </c>
      <c r="K813">
        <v>27</v>
      </c>
      <c r="L813">
        <v>0</v>
      </c>
      <c r="M81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813" s="5" cm="1">
        <f t="array" ref="N813">MAX(IF((ProjectInfoTable[ProjectName]=ContinuousStatsTable[[#This Row],[ProjectName]]),(ProjectInfoTable[ProjectName]=ContinuousStatsTable[[#This Row],[ProjectName]])*ProjectInfoTable[NumberOfReplications]))</f>
        <v>40</v>
      </c>
      <c r="O813" s="5" cm="1">
        <f t="array" ref="O81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813" s="5" cm="1">
        <f t="array" ref="P81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813" s="5" cm="1">
        <f t="array" ref="Q813">MAX(IF((ProjectInfoTable[ProjectName]=ContinuousStatsTable[[#This Row],[ProjectName]]),(ProjectInfoTable[ProjectName]=ContinuousStatsTable[[#This Row],[ProjectName]])*ProjectInfoTable[ConfidenceInterval]))</f>
        <v>0.95</v>
      </c>
      <c r="R8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813" s="5" cm="1">
        <f t="array" ref="S813">MIN(IF((ContinuousStatsTable[GroupByKey]=ContinuousStatsTable[[#This Row],[GroupByKey]]),(ContinuousStatsTable[GroupByKey]=ContinuousStatsTable[[#This Row],[GroupByKey]])*ContinuousStatsTable[Average]))</f>
        <v>1.97697145350313</v>
      </c>
      <c r="T813" s="5" cm="1">
        <f t="array" ref="T813">MAX(IF((ContinuousStatsTable[GroupByKey]=ContinuousStatsTable[[#This Row],[GroupByKey]]),(ContinuousStatsTable[GroupByKey]=ContinuousStatsTable[[#This Row],[GroupByKey]])*ContinuousStatsTable[Average]))</f>
        <v>41.178919364966802</v>
      </c>
      <c r="U813" s="5">
        <f>IF((ContinuousStatsTable[[#This Row],[RepsRequested]]&gt;1),ContinuousStatsTable[[#This Row],[HalfWidth]],ContinuousStatsTable[[#This Row],[BatchMeansHalfWidth]])</f>
        <v>3.4233048293887243</v>
      </c>
    </row>
    <row r="814" spans="1:21" x14ac:dyDescent="0.35">
      <c r="A814" t="s">
        <v>68</v>
      </c>
      <c r="B814" t="s">
        <v>70</v>
      </c>
      <c r="C814">
        <v>19</v>
      </c>
      <c r="D814" t="s">
        <v>78</v>
      </c>
      <c r="E814" t="s">
        <v>98</v>
      </c>
      <c r="F814" t="s">
        <v>73</v>
      </c>
      <c r="G814">
        <v>0.58231878523933001</v>
      </c>
      <c r="H814">
        <v>2E+20</v>
      </c>
      <c r="I814">
        <v>0</v>
      </c>
      <c r="J814">
        <v>5</v>
      </c>
      <c r="K814">
        <v>0</v>
      </c>
      <c r="L814">
        <v>0</v>
      </c>
      <c r="M81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814" s="5" cm="1">
        <f t="array" ref="N814">MAX(IF((ProjectInfoTable[ProjectName]=ContinuousStatsTable[[#This Row],[ProjectName]]),(ProjectInfoTable[ProjectName]=ContinuousStatsTable[[#This Row],[ProjectName]])*ProjectInfoTable[NumberOfReplications]))</f>
        <v>40</v>
      </c>
      <c r="O814" s="5" cm="1">
        <f t="array" ref="O81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814" s="5" cm="1">
        <f t="array" ref="P81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814" s="5" cm="1">
        <f t="array" ref="Q814">MAX(IF((ProjectInfoTable[ProjectName]=ContinuousStatsTable[[#This Row],[ProjectName]]),(ProjectInfoTable[ProjectName]=ContinuousStatsTable[[#This Row],[ProjectName]])*ProjectInfoTable[ConfidenceInterval]))</f>
        <v>0.95</v>
      </c>
      <c r="R8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814" s="5" cm="1">
        <f t="array" ref="S814">MIN(IF((ContinuousStatsTable[GroupByKey]=ContinuousStatsTable[[#This Row],[GroupByKey]]),(ContinuousStatsTable[GroupByKey]=ContinuousStatsTable[[#This Row],[GroupByKey]])*ContinuousStatsTable[Average]))</f>
        <v>0.454771552839979</v>
      </c>
      <c r="T814" s="5" cm="1">
        <f t="array" ref="T814">MAX(IF((ContinuousStatsTable[GroupByKey]=ContinuousStatsTable[[#This Row],[GroupByKey]]),(ContinuousStatsTable[GroupByKey]=ContinuousStatsTable[[#This Row],[GroupByKey]])*ContinuousStatsTable[Average]))</f>
        <v>19.253696848776201</v>
      </c>
      <c r="U814" s="5">
        <f>IF((ContinuousStatsTable[[#This Row],[RepsRequested]]&gt;1),ContinuousStatsTable[[#This Row],[HalfWidth]],ContinuousStatsTable[[#This Row],[BatchMeansHalfWidth]])</f>
        <v>1.1662037419143689</v>
      </c>
    </row>
    <row r="815" spans="1:21" x14ac:dyDescent="0.35">
      <c r="A815" t="s">
        <v>68</v>
      </c>
      <c r="B815" t="s">
        <v>70</v>
      </c>
      <c r="C815">
        <v>19</v>
      </c>
      <c r="D815" t="s">
        <v>79</v>
      </c>
      <c r="E815" t="s">
        <v>99</v>
      </c>
      <c r="F815" t="s">
        <v>81</v>
      </c>
      <c r="G815">
        <v>28.240309722102499</v>
      </c>
      <c r="H815">
        <v>2E+20</v>
      </c>
      <c r="I815">
        <v>2</v>
      </c>
      <c r="J815">
        <v>59</v>
      </c>
      <c r="K815">
        <v>44</v>
      </c>
      <c r="L815">
        <v>0</v>
      </c>
      <c r="M81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815" s="5" cm="1">
        <f t="array" ref="N815">MAX(IF((ProjectInfoTable[ProjectName]=ContinuousStatsTable[[#This Row],[ProjectName]]),(ProjectInfoTable[ProjectName]=ContinuousStatsTable[[#This Row],[ProjectName]])*ProjectInfoTable[NumberOfReplications]))</f>
        <v>40</v>
      </c>
      <c r="O815" s="5" cm="1">
        <f t="array" ref="O81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815" s="5" cm="1">
        <f t="array" ref="P81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815" s="5" cm="1">
        <f t="array" ref="Q815">MAX(IF((ProjectInfoTable[ProjectName]=ContinuousStatsTable[[#This Row],[ProjectName]]),(ProjectInfoTable[ProjectName]=ContinuousStatsTable[[#This Row],[ProjectName]])*ProjectInfoTable[ConfidenceInterval]))</f>
        <v>0.95</v>
      </c>
      <c r="R8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815" s="5" cm="1">
        <f t="array" ref="S815">MIN(IF((ContinuousStatsTable[GroupByKey]=ContinuousStatsTable[[#This Row],[GroupByKey]]),(ContinuousStatsTable[GroupByKey]=ContinuousStatsTable[[#This Row],[GroupByKey]])*ContinuousStatsTable[Average]))</f>
        <v>13.1688445993387</v>
      </c>
      <c r="T815" s="5" cm="1">
        <f t="array" ref="T815">MAX(IF((ContinuousStatsTable[GroupByKey]=ContinuousStatsTable[[#This Row],[GroupByKey]]),(ContinuousStatsTable[GroupByKey]=ContinuousStatsTable[[#This Row],[GroupByKey]])*ContinuousStatsTable[Average]))</f>
        <v>68.135346638049199</v>
      </c>
      <c r="U815" s="5">
        <f>IF((ContinuousStatsTable[[#This Row],[RepsRequested]]&gt;1),ContinuousStatsTable[[#This Row],[HalfWidth]],ContinuousStatsTable[[#This Row],[BatchMeansHalfWidth]])</f>
        <v>4.6926448559231861</v>
      </c>
    </row>
    <row r="816" spans="1:21" x14ac:dyDescent="0.35">
      <c r="A816" t="s">
        <v>68</v>
      </c>
      <c r="B816" t="s">
        <v>70</v>
      </c>
      <c r="C816">
        <v>19</v>
      </c>
      <c r="D816" t="s">
        <v>87</v>
      </c>
      <c r="E816" t="s">
        <v>98</v>
      </c>
      <c r="F816" t="s">
        <v>73</v>
      </c>
      <c r="G816">
        <v>0</v>
      </c>
      <c r="H816">
        <v>2E+20</v>
      </c>
      <c r="I816">
        <v>0</v>
      </c>
      <c r="J816">
        <v>0</v>
      </c>
      <c r="K816">
        <v>0</v>
      </c>
      <c r="L816">
        <v>0</v>
      </c>
      <c r="M81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816" s="5" cm="1">
        <f t="array" ref="N816">MAX(IF((ProjectInfoTable[ProjectName]=ContinuousStatsTable[[#This Row],[ProjectName]]),(ProjectInfoTable[ProjectName]=ContinuousStatsTable[[#This Row],[ProjectName]])*ProjectInfoTable[NumberOfReplications]))</f>
        <v>40</v>
      </c>
      <c r="O816" s="5" cm="1">
        <f t="array" ref="O81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816" s="5" cm="1">
        <f t="array" ref="P81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816" s="5" cm="1">
        <f t="array" ref="Q816">MAX(IF((ProjectInfoTable[ProjectName]=ContinuousStatsTable[[#This Row],[ProjectName]]),(ProjectInfoTable[ProjectName]=ContinuousStatsTable[[#This Row],[ProjectName]])*ProjectInfoTable[ConfidenceInterval]))</f>
        <v>0.95</v>
      </c>
      <c r="R8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816" s="5" cm="1">
        <f t="array" ref="S816">MIN(IF((ContinuousStatsTable[GroupByKey]=ContinuousStatsTable[[#This Row],[GroupByKey]]),(ContinuousStatsTable[GroupByKey]=ContinuousStatsTable[[#This Row],[GroupByKey]])*ContinuousStatsTable[Average]))</f>
        <v>0</v>
      </c>
      <c r="T816" s="5" cm="1">
        <f t="array" ref="T816">MAX(IF((ContinuousStatsTable[GroupByKey]=ContinuousStatsTable[[#This Row],[GroupByKey]]),(ContinuousStatsTable[GroupByKey]=ContinuousStatsTable[[#This Row],[GroupByKey]])*ContinuousStatsTable[Average]))</f>
        <v>0.33740401833613798</v>
      </c>
      <c r="U816" s="5">
        <f>IF((ContinuousStatsTable[[#This Row],[RepsRequested]]&gt;1),ContinuousStatsTable[[#This Row],[HalfWidth]],ContinuousStatsTable[[#This Row],[BatchMeansHalfWidth]])</f>
        <v>2.7365839349572658E-2</v>
      </c>
    </row>
    <row r="817" spans="1:21" x14ac:dyDescent="0.35">
      <c r="A817" t="s">
        <v>68</v>
      </c>
      <c r="B817" t="s">
        <v>70</v>
      </c>
      <c r="C817">
        <v>19</v>
      </c>
      <c r="D817" t="s">
        <v>100</v>
      </c>
      <c r="E817" t="s">
        <v>101</v>
      </c>
      <c r="F817" t="s">
        <v>102</v>
      </c>
      <c r="G817">
        <v>0.84835472852829197</v>
      </c>
      <c r="H817">
        <v>2E+20</v>
      </c>
      <c r="I817">
        <v>0</v>
      </c>
      <c r="J817">
        <v>1</v>
      </c>
      <c r="K817">
        <v>1</v>
      </c>
      <c r="L817">
        <v>0</v>
      </c>
      <c r="M81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817" s="5" cm="1">
        <f t="array" ref="N817">MAX(IF((ProjectInfoTable[ProjectName]=ContinuousStatsTable[[#This Row],[ProjectName]]),(ProjectInfoTable[ProjectName]=ContinuousStatsTable[[#This Row],[ProjectName]])*ProjectInfoTable[NumberOfReplications]))</f>
        <v>40</v>
      </c>
      <c r="O817" s="5" cm="1">
        <f t="array" ref="O81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817" s="5" cm="1">
        <f t="array" ref="P81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817" s="5" cm="1">
        <f t="array" ref="Q817">MAX(IF((ProjectInfoTable[ProjectName]=ContinuousStatsTable[[#This Row],[ProjectName]]),(ProjectInfoTable[ProjectName]=ContinuousStatsTable[[#This Row],[ProjectName]])*ProjectInfoTable[ConfidenceInterval]))</f>
        <v>0.95</v>
      </c>
      <c r="R8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817" s="5" cm="1">
        <f t="array" ref="S817">MIN(IF((ContinuousStatsTable[GroupByKey]=ContinuousStatsTable[[#This Row],[GroupByKey]]),(ContinuousStatsTable[GroupByKey]=ContinuousStatsTable[[#This Row],[GroupByKey]])*ContinuousStatsTable[Average]))</f>
        <v>0.460239554527484</v>
      </c>
      <c r="T817" s="5" cm="1">
        <f t="array" ref="T817">MAX(IF((ContinuousStatsTable[GroupByKey]=ContinuousStatsTable[[#This Row],[GroupByKey]]),(ContinuousStatsTable[GroupByKey]=ContinuousStatsTable[[#This Row],[GroupByKey]])*ContinuousStatsTable[Average]))</f>
        <v>1</v>
      </c>
      <c r="U817" s="5">
        <f>IF((ContinuousStatsTable[[#This Row],[RepsRequested]]&gt;1),ContinuousStatsTable[[#This Row],[HalfWidth]],ContinuousStatsTable[[#This Row],[BatchMeansHalfWidth]])</f>
        <v>4.1864622421722578E-2</v>
      </c>
    </row>
    <row r="818" spans="1:21" x14ac:dyDescent="0.35">
      <c r="A818" t="s">
        <v>68</v>
      </c>
      <c r="B818" t="s">
        <v>70</v>
      </c>
      <c r="C818">
        <v>19</v>
      </c>
      <c r="D818" t="s">
        <v>100</v>
      </c>
      <c r="E818" t="s">
        <v>103</v>
      </c>
      <c r="F818" t="s">
        <v>102</v>
      </c>
      <c r="G818">
        <v>2.5450641855848799</v>
      </c>
      <c r="H818">
        <v>2E+20</v>
      </c>
      <c r="I818">
        <v>0</v>
      </c>
      <c r="J818">
        <v>3</v>
      </c>
      <c r="K818">
        <v>3</v>
      </c>
      <c r="L818">
        <v>0</v>
      </c>
      <c r="M81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818" s="5" cm="1">
        <f t="array" ref="N818">MAX(IF((ProjectInfoTable[ProjectName]=ContinuousStatsTable[[#This Row],[ProjectName]]),(ProjectInfoTable[ProjectName]=ContinuousStatsTable[[#This Row],[ProjectName]])*ProjectInfoTable[NumberOfReplications]))</f>
        <v>40</v>
      </c>
      <c r="O818" s="5" cm="1">
        <f t="array" ref="O81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818" s="5" cm="1">
        <f t="array" ref="P81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818" s="5" cm="1">
        <f t="array" ref="Q818">MAX(IF((ProjectInfoTable[ProjectName]=ContinuousStatsTable[[#This Row],[ProjectName]]),(ProjectInfoTable[ProjectName]=ContinuousStatsTable[[#This Row],[ProjectName]])*ProjectInfoTable[ConfidenceInterval]))</f>
        <v>0.95</v>
      </c>
      <c r="R8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818" s="5" cm="1">
        <f t="array" ref="S818">MIN(IF((ContinuousStatsTable[GroupByKey]=ContinuousStatsTable[[#This Row],[GroupByKey]]),(ContinuousStatsTable[GroupByKey]=ContinuousStatsTable[[#This Row],[GroupByKey]])*ContinuousStatsTable[Average]))</f>
        <v>1.38071866358245</v>
      </c>
      <c r="T818" s="5" cm="1">
        <f t="array" ref="T818">MAX(IF((ContinuousStatsTable[GroupByKey]=ContinuousStatsTable[[#This Row],[GroupByKey]]),(ContinuousStatsTable[GroupByKey]=ContinuousStatsTable[[#This Row],[GroupByKey]])*ContinuousStatsTable[Average]))</f>
        <v>3</v>
      </c>
      <c r="U818" s="5">
        <f>IF((ContinuousStatsTable[[#This Row],[RepsRequested]]&gt;1),ContinuousStatsTable[[#This Row],[HalfWidth]],ContinuousStatsTable[[#This Row],[BatchMeansHalfWidth]])</f>
        <v>0.1255938672651678</v>
      </c>
    </row>
    <row r="819" spans="1:21" x14ac:dyDescent="0.35">
      <c r="A819" t="s">
        <v>68</v>
      </c>
      <c r="B819" t="s">
        <v>70</v>
      </c>
      <c r="C819">
        <v>19</v>
      </c>
      <c r="D819" t="s">
        <v>100</v>
      </c>
      <c r="E819" t="s">
        <v>104</v>
      </c>
      <c r="F819" t="s">
        <v>102</v>
      </c>
      <c r="G819">
        <v>3</v>
      </c>
      <c r="H819">
        <v>2E+20</v>
      </c>
      <c r="I819">
        <v>3</v>
      </c>
      <c r="J819">
        <v>3</v>
      </c>
      <c r="K819">
        <v>3</v>
      </c>
      <c r="L819">
        <v>0</v>
      </c>
      <c r="M81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819" s="5" cm="1">
        <f t="array" ref="N819">MAX(IF((ProjectInfoTable[ProjectName]=ContinuousStatsTable[[#This Row],[ProjectName]]),(ProjectInfoTable[ProjectName]=ContinuousStatsTable[[#This Row],[ProjectName]])*ProjectInfoTable[NumberOfReplications]))</f>
        <v>40</v>
      </c>
      <c r="O819" s="5" cm="1">
        <f t="array" ref="O819">IFERROR(AVERAGE(IF((ContinuousStatsTable[GroupByKey]=ContinuousStatsTable[[#This Row],[GroupByKey]]),(ContinuousStatsTable[GroupByKey]=ContinuousStatsTable[[#This Row],[GroupByKey]])*ContinuousStatsTable[Average])),0)</f>
        <v>3</v>
      </c>
      <c r="P819" s="5" cm="1">
        <f t="array" ref="P819">IFERROR(_xlfn.STDEV.S(IF((ContinuousStatsTable[GroupByKey]=ContinuousStatsTable[[#This Row],[GroupByKey]]),(ContinuousStatsTable[GroupByKey]=ContinuousStatsTable[[#This Row],[GroupByKey]])*ContinuousStatsTable[Average])),0)</f>
        <v>0</v>
      </c>
      <c r="Q819" s="5" cm="1">
        <f t="array" ref="Q819">MAX(IF((ProjectInfoTable[ProjectName]=ContinuousStatsTable[[#This Row],[ProjectName]]),(ProjectInfoTable[ProjectName]=ContinuousStatsTable[[#This Row],[ProjectName]])*ProjectInfoTable[ConfidenceInterval]))</f>
        <v>0.95</v>
      </c>
      <c r="R8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9" s="5" cm="1">
        <f t="array" ref="S819">MIN(IF((ContinuousStatsTable[GroupByKey]=ContinuousStatsTable[[#This Row],[GroupByKey]]),(ContinuousStatsTable[GroupByKey]=ContinuousStatsTable[[#This Row],[GroupByKey]])*ContinuousStatsTable[Average]))</f>
        <v>3</v>
      </c>
      <c r="T819" s="5" cm="1">
        <f t="array" ref="T819">MAX(IF((ContinuousStatsTable[GroupByKey]=ContinuousStatsTable[[#This Row],[GroupByKey]]),(ContinuousStatsTable[GroupByKey]=ContinuousStatsTable[[#This Row],[GroupByKey]])*ContinuousStatsTable[Average]))</f>
        <v>3</v>
      </c>
      <c r="U819" s="5">
        <f>IF((ContinuousStatsTable[[#This Row],[RepsRequested]]&gt;1),ContinuousStatsTable[[#This Row],[HalfWidth]],ContinuousStatsTable[[#This Row],[BatchMeansHalfWidth]])</f>
        <v>0</v>
      </c>
    </row>
    <row r="820" spans="1:21" x14ac:dyDescent="0.35">
      <c r="A820" t="s">
        <v>68</v>
      </c>
      <c r="B820" t="s">
        <v>70</v>
      </c>
      <c r="C820">
        <v>19</v>
      </c>
      <c r="D820" t="s">
        <v>105</v>
      </c>
      <c r="E820" t="s">
        <v>101</v>
      </c>
      <c r="F820" t="s">
        <v>102</v>
      </c>
      <c r="G820">
        <v>0.75631365566433195</v>
      </c>
      <c r="H820">
        <v>2E+20</v>
      </c>
      <c r="I820">
        <v>0</v>
      </c>
      <c r="J820">
        <v>1</v>
      </c>
      <c r="K820">
        <v>0.5</v>
      </c>
      <c r="L820">
        <v>0</v>
      </c>
      <c r="M82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820" s="5" cm="1">
        <f t="array" ref="N820">MAX(IF((ProjectInfoTable[ProjectName]=ContinuousStatsTable[[#This Row],[ProjectName]]),(ProjectInfoTable[ProjectName]=ContinuousStatsTable[[#This Row],[ProjectName]])*ProjectInfoTable[NumberOfReplications]))</f>
        <v>40</v>
      </c>
      <c r="O820" s="5" cm="1">
        <f t="array" ref="O82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820" s="5" cm="1">
        <f t="array" ref="P82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820" s="5" cm="1">
        <f t="array" ref="Q820">MAX(IF((ProjectInfoTable[ProjectName]=ContinuousStatsTable[[#This Row],[ProjectName]]),(ProjectInfoTable[ProjectName]=ContinuousStatsTable[[#This Row],[ProjectName]])*ProjectInfoTable[ConfidenceInterval]))</f>
        <v>0.95</v>
      </c>
      <c r="R8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820" s="5" cm="1">
        <f t="array" ref="S820">MIN(IF((ContinuousStatsTable[GroupByKey]=ContinuousStatsTable[[#This Row],[GroupByKey]]),(ContinuousStatsTable[GroupByKey]=ContinuousStatsTable[[#This Row],[GroupByKey]])*ContinuousStatsTable[Average]))</f>
        <v>0.51093143286290499</v>
      </c>
      <c r="T820" s="5" cm="1">
        <f t="array" ref="T820">MAX(IF((ContinuousStatsTable[GroupByKey]=ContinuousStatsTable[[#This Row],[GroupByKey]]),(ContinuousStatsTable[GroupByKey]=ContinuousStatsTable[[#This Row],[GroupByKey]])*ContinuousStatsTable[Average]))</f>
        <v>0.99324124232539002</v>
      </c>
      <c r="U820" s="5">
        <f>IF((ContinuousStatsTable[[#This Row],[RepsRequested]]&gt;1),ContinuousStatsTable[[#This Row],[HalfWidth]],ContinuousStatsTable[[#This Row],[BatchMeansHalfWidth]])</f>
        <v>3.8036249547188657E-2</v>
      </c>
    </row>
    <row r="821" spans="1:21" x14ac:dyDescent="0.35">
      <c r="A821" t="s">
        <v>68</v>
      </c>
      <c r="B821" t="s">
        <v>70</v>
      </c>
      <c r="C821">
        <v>19</v>
      </c>
      <c r="D821" t="s">
        <v>105</v>
      </c>
      <c r="E821" t="s">
        <v>103</v>
      </c>
      <c r="F821" t="s">
        <v>102</v>
      </c>
      <c r="G821">
        <v>1.5126273113286599</v>
      </c>
      <c r="H821">
        <v>2E+20</v>
      </c>
      <c r="I821">
        <v>0</v>
      </c>
      <c r="J821">
        <v>2</v>
      </c>
      <c r="K821">
        <v>1</v>
      </c>
      <c r="L821">
        <v>0</v>
      </c>
      <c r="M82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821" s="5" cm="1">
        <f t="array" ref="N821">MAX(IF((ProjectInfoTable[ProjectName]=ContinuousStatsTable[[#This Row],[ProjectName]]),(ProjectInfoTable[ProjectName]=ContinuousStatsTable[[#This Row],[ProjectName]])*ProjectInfoTable[NumberOfReplications]))</f>
        <v>40</v>
      </c>
      <c r="O821" s="5" cm="1">
        <f t="array" ref="O82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821" s="5" cm="1">
        <f t="array" ref="P82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821" s="5" cm="1">
        <f t="array" ref="Q821">MAX(IF((ProjectInfoTable[ProjectName]=ContinuousStatsTable[[#This Row],[ProjectName]]),(ProjectInfoTable[ProjectName]=ContinuousStatsTable[[#This Row],[ProjectName]])*ProjectInfoTable[ConfidenceInterval]))</f>
        <v>0.95</v>
      </c>
      <c r="R8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821" s="5" cm="1">
        <f t="array" ref="S821">MIN(IF((ContinuousStatsTable[GroupByKey]=ContinuousStatsTable[[#This Row],[GroupByKey]]),(ContinuousStatsTable[GroupByKey]=ContinuousStatsTable[[#This Row],[GroupByKey]])*ContinuousStatsTable[Average]))</f>
        <v>1.02186286572581</v>
      </c>
      <c r="T821" s="5" cm="1">
        <f t="array" ref="T821">MAX(IF((ContinuousStatsTable[GroupByKey]=ContinuousStatsTable[[#This Row],[GroupByKey]]),(ContinuousStatsTable[GroupByKey]=ContinuousStatsTable[[#This Row],[GroupByKey]])*ContinuousStatsTable[Average]))</f>
        <v>1.98648248465078</v>
      </c>
      <c r="U821" s="5">
        <f>IF((ContinuousStatsTable[[#This Row],[RepsRequested]]&gt;1),ContinuousStatsTable[[#This Row],[HalfWidth]],ContinuousStatsTable[[#This Row],[BatchMeansHalfWidth]])</f>
        <v>7.6072499094375606E-2</v>
      </c>
    </row>
    <row r="822" spans="1:21" x14ac:dyDescent="0.35">
      <c r="A822" t="s">
        <v>68</v>
      </c>
      <c r="B822" t="s">
        <v>70</v>
      </c>
      <c r="C822">
        <v>19</v>
      </c>
      <c r="D822" t="s">
        <v>105</v>
      </c>
      <c r="E822" t="s">
        <v>104</v>
      </c>
      <c r="F822" t="s">
        <v>102</v>
      </c>
      <c r="G822">
        <v>2</v>
      </c>
      <c r="H822">
        <v>2E+20</v>
      </c>
      <c r="I822">
        <v>2</v>
      </c>
      <c r="J822">
        <v>2</v>
      </c>
      <c r="K822">
        <v>2</v>
      </c>
      <c r="L822">
        <v>0</v>
      </c>
      <c r="M82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822" s="5" cm="1">
        <f t="array" ref="N822">MAX(IF((ProjectInfoTable[ProjectName]=ContinuousStatsTable[[#This Row],[ProjectName]]),(ProjectInfoTable[ProjectName]=ContinuousStatsTable[[#This Row],[ProjectName]])*ProjectInfoTable[NumberOfReplications]))</f>
        <v>40</v>
      </c>
      <c r="O822" s="5" cm="1">
        <f t="array" ref="O822">IFERROR(AVERAGE(IF((ContinuousStatsTable[GroupByKey]=ContinuousStatsTable[[#This Row],[GroupByKey]]),(ContinuousStatsTable[GroupByKey]=ContinuousStatsTable[[#This Row],[GroupByKey]])*ContinuousStatsTable[Average])),0)</f>
        <v>2</v>
      </c>
      <c r="P822" s="5" cm="1">
        <f t="array" ref="P822">IFERROR(_xlfn.STDEV.S(IF((ContinuousStatsTable[GroupByKey]=ContinuousStatsTable[[#This Row],[GroupByKey]]),(ContinuousStatsTable[GroupByKey]=ContinuousStatsTable[[#This Row],[GroupByKey]])*ContinuousStatsTable[Average])),0)</f>
        <v>0</v>
      </c>
      <c r="Q822" s="5" cm="1">
        <f t="array" ref="Q822">MAX(IF((ProjectInfoTable[ProjectName]=ContinuousStatsTable[[#This Row],[ProjectName]]),(ProjectInfoTable[ProjectName]=ContinuousStatsTable[[#This Row],[ProjectName]])*ProjectInfoTable[ConfidenceInterval]))</f>
        <v>0.95</v>
      </c>
      <c r="R8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2" s="5" cm="1">
        <f t="array" ref="S822">MIN(IF((ContinuousStatsTable[GroupByKey]=ContinuousStatsTable[[#This Row],[GroupByKey]]),(ContinuousStatsTable[GroupByKey]=ContinuousStatsTable[[#This Row],[GroupByKey]])*ContinuousStatsTable[Average]))</f>
        <v>2</v>
      </c>
      <c r="T822" s="5" cm="1">
        <f t="array" ref="T822">MAX(IF((ContinuousStatsTable[GroupByKey]=ContinuousStatsTable[[#This Row],[GroupByKey]]),(ContinuousStatsTable[GroupByKey]=ContinuousStatsTable[[#This Row],[GroupByKey]])*ContinuousStatsTable[Average]))</f>
        <v>2</v>
      </c>
      <c r="U822" s="5">
        <f>IF((ContinuousStatsTable[[#This Row],[RepsRequested]]&gt;1),ContinuousStatsTable[[#This Row],[HalfWidth]],ContinuousStatsTable[[#This Row],[BatchMeansHalfWidth]])</f>
        <v>0</v>
      </c>
    </row>
    <row r="823" spans="1:21" x14ac:dyDescent="0.35">
      <c r="A823" t="s">
        <v>68</v>
      </c>
      <c r="B823" t="s">
        <v>70</v>
      </c>
      <c r="C823">
        <v>19</v>
      </c>
      <c r="D823" t="s">
        <v>106</v>
      </c>
      <c r="E823" t="s">
        <v>101</v>
      </c>
      <c r="F823" t="s">
        <v>102</v>
      </c>
      <c r="G823">
        <v>2.5892718426307401E-2</v>
      </c>
      <c r="H823">
        <v>2E+20</v>
      </c>
      <c r="I823">
        <v>0</v>
      </c>
      <c r="J823">
        <v>1</v>
      </c>
      <c r="K823">
        <v>0</v>
      </c>
      <c r="L823">
        <v>0</v>
      </c>
      <c r="M82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823" s="5" cm="1">
        <f t="array" ref="N823">MAX(IF((ProjectInfoTable[ProjectName]=ContinuousStatsTable[[#This Row],[ProjectName]]),(ProjectInfoTable[ProjectName]=ContinuousStatsTable[[#This Row],[ProjectName]])*ProjectInfoTable[NumberOfReplications]))</f>
        <v>40</v>
      </c>
      <c r="O823" s="5" cm="1">
        <f t="array" ref="O82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823" s="5" cm="1">
        <f t="array" ref="P82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823" s="5" cm="1">
        <f t="array" ref="Q823">MAX(IF((ProjectInfoTable[ProjectName]=ContinuousStatsTable[[#This Row],[ProjectName]]),(ProjectInfoTable[ProjectName]=ContinuousStatsTable[[#This Row],[ProjectName]])*ProjectInfoTable[ConfidenceInterval]))</f>
        <v>0.95</v>
      </c>
      <c r="R8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823" s="5" cm="1">
        <f t="array" ref="S823">MIN(IF((ContinuousStatsTable[GroupByKey]=ContinuousStatsTable[[#This Row],[GroupByKey]]),(ContinuousStatsTable[GroupByKey]=ContinuousStatsTable[[#This Row],[GroupByKey]])*ContinuousStatsTable[Average]))</f>
        <v>1.4048189417398899E-2</v>
      </c>
      <c r="T823" s="5" cm="1">
        <f t="array" ref="T823">MAX(IF((ContinuousStatsTable[GroupByKey]=ContinuousStatsTable[[#This Row],[GroupByKey]]),(ContinuousStatsTable[GroupByKey]=ContinuousStatsTable[[#This Row],[GroupByKey]])*ContinuousStatsTable[Average]))</f>
        <v>4.5875370133509598E-2</v>
      </c>
      <c r="U823" s="5">
        <f>IF((ContinuousStatsTable[[#This Row],[RepsRequested]]&gt;1),ContinuousStatsTable[[#This Row],[HalfWidth]],ContinuousStatsTable[[#This Row],[BatchMeansHalfWidth]])</f>
        <v>2.1678538559285762E-3</v>
      </c>
    </row>
    <row r="824" spans="1:21" x14ac:dyDescent="0.35">
      <c r="A824" t="s">
        <v>68</v>
      </c>
      <c r="B824" t="s">
        <v>70</v>
      </c>
      <c r="C824">
        <v>19</v>
      </c>
      <c r="D824" t="s">
        <v>106</v>
      </c>
      <c r="E824" t="s">
        <v>103</v>
      </c>
      <c r="F824" t="s">
        <v>102</v>
      </c>
      <c r="G824">
        <v>2.5892718426307401E-2</v>
      </c>
      <c r="H824">
        <v>2E+20</v>
      </c>
      <c r="I824">
        <v>0</v>
      </c>
      <c r="J824">
        <v>1</v>
      </c>
      <c r="K824">
        <v>0</v>
      </c>
      <c r="L824">
        <v>0</v>
      </c>
      <c r="M82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824" s="5" cm="1">
        <f t="array" ref="N824">MAX(IF((ProjectInfoTable[ProjectName]=ContinuousStatsTable[[#This Row],[ProjectName]]),(ProjectInfoTable[ProjectName]=ContinuousStatsTable[[#This Row],[ProjectName]])*ProjectInfoTable[NumberOfReplications]))</f>
        <v>40</v>
      </c>
      <c r="O824" s="5" cm="1">
        <f t="array" ref="O82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824" s="5" cm="1">
        <f t="array" ref="P82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824" s="5" cm="1">
        <f t="array" ref="Q824">MAX(IF((ProjectInfoTable[ProjectName]=ContinuousStatsTable[[#This Row],[ProjectName]]),(ProjectInfoTable[ProjectName]=ContinuousStatsTable[[#This Row],[ProjectName]])*ProjectInfoTable[ConfidenceInterval]))</f>
        <v>0.95</v>
      </c>
      <c r="R8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824" s="5" cm="1">
        <f t="array" ref="S824">MIN(IF((ContinuousStatsTable[GroupByKey]=ContinuousStatsTable[[#This Row],[GroupByKey]]),(ContinuousStatsTable[GroupByKey]=ContinuousStatsTable[[#This Row],[GroupByKey]])*ContinuousStatsTable[Average]))</f>
        <v>1.4048189417398899E-2</v>
      </c>
      <c r="T824" s="5" cm="1">
        <f t="array" ref="T824">MAX(IF((ContinuousStatsTable[GroupByKey]=ContinuousStatsTable[[#This Row],[GroupByKey]]),(ContinuousStatsTable[GroupByKey]=ContinuousStatsTable[[#This Row],[GroupByKey]])*ContinuousStatsTable[Average]))</f>
        <v>4.5875370133509598E-2</v>
      </c>
      <c r="U824" s="5">
        <f>IF((ContinuousStatsTable[[#This Row],[RepsRequested]]&gt;1),ContinuousStatsTable[[#This Row],[HalfWidth]],ContinuousStatsTable[[#This Row],[BatchMeansHalfWidth]])</f>
        <v>2.1678538559285762E-3</v>
      </c>
    </row>
    <row r="825" spans="1:21" x14ac:dyDescent="0.35">
      <c r="A825" t="s">
        <v>68</v>
      </c>
      <c r="B825" t="s">
        <v>70</v>
      </c>
      <c r="C825">
        <v>19</v>
      </c>
      <c r="D825" t="s">
        <v>106</v>
      </c>
      <c r="E825" t="s">
        <v>104</v>
      </c>
      <c r="F825" t="s">
        <v>102</v>
      </c>
      <c r="G825">
        <v>1</v>
      </c>
      <c r="H825">
        <v>2E+20</v>
      </c>
      <c r="I825">
        <v>1</v>
      </c>
      <c r="J825">
        <v>1</v>
      </c>
      <c r="K825">
        <v>1</v>
      </c>
      <c r="L825">
        <v>0</v>
      </c>
      <c r="M82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825" s="5" cm="1">
        <f t="array" ref="N825">MAX(IF((ProjectInfoTable[ProjectName]=ContinuousStatsTable[[#This Row],[ProjectName]]),(ProjectInfoTable[ProjectName]=ContinuousStatsTable[[#This Row],[ProjectName]])*ProjectInfoTable[NumberOfReplications]))</f>
        <v>40</v>
      </c>
      <c r="O825" s="5" cm="1">
        <f t="array" ref="O825">IFERROR(AVERAGE(IF((ContinuousStatsTable[GroupByKey]=ContinuousStatsTable[[#This Row],[GroupByKey]]),(ContinuousStatsTable[GroupByKey]=ContinuousStatsTable[[#This Row],[GroupByKey]])*ContinuousStatsTable[Average])),0)</f>
        <v>1</v>
      </c>
      <c r="P825" s="5" cm="1">
        <f t="array" ref="P825">IFERROR(_xlfn.STDEV.S(IF((ContinuousStatsTable[GroupByKey]=ContinuousStatsTable[[#This Row],[GroupByKey]]),(ContinuousStatsTable[GroupByKey]=ContinuousStatsTable[[#This Row],[GroupByKey]])*ContinuousStatsTable[Average])),0)</f>
        <v>0</v>
      </c>
      <c r="Q825" s="5" cm="1">
        <f t="array" ref="Q825">MAX(IF((ProjectInfoTable[ProjectName]=ContinuousStatsTable[[#This Row],[ProjectName]]),(ProjectInfoTable[ProjectName]=ContinuousStatsTable[[#This Row],[ProjectName]])*ProjectInfoTable[ConfidenceInterval]))</f>
        <v>0.95</v>
      </c>
      <c r="R8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5" s="5" cm="1">
        <f t="array" ref="S825">MIN(IF((ContinuousStatsTable[GroupByKey]=ContinuousStatsTable[[#This Row],[GroupByKey]]),(ContinuousStatsTable[GroupByKey]=ContinuousStatsTable[[#This Row],[GroupByKey]])*ContinuousStatsTable[Average]))</f>
        <v>1</v>
      </c>
      <c r="T825" s="5" cm="1">
        <f t="array" ref="T825">MAX(IF((ContinuousStatsTable[GroupByKey]=ContinuousStatsTable[[#This Row],[GroupByKey]]),(ContinuousStatsTable[GroupByKey]=ContinuousStatsTable[[#This Row],[GroupByKey]])*ContinuousStatsTable[Average]))</f>
        <v>1</v>
      </c>
      <c r="U825" s="5">
        <f>IF((ContinuousStatsTable[[#This Row],[RepsRequested]]&gt;1),ContinuousStatsTable[[#This Row],[HalfWidth]],ContinuousStatsTable[[#This Row],[BatchMeansHalfWidth]])</f>
        <v>0</v>
      </c>
    </row>
    <row r="826" spans="1:21" x14ac:dyDescent="0.35">
      <c r="A826" t="s">
        <v>68</v>
      </c>
      <c r="B826" t="s">
        <v>70</v>
      </c>
      <c r="C826">
        <v>19</v>
      </c>
      <c r="D826" t="s">
        <v>88</v>
      </c>
      <c r="E826" t="s">
        <v>98</v>
      </c>
      <c r="F826" t="s">
        <v>73</v>
      </c>
      <c r="G826">
        <v>0</v>
      </c>
      <c r="H826">
        <v>2E+20</v>
      </c>
      <c r="I826">
        <v>0</v>
      </c>
      <c r="J826">
        <v>0</v>
      </c>
      <c r="K826">
        <v>0</v>
      </c>
      <c r="L826">
        <v>0</v>
      </c>
      <c r="M82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826" s="5" cm="1">
        <f t="array" ref="N826">MAX(IF((ProjectInfoTable[ProjectName]=ContinuousStatsTable[[#This Row],[ProjectName]]),(ProjectInfoTable[ProjectName]=ContinuousStatsTable[[#This Row],[ProjectName]])*ProjectInfoTable[NumberOfReplications]))</f>
        <v>40</v>
      </c>
      <c r="O826" s="5" cm="1">
        <f t="array" ref="O826">IFERROR(AVERAGE(IF((ContinuousStatsTable[GroupByKey]=ContinuousStatsTable[[#This Row],[GroupByKey]]),(ContinuousStatsTable[GroupByKey]=ContinuousStatsTable[[#This Row],[GroupByKey]])*ContinuousStatsTable[Average])),0)</f>
        <v>0</v>
      </c>
      <c r="P826" s="5" cm="1">
        <f t="array" ref="P826">IFERROR(_xlfn.STDEV.S(IF((ContinuousStatsTable[GroupByKey]=ContinuousStatsTable[[#This Row],[GroupByKey]]),(ContinuousStatsTable[GroupByKey]=ContinuousStatsTable[[#This Row],[GroupByKey]])*ContinuousStatsTable[Average])),0)</f>
        <v>0</v>
      </c>
      <c r="Q826" s="5" cm="1">
        <f t="array" ref="Q826">MAX(IF((ProjectInfoTable[ProjectName]=ContinuousStatsTable[[#This Row],[ProjectName]]),(ProjectInfoTable[ProjectName]=ContinuousStatsTable[[#This Row],[ProjectName]])*ProjectInfoTable[ConfidenceInterval]))</f>
        <v>0.95</v>
      </c>
      <c r="R8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6" s="5" cm="1">
        <f t="array" ref="S826">MIN(IF((ContinuousStatsTable[GroupByKey]=ContinuousStatsTable[[#This Row],[GroupByKey]]),(ContinuousStatsTable[GroupByKey]=ContinuousStatsTable[[#This Row],[GroupByKey]])*ContinuousStatsTable[Average]))</f>
        <v>0</v>
      </c>
      <c r="T826" s="5" cm="1">
        <f t="array" ref="T826">MAX(IF((ContinuousStatsTable[GroupByKey]=ContinuousStatsTable[[#This Row],[GroupByKey]]),(ContinuousStatsTable[GroupByKey]=ContinuousStatsTable[[#This Row],[GroupByKey]])*ContinuousStatsTable[Average]))</f>
        <v>0</v>
      </c>
      <c r="U826" s="5">
        <f>IF((ContinuousStatsTable[[#This Row],[RepsRequested]]&gt;1),ContinuousStatsTable[[#This Row],[HalfWidth]],ContinuousStatsTable[[#This Row],[BatchMeansHalfWidth]])</f>
        <v>0</v>
      </c>
    </row>
    <row r="827" spans="1:21" x14ac:dyDescent="0.35">
      <c r="A827" t="s">
        <v>68</v>
      </c>
      <c r="B827" t="s">
        <v>70</v>
      </c>
      <c r="C827">
        <v>19</v>
      </c>
      <c r="D827" t="s">
        <v>89</v>
      </c>
      <c r="E827" t="s">
        <v>98</v>
      </c>
      <c r="F827" t="s">
        <v>73</v>
      </c>
      <c r="G827">
        <v>0.57656310491831897</v>
      </c>
      <c r="H827">
        <v>2E+20</v>
      </c>
      <c r="I827">
        <v>0</v>
      </c>
      <c r="J827">
        <v>8</v>
      </c>
      <c r="K827">
        <v>0</v>
      </c>
      <c r="L827">
        <v>0</v>
      </c>
      <c r="M82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827" s="5" cm="1">
        <f t="array" ref="N827">MAX(IF((ProjectInfoTable[ProjectName]=ContinuousStatsTable[[#This Row],[ProjectName]]),(ProjectInfoTable[ProjectName]=ContinuousStatsTable[[#This Row],[ProjectName]])*ProjectInfoTable[NumberOfReplications]))</f>
        <v>40</v>
      </c>
      <c r="O827" s="5" cm="1">
        <f t="array" ref="O82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827" s="5" cm="1">
        <f t="array" ref="P82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827" s="5" cm="1">
        <f t="array" ref="Q827">MAX(IF((ProjectInfoTable[ProjectName]=ContinuousStatsTable[[#This Row],[ProjectName]]),(ProjectInfoTable[ProjectName]=ContinuousStatsTable[[#This Row],[ProjectName]])*ProjectInfoTable[ConfidenceInterval]))</f>
        <v>0.95</v>
      </c>
      <c r="R8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827" s="5" cm="1">
        <f t="array" ref="S827">MIN(IF((ContinuousStatsTable[GroupByKey]=ContinuousStatsTable[[#This Row],[GroupByKey]]),(ContinuousStatsTable[GroupByKey]=ContinuousStatsTable[[#This Row],[GroupByKey]])*ContinuousStatsTable[Average]))</f>
        <v>0.204887090690615</v>
      </c>
      <c r="T827" s="5" cm="1">
        <f t="array" ref="T827">MAX(IF((ContinuousStatsTable[GroupByKey]=ContinuousStatsTable[[#This Row],[GroupByKey]]),(ContinuousStatsTable[GroupByKey]=ContinuousStatsTable[[#This Row],[GroupByKey]])*ContinuousStatsTable[Average]))</f>
        <v>0.964264608806778</v>
      </c>
      <c r="U827" s="5">
        <f>IF((ContinuousStatsTable[[#This Row],[RepsRequested]]&gt;1),ContinuousStatsTable[[#This Row],[HalfWidth]],ContinuousStatsTable[[#This Row],[BatchMeansHalfWidth]])</f>
        <v>4.9144138657566706E-2</v>
      </c>
    </row>
    <row r="828" spans="1:21" x14ac:dyDescent="0.35">
      <c r="A828" t="s">
        <v>68</v>
      </c>
      <c r="B828" t="s">
        <v>70</v>
      </c>
      <c r="C828">
        <v>19</v>
      </c>
      <c r="D828" t="s">
        <v>107</v>
      </c>
      <c r="E828" t="s">
        <v>101</v>
      </c>
      <c r="F828" t="s">
        <v>102</v>
      </c>
      <c r="G828">
        <v>0.14684938010293599</v>
      </c>
      <c r="H828">
        <v>2E+20</v>
      </c>
      <c r="I828">
        <v>0</v>
      </c>
      <c r="J828">
        <v>1</v>
      </c>
      <c r="K828">
        <v>0.5</v>
      </c>
      <c r="L828">
        <v>0</v>
      </c>
      <c r="M82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828" s="5" cm="1">
        <f t="array" ref="N828">MAX(IF((ProjectInfoTable[ProjectName]=ContinuousStatsTable[[#This Row],[ProjectName]]),(ProjectInfoTable[ProjectName]=ContinuousStatsTable[[#This Row],[ProjectName]])*ProjectInfoTable[NumberOfReplications]))</f>
        <v>40</v>
      </c>
      <c r="O828" s="5" cm="1">
        <f t="array" ref="O82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828" s="5" cm="1">
        <f t="array" ref="P82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828" s="5" cm="1">
        <f t="array" ref="Q828">MAX(IF((ProjectInfoTable[ProjectName]=ContinuousStatsTable[[#This Row],[ProjectName]]),(ProjectInfoTable[ProjectName]=ContinuousStatsTable[[#This Row],[ProjectName]])*ProjectInfoTable[ConfidenceInterval]))</f>
        <v>0.95</v>
      </c>
      <c r="R8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828" s="5" cm="1">
        <f t="array" ref="S828">MIN(IF((ContinuousStatsTable[GroupByKey]=ContinuousStatsTable[[#This Row],[GroupByKey]]),(ContinuousStatsTable[GroupByKey]=ContinuousStatsTable[[#This Row],[GroupByKey]])*ContinuousStatsTable[Average]))</f>
        <v>5.37537032568541E-2</v>
      </c>
      <c r="T828" s="5" cm="1">
        <f t="array" ref="T828">MAX(IF((ContinuousStatsTable[GroupByKey]=ContinuousStatsTable[[#This Row],[GroupByKey]]),(ContinuousStatsTable[GroupByKey]=ContinuousStatsTable[[#This Row],[GroupByKey]])*ContinuousStatsTable[Average]))</f>
        <v>0.25294900578934798</v>
      </c>
      <c r="U828" s="5">
        <f>IF((ContinuousStatsTable[[#This Row],[RepsRequested]]&gt;1),ContinuousStatsTable[[#This Row],[HalfWidth]],ContinuousStatsTable[[#This Row],[BatchMeansHalfWidth]])</f>
        <v>1.2546446473909312E-2</v>
      </c>
    </row>
    <row r="829" spans="1:21" x14ac:dyDescent="0.35">
      <c r="A829" t="s">
        <v>68</v>
      </c>
      <c r="B829" t="s">
        <v>70</v>
      </c>
      <c r="C829">
        <v>19</v>
      </c>
      <c r="D829" t="s">
        <v>107</v>
      </c>
      <c r="E829" t="s">
        <v>103</v>
      </c>
      <c r="F829" t="s">
        <v>102</v>
      </c>
      <c r="G829">
        <v>0.29369876020587299</v>
      </c>
      <c r="H829">
        <v>2E+20</v>
      </c>
      <c r="I829">
        <v>0</v>
      </c>
      <c r="J829">
        <v>2</v>
      </c>
      <c r="K829">
        <v>1</v>
      </c>
      <c r="L829">
        <v>0</v>
      </c>
      <c r="M82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829" s="5" cm="1">
        <f t="array" ref="N829">MAX(IF((ProjectInfoTable[ProjectName]=ContinuousStatsTable[[#This Row],[ProjectName]]),(ProjectInfoTable[ProjectName]=ContinuousStatsTable[[#This Row],[ProjectName]])*ProjectInfoTable[NumberOfReplications]))</f>
        <v>40</v>
      </c>
      <c r="O829" s="5" cm="1">
        <f t="array" ref="O82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829" s="5" cm="1">
        <f t="array" ref="P82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829" s="5" cm="1">
        <f t="array" ref="Q829">MAX(IF((ProjectInfoTable[ProjectName]=ContinuousStatsTable[[#This Row],[ProjectName]]),(ProjectInfoTable[ProjectName]=ContinuousStatsTable[[#This Row],[ProjectName]])*ProjectInfoTable[ConfidenceInterval]))</f>
        <v>0.95</v>
      </c>
      <c r="R8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829" s="5" cm="1">
        <f t="array" ref="S829">MIN(IF((ContinuousStatsTable[GroupByKey]=ContinuousStatsTable[[#This Row],[GroupByKey]]),(ContinuousStatsTable[GroupByKey]=ContinuousStatsTable[[#This Row],[GroupByKey]])*ContinuousStatsTable[Average]))</f>
        <v>0.10750740651370801</v>
      </c>
      <c r="T829" s="5" cm="1">
        <f t="array" ref="T829">MAX(IF((ContinuousStatsTable[GroupByKey]=ContinuousStatsTable[[#This Row],[GroupByKey]]),(ContinuousStatsTable[GroupByKey]=ContinuousStatsTable[[#This Row],[GroupByKey]])*ContinuousStatsTable[Average]))</f>
        <v>0.50589801157869696</v>
      </c>
      <c r="U829" s="5">
        <f>IF((ContinuousStatsTable[[#This Row],[RepsRequested]]&gt;1),ContinuousStatsTable[[#This Row],[HalfWidth]],ContinuousStatsTable[[#This Row],[BatchMeansHalfWidth]])</f>
        <v>2.5092892947818527E-2</v>
      </c>
    </row>
    <row r="830" spans="1:21" x14ac:dyDescent="0.35">
      <c r="A830" t="s">
        <v>68</v>
      </c>
      <c r="B830" t="s">
        <v>70</v>
      </c>
      <c r="C830">
        <v>19</v>
      </c>
      <c r="D830" t="s">
        <v>107</v>
      </c>
      <c r="E830" t="s">
        <v>104</v>
      </c>
      <c r="F830" t="s">
        <v>102</v>
      </c>
      <c r="G830">
        <v>2</v>
      </c>
      <c r="H830">
        <v>2E+20</v>
      </c>
      <c r="I830">
        <v>2</v>
      </c>
      <c r="J830">
        <v>2</v>
      </c>
      <c r="K830">
        <v>2</v>
      </c>
      <c r="L830">
        <v>0</v>
      </c>
      <c r="M83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830" s="5" cm="1">
        <f t="array" ref="N830">MAX(IF((ProjectInfoTable[ProjectName]=ContinuousStatsTable[[#This Row],[ProjectName]]),(ProjectInfoTable[ProjectName]=ContinuousStatsTable[[#This Row],[ProjectName]])*ProjectInfoTable[NumberOfReplications]))</f>
        <v>40</v>
      </c>
      <c r="O830" s="5" cm="1">
        <f t="array" ref="O830">IFERROR(AVERAGE(IF((ContinuousStatsTable[GroupByKey]=ContinuousStatsTable[[#This Row],[GroupByKey]]),(ContinuousStatsTable[GroupByKey]=ContinuousStatsTable[[#This Row],[GroupByKey]])*ContinuousStatsTable[Average])),0)</f>
        <v>2</v>
      </c>
      <c r="P830" s="5" cm="1">
        <f t="array" ref="P830">IFERROR(_xlfn.STDEV.S(IF((ContinuousStatsTable[GroupByKey]=ContinuousStatsTable[[#This Row],[GroupByKey]]),(ContinuousStatsTable[GroupByKey]=ContinuousStatsTable[[#This Row],[GroupByKey]])*ContinuousStatsTable[Average])),0)</f>
        <v>0</v>
      </c>
      <c r="Q830" s="5" cm="1">
        <f t="array" ref="Q830">MAX(IF((ProjectInfoTable[ProjectName]=ContinuousStatsTable[[#This Row],[ProjectName]]),(ProjectInfoTable[ProjectName]=ContinuousStatsTable[[#This Row],[ProjectName]])*ProjectInfoTable[ConfidenceInterval]))</f>
        <v>0.95</v>
      </c>
      <c r="R8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0" s="5" cm="1">
        <f t="array" ref="S830">MIN(IF((ContinuousStatsTable[GroupByKey]=ContinuousStatsTable[[#This Row],[GroupByKey]]),(ContinuousStatsTable[GroupByKey]=ContinuousStatsTable[[#This Row],[GroupByKey]])*ContinuousStatsTable[Average]))</f>
        <v>2</v>
      </c>
      <c r="T830" s="5" cm="1">
        <f t="array" ref="T830">MAX(IF((ContinuousStatsTable[GroupByKey]=ContinuousStatsTable[[#This Row],[GroupByKey]]),(ContinuousStatsTable[GroupByKey]=ContinuousStatsTable[[#This Row],[GroupByKey]])*ContinuousStatsTable[Average]))</f>
        <v>2</v>
      </c>
      <c r="U830" s="5">
        <f>IF((ContinuousStatsTable[[#This Row],[RepsRequested]]&gt;1),ContinuousStatsTable[[#This Row],[HalfWidth]],ContinuousStatsTable[[#This Row],[BatchMeansHalfWidth]])</f>
        <v>0</v>
      </c>
    </row>
    <row r="831" spans="1:21" x14ac:dyDescent="0.35">
      <c r="A831" t="s">
        <v>68</v>
      </c>
      <c r="B831" t="s">
        <v>70</v>
      </c>
      <c r="C831">
        <v>19</v>
      </c>
      <c r="D831" t="s">
        <v>90</v>
      </c>
      <c r="E831" t="s">
        <v>98</v>
      </c>
      <c r="F831" t="s">
        <v>73</v>
      </c>
      <c r="G831">
        <v>1.1830782962827999E-2</v>
      </c>
      <c r="H831">
        <v>2E+20</v>
      </c>
      <c r="I831">
        <v>0</v>
      </c>
      <c r="J831">
        <v>2</v>
      </c>
      <c r="K831">
        <v>0</v>
      </c>
      <c r="L831">
        <v>0</v>
      </c>
      <c r="M83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831" s="5" cm="1">
        <f t="array" ref="N831">MAX(IF((ProjectInfoTable[ProjectName]=ContinuousStatsTable[[#This Row],[ProjectName]]),(ProjectInfoTable[ProjectName]=ContinuousStatsTable[[#This Row],[ProjectName]])*ProjectInfoTable[NumberOfReplications]))</f>
        <v>40</v>
      </c>
      <c r="O831" s="5" cm="1">
        <f t="array" ref="O83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831" s="5" cm="1">
        <f t="array" ref="P83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831" s="5" cm="1">
        <f t="array" ref="Q831">MAX(IF((ProjectInfoTable[ProjectName]=ContinuousStatsTable[[#This Row],[ProjectName]]),(ProjectInfoTable[ProjectName]=ContinuousStatsTable[[#This Row],[ProjectName]])*ProjectInfoTable[ConfidenceInterval]))</f>
        <v>0.95</v>
      </c>
      <c r="R8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831" s="5" cm="1">
        <f t="array" ref="S831">MIN(IF((ContinuousStatsTable[GroupByKey]=ContinuousStatsTable[[#This Row],[GroupByKey]]),(ContinuousStatsTable[GroupByKey]=ContinuousStatsTable[[#This Row],[GroupByKey]])*ContinuousStatsTable[Average]))</f>
        <v>0</v>
      </c>
      <c r="T831" s="5" cm="1">
        <f t="array" ref="T831">MAX(IF((ContinuousStatsTable[GroupByKey]=ContinuousStatsTable[[#This Row],[GroupByKey]]),(ContinuousStatsTable[GroupByKey]=ContinuousStatsTable[[#This Row],[GroupByKey]])*ContinuousStatsTable[Average]))</f>
        <v>3.9129347275412202E-2</v>
      </c>
      <c r="U831" s="5">
        <f>IF((ContinuousStatsTable[[#This Row],[RepsRequested]]&gt;1),ContinuousStatsTable[[#This Row],[HalfWidth]],ContinuousStatsTable[[#This Row],[BatchMeansHalfWidth]])</f>
        <v>2.9617305217409431E-3</v>
      </c>
    </row>
    <row r="832" spans="1:21" x14ac:dyDescent="0.35">
      <c r="A832" t="s">
        <v>68</v>
      </c>
      <c r="B832" t="s">
        <v>70</v>
      </c>
      <c r="C832">
        <v>19</v>
      </c>
      <c r="D832" t="s">
        <v>91</v>
      </c>
      <c r="E832" t="s">
        <v>98</v>
      </c>
      <c r="F832" t="s">
        <v>73</v>
      </c>
      <c r="G832">
        <v>8.4481739037196094E-3</v>
      </c>
      <c r="H832">
        <v>2E+20</v>
      </c>
      <c r="I832">
        <v>0</v>
      </c>
      <c r="J832">
        <v>2</v>
      </c>
      <c r="K832">
        <v>0</v>
      </c>
      <c r="L832">
        <v>0</v>
      </c>
      <c r="M83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832" s="5" cm="1">
        <f t="array" ref="N832">MAX(IF((ProjectInfoTable[ProjectName]=ContinuousStatsTable[[#This Row],[ProjectName]]),(ProjectInfoTable[ProjectName]=ContinuousStatsTable[[#This Row],[ProjectName]])*ProjectInfoTable[NumberOfReplications]))</f>
        <v>40</v>
      </c>
      <c r="O832" s="5" cm="1">
        <f t="array" ref="O83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832" s="5" cm="1">
        <f t="array" ref="P83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832" s="5" cm="1">
        <f t="array" ref="Q832">MAX(IF((ProjectInfoTable[ProjectName]=ContinuousStatsTable[[#This Row],[ProjectName]]),(ProjectInfoTable[ProjectName]=ContinuousStatsTable[[#This Row],[ProjectName]])*ProjectInfoTable[ConfidenceInterval]))</f>
        <v>0.95</v>
      </c>
      <c r="R8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832" s="5" cm="1">
        <f t="array" ref="S832">MIN(IF((ContinuousStatsTable[GroupByKey]=ContinuousStatsTable[[#This Row],[GroupByKey]]),(ContinuousStatsTable[GroupByKey]=ContinuousStatsTable[[#This Row],[GroupByKey]])*ContinuousStatsTable[Average]))</f>
        <v>0</v>
      </c>
      <c r="T832" s="5" cm="1">
        <f t="array" ref="T832">MAX(IF((ContinuousStatsTable[GroupByKey]=ContinuousStatsTable[[#This Row],[GroupByKey]]),(ContinuousStatsTable[GroupByKey]=ContinuousStatsTable[[#This Row],[GroupByKey]])*ContinuousStatsTable[Average]))</f>
        <v>5.1297285883804403E-2</v>
      </c>
      <c r="U832" s="5">
        <f>IF((ContinuousStatsTable[[#This Row],[RepsRequested]]&gt;1),ContinuousStatsTable[[#This Row],[HalfWidth]],ContinuousStatsTable[[#This Row],[BatchMeansHalfWidth]])</f>
        <v>4.266409302196481E-3</v>
      </c>
    </row>
    <row r="833" spans="1:21" x14ac:dyDescent="0.35">
      <c r="A833" t="s">
        <v>68</v>
      </c>
      <c r="B833" t="s">
        <v>70</v>
      </c>
      <c r="C833">
        <v>19</v>
      </c>
      <c r="D833" t="s">
        <v>92</v>
      </c>
      <c r="E833" t="s">
        <v>98</v>
      </c>
      <c r="F833" t="s">
        <v>73</v>
      </c>
      <c r="G833">
        <v>4.5546683275040296</v>
      </c>
      <c r="H833">
        <v>2E+20</v>
      </c>
      <c r="I833">
        <v>0</v>
      </c>
      <c r="J833">
        <v>10</v>
      </c>
      <c r="K833">
        <v>0</v>
      </c>
      <c r="L833">
        <v>0</v>
      </c>
      <c r="M83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833" s="5" cm="1">
        <f t="array" ref="N833">MAX(IF((ProjectInfoTable[ProjectName]=ContinuousStatsTable[[#This Row],[ProjectName]]),(ProjectInfoTable[ProjectName]=ContinuousStatsTable[[#This Row],[ProjectName]])*ProjectInfoTable[NumberOfReplications]))</f>
        <v>40</v>
      </c>
      <c r="O833" s="5" cm="1">
        <f t="array" ref="O83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833" s="5" cm="1">
        <f t="array" ref="P83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833" s="5" cm="1">
        <f t="array" ref="Q833">MAX(IF((ProjectInfoTable[ProjectName]=ContinuousStatsTable[[#This Row],[ProjectName]]),(ProjectInfoTable[ProjectName]=ContinuousStatsTable[[#This Row],[ProjectName]])*ProjectInfoTable[ConfidenceInterval]))</f>
        <v>0.95</v>
      </c>
      <c r="R8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833" s="5" cm="1">
        <f t="array" ref="S833">MIN(IF((ContinuousStatsTable[GroupByKey]=ContinuousStatsTable[[#This Row],[GroupByKey]]),(ContinuousStatsTable[GroupByKey]=ContinuousStatsTable[[#This Row],[GroupByKey]])*ContinuousStatsTable[Average]))</f>
        <v>3.0665287286053702</v>
      </c>
      <c r="T833" s="5" cm="1">
        <f t="array" ref="T833">MAX(IF((ContinuousStatsTable[GroupByKey]=ContinuousStatsTable[[#This Row],[GroupByKey]]),(ContinuousStatsTable[GroupByKey]=ContinuousStatsTable[[#This Row],[GroupByKey]])*ContinuousStatsTable[Average]))</f>
        <v>5.6439865641560401</v>
      </c>
      <c r="U833" s="5">
        <f>IF((ContinuousStatsTable[[#This Row],[RepsRequested]]&gt;1),ContinuousStatsTable[[#This Row],[HalfWidth]],ContinuousStatsTable[[#This Row],[BatchMeansHalfWidth]])</f>
        <v>0.22493791736316851</v>
      </c>
    </row>
    <row r="834" spans="1:21" x14ac:dyDescent="0.35">
      <c r="A834" t="s">
        <v>68</v>
      </c>
      <c r="B834" t="s">
        <v>70</v>
      </c>
      <c r="C834">
        <v>19</v>
      </c>
      <c r="D834" t="s">
        <v>94</v>
      </c>
      <c r="E834" t="s">
        <v>98</v>
      </c>
      <c r="F834" t="s">
        <v>73</v>
      </c>
      <c r="G834">
        <v>0</v>
      </c>
      <c r="H834">
        <v>2E+20</v>
      </c>
      <c r="I834">
        <v>0</v>
      </c>
      <c r="J834">
        <v>0</v>
      </c>
      <c r="K834">
        <v>0</v>
      </c>
      <c r="L834">
        <v>0</v>
      </c>
      <c r="M83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834" s="5" cm="1">
        <f t="array" ref="N834">MAX(IF((ProjectInfoTable[ProjectName]=ContinuousStatsTable[[#This Row],[ProjectName]]),(ProjectInfoTable[ProjectName]=ContinuousStatsTable[[#This Row],[ProjectName]])*ProjectInfoTable[NumberOfReplications]))</f>
        <v>40</v>
      </c>
      <c r="O834" s="5" cm="1">
        <f t="array" ref="O834">IFERROR(AVERAGE(IF((ContinuousStatsTable[GroupByKey]=ContinuousStatsTable[[#This Row],[GroupByKey]]),(ContinuousStatsTable[GroupByKey]=ContinuousStatsTable[[#This Row],[GroupByKey]])*ContinuousStatsTable[Average])),0)</f>
        <v>0</v>
      </c>
      <c r="P834" s="5" cm="1">
        <f t="array" ref="P834">IFERROR(_xlfn.STDEV.S(IF((ContinuousStatsTable[GroupByKey]=ContinuousStatsTable[[#This Row],[GroupByKey]]),(ContinuousStatsTable[GroupByKey]=ContinuousStatsTable[[#This Row],[GroupByKey]])*ContinuousStatsTable[Average])),0)</f>
        <v>0</v>
      </c>
      <c r="Q834" s="5" cm="1">
        <f t="array" ref="Q834">MAX(IF((ProjectInfoTable[ProjectName]=ContinuousStatsTable[[#This Row],[ProjectName]]),(ProjectInfoTable[ProjectName]=ContinuousStatsTable[[#This Row],[ProjectName]])*ProjectInfoTable[ConfidenceInterval]))</f>
        <v>0.95</v>
      </c>
      <c r="R8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4" s="5" cm="1">
        <f t="array" ref="S834">MIN(IF((ContinuousStatsTable[GroupByKey]=ContinuousStatsTable[[#This Row],[GroupByKey]]),(ContinuousStatsTable[GroupByKey]=ContinuousStatsTable[[#This Row],[GroupByKey]])*ContinuousStatsTable[Average]))</f>
        <v>0</v>
      </c>
      <c r="T834" s="5" cm="1">
        <f t="array" ref="T834">MAX(IF((ContinuousStatsTable[GroupByKey]=ContinuousStatsTable[[#This Row],[GroupByKey]]),(ContinuousStatsTable[GroupByKey]=ContinuousStatsTable[[#This Row],[GroupByKey]])*ContinuousStatsTable[Average]))</f>
        <v>0</v>
      </c>
      <c r="U834" s="5">
        <f>IF((ContinuousStatsTable[[#This Row],[RepsRequested]]&gt;1),ContinuousStatsTable[[#This Row],[HalfWidth]],ContinuousStatsTable[[#This Row],[BatchMeansHalfWidth]])</f>
        <v>0</v>
      </c>
    </row>
    <row r="835" spans="1:21" x14ac:dyDescent="0.35">
      <c r="A835" t="s">
        <v>68</v>
      </c>
      <c r="B835" t="s">
        <v>70</v>
      </c>
      <c r="C835">
        <v>19</v>
      </c>
      <c r="D835" t="s">
        <v>95</v>
      </c>
      <c r="E835" t="s">
        <v>98</v>
      </c>
      <c r="F835" t="s">
        <v>73</v>
      </c>
      <c r="G835">
        <v>9.9616521973143093E-2</v>
      </c>
      <c r="H835">
        <v>2E+20</v>
      </c>
      <c r="I835">
        <v>0</v>
      </c>
      <c r="J835">
        <v>4</v>
      </c>
      <c r="K835">
        <v>0</v>
      </c>
      <c r="L835">
        <v>0</v>
      </c>
      <c r="M83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835" s="5" cm="1">
        <f t="array" ref="N835">MAX(IF((ProjectInfoTable[ProjectName]=ContinuousStatsTable[[#This Row],[ProjectName]]),(ProjectInfoTable[ProjectName]=ContinuousStatsTable[[#This Row],[ProjectName]])*ProjectInfoTable[NumberOfReplications]))</f>
        <v>40</v>
      </c>
      <c r="O835" s="5" cm="1">
        <f t="array" ref="O83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835" s="5" cm="1">
        <f t="array" ref="P83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835" s="5" cm="1">
        <f t="array" ref="Q835">MAX(IF((ProjectInfoTable[ProjectName]=ContinuousStatsTable[[#This Row],[ProjectName]]),(ProjectInfoTable[ProjectName]=ContinuousStatsTable[[#This Row],[ProjectName]])*ProjectInfoTable[ConfidenceInterval]))</f>
        <v>0.95</v>
      </c>
      <c r="R8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835" s="5" cm="1">
        <f t="array" ref="S835">MIN(IF((ContinuousStatsTable[GroupByKey]=ContinuousStatsTable[[#This Row],[GroupByKey]]),(ContinuousStatsTable[GroupByKey]=ContinuousStatsTable[[#This Row],[GroupByKey]])*ContinuousStatsTable[Average]))</f>
        <v>0</v>
      </c>
      <c r="T835" s="5" cm="1">
        <f t="array" ref="T835">MAX(IF((ContinuousStatsTable[GroupByKey]=ContinuousStatsTable[[#This Row],[GroupByKey]]),(ContinuousStatsTable[GroupByKey]=ContinuousStatsTable[[#This Row],[GroupByKey]])*ContinuousStatsTable[Average]))</f>
        <v>0.44531135910512998</v>
      </c>
      <c r="U835" s="5">
        <f>IF((ContinuousStatsTable[[#This Row],[RepsRequested]]&gt;1),ContinuousStatsTable[[#This Row],[HalfWidth]],ContinuousStatsTable[[#This Row],[BatchMeansHalfWidth]])</f>
        <v>4.0313835051106688E-2</v>
      </c>
    </row>
    <row r="836" spans="1:21" x14ac:dyDescent="0.35">
      <c r="A836" t="s">
        <v>68</v>
      </c>
      <c r="B836" t="s">
        <v>70</v>
      </c>
      <c r="C836">
        <v>19</v>
      </c>
      <c r="D836" t="s">
        <v>108</v>
      </c>
      <c r="E836" t="s">
        <v>101</v>
      </c>
      <c r="F836" t="s">
        <v>102</v>
      </c>
      <c r="G836">
        <v>0</v>
      </c>
      <c r="H836">
        <v>2E+20</v>
      </c>
      <c r="I836">
        <v>0</v>
      </c>
      <c r="J836">
        <v>0</v>
      </c>
      <c r="K836">
        <v>0</v>
      </c>
      <c r="L836">
        <v>0</v>
      </c>
      <c r="M83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836" s="5" cm="1">
        <f t="array" ref="N836">MAX(IF((ProjectInfoTable[ProjectName]=ContinuousStatsTable[[#This Row],[ProjectName]]),(ProjectInfoTable[ProjectName]=ContinuousStatsTable[[#This Row],[ProjectName]])*ProjectInfoTable[NumberOfReplications]))</f>
        <v>40</v>
      </c>
      <c r="O836" s="5" cm="1">
        <f t="array" ref="O836">IFERROR(AVERAGE(IF((ContinuousStatsTable[GroupByKey]=ContinuousStatsTable[[#This Row],[GroupByKey]]),(ContinuousStatsTable[GroupByKey]=ContinuousStatsTable[[#This Row],[GroupByKey]])*ContinuousStatsTable[Average])),0)</f>
        <v>0</v>
      </c>
      <c r="P836" s="5" cm="1">
        <f t="array" ref="P836">IFERROR(_xlfn.STDEV.S(IF((ContinuousStatsTable[GroupByKey]=ContinuousStatsTable[[#This Row],[GroupByKey]]),(ContinuousStatsTable[GroupByKey]=ContinuousStatsTable[[#This Row],[GroupByKey]])*ContinuousStatsTable[Average])),0)</f>
        <v>0</v>
      </c>
      <c r="Q836" s="5" cm="1">
        <f t="array" ref="Q836">MAX(IF((ProjectInfoTable[ProjectName]=ContinuousStatsTable[[#This Row],[ProjectName]]),(ProjectInfoTable[ProjectName]=ContinuousStatsTable[[#This Row],[ProjectName]])*ProjectInfoTable[ConfidenceInterval]))</f>
        <v>0.95</v>
      </c>
      <c r="R8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6" s="5" cm="1">
        <f t="array" ref="S836">MIN(IF((ContinuousStatsTable[GroupByKey]=ContinuousStatsTable[[#This Row],[GroupByKey]]),(ContinuousStatsTable[GroupByKey]=ContinuousStatsTable[[#This Row],[GroupByKey]])*ContinuousStatsTable[Average]))</f>
        <v>0</v>
      </c>
      <c r="T836" s="5" cm="1">
        <f t="array" ref="T836">MAX(IF((ContinuousStatsTable[GroupByKey]=ContinuousStatsTable[[#This Row],[GroupByKey]]),(ContinuousStatsTable[GroupByKey]=ContinuousStatsTable[[#This Row],[GroupByKey]])*ContinuousStatsTable[Average]))</f>
        <v>0</v>
      </c>
      <c r="U836" s="5">
        <f>IF((ContinuousStatsTable[[#This Row],[RepsRequested]]&gt;1),ContinuousStatsTable[[#This Row],[HalfWidth]],ContinuousStatsTable[[#This Row],[BatchMeansHalfWidth]])</f>
        <v>0</v>
      </c>
    </row>
    <row r="837" spans="1:21" x14ac:dyDescent="0.35">
      <c r="A837" t="s">
        <v>68</v>
      </c>
      <c r="B837" t="s">
        <v>70</v>
      </c>
      <c r="C837">
        <v>19</v>
      </c>
      <c r="D837" t="s">
        <v>108</v>
      </c>
      <c r="E837" t="s">
        <v>103</v>
      </c>
      <c r="F837" t="s">
        <v>102</v>
      </c>
      <c r="G837">
        <v>0</v>
      </c>
      <c r="H837">
        <v>2E+20</v>
      </c>
      <c r="I837">
        <v>0</v>
      </c>
      <c r="J837">
        <v>0</v>
      </c>
      <c r="K837">
        <v>0</v>
      </c>
      <c r="L837">
        <v>0</v>
      </c>
      <c r="M83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837" s="5" cm="1">
        <f t="array" ref="N837">MAX(IF((ProjectInfoTable[ProjectName]=ContinuousStatsTable[[#This Row],[ProjectName]]),(ProjectInfoTable[ProjectName]=ContinuousStatsTable[[#This Row],[ProjectName]])*ProjectInfoTable[NumberOfReplications]))</f>
        <v>40</v>
      </c>
      <c r="O837" s="5" cm="1">
        <f t="array" ref="O837">IFERROR(AVERAGE(IF((ContinuousStatsTable[GroupByKey]=ContinuousStatsTable[[#This Row],[GroupByKey]]),(ContinuousStatsTable[GroupByKey]=ContinuousStatsTable[[#This Row],[GroupByKey]])*ContinuousStatsTable[Average])),0)</f>
        <v>0</v>
      </c>
      <c r="P837" s="5" cm="1">
        <f t="array" ref="P837">IFERROR(_xlfn.STDEV.S(IF((ContinuousStatsTable[GroupByKey]=ContinuousStatsTable[[#This Row],[GroupByKey]]),(ContinuousStatsTable[GroupByKey]=ContinuousStatsTable[[#This Row],[GroupByKey]])*ContinuousStatsTable[Average])),0)</f>
        <v>0</v>
      </c>
      <c r="Q837" s="5" cm="1">
        <f t="array" ref="Q837">MAX(IF((ProjectInfoTable[ProjectName]=ContinuousStatsTable[[#This Row],[ProjectName]]),(ProjectInfoTable[ProjectName]=ContinuousStatsTable[[#This Row],[ProjectName]])*ProjectInfoTable[ConfidenceInterval]))</f>
        <v>0.95</v>
      </c>
      <c r="R8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7" s="5" cm="1">
        <f t="array" ref="S837">MIN(IF((ContinuousStatsTable[GroupByKey]=ContinuousStatsTable[[#This Row],[GroupByKey]]),(ContinuousStatsTable[GroupByKey]=ContinuousStatsTable[[#This Row],[GroupByKey]])*ContinuousStatsTable[Average]))</f>
        <v>0</v>
      </c>
      <c r="T837" s="5" cm="1">
        <f t="array" ref="T837">MAX(IF((ContinuousStatsTable[GroupByKey]=ContinuousStatsTable[[#This Row],[GroupByKey]]),(ContinuousStatsTable[GroupByKey]=ContinuousStatsTable[[#This Row],[GroupByKey]])*ContinuousStatsTable[Average]))</f>
        <v>0</v>
      </c>
      <c r="U837" s="5">
        <f>IF((ContinuousStatsTable[[#This Row],[RepsRequested]]&gt;1),ContinuousStatsTable[[#This Row],[HalfWidth]],ContinuousStatsTable[[#This Row],[BatchMeansHalfWidth]])</f>
        <v>0</v>
      </c>
    </row>
    <row r="838" spans="1:21" x14ac:dyDescent="0.35">
      <c r="A838" t="s">
        <v>68</v>
      </c>
      <c r="B838" t="s">
        <v>70</v>
      </c>
      <c r="C838">
        <v>19</v>
      </c>
      <c r="D838" t="s">
        <v>108</v>
      </c>
      <c r="E838" t="s">
        <v>104</v>
      </c>
      <c r="F838" t="s">
        <v>102</v>
      </c>
      <c r="G838">
        <v>1</v>
      </c>
      <c r="H838">
        <v>2E+20</v>
      </c>
      <c r="I838">
        <v>1</v>
      </c>
      <c r="J838">
        <v>1</v>
      </c>
      <c r="K838">
        <v>1</v>
      </c>
      <c r="L838">
        <v>0</v>
      </c>
      <c r="M83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838" s="5" cm="1">
        <f t="array" ref="N838">MAX(IF((ProjectInfoTable[ProjectName]=ContinuousStatsTable[[#This Row],[ProjectName]]),(ProjectInfoTable[ProjectName]=ContinuousStatsTable[[#This Row],[ProjectName]])*ProjectInfoTable[NumberOfReplications]))</f>
        <v>40</v>
      </c>
      <c r="O838" s="5" cm="1">
        <f t="array" ref="O838">IFERROR(AVERAGE(IF((ContinuousStatsTable[GroupByKey]=ContinuousStatsTable[[#This Row],[GroupByKey]]),(ContinuousStatsTable[GroupByKey]=ContinuousStatsTable[[#This Row],[GroupByKey]])*ContinuousStatsTable[Average])),0)</f>
        <v>1</v>
      </c>
      <c r="P838" s="5" cm="1">
        <f t="array" ref="P838">IFERROR(_xlfn.STDEV.S(IF((ContinuousStatsTable[GroupByKey]=ContinuousStatsTable[[#This Row],[GroupByKey]]),(ContinuousStatsTable[GroupByKey]=ContinuousStatsTable[[#This Row],[GroupByKey]])*ContinuousStatsTable[Average])),0)</f>
        <v>0</v>
      </c>
      <c r="Q838" s="5" cm="1">
        <f t="array" ref="Q838">MAX(IF((ProjectInfoTable[ProjectName]=ContinuousStatsTable[[#This Row],[ProjectName]]),(ProjectInfoTable[ProjectName]=ContinuousStatsTable[[#This Row],[ProjectName]])*ProjectInfoTable[ConfidenceInterval]))</f>
        <v>0.95</v>
      </c>
      <c r="R8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8" s="5" cm="1">
        <f t="array" ref="S838">MIN(IF((ContinuousStatsTable[GroupByKey]=ContinuousStatsTable[[#This Row],[GroupByKey]]),(ContinuousStatsTable[GroupByKey]=ContinuousStatsTable[[#This Row],[GroupByKey]])*ContinuousStatsTable[Average]))</f>
        <v>1</v>
      </c>
      <c r="T838" s="5" cm="1">
        <f t="array" ref="T838">MAX(IF((ContinuousStatsTable[GroupByKey]=ContinuousStatsTable[[#This Row],[GroupByKey]]),(ContinuousStatsTable[GroupByKey]=ContinuousStatsTable[[#This Row],[GroupByKey]])*ContinuousStatsTable[Average]))</f>
        <v>1</v>
      </c>
      <c r="U838" s="5">
        <f>IF((ContinuousStatsTable[[#This Row],[RepsRequested]]&gt;1),ContinuousStatsTable[[#This Row],[HalfWidth]],ContinuousStatsTable[[#This Row],[BatchMeansHalfWidth]])</f>
        <v>0</v>
      </c>
    </row>
    <row r="839" spans="1:21" x14ac:dyDescent="0.35">
      <c r="A839" t="s">
        <v>68</v>
      </c>
      <c r="B839" t="s">
        <v>70</v>
      </c>
      <c r="C839">
        <v>19</v>
      </c>
      <c r="D839" t="s">
        <v>109</v>
      </c>
      <c r="E839" t="s">
        <v>101</v>
      </c>
      <c r="F839" t="s">
        <v>102</v>
      </c>
      <c r="G839">
        <v>0</v>
      </c>
      <c r="H839">
        <v>2E+20</v>
      </c>
      <c r="I839">
        <v>0</v>
      </c>
      <c r="J839">
        <v>0</v>
      </c>
      <c r="K839">
        <v>0</v>
      </c>
      <c r="L839">
        <v>0</v>
      </c>
      <c r="M83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839" s="5" cm="1">
        <f t="array" ref="N839">MAX(IF((ProjectInfoTable[ProjectName]=ContinuousStatsTable[[#This Row],[ProjectName]]),(ProjectInfoTable[ProjectName]=ContinuousStatsTable[[#This Row],[ProjectName]])*ProjectInfoTable[NumberOfReplications]))</f>
        <v>40</v>
      </c>
      <c r="O839" s="5" cm="1">
        <f t="array" ref="O839">IFERROR(AVERAGE(IF((ContinuousStatsTable[GroupByKey]=ContinuousStatsTable[[#This Row],[GroupByKey]]),(ContinuousStatsTable[GroupByKey]=ContinuousStatsTable[[#This Row],[GroupByKey]])*ContinuousStatsTable[Average])),0)</f>
        <v>0</v>
      </c>
      <c r="P839" s="5" cm="1">
        <f t="array" ref="P839">IFERROR(_xlfn.STDEV.S(IF((ContinuousStatsTable[GroupByKey]=ContinuousStatsTable[[#This Row],[GroupByKey]]),(ContinuousStatsTable[GroupByKey]=ContinuousStatsTable[[#This Row],[GroupByKey]])*ContinuousStatsTable[Average])),0)</f>
        <v>0</v>
      </c>
      <c r="Q839" s="5" cm="1">
        <f t="array" ref="Q839">MAX(IF((ProjectInfoTable[ProjectName]=ContinuousStatsTable[[#This Row],[ProjectName]]),(ProjectInfoTable[ProjectName]=ContinuousStatsTable[[#This Row],[ProjectName]])*ProjectInfoTable[ConfidenceInterval]))</f>
        <v>0.95</v>
      </c>
      <c r="R8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9" s="5" cm="1">
        <f t="array" ref="S839">MIN(IF((ContinuousStatsTable[GroupByKey]=ContinuousStatsTable[[#This Row],[GroupByKey]]),(ContinuousStatsTable[GroupByKey]=ContinuousStatsTable[[#This Row],[GroupByKey]])*ContinuousStatsTable[Average]))</f>
        <v>0</v>
      </c>
      <c r="T839" s="5" cm="1">
        <f t="array" ref="T839">MAX(IF((ContinuousStatsTable[GroupByKey]=ContinuousStatsTable[[#This Row],[GroupByKey]]),(ContinuousStatsTable[GroupByKey]=ContinuousStatsTable[[#This Row],[GroupByKey]])*ContinuousStatsTable[Average]))</f>
        <v>0</v>
      </c>
      <c r="U839" s="5">
        <f>IF((ContinuousStatsTable[[#This Row],[RepsRequested]]&gt;1),ContinuousStatsTable[[#This Row],[HalfWidth]],ContinuousStatsTable[[#This Row],[BatchMeansHalfWidth]])</f>
        <v>0</v>
      </c>
    </row>
    <row r="840" spans="1:21" x14ac:dyDescent="0.35">
      <c r="A840" t="s">
        <v>68</v>
      </c>
      <c r="B840" t="s">
        <v>70</v>
      </c>
      <c r="C840">
        <v>19</v>
      </c>
      <c r="D840" t="s">
        <v>109</v>
      </c>
      <c r="E840" t="s">
        <v>103</v>
      </c>
      <c r="F840" t="s">
        <v>102</v>
      </c>
      <c r="G840">
        <v>0</v>
      </c>
      <c r="H840">
        <v>2E+20</v>
      </c>
      <c r="I840">
        <v>0</v>
      </c>
      <c r="J840">
        <v>0</v>
      </c>
      <c r="K840">
        <v>0</v>
      </c>
      <c r="L840">
        <v>0</v>
      </c>
      <c r="M84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840" s="5" cm="1">
        <f t="array" ref="N840">MAX(IF((ProjectInfoTable[ProjectName]=ContinuousStatsTable[[#This Row],[ProjectName]]),(ProjectInfoTable[ProjectName]=ContinuousStatsTable[[#This Row],[ProjectName]])*ProjectInfoTable[NumberOfReplications]))</f>
        <v>40</v>
      </c>
      <c r="O840" s="5" cm="1">
        <f t="array" ref="O840">IFERROR(AVERAGE(IF((ContinuousStatsTable[GroupByKey]=ContinuousStatsTable[[#This Row],[GroupByKey]]),(ContinuousStatsTable[GroupByKey]=ContinuousStatsTable[[#This Row],[GroupByKey]])*ContinuousStatsTable[Average])),0)</f>
        <v>0</v>
      </c>
      <c r="P840" s="5" cm="1">
        <f t="array" ref="P840">IFERROR(_xlfn.STDEV.S(IF((ContinuousStatsTable[GroupByKey]=ContinuousStatsTable[[#This Row],[GroupByKey]]),(ContinuousStatsTable[GroupByKey]=ContinuousStatsTable[[#This Row],[GroupByKey]])*ContinuousStatsTable[Average])),0)</f>
        <v>0</v>
      </c>
      <c r="Q840" s="5" cm="1">
        <f t="array" ref="Q840">MAX(IF((ProjectInfoTable[ProjectName]=ContinuousStatsTable[[#This Row],[ProjectName]]),(ProjectInfoTable[ProjectName]=ContinuousStatsTable[[#This Row],[ProjectName]])*ProjectInfoTable[ConfidenceInterval]))</f>
        <v>0.95</v>
      </c>
      <c r="R8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0" s="5" cm="1">
        <f t="array" ref="S840">MIN(IF((ContinuousStatsTable[GroupByKey]=ContinuousStatsTable[[#This Row],[GroupByKey]]),(ContinuousStatsTable[GroupByKey]=ContinuousStatsTable[[#This Row],[GroupByKey]])*ContinuousStatsTable[Average]))</f>
        <v>0</v>
      </c>
      <c r="T840" s="5" cm="1">
        <f t="array" ref="T840">MAX(IF((ContinuousStatsTable[GroupByKey]=ContinuousStatsTable[[#This Row],[GroupByKey]]),(ContinuousStatsTable[GroupByKey]=ContinuousStatsTable[[#This Row],[GroupByKey]])*ContinuousStatsTable[Average]))</f>
        <v>0</v>
      </c>
      <c r="U840" s="5">
        <f>IF((ContinuousStatsTable[[#This Row],[RepsRequested]]&gt;1),ContinuousStatsTable[[#This Row],[HalfWidth]],ContinuousStatsTable[[#This Row],[BatchMeansHalfWidth]])</f>
        <v>0</v>
      </c>
    </row>
    <row r="841" spans="1:21" x14ac:dyDescent="0.35">
      <c r="A841" t="s">
        <v>68</v>
      </c>
      <c r="B841" t="s">
        <v>70</v>
      </c>
      <c r="C841">
        <v>19</v>
      </c>
      <c r="D841" t="s">
        <v>109</v>
      </c>
      <c r="E841" t="s">
        <v>104</v>
      </c>
      <c r="F841" t="s">
        <v>102</v>
      </c>
      <c r="G841">
        <v>1</v>
      </c>
      <c r="H841">
        <v>2E+20</v>
      </c>
      <c r="I841">
        <v>1</v>
      </c>
      <c r="J841">
        <v>1</v>
      </c>
      <c r="K841">
        <v>1</v>
      </c>
      <c r="L841">
        <v>0</v>
      </c>
      <c r="M84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841" s="5" cm="1">
        <f t="array" ref="N841">MAX(IF((ProjectInfoTable[ProjectName]=ContinuousStatsTable[[#This Row],[ProjectName]]),(ProjectInfoTable[ProjectName]=ContinuousStatsTable[[#This Row],[ProjectName]])*ProjectInfoTable[NumberOfReplications]))</f>
        <v>40</v>
      </c>
      <c r="O841" s="5" cm="1">
        <f t="array" ref="O841">IFERROR(AVERAGE(IF((ContinuousStatsTable[GroupByKey]=ContinuousStatsTable[[#This Row],[GroupByKey]]),(ContinuousStatsTable[GroupByKey]=ContinuousStatsTable[[#This Row],[GroupByKey]])*ContinuousStatsTable[Average])),0)</f>
        <v>1</v>
      </c>
      <c r="P841" s="5" cm="1">
        <f t="array" ref="P841">IFERROR(_xlfn.STDEV.S(IF((ContinuousStatsTable[GroupByKey]=ContinuousStatsTable[[#This Row],[GroupByKey]]),(ContinuousStatsTable[GroupByKey]=ContinuousStatsTable[[#This Row],[GroupByKey]])*ContinuousStatsTable[Average])),0)</f>
        <v>0</v>
      </c>
      <c r="Q841" s="5" cm="1">
        <f t="array" ref="Q841">MAX(IF((ProjectInfoTable[ProjectName]=ContinuousStatsTable[[#This Row],[ProjectName]]),(ProjectInfoTable[ProjectName]=ContinuousStatsTable[[#This Row],[ProjectName]])*ProjectInfoTable[ConfidenceInterval]))</f>
        <v>0.95</v>
      </c>
      <c r="R8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1" s="5" cm="1">
        <f t="array" ref="S841">MIN(IF((ContinuousStatsTable[GroupByKey]=ContinuousStatsTable[[#This Row],[GroupByKey]]),(ContinuousStatsTable[GroupByKey]=ContinuousStatsTable[[#This Row],[GroupByKey]])*ContinuousStatsTable[Average]))</f>
        <v>1</v>
      </c>
      <c r="T841" s="5" cm="1">
        <f t="array" ref="T841">MAX(IF((ContinuousStatsTable[GroupByKey]=ContinuousStatsTable[[#This Row],[GroupByKey]]),(ContinuousStatsTable[GroupByKey]=ContinuousStatsTable[[#This Row],[GroupByKey]])*ContinuousStatsTable[Average]))</f>
        <v>1</v>
      </c>
      <c r="U841" s="5">
        <f>IF((ContinuousStatsTable[[#This Row],[RepsRequested]]&gt;1),ContinuousStatsTable[[#This Row],[HalfWidth]],ContinuousStatsTable[[#This Row],[BatchMeansHalfWidth]])</f>
        <v>0</v>
      </c>
    </row>
    <row r="842" spans="1:21" x14ac:dyDescent="0.35">
      <c r="A842" t="s">
        <v>68</v>
      </c>
      <c r="B842" t="s">
        <v>70</v>
      </c>
      <c r="C842">
        <v>19</v>
      </c>
      <c r="D842" t="s">
        <v>110</v>
      </c>
      <c r="E842" t="s">
        <v>101</v>
      </c>
      <c r="F842" t="s">
        <v>102</v>
      </c>
      <c r="G842">
        <v>0</v>
      </c>
      <c r="H842">
        <v>2E+20</v>
      </c>
      <c r="I842">
        <v>0</v>
      </c>
      <c r="J842">
        <v>0</v>
      </c>
      <c r="K842">
        <v>0</v>
      </c>
      <c r="L842">
        <v>0</v>
      </c>
      <c r="M84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842" s="5" cm="1">
        <f t="array" ref="N842">MAX(IF((ProjectInfoTable[ProjectName]=ContinuousStatsTable[[#This Row],[ProjectName]]),(ProjectInfoTable[ProjectName]=ContinuousStatsTable[[#This Row],[ProjectName]])*ProjectInfoTable[NumberOfReplications]))</f>
        <v>40</v>
      </c>
      <c r="O842" s="5" cm="1">
        <f t="array" ref="O842">IFERROR(AVERAGE(IF((ContinuousStatsTable[GroupByKey]=ContinuousStatsTable[[#This Row],[GroupByKey]]),(ContinuousStatsTable[GroupByKey]=ContinuousStatsTable[[#This Row],[GroupByKey]])*ContinuousStatsTable[Average])),0)</f>
        <v>0</v>
      </c>
      <c r="P842" s="5" cm="1">
        <f t="array" ref="P842">IFERROR(_xlfn.STDEV.S(IF((ContinuousStatsTable[GroupByKey]=ContinuousStatsTable[[#This Row],[GroupByKey]]),(ContinuousStatsTable[GroupByKey]=ContinuousStatsTable[[#This Row],[GroupByKey]])*ContinuousStatsTable[Average])),0)</f>
        <v>0</v>
      </c>
      <c r="Q842" s="5" cm="1">
        <f t="array" ref="Q842">MAX(IF((ProjectInfoTable[ProjectName]=ContinuousStatsTable[[#This Row],[ProjectName]]),(ProjectInfoTable[ProjectName]=ContinuousStatsTable[[#This Row],[ProjectName]])*ProjectInfoTable[ConfidenceInterval]))</f>
        <v>0.95</v>
      </c>
      <c r="R8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2" s="5" cm="1">
        <f t="array" ref="S842">MIN(IF((ContinuousStatsTable[GroupByKey]=ContinuousStatsTable[[#This Row],[GroupByKey]]),(ContinuousStatsTable[GroupByKey]=ContinuousStatsTable[[#This Row],[GroupByKey]])*ContinuousStatsTable[Average]))</f>
        <v>0</v>
      </c>
      <c r="T842" s="5" cm="1">
        <f t="array" ref="T842">MAX(IF((ContinuousStatsTable[GroupByKey]=ContinuousStatsTable[[#This Row],[GroupByKey]]),(ContinuousStatsTable[GroupByKey]=ContinuousStatsTable[[#This Row],[GroupByKey]])*ContinuousStatsTable[Average]))</f>
        <v>0</v>
      </c>
      <c r="U842" s="5">
        <f>IF((ContinuousStatsTable[[#This Row],[RepsRequested]]&gt;1),ContinuousStatsTable[[#This Row],[HalfWidth]],ContinuousStatsTable[[#This Row],[BatchMeansHalfWidth]])</f>
        <v>0</v>
      </c>
    </row>
    <row r="843" spans="1:21" x14ac:dyDescent="0.35">
      <c r="A843" t="s">
        <v>68</v>
      </c>
      <c r="B843" t="s">
        <v>70</v>
      </c>
      <c r="C843">
        <v>19</v>
      </c>
      <c r="D843" t="s">
        <v>110</v>
      </c>
      <c r="E843" t="s">
        <v>103</v>
      </c>
      <c r="F843" t="s">
        <v>102</v>
      </c>
      <c r="G843">
        <v>0</v>
      </c>
      <c r="H843">
        <v>2E+20</v>
      </c>
      <c r="I843">
        <v>0</v>
      </c>
      <c r="J843">
        <v>0</v>
      </c>
      <c r="K843">
        <v>0</v>
      </c>
      <c r="L843">
        <v>0</v>
      </c>
      <c r="M84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843" s="5" cm="1">
        <f t="array" ref="N843">MAX(IF((ProjectInfoTable[ProjectName]=ContinuousStatsTable[[#This Row],[ProjectName]]),(ProjectInfoTable[ProjectName]=ContinuousStatsTable[[#This Row],[ProjectName]])*ProjectInfoTable[NumberOfReplications]))</f>
        <v>40</v>
      </c>
      <c r="O843" s="5" cm="1">
        <f t="array" ref="O843">IFERROR(AVERAGE(IF((ContinuousStatsTable[GroupByKey]=ContinuousStatsTable[[#This Row],[GroupByKey]]),(ContinuousStatsTable[GroupByKey]=ContinuousStatsTable[[#This Row],[GroupByKey]])*ContinuousStatsTable[Average])),0)</f>
        <v>0</v>
      </c>
      <c r="P843" s="5" cm="1">
        <f t="array" ref="P843">IFERROR(_xlfn.STDEV.S(IF((ContinuousStatsTable[GroupByKey]=ContinuousStatsTable[[#This Row],[GroupByKey]]),(ContinuousStatsTable[GroupByKey]=ContinuousStatsTable[[#This Row],[GroupByKey]])*ContinuousStatsTable[Average])),0)</f>
        <v>0</v>
      </c>
      <c r="Q843" s="5" cm="1">
        <f t="array" ref="Q843">MAX(IF((ProjectInfoTable[ProjectName]=ContinuousStatsTable[[#This Row],[ProjectName]]),(ProjectInfoTable[ProjectName]=ContinuousStatsTable[[#This Row],[ProjectName]])*ProjectInfoTable[ConfidenceInterval]))</f>
        <v>0.95</v>
      </c>
      <c r="R8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3" s="5" cm="1">
        <f t="array" ref="S843">MIN(IF((ContinuousStatsTable[GroupByKey]=ContinuousStatsTable[[#This Row],[GroupByKey]]),(ContinuousStatsTable[GroupByKey]=ContinuousStatsTable[[#This Row],[GroupByKey]])*ContinuousStatsTable[Average]))</f>
        <v>0</v>
      </c>
      <c r="T843" s="5" cm="1">
        <f t="array" ref="T843">MAX(IF((ContinuousStatsTable[GroupByKey]=ContinuousStatsTable[[#This Row],[GroupByKey]]),(ContinuousStatsTable[GroupByKey]=ContinuousStatsTable[[#This Row],[GroupByKey]])*ContinuousStatsTable[Average]))</f>
        <v>0</v>
      </c>
      <c r="U843" s="5">
        <f>IF((ContinuousStatsTable[[#This Row],[RepsRequested]]&gt;1),ContinuousStatsTable[[#This Row],[HalfWidth]],ContinuousStatsTable[[#This Row],[BatchMeansHalfWidth]])</f>
        <v>0</v>
      </c>
    </row>
    <row r="844" spans="1:21" x14ac:dyDescent="0.35">
      <c r="A844" t="s">
        <v>68</v>
      </c>
      <c r="B844" t="s">
        <v>70</v>
      </c>
      <c r="C844">
        <v>19</v>
      </c>
      <c r="D844" t="s">
        <v>110</v>
      </c>
      <c r="E844" t="s">
        <v>104</v>
      </c>
      <c r="F844" t="s">
        <v>102</v>
      </c>
      <c r="G844">
        <v>1</v>
      </c>
      <c r="H844">
        <v>2E+20</v>
      </c>
      <c r="I844">
        <v>1</v>
      </c>
      <c r="J844">
        <v>1</v>
      </c>
      <c r="K844">
        <v>1</v>
      </c>
      <c r="L844">
        <v>0</v>
      </c>
      <c r="M84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844" s="5" cm="1">
        <f t="array" ref="N844">MAX(IF((ProjectInfoTable[ProjectName]=ContinuousStatsTable[[#This Row],[ProjectName]]),(ProjectInfoTable[ProjectName]=ContinuousStatsTable[[#This Row],[ProjectName]])*ProjectInfoTable[NumberOfReplications]))</f>
        <v>40</v>
      </c>
      <c r="O844" s="5" cm="1">
        <f t="array" ref="O844">IFERROR(AVERAGE(IF((ContinuousStatsTable[GroupByKey]=ContinuousStatsTable[[#This Row],[GroupByKey]]),(ContinuousStatsTable[GroupByKey]=ContinuousStatsTable[[#This Row],[GroupByKey]])*ContinuousStatsTable[Average])),0)</f>
        <v>1</v>
      </c>
      <c r="P844" s="5" cm="1">
        <f t="array" ref="P844">IFERROR(_xlfn.STDEV.S(IF((ContinuousStatsTable[GroupByKey]=ContinuousStatsTable[[#This Row],[GroupByKey]]),(ContinuousStatsTable[GroupByKey]=ContinuousStatsTable[[#This Row],[GroupByKey]])*ContinuousStatsTable[Average])),0)</f>
        <v>0</v>
      </c>
      <c r="Q844" s="5" cm="1">
        <f t="array" ref="Q844">MAX(IF((ProjectInfoTable[ProjectName]=ContinuousStatsTable[[#This Row],[ProjectName]]),(ProjectInfoTable[ProjectName]=ContinuousStatsTable[[#This Row],[ProjectName]])*ProjectInfoTable[ConfidenceInterval]))</f>
        <v>0.95</v>
      </c>
      <c r="R8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4" s="5" cm="1">
        <f t="array" ref="S844">MIN(IF((ContinuousStatsTable[GroupByKey]=ContinuousStatsTable[[#This Row],[GroupByKey]]),(ContinuousStatsTable[GroupByKey]=ContinuousStatsTable[[#This Row],[GroupByKey]])*ContinuousStatsTable[Average]))</f>
        <v>1</v>
      </c>
      <c r="T844" s="5" cm="1">
        <f t="array" ref="T844">MAX(IF((ContinuousStatsTable[GroupByKey]=ContinuousStatsTable[[#This Row],[GroupByKey]]),(ContinuousStatsTable[GroupByKey]=ContinuousStatsTable[[#This Row],[GroupByKey]])*ContinuousStatsTable[Average]))</f>
        <v>1</v>
      </c>
      <c r="U844" s="5">
        <f>IF((ContinuousStatsTable[[#This Row],[RepsRequested]]&gt;1),ContinuousStatsTable[[#This Row],[HalfWidth]],ContinuousStatsTable[[#This Row],[BatchMeansHalfWidth]])</f>
        <v>0</v>
      </c>
    </row>
    <row r="845" spans="1:21" x14ac:dyDescent="0.35">
      <c r="A845" t="s">
        <v>68</v>
      </c>
      <c r="B845" t="s">
        <v>70</v>
      </c>
      <c r="C845">
        <v>19</v>
      </c>
      <c r="D845" t="s">
        <v>111</v>
      </c>
      <c r="E845" t="s">
        <v>101</v>
      </c>
      <c r="F845" t="s">
        <v>102</v>
      </c>
      <c r="G845">
        <v>0</v>
      </c>
      <c r="H845">
        <v>2E+20</v>
      </c>
      <c r="I845">
        <v>0</v>
      </c>
      <c r="J845">
        <v>0</v>
      </c>
      <c r="K845">
        <v>0</v>
      </c>
      <c r="L845">
        <v>0</v>
      </c>
      <c r="M84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845" s="5" cm="1">
        <f t="array" ref="N845">MAX(IF((ProjectInfoTable[ProjectName]=ContinuousStatsTable[[#This Row],[ProjectName]]),(ProjectInfoTable[ProjectName]=ContinuousStatsTable[[#This Row],[ProjectName]])*ProjectInfoTable[NumberOfReplications]))</f>
        <v>40</v>
      </c>
      <c r="O845" s="5" cm="1">
        <f t="array" ref="O845">IFERROR(AVERAGE(IF((ContinuousStatsTable[GroupByKey]=ContinuousStatsTable[[#This Row],[GroupByKey]]),(ContinuousStatsTable[GroupByKey]=ContinuousStatsTable[[#This Row],[GroupByKey]])*ContinuousStatsTable[Average])),0)</f>
        <v>0</v>
      </c>
      <c r="P845" s="5" cm="1">
        <f t="array" ref="P845">IFERROR(_xlfn.STDEV.S(IF((ContinuousStatsTable[GroupByKey]=ContinuousStatsTable[[#This Row],[GroupByKey]]),(ContinuousStatsTable[GroupByKey]=ContinuousStatsTable[[#This Row],[GroupByKey]])*ContinuousStatsTable[Average])),0)</f>
        <v>0</v>
      </c>
      <c r="Q845" s="5" cm="1">
        <f t="array" ref="Q845">MAX(IF((ProjectInfoTable[ProjectName]=ContinuousStatsTable[[#This Row],[ProjectName]]),(ProjectInfoTable[ProjectName]=ContinuousStatsTable[[#This Row],[ProjectName]])*ProjectInfoTable[ConfidenceInterval]))</f>
        <v>0.95</v>
      </c>
      <c r="R8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5" s="5" cm="1">
        <f t="array" ref="S845">MIN(IF((ContinuousStatsTable[GroupByKey]=ContinuousStatsTable[[#This Row],[GroupByKey]]),(ContinuousStatsTable[GroupByKey]=ContinuousStatsTable[[#This Row],[GroupByKey]])*ContinuousStatsTable[Average]))</f>
        <v>0</v>
      </c>
      <c r="T845" s="5" cm="1">
        <f t="array" ref="T845">MAX(IF((ContinuousStatsTable[GroupByKey]=ContinuousStatsTable[[#This Row],[GroupByKey]]),(ContinuousStatsTable[GroupByKey]=ContinuousStatsTable[[#This Row],[GroupByKey]])*ContinuousStatsTable[Average]))</f>
        <v>0</v>
      </c>
      <c r="U845" s="5">
        <f>IF((ContinuousStatsTable[[#This Row],[RepsRequested]]&gt;1),ContinuousStatsTable[[#This Row],[HalfWidth]],ContinuousStatsTable[[#This Row],[BatchMeansHalfWidth]])</f>
        <v>0</v>
      </c>
    </row>
    <row r="846" spans="1:21" x14ac:dyDescent="0.35">
      <c r="A846" t="s">
        <v>68</v>
      </c>
      <c r="B846" t="s">
        <v>70</v>
      </c>
      <c r="C846">
        <v>19</v>
      </c>
      <c r="D846" t="s">
        <v>111</v>
      </c>
      <c r="E846" t="s">
        <v>103</v>
      </c>
      <c r="F846" t="s">
        <v>102</v>
      </c>
      <c r="G846">
        <v>0</v>
      </c>
      <c r="H846">
        <v>2E+20</v>
      </c>
      <c r="I846">
        <v>0</v>
      </c>
      <c r="J846">
        <v>0</v>
      </c>
      <c r="K846">
        <v>0</v>
      </c>
      <c r="L846">
        <v>0</v>
      </c>
      <c r="M84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846" s="5" cm="1">
        <f t="array" ref="N846">MAX(IF((ProjectInfoTable[ProjectName]=ContinuousStatsTable[[#This Row],[ProjectName]]),(ProjectInfoTable[ProjectName]=ContinuousStatsTable[[#This Row],[ProjectName]])*ProjectInfoTable[NumberOfReplications]))</f>
        <v>40</v>
      </c>
      <c r="O846" s="5" cm="1">
        <f t="array" ref="O846">IFERROR(AVERAGE(IF((ContinuousStatsTable[GroupByKey]=ContinuousStatsTable[[#This Row],[GroupByKey]]),(ContinuousStatsTable[GroupByKey]=ContinuousStatsTable[[#This Row],[GroupByKey]])*ContinuousStatsTable[Average])),0)</f>
        <v>0</v>
      </c>
      <c r="P846" s="5" cm="1">
        <f t="array" ref="P846">IFERROR(_xlfn.STDEV.S(IF((ContinuousStatsTable[GroupByKey]=ContinuousStatsTable[[#This Row],[GroupByKey]]),(ContinuousStatsTable[GroupByKey]=ContinuousStatsTable[[#This Row],[GroupByKey]])*ContinuousStatsTable[Average])),0)</f>
        <v>0</v>
      </c>
      <c r="Q846" s="5" cm="1">
        <f t="array" ref="Q846">MAX(IF((ProjectInfoTable[ProjectName]=ContinuousStatsTable[[#This Row],[ProjectName]]),(ProjectInfoTable[ProjectName]=ContinuousStatsTable[[#This Row],[ProjectName]])*ProjectInfoTable[ConfidenceInterval]))</f>
        <v>0.95</v>
      </c>
      <c r="R8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6" s="5" cm="1">
        <f t="array" ref="S846">MIN(IF((ContinuousStatsTable[GroupByKey]=ContinuousStatsTable[[#This Row],[GroupByKey]]),(ContinuousStatsTable[GroupByKey]=ContinuousStatsTable[[#This Row],[GroupByKey]])*ContinuousStatsTable[Average]))</f>
        <v>0</v>
      </c>
      <c r="T846" s="5" cm="1">
        <f t="array" ref="T846">MAX(IF((ContinuousStatsTable[GroupByKey]=ContinuousStatsTable[[#This Row],[GroupByKey]]),(ContinuousStatsTable[GroupByKey]=ContinuousStatsTable[[#This Row],[GroupByKey]])*ContinuousStatsTable[Average]))</f>
        <v>0</v>
      </c>
      <c r="U846" s="5">
        <f>IF((ContinuousStatsTable[[#This Row],[RepsRequested]]&gt;1),ContinuousStatsTable[[#This Row],[HalfWidth]],ContinuousStatsTable[[#This Row],[BatchMeansHalfWidth]])</f>
        <v>0</v>
      </c>
    </row>
    <row r="847" spans="1:21" x14ac:dyDescent="0.35">
      <c r="A847" t="s">
        <v>68</v>
      </c>
      <c r="B847" t="s">
        <v>70</v>
      </c>
      <c r="C847">
        <v>19</v>
      </c>
      <c r="D847" t="s">
        <v>111</v>
      </c>
      <c r="E847" t="s">
        <v>104</v>
      </c>
      <c r="F847" t="s">
        <v>102</v>
      </c>
      <c r="G847">
        <v>3</v>
      </c>
      <c r="H847">
        <v>2E+20</v>
      </c>
      <c r="I847">
        <v>3</v>
      </c>
      <c r="J847">
        <v>3</v>
      </c>
      <c r="K847">
        <v>3</v>
      </c>
      <c r="L847">
        <v>0</v>
      </c>
      <c r="M84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847" s="5" cm="1">
        <f t="array" ref="N847">MAX(IF((ProjectInfoTable[ProjectName]=ContinuousStatsTable[[#This Row],[ProjectName]]),(ProjectInfoTable[ProjectName]=ContinuousStatsTable[[#This Row],[ProjectName]])*ProjectInfoTable[NumberOfReplications]))</f>
        <v>40</v>
      </c>
      <c r="O847" s="5" cm="1">
        <f t="array" ref="O847">IFERROR(AVERAGE(IF((ContinuousStatsTable[GroupByKey]=ContinuousStatsTable[[#This Row],[GroupByKey]]),(ContinuousStatsTable[GroupByKey]=ContinuousStatsTable[[#This Row],[GroupByKey]])*ContinuousStatsTable[Average])),0)</f>
        <v>3</v>
      </c>
      <c r="P847" s="5" cm="1">
        <f t="array" ref="P847">IFERROR(_xlfn.STDEV.S(IF((ContinuousStatsTable[GroupByKey]=ContinuousStatsTable[[#This Row],[GroupByKey]]),(ContinuousStatsTable[GroupByKey]=ContinuousStatsTable[[#This Row],[GroupByKey]])*ContinuousStatsTable[Average])),0)</f>
        <v>0</v>
      </c>
      <c r="Q847" s="5" cm="1">
        <f t="array" ref="Q847">MAX(IF((ProjectInfoTable[ProjectName]=ContinuousStatsTable[[#This Row],[ProjectName]]),(ProjectInfoTable[ProjectName]=ContinuousStatsTable[[#This Row],[ProjectName]])*ProjectInfoTable[ConfidenceInterval]))</f>
        <v>0.95</v>
      </c>
      <c r="R8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7" s="5" cm="1">
        <f t="array" ref="S847">MIN(IF((ContinuousStatsTable[GroupByKey]=ContinuousStatsTable[[#This Row],[GroupByKey]]),(ContinuousStatsTable[GroupByKey]=ContinuousStatsTable[[#This Row],[GroupByKey]])*ContinuousStatsTable[Average]))</f>
        <v>3</v>
      </c>
      <c r="T847" s="5" cm="1">
        <f t="array" ref="T847">MAX(IF((ContinuousStatsTable[GroupByKey]=ContinuousStatsTable[[#This Row],[GroupByKey]]),(ContinuousStatsTable[GroupByKey]=ContinuousStatsTable[[#This Row],[GroupByKey]])*ContinuousStatsTable[Average]))</f>
        <v>3</v>
      </c>
      <c r="U847" s="5">
        <f>IF((ContinuousStatsTable[[#This Row],[RepsRequested]]&gt;1),ContinuousStatsTable[[#This Row],[HalfWidth]],ContinuousStatsTable[[#This Row],[BatchMeansHalfWidth]])</f>
        <v>0</v>
      </c>
    </row>
    <row r="848" spans="1:21" x14ac:dyDescent="0.35">
      <c r="A848" t="s">
        <v>68</v>
      </c>
      <c r="B848" t="s">
        <v>70</v>
      </c>
      <c r="C848">
        <v>19</v>
      </c>
      <c r="D848" t="s">
        <v>112</v>
      </c>
      <c r="E848" t="s">
        <v>101</v>
      </c>
      <c r="F848" t="s">
        <v>102</v>
      </c>
      <c r="G848">
        <v>9.8456630677596593E-2</v>
      </c>
      <c r="H848">
        <v>2E+20</v>
      </c>
      <c r="I848">
        <v>0</v>
      </c>
      <c r="J848">
        <v>1</v>
      </c>
      <c r="K848">
        <v>4.1666666666666699E-2</v>
      </c>
      <c r="L848">
        <v>0</v>
      </c>
      <c r="M84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848" s="5" cm="1">
        <f t="array" ref="N848">MAX(IF((ProjectInfoTable[ProjectName]=ContinuousStatsTable[[#This Row],[ProjectName]]),(ProjectInfoTable[ProjectName]=ContinuousStatsTable[[#This Row],[ProjectName]])*ProjectInfoTable[NumberOfReplications]))</f>
        <v>40</v>
      </c>
      <c r="O848" s="5" cm="1">
        <f t="array" ref="O84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848" s="5" cm="1">
        <f t="array" ref="P84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848" s="5" cm="1">
        <f t="array" ref="Q848">MAX(IF((ProjectInfoTable[ProjectName]=ContinuousStatsTable[[#This Row],[ProjectName]]),(ProjectInfoTable[ProjectName]=ContinuousStatsTable[[#This Row],[ProjectName]])*ProjectInfoTable[ConfidenceInterval]))</f>
        <v>0.95</v>
      </c>
      <c r="R8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848" s="5" cm="1">
        <f t="array" ref="S848">MIN(IF((ContinuousStatsTable[GroupByKey]=ContinuousStatsTable[[#This Row],[GroupByKey]]),(ContinuousStatsTable[GroupByKey]=ContinuousStatsTable[[#This Row],[GroupByKey]])*ContinuousStatsTable[Average]))</f>
        <v>2.6917362930432401E-2</v>
      </c>
      <c r="T848" s="5" cm="1">
        <f t="array" ref="T848">MAX(IF((ContinuousStatsTable[GroupByKey]=ContinuousStatsTable[[#This Row],[GroupByKey]]),(ContinuousStatsTable[GroupByKey]=ContinuousStatsTable[[#This Row],[GroupByKey]])*ContinuousStatsTable[Average]))</f>
        <v>0.16976135707510301</v>
      </c>
      <c r="U848" s="5">
        <f>IF((ContinuousStatsTable[[#This Row],[RepsRequested]]&gt;1),ContinuousStatsTable[[#This Row],[HalfWidth]],ContinuousStatsTable[[#This Row],[BatchMeansHalfWidth]])</f>
        <v>9.6705244070255485E-3</v>
      </c>
    </row>
    <row r="849" spans="1:21" x14ac:dyDescent="0.35">
      <c r="A849" t="s">
        <v>68</v>
      </c>
      <c r="B849" t="s">
        <v>70</v>
      </c>
      <c r="C849">
        <v>19</v>
      </c>
      <c r="D849" t="s">
        <v>112</v>
      </c>
      <c r="E849" t="s">
        <v>103</v>
      </c>
      <c r="F849" t="s">
        <v>102</v>
      </c>
      <c r="G849">
        <v>3.042511306243</v>
      </c>
      <c r="H849">
        <v>2E+20</v>
      </c>
      <c r="I849">
        <v>0</v>
      </c>
      <c r="J849">
        <v>18</v>
      </c>
      <c r="K849">
        <v>2</v>
      </c>
      <c r="L849">
        <v>0</v>
      </c>
      <c r="M84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849" s="5" cm="1">
        <f t="array" ref="N849">MAX(IF((ProjectInfoTable[ProjectName]=ContinuousStatsTable[[#This Row],[ProjectName]]),(ProjectInfoTable[ProjectName]=ContinuousStatsTable[[#This Row],[ProjectName]])*ProjectInfoTable[NumberOfReplications]))</f>
        <v>40</v>
      </c>
      <c r="O849" s="5" cm="1">
        <f t="array" ref="O84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849" s="5" cm="1">
        <f t="array" ref="P84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849" s="5" cm="1">
        <f t="array" ref="Q849">MAX(IF((ProjectInfoTable[ProjectName]=ContinuousStatsTable[[#This Row],[ProjectName]]),(ProjectInfoTable[ProjectName]=ContinuousStatsTable[[#This Row],[ProjectName]])*ProjectInfoTable[ConfidenceInterval]))</f>
        <v>0.95</v>
      </c>
      <c r="R8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849" s="5" cm="1">
        <f t="array" ref="S849">MIN(IF((ContinuousStatsTable[GroupByKey]=ContinuousStatsTable[[#This Row],[GroupByKey]]),(ContinuousStatsTable[GroupByKey]=ContinuousStatsTable[[#This Row],[GroupByKey]])*ContinuousStatsTable[Average]))</f>
        <v>1.2588231451035701</v>
      </c>
      <c r="T849" s="5" cm="1">
        <f t="array" ref="T849">MAX(IF((ContinuousStatsTable[GroupByKey]=ContinuousStatsTable[[#This Row],[GroupByKey]]),(ContinuousStatsTable[GroupByKey]=ContinuousStatsTable[[#This Row],[GroupByKey]])*ContinuousStatsTable[Average]))</f>
        <v>4.9134925203039197</v>
      </c>
      <c r="U849" s="5">
        <f>IF((ContinuousStatsTable[[#This Row],[RepsRequested]]&gt;1),ContinuousStatsTable[[#This Row],[HalfWidth]],ContinuousStatsTable[[#This Row],[BatchMeansHalfWidth]])</f>
        <v>0.23893952850585826</v>
      </c>
    </row>
    <row r="850" spans="1:21" x14ac:dyDescent="0.35">
      <c r="A850" t="s">
        <v>68</v>
      </c>
      <c r="B850" t="s">
        <v>70</v>
      </c>
      <c r="C850">
        <v>19</v>
      </c>
      <c r="D850" t="s">
        <v>112</v>
      </c>
      <c r="E850" t="s">
        <v>104</v>
      </c>
      <c r="F850" t="s">
        <v>102</v>
      </c>
      <c r="G850">
        <v>41.812600300008597</v>
      </c>
      <c r="H850">
        <v>2E+20</v>
      </c>
      <c r="I850">
        <v>0</v>
      </c>
      <c r="J850">
        <v>48</v>
      </c>
      <c r="K850">
        <v>48</v>
      </c>
      <c r="L850">
        <v>0</v>
      </c>
      <c r="M85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850" s="5" cm="1">
        <f t="array" ref="N850">MAX(IF((ProjectInfoTable[ProjectName]=ContinuousStatsTable[[#This Row],[ProjectName]]),(ProjectInfoTable[ProjectName]=ContinuousStatsTable[[#This Row],[ProjectName]])*ProjectInfoTable[NumberOfReplications]))</f>
        <v>40</v>
      </c>
      <c r="O850" s="5" cm="1">
        <f t="array" ref="O85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850" s="5" cm="1">
        <f t="array" ref="P85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850" s="5" cm="1">
        <f t="array" ref="Q850">MAX(IF((ProjectInfoTable[ProjectName]=ContinuousStatsTable[[#This Row],[ProjectName]]),(ProjectInfoTable[ProjectName]=ContinuousStatsTable[[#This Row],[ProjectName]])*ProjectInfoTable[ConfidenceInterval]))</f>
        <v>0.95</v>
      </c>
      <c r="R8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850" s="5" cm="1">
        <f t="array" ref="S850">MIN(IF((ContinuousStatsTable[GroupByKey]=ContinuousStatsTable[[#This Row],[GroupByKey]]),(ContinuousStatsTable[GroupByKey]=ContinuousStatsTable[[#This Row],[GroupByKey]])*ContinuousStatsTable[Average]))</f>
        <v>39.319148936170201</v>
      </c>
      <c r="T850" s="5" cm="1">
        <f t="array" ref="T850">MAX(IF((ContinuousStatsTable[GroupByKey]=ContinuousStatsTable[[#This Row],[GroupByKey]]),(ContinuousStatsTable[GroupByKey]=ContinuousStatsTable[[#This Row],[GroupByKey]])*ContinuousStatsTable[Average]))</f>
        <v>43.914893617021299</v>
      </c>
      <c r="U850" s="5">
        <f>IF((ContinuousStatsTable[[#This Row],[RepsRequested]]&gt;1),ContinuousStatsTable[[#This Row],[HalfWidth]],ContinuousStatsTable[[#This Row],[BatchMeansHalfWidth]])</f>
        <v>0.37377625497939559</v>
      </c>
    </row>
    <row r="851" spans="1:21" x14ac:dyDescent="0.35">
      <c r="A851" t="s">
        <v>68</v>
      </c>
      <c r="B851" t="s">
        <v>70</v>
      </c>
      <c r="C851">
        <v>19</v>
      </c>
      <c r="D851" t="s">
        <v>113</v>
      </c>
      <c r="E851" t="s">
        <v>101</v>
      </c>
      <c r="F851" t="s">
        <v>102</v>
      </c>
      <c r="G851">
        <v>2.9989857875003599E-2</v>
      </c>
      <c r="H851">
        <v>2E+20</v>
      </c>
      <c r="I851">
        <v>0</v>
      </c>
      <c r="J851">
        <v>1</v>
      </c>
      <c r="K851">
        <v>0.22222222222222199</v>
      </c>
      <c r="L851">
        <v>0</v>
      </c>
      <c r="M85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851" s="5" cm="1">
        <f t="array" ref="N851">MAX(IF((ProjectInfoTable[ProjectName]=ContinuousStatsTable[[#This Row],[ProjectName]]),(ProjectInfoTable[ProjectName]=ContinuousStatsTable[[#This Row],[ProjectName]])*ProjectInfoTable[NumberOfReplications]))</f>
        <v>40</v>
      </c>
      <c r="O851" s="5" cm="1">
        <f t="array" ref="O85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851" s="5" cm="1">
        <f t="array" ref="P85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851" s="5" cm="1">
        <f t="array" ref="Q851">MAX(IF((ProjectInfoTable[ProjectName]=ContinuousStatsTable[[#This Row],[ProjectName]]),(ProjectInfoTable[ProjectName]=ContinuousStatsTable[[#This Row],[ProjectName]])*ProjectInfoTable[ConfidenceInterval]))</f>
        <v>0.95</v>
      </c>
      <c r="R8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851" s="5" cm="1">
        <f t="array" ref="S851">MIN(IF((ContinuousStatsTable[GroupByKey]=ContinuousStatsTable[[#This Row],[GroupByKey]]),(ContinuousStatsTable[GroupByKey]=ContinuousStatsTable[[#This Row],[GroupByKey]])*ContinuousStatsTable[Average]))</f>
        <v>1.9285676078063401E-2</v>
      </c>
      <c r="T851" s="5" cm="1">
        <f t="array" ref="T851">MAX(IF((ContinuousStatsTable[GroupByKey]=ContinuousStatsTable[[#This Row],[GroupByKey]]),(ContinuousStatsTable[GroupByKey]=ContinuousStatsTable[[#This Row],[GroupByKey]])*ContinuousStatsTable[Average]))</f>
        <v>4.8625620211652898E-2</v>
      </c>
      <c r="U851" s="5">
        <f>IF((ContinuousStatsTable[[#This Row],[RepsRequested]]&gt;1),ContinuousStatsTable[[#This Row],[HalfWidth]],ContinuousStatsTable[[#This Row],[BatchMeansHalfWidth]])</f>
        <v>2.3250169252848917E-3</v>
      </c>
    </row>
    <row r="852" spans="1:21" x14ac:dyDescent="0.35">
      <c r="A852" t="s">
        <v>68</v>
      </c>
      <c r="B852" t="s">
        <v>70</v>
      </c>
      <c r="C852">
        <v>19</v>
      </c>
      <c r="D852" t="s">
        <v>113</v>
      </c>
      <c r="E852" t="s">
        <v>103</v>
      </c>
      <c r="F852" t="s">
        <v>102</v>
      </c>
      <c r="G852">
        <v>0.97682438434213803</v>
      </c>
      <c r="H852">
        <v>2E+20</v>
      </c>
      <c r="I852">
        <v>0</v>
      </c>
      <c r="J852">
        <v>18</v>
      </c>
      <c r="K852">
        <v>8</v>
      </c>
      <c r="L852">
        <v>0</v>
      </c>
      <c r="M85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852" s="5" cm="1">
        <f t="array" ref="N852">MAX(IF((ProjectInfoTable[ProjectName]=ContinuousStatsTable[[#This Row],[ProjectName]]),(ProjectInfoTable[ProjectName]=ContinuousStatsTable[[#This Row],[ProjectName]])*ProjectInfoTable[NumberOfReplications]))</f>
        <v>40</v>
      </c>
      <c r="O852" s="5" cm="1">
        <f t="array" ref="O85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852" s="5" cm="1">
        <f t="array" ref="P85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852" s="5" cm="1">
        <f t="array" ref="Q852">MAX(IF((ProjectInfoTable[ProjectName]=ContinuousStatsTable[[#This Row],[ProjectName]]),(ProjectInfoTable[ProjectName]=ContinuousStatsTable[[#This Row],[ProjectName]])*ProjectInfoTable[ConfidenceInterval]))</f>
        <v>0.95</v>
      </c>
      <c r="R8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852" s="5" cm="1">
        <f t="array" ref="S852">MIN(IF((ContinuousStatsTable[GroupByKey]=ContinuousStatsTable[[#This Row],[GroupByKey]]),(ContinuousStatsTable[GroupByKey]=ContinuousStatsTable[[#This Row],[GroupByKey]])*ContinuousStatsTable[Average]))</f>
        <v>0.49501686695507002</v>
      </c>
      <c r="T852" s="5" cm="1">
        <f t="array" ref="T852">MAX(IF((ContinuousStatsTable[GroupByKey]=ContinuousStatsTable[[#This Row],[GroupByKey]]),(ContinuousStatsTable[GroupByKey]=ContinuousStatsTable[[#This Row],[GroupByKey]])*ContinuousStatsTable[Average]))</f>
        <v>1.34083283444468</v>
      </c>
      <c r="U852" s="5">
        <f>IF((ContinuousStatsTable[[#This Row],[RepsRequested]]&gt;1),ContinuousStatsTable[[#This Row],[HalfWidth]],ContinuousStatsTable[[#This Row],[BatchMeansHalfWidth]])</f>
        <v>6.3703063430586918E-2</v>
      </c>
    </row>
    <row r="853" spans="1:21" x14ac:dyDescent="0.35">
      <c r="A853" t="s">
        <v>68</v>
      </c>
      <c r="B853" t="s">
        <v>70</v>
      </c>
      <c r="C853">
        <v>19</v>
      </c>
      <c r="D853" t="s">
        <v>113</v>
      </c>
      <c r="E853" t="s">
        <v>104</v>
      </c>
      <c r="F853" t="s">
        <v>102</v>
      </c>
      <c r="G853">
        <v>34.353956711321402</v>
      </c>
      <c r="H853">
        <v>2E+20</v>
      </c>
      <c r="I853">
        <v>0</v>
      </c>
      <c r="J853">
        <v>36</v>
      </c>
      <c r="K853">
        <v>36</v>
      </c>
      <c r="L853">
        <v>0</v>
      </c>
      <c r="M85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853" s="5" cm="1">
        <f t="array" ref="N853">MAX(IF((ProjectInfoTable[ProjectName]=ContinuousStatsTable[[#This Row],[ProjectName]]),(ProjectInfoTable[ProjectName]=ContinuousStatsTable[[#This Row],[ProjectName]])*ProjectInfoTable[NumberOfReplications]))</f>
        <v>40</v>
      </c>
      <c r="O853" s="5" cm="1">
        <f t="array" ref="O85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853" s="5" cm="1">
        <f t="array" ref="P85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853" s="5" cm="1">
        <f t="array" ref="Q853">MAX(IF((ProjectInfoTable[ProjectName]=ContinuousStatsTable[[#This Row],[ProjectName]]),(ProjectInfoTable[ProjectName]=ContinuousStatsTable[[#This Row],[ProjectName]])*ProjectInfoTable[ConfidenceInterval]))</f>
        <v>0.95</v>
      </c>
      <c r="R8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853" s="5" cm="1">
        <f t="array" ref="S853">MIN(IF((ContinuousStatsTable[GroupByKey]=ContinuousStatsTable[[#This Row],[GroupByKey]]),(ContinuousStatsTable[GroupByKey]=ContinuousStatsTable[[#This Row],[GroupByKey]])*ContinuousStatsTable[Average]))</f>
        <v>33.840029614371403</v>
      </c>
      <c r="T853" s="5" cm="1">
        <f t="array" ref="T853">MAX(IF((ContinuousStatsTable[GroupByKey]=ContinuousStatsTable[[#This Row],[GroupByKey]]),(ContinuousStatsTable[GroupByKey]=ContinuousStatsTable[[#This Row],[GroupByKey]])*ContinuousStatsTable[Average]))</f>
        <v>34.468085106383</v>
      </c>
      <c r="U853" s="5">
        <f>IF((ContinuousStatsTable[[#This Row],[RepsRequested]]&gt;1),ContinuousStatsTable[[#This Row],[HalfWidth]],ContinuousStatsTable[[#This Row],[BatchMeansHalfWidth]])</f>
        <v>5.7059994756210479E-2</v>
      </c>
    </row>
    <row r="854" spans="1:21" x14ac:dyDescent="0.35">
      <c r="A854" t="s">
        <v>68</v>
      </c>
      <c r="B854" t="s">
        <v>70</v>
      </c>
      <c r="C854">
        <v>19</v>
      </c>
      <c r="D854" t="s">
        <v>114</v>
      </c>
      <c r="E854" t="s">
        <v>101</v>
      </c>
      <c r="F854" t="s">
        <v>102</v>
      </c>
      <c r="G854">
        <v>8.1026627716219699E-2</v>
      </c>
      <c r="H854">
        <v>3.7444787317357897E-2</v>
      </c>
      <c r="I854">
        <v>0</v>
      </c>
      <c r="J854">
        <v>1</v>
      </c>
      <c r="K854">
        <v>2.7777777777777801E-2</v>
      </c>
      <c r="L854">
        <v>0</v>
      </c>
      <c r="M85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854" s="5" cm="1">
        <f t="array" ref="N854">MAX(IF((ProjectInfoTable[ProjectName]=ContinuousStatsTable[[#This Row],[ProjectName]]),(ProjectInfoTable[ProjectName]=ContinuousStatsTable[[#This Row],[ProjectName]])*ProjectInfoTable[NumberOfReplications]))</f>
        <v>40</v>
      </c>
      <c r="O854" s="5" cm="1">
        <f t="array" ref="O85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854" s="5" cm="1">
        <f t="array" ref="P85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854" s="5" cm="1">
        <f t="array" ref="Q854">MAX(IF((ProjectInfoTable[ProjectName]=ContinuousStatsTable[[#This Row],[ProjectName]]),(ProjectInfoTable[ProjectName]=ContinuousStatsTable[[#This Row],[ProjectName]])*ProjectInfoTable[ConfidenceInterval]))</f>
        <v>0.95</v>
      </c>
      <c r="R8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854" s="5" cm="1">
        <f t="array" ref="S854">MIN(IF((ContinuousStatsTable[GroupByKey]=ContinuousStatsTable[[#This Row],[GroupByKey]]),(ContinuousStatsTable[GroupByKey]=ContinuousStatsTable[[#This Row],[GroupByKey]])*ContinuousStatsTable[Average]))</f>
        <v>5.2407092959504499E-2</v>
      </c>
      <c r="T854" s="5" cm="1">
        <f t="array" ref="T854">MAX(IF((ContinuousStatsTable[GroupByKey]=ContinuousStatsTable[[#This Row],[GroupByKey]]),(ContinuousStatsTable[GroupByKey]=ContinuousStatsTable[[#This Row],[GroupByKey]])*ContinuousStatsTable[Average]))</f>
        <v>0.13103116230963199</v>
      </c>
      <c r="U854" s="5">
        <f>IF((ContinuousStatsTable[[#This Row],[RepsRequested]]&gt;1),ContinuousStatsTable[[#This Row],[HalfWidth]],ContinuousStatsTable[[#This Row],[BatchMeansHalfWidth]])</f>
        <v>7.2364318332914495E-3</v>
      </c>
    </row>
    <row r="855" spans="1:21" x14ac:dyDescent="0.35">
      <c r="A855" t="s">
        <v>68</v>
      </c>
      <c r="B855" t="s">
        <v>70</v>
      </c>
      <c r="C855">
        <v>19</v>
      </c>
      <c r="D855" t="s">
        <v>114</v>
      </c>
      <c r="E855" t="s">
        <v>103</v>
      </c>
      <c r="F855" t="s">
        <v>102</v>
      </c>
      <c r="G855">
        <v>2.38075828530893</v>
      </c>
      <c r="H855">
        <v>0.82891094928432096</v>
      </c>
      <c r="I855">
        <v>0</v>
      </c>
      <c r="J855">
        <v>12</v>
      </c>
      <c r="K855">
        <v>1</v>
      </c>
      <c r="L855">
        <v>0</v>
      </c>
      <c r="M85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855" s="5" cm="1">
        <f t="array" ref="N855">MAX(IF((ProjectInfoTable[ProjectName]=ContinuousStatsTable[[#This Row],[ProjectName]]),(ProjectInfoTable[ProjectName]=ContinuousStatsTable[[#This Row],[ProjectName]])*ProjectInfoTable[NumberOfReplications]))</f>
        <v>40</v>
      </c>
      <c r="O855" s="5" cm="1">
        <f t="array" ref="O85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855" s="5" cm="1">
        <f t="array" ref="P85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855" s="5" cm="1">
        <f t="array" ref="Q855">MAX(IF((ProjectInfoTable[ProjectName]=ContinuousStatsTable[[#This Row],[ProjectName]]),(ProjectInfoTable[ProjectName]=ContinuousStatsTable[[#This Row],[ProjectName]])*ProjectInfoTable[ConfidenceInterval]))</f>
        <v>0.95</v>
      </c>
      <c r="R8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855" s="5" cm="1">
        <f t="array" ref="S855">MIN(IF((ContinuousStatsTable[GroupByKey]=ContinuousStatsTable[[#This Row],[GroupByKey]]),(ContinuousStatsTable[GroupByKey]=ContinuousStatsTable[[#This Row],[GroupByKey]])*ContinuousStatsTable[Average]))</f>
        <v>1.4135292926674801</v>
      </c>
      <c r="T855" s="5" cm="1">
        <f t="array" ref="T855">MAX(IF((ContinuousStatsTable[GroupByKey]=ContinuousStatsTable[[#This Row],[GroupByKey]]),(ContinuousStatsTable[GroupByKey]=ContinuousStatsTable[[#This Row],[GroupByKey]])*ContinuousStatsTable[Average]))</f>
        <v>3.63156438765147</v>
      </c>
      <c r="U855" s="5">
        <f>IF((ContinuousStatsTable[[#This Row],[RepsRequested]]&gt;1),ContinuousStatsTable[[#This Row],[HalfWidth]],ContinuousStatsTable[[#This Row],[BatchMeansHalfWidth]])</f>
        <v>0.17088156037632463</v>
      </c>
    </row>
    <row r="856" spans="1:21" x14ac:dyDescent="0.35">
      <c r="A856" t="s">
        <v>68</v>
      </c>
      <c r="B856" t="s">
        <v>70</v>
      </c>
      <c r="C856">
        <v>19</v>
      </c>
      <c r="D856" t="s">
        <v>114</v>
      </c>
      <c r="E856" t="s">
        <v>104</v>
      </c>
      <c r="F856" t="s">
        <v>102</v>
      </c>
      <c r="G856">
        <v>33.901413173931701</v>
      </c>
      <c r="H856">
        <v>2E+20</v>
      </c>
      <c r="I856">
        <v>0</v>
      </c>
      <c r="J856">
        <v>36</v>
      </c>
      <c r="K856">
        <v>36</v>
      </c>
      <c r="L856">
        <v>0</v>
      </c>
      <c r="M85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856" s="5" cm="1">
        <f t="array" ref="N856">MAX(IF((ProjectInfoTable[ProjectName]=ContinuousStatsTable[[#This Row],[ProjectName]]),(ProjectInfoTable[ProjectName]=ContinuousStatsTable[[#This Row],[ProjectName]])*ProjectInfoTable[NumberOfReplications]))</f>
        <v>40</v>
      </c>
      <c r="O856" s="5" cm="1">
        <f t="array" ref="O85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856" s="5" cm="1">
        <f t="array" ref="P85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856" s="5" cm="1">
        <f t="array" ref="Q856">MAX(IF((ProjectInfoTable[ProjectName]=ContinuousStatsTable[[#This Row],[ProjectName]]),(ProjectInfoTable[ProjectName]=ContinuousStatsTable[[#This Row],[ProjectName]])*ProjectInfoTable[ConfidenceInterval]))</f>
        <v>0.95</v>
      </c>
      <c r="R8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856" s="5" cm="1">
        <f t="array" ref="S856">MIN(IF((ContinuousStatsTable[GroupByKey]=ContinuousStatsTable[[#This Row],[GroupByKey]]),(ContinuousStatsTable[GroupByKey]=ContinuousStatsTable[[#This Row],[GroupByKey]])*ContinuousStatsTable[Average]))</f>
        <v>32.66897321215</v>
      </c>
      <c r="T856" s="5" cm="1">
        <f t="array" ref="T856">MAX(IF((ContinuousStatsTable[GroupByKey]=ContinuousStatsTable[[#This Row],[GroupByKey]]),(ContinuousStatsTable[GroupByKey]=ContinuousStatsTable[[#This Row],[GroupByKey]])*ContinuousStatsTable[Average]))</f>
        <v>34.468085106383</v>
      </c>
      <c r="U856" s="5">
        <f>IF((ContinuousStatsTable[[#This Row],[RepsRequested]]&gt;1),ContinuousStatsTable[[#This Row],[HalfWidth]],ContinuousStatsTable[[#This Row],[BatchMeansHalfWidth]])</f>
        <v>0.15911903310216846</v>
      </c>
    </row>
    <row r="857" spans="1:21" x14ac:dyDescent="0.35">
      <c r="A857" t="s">
        <v>68</v>
      </c>
      <c r="B857" t="s">
        <v>70</v>
      </c>
      <c r="C857">
        <v>20</v>
      </c>
      <c r="D857" t="s">
        <v>71</v>
      </c>
      <c r="E857" t="s">
        <v>98</v>
      </c>
      <c r="F857" t="s">
        <v>73</v>
      </c>
      <c r="G857">
        <v>0</v>
      </c>
      <c r="H857">
        <v>2E+20</v>
      </c>
      <c r="I857">
        <v>0</v>
      </c>
      <c r="J857">
        <v>0</v>
      </c>
      <c r="K857">
        <v>0</v>
      </c>
      <c r="L857">
        <v>0</v>
      </c>
      <c r="M85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857" s="5" cm="1">
        <f t="array" ref="N857">MAX(IF((ProjectInfoTable[ProjectName]=ContinuousStatsTable[[#This Row],[ProjectName]]),(ProjectInfoTable[ProjectName]=ContinuousStatsTable[[#This Row],[ProjectName]])*ProjectInfoTable[NumberOfReplications]))</f>
        <v>40</v>
      </c>
      <c r="O857" s="5" cm="1">
        <f t="array" ref="O85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857" s="5" cm="1">
        <f t="array" ref="P85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857" s="5" cm="1">
        <f t="array" ref="Q857">MAX(IF((ProjectInfoTable[ProjectName]=ContinuousStatsTable[[#This Row],[ProjectName]]),(ProjectInfoTable[ProjectName]=ContinuousStatsTable[[#This Row],[ProjectName]])*ProjectInfoTable[ConfidenceInterval]))</f>
        <v>0.95</v>
      </c>
      <c r="R8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857" s="5" cm="1">
        <f t="array" ref="S857">MIN(IF((ContinuousStatsTable[GroupByKey]=ContinuousStatsTable[[#This Row],[GroupByKey]]),(ContinuousStatsTable[GroupByKey]=ContinuousStatsTable[[#This Row],[GroupByKey]])*ContinuousStatsTable[Average]))</f>
        <v>0</v>
      </c>
      <c r="T857" s="5" cm="1">
        <f t="array" ref="T857">MAX(IF((ContinuousStatsTable[GroupByKey]=ContinuousStatsTable[[#This Row],[GroupByKey]]),(ContinuousStatsTable[GroupByKey]=ContinuousStatsTable[[#This Row],[GroupByKey]])*ContinuousStatsTable[Average]))</f>
        <v>0.39810019353189602</v>
      </c>
      <c r="U857" s="5">
        <f>IF((ContinuousStatsTable[[#This Row],[RepsRequested]]&gt;1),ContinuousStatsTable[[#This Row],[HalfWidth]],ContinuousStatsTable[[#This Row],[BatchMeansHalfWidth]])</f>
        <v>3.517181568707349E-2</v>
      </c>
    </row>
    <row r="858" spans="1:21" x14ac:dyDescent="0.35">
      <c r="A858" t="s">
        <v>68</v>
      </c>
      <c r="B858" t="s">
        <v>70</v>
      </c>
      <c r="C858">
        <v>20</v>
      </c>
      <c r="D858" t="s">
        <v>77</v>
      </c>
      <c r="E858" t="s">
        <v>98</v>
      </c>
      <c r="F858" t="s">
        <v>73</v>
      </c>
      <c r="G858">
        <v>2.0690411743270101</v>
      </c>
      <c r="H858">
        <v>2E+20</v>
      </c>
      <c r="I858">
        <v>0</v>
      </c>
      <c r="J858">
        <v>17</v>
      </c>
      <c r="K858">
        <v>0</v>
      </c>
      <c r="L858">
        <v>0</v>
      </c>
      <c r="M85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858" s="5" cm="1">
        <f t="array" ref="N858">MAX(IF((ProjectInfoTable[ProjectName]=ContinuousStatsTable[[#This Row],[ProjectName]]),(ProjectInfoTable[ProjectName]=ContinuousStatsTable[[#This Row],[ProjectName]])*ProjectInfoTable[NumberOfReplications]))</f>
        <v>40</v>
      </c>
      <c r="O858" s="5" cm="1">
        <f t="array" ref="O85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858" s="5" cm="1">
        <f t="array" ref="P85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858" s="5" cm="1">
        <f t="array" ref="Q858">MAX(IF((ProjectInfoTable[ProjectName]=ContinuousStatsTable[[#This Row],[ProjectName]]),(ProjectInfoTable[ProjectName]=ContinuousStatsTable[[#This Row],[ProjectName]])*ProjectInfoTable[ConfidenceInterval]))</f>
        <v>0.95</v>
      </c>
      <c r="R8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858" s="5" cm="1">
        <f t="array" ref="S858">MIN(IF((ContinuousStatsTable[GroupByKey]=ContinuousStatsTable[[#This Row],[GroupByKey]]),(ContinuousStatsTable[GroupByKey]=ContinuousStatsTable[[#This Row],[GroupByKey]])*ContinuousStatsTable[Average]))</f>
        <v>1.97697145350313</v>
      </c>
      <c r="T858" s="5" cm="1">
        <f t="array" ref="T858">MAX(IF((ContinuousStatsTable[GroupByKey]=ContinuousStatsTable[[#This Row],[GroupByKey]]),(ContinuousStatsTable[GroupByKey]=ContinuousStatsTable[[#This Row],[GroupByKey]])*ContinuousStatsTable[Average]))</f>
        <v>41.178919364966802</v>
      </c>
      <c r="U858" s="5">
        <f>IF((ContinuousStatsTable[[#This Row],[RepsRequested]]&gt;1),ContinuousStatsTable[[#This Row],[HalfWidth]],ContinuousStatsTable[[#This Row],[BatchMeansHalfWidth]])</f>
        <v>3.4233048293887243</v>
      </c>
    </row>
    <row r="859" spans="1:21" x14ac:dyDescent="0.35">
      <c r="A859" t="s">
        <v>68</v>
      </c>
      <c r="B859" t="s">
        <v>70</v>
      </c>
      <c r="C859">
        <v>20</v>
      </c>
      <c r="D859" t="s">
        <v>78</v>
      </c>
      <c r="E859" t="s">
        <v>98</v>
      </c>
      <c r="F859" t="s">
        <v>73</v>
      </c>
      <c r="G859">
        <v>0.82339579442127697</v>
      </c>
      <c r="H859">
        <v>2E+20</v>
      </c>
      <c r="I859">
        <v>0</v>
      </c>
      <c r="J859">
        <v>6</v>
      </c>
      <c r="K859">
        <v>0</v>
      </c>
      <c r="L859">
        <v>0</v>
      </c>
      <c r="M85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859" s="5" cm="1">
        <f t="array" ref="N859">MAX(IF((ProjectInfoTable[ProjectName]=ContinuousStatsTable[[#This Row],[ProjectName]]),(ProjectInfoTable[ProjectName]=ContinuousStatsTable[[#This Row],[ProjectName]])*ProjectInfoTable[NumberOfReplications]))</f>
        <v>40</v>
      </c>
      <c r="O859" s="5" cm="1">
        <f t="array" ref="O85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859" s="5" cm="1">
        <f t="array" ref="P85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859" s="5" cm="1">
        <f t="array" ref="Q859">MAX(IF((ProjectInfoTable[ProjectName]=ContinuousStatsTable[[#This Row],[ProjectName]]),(ProjectInfoTable[ProjectName]=ContinuousStatsTable[[#This Row],[ProjectName]])*ProjectInfoTable[ConfidenceInterval]))</f>
        <v>0.95</v>
      </c>
      <c r="R8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859" s="5" cm="1">
        <f t="array" ref="S859">MIN(IF((ContinuousStatsTable[GroupByKey]=ContinuousStatsTable[[#This Row],[GroupByKey]]),(ContinuousStatsTable[GroupByKey]=ContinuousStatsTable[[#This Row],[GroupByKey]])*ContinuousStatsTable[Average]))</f>
        <v>0.454771552839979</v>
      </c>
      <c r="T859" s="5" cm="1">
        <f t="array" ref="T859">MAX(IF((ContinuousStatsTable[GroupByKey]=ContinuousStatsTable[[#This Row],[GroupByKey]]),(ContinuousStatsTable[GroupByKey]=ContinuousStatsTable[[#This Row],[GroupByKey]])*ContinuousStatsTable[Average]))</f>
        <v>19.253696848776201</v>
      </c>
      <c r="U859" s="5">
        <f>IF((ContinuousStatsTable[[#This Row],[RepsRequested]]&gt;1),ContinuousStatsTable[[#This Row],[HalfWidth]],ContinuousStatsTable[[#This Row],[BatchMeansHalfWidth]])</f>
        <v>1.1662037419143689</v>
      </c>
    </row>
    <row r="860" spans="1:21" x14ac:dyDescent="0.35">
      <c r="A860" t="s">
        <v>68</v>
      </c>
      <c r="B860" t="s">
        <v>70</v>
      </c>
      <c r="C860">
        <v>20</v>
      </c>
      <c r="D860" t="s">
        <v>79</v>
      </c>
      <c r="E860" t="s">
        <v>99</v>
      </c>
      <c r="F860" t="s">
        <v>81</v>
      </c>
      <c r="G860">
        <v>13.1688445993387</v>
      </c>
      <c r="H860">
        <v>2E+20</v>
      </c>
      <c r="I860">
        <v>2</v>
      </c>
      <c r="J860">
        <v>41</v>
      </c>
      <c r="K860">
        <v>4</v>
      </c>
      <c r="L860">
        <v>0</v>
      </c>
      <c r="M86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860" s="5" cm="1">
        <f t="array" ref="N860">MAX(IF((ProjectInfoTable[ProjectName]=ContinuousStatsTable[[#This Row],[ProjectName]]),(ProjectInfoTable[ProjectName]=ContinuousStatsTable[[#This Row],[ProjectName]])*ProjectInfoTable[NumberOfReplications]))</f>
        <v>40</v>
      </c>
      <c r="O860" s="5" cm="1">
        <f t="array" ref="O86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860" s="5" cm="1">
        <f t="array" ref="P86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860" s="5" cm="1">
        <f t="array" ref="Q860">MAX(IF((ProjectInfoTable[ProjectName]=ContinuousStatsTable[[#This Row],[ProjectName]]),(ProjectInfoTable[ProjectName]=ContinuousStatsTable[[#This Row],[ProjectName]])*ProjectInfoTable[ConfidenceInterval]))</f>
        <v>0.95</v>
      </c>
      <c r="R8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860" s="5" cm="1">
        <f t="array" ref="S860">MIN(IF((ContinuousStatsTable[GroupByKey]=ContinuousStatsTable[[#This Row],[GroupByKey]]),(ContinuousStatsTable[GroupByKey]=ContinuousStatsTable[[#This Row],[GroupByKey]])*ContinuousStatsTable[Average]))</f>
        <v>13.1688445993387</v>
      </c>
      <c r="T860" s="5" cm="1">
        <f t="array" ref="T860">MAX(IF((ContinuousStatsTable[GroupByKey]=ContinuousStatsTable[[#This Row],[GroupByKey]]),(ContinuousStatsTable[GroupByKey]=ContinuousStatsTable[[#This Row],[GroupByKey]])*ContinuousStatsTable[Average]))</f>
        <v>68.135346638049199</v>
      </c>
      <c r="U860" s="5">
        <f>IF((ContinuousStatsTable[[#This Row],[RepsRequested]]&gt;1),ContinuousStatsTable[[#This Row],[HalfWidth]],ContinuousStatsTable[[#This Row],[BatchMeansHalfWidth]])</f>
        <v>4.6926448559231861</v>
      </c>
    </row>
    <row r="861" spans="1:21" x14ac:dyDescent="0.35">
      <c r="A861" t="s">
        <v>68</v>
      </c>
      <c r="B861" t="s">
        <v>70</v>
      </c>
      <c r="C861">
        <v>20</v>
      </c>
      <c r="D861" t="s">
        <v>87</v>
      </c>
      <c r="E861" t="s">
        <v>98</v>
      </c>
      <c r="F861" t="s">
        <v>73</v>
      </c>
      <c r="G861">
        <v>0</v>
      </c>
      <c r="H861">
        <v>2E+20</v>
      </c>
      <c r="I861">
        <v>0</v>
      </c>
      <c r="J861">
        <v>0</v>
      </c>
      <c r="K861">
        <v>0</v>
      </c>
      <c r="L861">
        <v>0</v>
      </c>
      <c r="M86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861" s="5" cm="1">
        <f t="array" ref="N861">MAX(IF((ProjectInfoTable[ProjectName]=ContinuousStatsTable[[#This Row],[ProjectName]]),(ProjectInfoTable[ProjectName]=ContinuousStatsTable[[#This Row],[ProjectName]])*ProjectInfoTable[NumberOfReplications]))</f>
        <v>40</v>
      </c>
      <c r="O861" s="5" cm="1">
        <f t="array" ref="O86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861" s="5" cm="1">
        <f t="array" ref="P86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861" s="5" cm="1">
        <f t="array" ref="Q861">MAX(IF((ProjectInfoTable[ProjectName]=ContinuousStatsTable[[#This Row],[ProjectName]]),(ProjectInfoTable[ProjectName]=ContinuousStatsTable[[#This Row],[ProjectName]])*ProjectInfoTable[ConfidenceInterval]))</f>
        <v>0.95</v>
      </c>
      <c r="R8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861" s="5" cm="1">
        <f t="array" ref="S861">MIN(IF((ContinuousStatsTable[GroupByKey]=ContinuousStatsTable[[#This Row],[GroupByKey]]),(ContinuousStatsTable[GroupByKey]=ContinuousStatsTable[[#This Row],[GroupByKey]])*ContinuousStatsTable[Average]))</f>
        <v>0</v>
      </c>
      <c r="T861" s="5" cm="1">
        <f t="array" ref="T861">MAX(IF((ContinuousStatsTable[GroupByKey]=ContinuousStatsTable[[#This Row],[GroupByKey]]),(ContinuousStatsTable[GroupByKey]=ContinuousStatsTable[[#This Row],[GroupByKey]])*ContinuousStatsTable[Average]))</f>
        <v>0.33740401833613798</v>
      </c>
      <c r="U861" s="5">
        <f>IF((ContinuousStatsTable[[#This Row],[RepsRequested]]&gt;1),ContinuousStatsTable[[#This Row],[HalfWidth]],ContinuousStatsTable[[#This Row],[BatchMeansHalfWidth]])</f>
        <v>2.7365839349572658E-2</v>
      </c>
    </row>
    <row r="862" spans="1:21" x14ac:dyDescent="0.35">
      <c r="A862" t="s">
        <v>68</v>
      </c>
      <c r="B862" t="s">
        <v>70</v>
      </c>
      <c r="C862">
        <v>20</v>
      </c>
      <c r="D862" t="s">
        <v>100</v>
      </c>
      <c r="E862" t="s">
        <v>101</v>
      </c>
      <c r="F862" t="s">
        <v>102</v>
      </c>
      <c r="G862">
        <v>0.460239554527484</v>
      </c>
      <c r="H862">
        <v>2E+20</v>
      </c>
      <c r="I862">
        <v>0</v>
      </c>
      <c r="J862">
        <v>1</v>
      </c>
      <c r="K862">
        <v>0</v>
      </c>
      <c r="L862">
        <v>0</v>
      </c>
      <c r="M86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862" s="5" cm="1">
        <f t="array" ref="N862">MAX(IF((ProjectInfoTable[ProjectName]=ContinuousStatsTable[[#This Row],[ProjectName]]),(ProjectInfoTable[ProjectName]=ContinuousStatsTable[[#This Row],[ProjectName]])*ProjectInfoTable[NumberOfReplications]))</f>
        <v>40</v>
      </c>
      <c r="O862" s="5" cm="1">
        <f t="array" ref="O86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862" s="5" cm="1">
        <f t="array" ref="P86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862" s="5" cm="1">
        <f t="array" ref="Q862">MAX(IF((ProjectInfoTable[ProjectName]=ContinuousStatsTable[[#This Row],[ProjectName]]),(ProjectInfoTable[ProjectName]=ContinuousStatsTable[[#This Row],[ProjectName]])*ProjectInfoTable[ConfidenceInterval]))</f>
        <v>0.95</v>
      </c>
      <c r="R8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862" s="5" cm="1">
        <f t="array" ref="S862">MIN(IF((ContinuousStatsTable[GroupByKey]=ContinuousStatsTable[[#This Row],[GroupByKey]]),(ContinuousStatsTable[GroupByKey]=ContinuousStatsTable[[#This Row],[GroupByKey]])*ContinuousStatsTable[Average]))</f>
        <v>0.460239554527484</v>
      </c>
      <c r="T862" s="5" cm="1">
        <f t="array" ref="T862">MAX(IF((ContinuousStatsTable[GroupByKey]=ContinuousStatsTable[[#This Row],[GroupByKey]]),(ContinuousStatsTable[GroupByKey]=ContinuousStatsTable[[#This Row],[GroupByKey]])*ContinuousStatsTable[Average]))</f>
        <v>1</v>
      </c>
      <c r="U862" s="5">
        <f>IF((ContinuousStatsTable[[#This Row],[RepsRequested]]&gt;1),ContinuousStatsTable[[#This Row],[HalfWidth]],ContinuousStatsTable[[#This Row],[BatchMeansHalfWidth]])</f>
        <v>4.1864622421722578E-2</v>
      </c>
    </row>
    <row r="863" spans="1:21" x14ac:dyDescent="0.35">
      <c r="A863" t="s">
        <v>68</v>
      </c>
      <c r="B863" t="s">
        <v>70</v>
      </c>
      <c r="C863">
        <v>20</v>
      </c>
      <c r="D863" t="s">
        <v>100</v>
      </c>
      <c r="E863" t="s">
        <v>103</v>
      </c>
      <c r="F863" t="s">
        <v>102</v>
      </c>
      <c r="G863">
        <v>1.38071866358245</v>
      </c>
      <c r="H863">
        <v>2E+20</v>
      </c>
      <c r="I863">
        <v>0</v>
      </c>
      <c r="J863">
        <v>3</v>
      </c>
      <c r="K863">
        <v>0</v>
      </c>
      <c r="L863">
        <v>0</v>
      </c>
      <c r="M86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863" s="5" cm="1">
        <f t="array" ref="N863">MAX(IF((ProjectInfoTable[ProjectName]=ContinuousStatsTable[[#This Row],[ProjectName]]),(ProjectInfoTable[ProjectName]=ContinuousStatsTable[[#This Row],[ProjectName]])*ProjectInfoTable[NumberOfReplications]))</f>
        <v>40</v>
      </c>
      <c r="O863" s="5" cm="1">
        <f t="array" ref="O86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863" s="5" cm="1">
        <f t="array" ref="P86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863" s="5" cm="1">
        <f t="array" ref="Q863">MAX(IF((ProjectInfoTable[ProjectName]=ContinuousStatsTable[[#This Row],[ProjectName]]),(ProjectInfoTable[ProjectName]=ContinuousStatsTable[[#This Row],[ProjectName]])*ProjectInfoTable[ConfidenceInterval]))</f>
        <v>0.95</v>
      </c>
      <c r="R8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863" s="5" cm="1">
        <f t="array" ref="S863">MIN(IF((ContinuousStatsTable[GroupByKey]=ContinuousStatsTable[[#This Row],[GroupByKey]]),(ContinuousStatsTable[GroupByKey]=ContinuousStatsTable[[#This Row],[GroupByKey]])*ContinuousStatsTable[Average]))</f>
        <v>1.38071866358245</v>
      </c>
      <c r="T863" s="5" cm="1">
        <f t="array" ref="T863">MAX(IF((ContinuousStatsTable[GroupByKey]=ContinuousStatsTable[[#This Row],[GroupByKey]]),(ContinuousStatsTable[GroupByKey]=ContinuousStatsTable[[#This Row],[GroupByKey]])*ContinuousStatsTable[Average]))</f>
        <v>3</v>
      </c>
      <c r="U863" s="5">
        <f>IF((ContinuousStatsTable[[#This Row],[RepsRequested]]&gt;1),ContinuousStatsTable[[#This Row],[HalfWidth]],ContinuousStatsTable[[#This Row],[BatchMeansHalfWidth]])</f>
        <v>0.1255938672651678</v>
      </c>
    </row>
    <row r="864" spans="1:21" x14ac:dyDescent="0.35">
      <c r="A864" t="s">
        <v>68</v>
      </c>
      <c r="B864" t="s">
        <v>70</v>
      </c>
      <c r="C864">
        <v>20</v>
      </c>
      <c r="D864" t="s">
        <v>100</v>
      </c>
      <c r="E864" t="s">
        <v>104</v>
      </c>
      <c r="F864" t="s">
        <v>102</v>
      </c>
      <c r="G864">
        <v>3</v>
      </c>
      <c r="H864">
        <v>2E+20</v>
      </c>
      <c r="I864">
        <v>3</v>
      </c>
      <c r="J864">
        <v>3</v>
      </c>
      <c r="K864">
        <v>3</v>
      </c>
      <c r="L864">
        <v>0</v>
      </c>
      <c r="M86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864" s="5" cm="1">
        <f t="array" ref="N864">MAX(IF((ProjectInfoTable[ProjectName]=ContinuousStatsTable[[#This Row],[ProjectName]]),(ProjectInfoTable[ProjectName]=ContinuousStatsTable[[#This Row],[ProjectName]])*ProjectInfoTable[NumberOfReplications]))</f>
        <v>40</v>
      </c>
      <c r="O864" s="5" cm="1">
        <f t="array" ref="O864">IFERROR(AVERAGE(IF((ContinuousStatsTable[GroupByKey]=ContinuousStatsTable[[#This Row],[GroupByKey]]),(ContinuousStatsTable[GroupByKey]=ContinuousStatsTable[[#This Row],[GroupByKey]])*ContinuousStatsTable[Average])),0)</f>
        <v>3</v>
      </c>
      <c r="P864" s="5" cm="1">
        <f t="array" ref="P864">IFERROR(_xlfn.STDEV.S(IF((ContinuousStatsTable[GroupByKey]=ContinuousStatsTable[[#This Row],[GroupByKey]]),(ContinuousStatsTable[GroupByKey]=ContinuousStatsTable[[#This Row],[GroupByKey]])*ContinuousStatsTable[Average])),0)</f>
        <v>0</v>
      </c>
      <c r="Q864" s="5" cm="1">
        <f t="array" ref="Q864">MAX(IF((ProjectInfoTable[ProjectName]=ContinuousStatsTable[[#This Row],[ProjectName]]),(ProjectInfoTable[ProjectName]=ContinuousStatsTable[[#This Row],[ProjectName]])*ProjectInfoTable[ConfidenceInterval]))</f>
        <v>0.95</v>
      </c>
      <c r="R8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4" s="5" cm="1">
        <f t="array" ref="S864">MIN(IF((ContinuousStatsTable[GroupByKey]=ContinuousStatsTable[[#This Row],[GroupByKey]]),(ContinuousStatsTable[GroupByKey]=ContinuousStatsTable[[#This Row],[GroupByKey]])*ContinuousStatsTable[Average]))</f>
        <v>3</v>
      </c>
      <c r="T864" s="5" cm="1">
        <f t="array" ref="T864">MAX(IF((ContinuousStatsTable[GroupByKey]=ContinuousStatsTable[[#This Row],[GroupByKey]]),(ContinuousStatsTable[GroupByKey]=ContinuousStatsTable[[#This Row],[GroupByKey]])*ContinuousStatsTable[Average]))</f>
        <v>3</v>
      </c>
      <c r="U864" s="5">
        <f>IF((ContinuousStatsTable[[#This Row],[RepsRequested]]&gt;1),ContinuousStatsTable[[#This Row],[HalfWidth]],ContinuousStatsTable[[#This Row],[BatchMeansHalfWidth]])</f>
        <v>0</v>
      </c>
    </row>
    <row r="865" spans="1:21" x14ac:dyDescent="0.35">
      <c r="A865" t="s">
        <v>68</v>
      </c>
      <c r="B865" t="s">
        <v>70</v>
      </c>
      <c r="C865">
        <v>20</v>
      </c>
      <c r="D865" t="s">
        <v>105</v>
      </c>
      <c r="E865" t="s">
        <v>101</v>
      </c>
      <c r="F865" t="s">
        <v>102</v>
      </c>
      <c r="G865">
        <v>0.51093143286290499</v>
      </c>
      <c r="H865">
        <v>2E+20</v>
      </c>
      <c r="I865">
        <v>0</v>
      </c>
      <c r="J865">
        <v>1</v>
      </c>
      <c r="K865">
        <v>0</v>
      </c>
      <c r="L865">
        <v>0</v>
      </c>
      <c r="M86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865" s="5" cm="1">
        <f t="array" ref="N865">MAX(IF((ProjectInfoTable[ProjectName]=ContinuousStatsTable[[#This Row],[ProjectName]]),(ProjectInfoTable[ProjectName]=ContinuousStatsTable[[#This Row],[ProjectName]])*ProjectInfoTable[NumberOfReplications]))</f>
        <v>40</v>
      </c>
      <c r="O865" s="5" cm="1">
        <f t="array" ref="O86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865" s="5" cm="1">
        <f t="array" ref="P86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865" s="5" cm="1">
        <f t="array" ref="Q865">MAX(IF((ProjectInfoTable[ProjectName]=ContinuousStatsTable[[#This Row],[ProjectName]]),(ProjectInfoTable[ProjectName]=ContinuousStatsTable[[#This Row],[ProjectName]])*ProjectInfoTable[ConfidenceInterval]))</f>
        <v>0.95</v>
      </c>
      <c r="R8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865" s="5" cm="1">
        <f t="array" ref="S865">MIN(IF((ContinuousStatsTable[GroupByKey]=ContinuousStatsTable[[#This Row],[GroupByKey]]),(ContinuousStatsTable[GroupByKey]=ContinuousStatsTable[[#This Row],[GroupByKey]])*ContinuousStatsTable[Average]))</f>
        <v>0.51093143286290499</v>
      </c>
      <c r="T865" s="5" cm="1">
        <f t="array" ref="T865">MAX(IF((ContinuousStatsTable[GroupByKey]=ContinuousStatsTable[[#This Row],[GroupByKey]]),(ContinuousStatsTable[GroupByKey]=ContinuousStatsTable[[#This Row],[GroupByKey]])*ContinuousStatsTable[Average]))</f>
        <v>0.99324124232539002</v>
      </c>
      <c r="U865" s="5">
        <f>IF((ContinuousStatsTable[[#This Row],[RepsRequested]]&gt;1),ContinuousStatsTable[[#This Row],[HalfWidth]],ContinuousStatsTable[[#This Row],[BatchMeansHalfWidth]])</f>
        <v>3.8036249547188657E-2</v>
      </c>
    </row>
    <row r="866" spans="1:21" x14ac:dyDescent="0.35">
      <c r="A866" t="s">
        <v>68</v>
      </c>
      <c r="B866" t="s">
        <v>70</v>
      </c>
      <c r="C866">
        <v>20</v>
      </c>
      <c r="D866" t="s">
        <v>105</v>
      </c>
      <c r="E866" t="s">
        <v>103</v>
      </c>
      <c r="F866" t="s">
        <v>102</v>
      </c>
      <c r="G866">
        <v>1.02186286572581</v>
      </c>
      <c r="H866">
        <v>2E+20</v>
      </c>
      <c r="I866">
        <v>0</v>
      </c>
      <c r="J866">
        <v>2</v>
      </c>
      <c r="K866">
        <v>0</v>
      </c>
      <c r="L866">
        <v>0</v>
      </c>
      <c r="M86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866" s="5" cm="1">
        <f t="array" ref="N866">MAX(IF((ProjectInfoTable[ProjectName]=ContinuousStatsTable[[#This Row],[ProjectName]]),(ProjectInfoTable[ProjectName]=ContinuousStatsTable[[#This Row],[ProjectName]])*ProjectInfoTable[NumberOfReplications]))</f>
        <v>40</v>
      </c>
      <c r="O866" s="5" cm="1">
        <f t="array" ref="O86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866" s="5" cm="1">
        <f t="array" ref="P86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866" s="5" cm="1">
        <f t="array" ref="Q866">MAX(IF((ProjectInfoTable[ProjectName]=ContinuousStatsTable[[#This Row],[ProjectName]]),(ProjectInfoTable[ProjectName]=ContinuousStatsTable[[#This Row],[ProjectName]])*ProjectInfoTable[ConfidenceInterval]))</f>
        <v>0.95</v>
      </c>
      <c r="R8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866" s="5" cm="1">
        <f t="array" ref="S866">MIN(IF((ContinuousStatsTable[GroupByKey]=ContinuousStatsTable[[#This Row],[GroupByKey]]),(ContinuousStatsTable[GroupByKey]=ContinuousStatsTable[[#This Row],[GroupByKey]])*ContinuousStatsTable[Average]))</f>
        <v>1.02186286572581</v>
      </c>
      <c r="T866" s="5" cm="1">
        <f t="array" ref="T866">MAX(IF((ContinuousStatsTable[GroupByKey]=ContinuousStatsTable[[#This Row],[GroupByKey]]),(ContinuousStatsTable[GroupByKey]=ContinuousStatsTable[[#This Row],[GroupByKey]])*ContinuousStatsTable[Average]))</f>
        <v>1.98648248465078</v>
      </c>
      <c r="U866" s="5">
        <f>IF((ContinuousStatsTable[[#This Row],[RepsRequested]]&gt;1),ContinuousStatsTable[[#This Row],[HalfWidth]],ContinuousStatsTable[[#This Row],[BatchMeansHalfWidth]])</f>
        <v>7.6072499094375606E-2</v>
      </c>
    </row>
    <row r="867" spans="1:21" x14ac:dyDescent="0.35">
      <c r="A867" t="s">
        <v>68</v>
      </c>
      <c r="B867" t="s">
        <v>70</v>
      </c>
      <c r="C867">
        <v>20</v>
      </c>
      <c r="D867" t="s">
        <v>105</v>
      </c>
      <c r="E867" t="s">
        <v>104</v>
      </c>
      <c r="F867" t="s">
        <v>102</v>
      </c>
      <c r="G867">
        <v>2</v>
      </c>
      <c r="H867">
        <v>2E+20</v>
      </c>
      <c r="I867">
        <v>2</v>
      </c>
      <c r="J867">
        <v>2</v>
      </c>
      <c r="K867">
        <v>2</v>
      </c>
      <c r="L867">
        <v>0</v>
      </c>
      <c r="M86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867" s="5" cm="1">
        <f t="array" ref="N867">MAX(IF((ProjectInfoTable[ProjectName]=ContinuousStatsTable[[#This Row],[ProjectName]]),(ProjectInfoTable[ProjectName]=ContinuousStatsTable[[#This Row],[ProjectName]])*ProjectInfoTable[NumberOfReplications]))</f>
        <v>40</v>
      </c>
      <c r="O867" s="5" cm="1">
        <f t="array" ref="O867">IFERROR(AVERAGE(IF((ContinuousStatsTable[GroupByKey]=ContinuousStatsTable[[#This Row],[GroupByKey]]),(ContinuousStatsTable[GroupByKey]=ContinuousStatsTable[[#This Row],[GroupByKey]])*ContinuousStatsTable[Average])),0)</f>
        <v>2</v>
      </c>
      <c r="P867" s="5" cm="1">
        <f t="array" ref="P867">IFERROR(_xlfn.STDEV.S(IF((ContinuousStatsTable[GroupByKey]=ContinuousStatsTable[[#This Row],[GroupByKey]]),(ContinuousStatsTable[GroupByKey]=ContinuousStatsTable[[#This Row],[GroupByKey]])*ContinuousStatsTable[Average])),0)</f>
        <v>0</v>
      </c>
      <c r="Q867" s="5" cm="1">
        <f t="array" ref="Q867">MAX(IF((ProjectInfoTable[ProjectName]=ContinuousStatsTable[[#This Row],[ProjectName]]),(ProjectInfoTable[ProjectName]=ContinuousStatsTable[[#This Row],[ProjectName]])*ProjectInfoTable[ConfidenceInterval]))</f>
        <v>0.95</v>
      </c>
      <c r="R8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7" s="5" cm="1">
        <f t="array" ref="S867">MIN(IF((ContinuousStatsTable[GroupByKey]=ContinuousStatsTable[[#This Row],[GroupByKey]]),(ContinuousStatsTable[GroupByKey]=ContinuousStatsTable[[#This Row],[GroupByKey]])*ContinuousStatsTable[Average]))</f>
        <v>2</v>
      </c>
      <c r="T867" s="5" cm="1">
        <f t="array" ref="T867">MAX(IF((ContinuousStatsTable[GroupByKey]=ContinuousStatsTable[[#This Row],[GroupByKey]]),(ContinuousStatsTable[GroupByKey]=ContinuousStatsTable[[#This Row],[GroupByKey]])*ContinuousStatsTable[Average]))</f>
        <v>2</v>
      </c>
      <c r="U867" s="5">
        <f>IF((ContinuousStatsTable[[#This Row],[RepsRequested]]&gt;1),ContinuousStatsTable[[#This Row],[HalfWidth]],ContinuousStatsTable[[#This Row],[BatchMeansHalfWidth]])</f>
        <v>0</v>
      </c>
    </row>
    <row r="868" spans="1:21" x14ac:dyDescent="0.35">
      <c r="A868" t="s">
        <v>68</v>
      </c>
      <c r="B868" t="s">
        <v>70</v>
      </c>
      <c r="C868">
        <v>20</v>
      </c>
      <c r="D868" t="s">
        <v>106</v>
      </c>
      <c r="E868" t="s">
        <v>101</v>
      </c>
      <c r="F868" t="s">
        <v>102</v>
      </c>
      <c r="G868">
        <v>1.5666332200564698E-2</v>
      </c>
      <c r="H868">
        <v>2E+20</v>
      </c>
      <c r="I868">
        <v>0</v>
      </c>
      <c r="J868">
        <v>1</v>
      </c>
      <c r="K868">
        <v>0</v>
      </c>
      <c r="L868">
        <v>0</v>
      </c>
      <c r="M86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868" s="5" cm="1">
        <f t="array" ref="N868">MAX(IF((ProjectInfoTable[ProjectName]=ContinuousStatsTable[[#This Row],[ProjectName]]),(ProjectInfoTable[ProjectName]=ContinuousStatsTable[[#This Row],[ProjectName]])*ProjectInfoTable[NumberOfReplications]))</f>
        <v>40</v>
      </c>
      <c r="O868" s="5" cm="1">
        <f t="array" ref="O86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868" s="5" cm="1">
        <f t="array" ref="P86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868" s="5" cm="1">
        <f t="array" ref="Q868">MAX(IF((ProjectInfoTable[ProjectName]=ContinuousStatsTable[[#This Row],[ProjectName]]),(ProjectInfoTable[ProjectName]=ContinuousStatsTable[[#This Row],[ProjectName]])*ProjectInfoTable[ConfidenceInterval]))</f>
        <v>0.95</v>
      </c>
      <c r="R8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868" s="5" cm="1">
        <f t="array" ref="S868">MIN(IF((ContinuousStatsTable[GroupByKey]=ContinuousStatsTable[[#This Row],[GroupByKey]]),(ContinuousStatsTable[GroupByKey]=ContinuousStatsTable[[#This Row],[GroupByKey]])*ContinuousStatsTable[Average]))</f>
        <v>1.4048189417398899E-2</v>
      </c>
      <c r="T868" s="5" cm="1">
        <f t="array" ref="T868">MAX(IF((ContinuousStatsTable[GroupByKey]=ContinuousStatsTable[[#This Row],[GroupByKey]]),(ContinuousStatsTable[GroupByKey]=ContinuousStatsTable[[#This Row],[GroupByKey]])*ContinuousStatsTable[Average]))</f>
        <v>4.5875370133509598E-2</v>
      </c>
      <c r="U868" s="5">
        <f>IF((ContinuousStatsTable[[#This Row],[RepsRequested]]&gt;1),ContinuousStatsTable[[#This Row],[HalfWidth]],ContinuousStatsTable[[#This Row],[BatchMeansHalfWidth]])</f>
        <v>2.1678538559285762E-3</v>
      </c>
    </row>
    <row r="869" spans="1:21" x14ac:dyDescent="0.35">
      <c r="A869" t="s">
        <v>68</v>
      </c>
      <c r="B869" t="s">
        <v>70</v>
      </c>
      <c r="C869">
        <v>20</v>
      </c>
      <c r="D869" t="s">
        <v>106</v>
      </c>
      <c r="E869" t="s">
        <v>103</v>
      </c>
      <c r="F869" t="s">
        <v>102</v>
      </c>
      <c r="G869">
        <v>1.5666332200564698E-2</v>
      </c>
      <c r="H869">
        <v>2E+20</v>
      </c>
      <c r="I869">
        <v>0</v>
      </c>
      <c r="J869">
        <v>1</v>
      </c>
      <c r="K869">
        <v>0</v>
      </c>
      <c r="L869">
        <v>0</v>
      </c>
      <c r="M86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869" s="5" cm="1">
        <f t="array" ref="N869">MAX(IF((ProjectInfoTable[ProjectName]=ContinuousStatsTable[[#This Row],[ProjectName]]),(ProjectInfoTable[ProjectName]=ContinuousStatsTable[[#This Row],[ProjectName]])*ProjectInfoTable[NumberOfReplications]))</f>
        <v>40</v>
      </c>
      <c r="O869" s="5" cm="1">
        <f t="array" ref="O86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869" s="5" cm="1">
        <f t="array" ref="P86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869" s="5" cm="1">
        <f t="array" ref="Q869">MAX(IF((ProjectInfoTable[ProjectName]=ContinuousStatsTable[[#This Row],[ProjectName]]),(ProjectInfoTable[ProjectName]=ContinuousStatsTable[[#This Row],[ProjectName]])*ProjectInfoTable[ConfidenceInterval]))</f>
        <v>0.95</v>
      </c>
      <c r="R8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869" s="5" cm="1">
        <f t="array" ref="S869">MIN(IF((ContinuousStatsTable[GroupByKey]=ContinuousStatsTable[[#This Row],[GroupByKey]]),(ContinuousStatsTable[GroupByKey]=ContinuousStatsTable[[#This Row],[GroupByKey]])*ContinuousStatsTable[Average]))</f>
        <v>1.4048189417398899E-2</v>
      </c>
      <c r="T869" s="5" cm="1">
        <f t="array" ref="T869">MAX(IF((ContinuousStatsTable[GroupByKey]=ContinuousStatsTable[[#This Row],[GroupByKey]]),(ContinuousStatsTable[GroupByKey]=ContinuousStatsTable[[#This Row],[GroupByKey]])*ContinuousStatsTable[Average]))</f>
        <v>4.5875370133509598E-2</v>
      </c>
      <c r="U869" s="5">
        <f>IF((ContinuousStatsTable[[#This Row],[RepsRequested]]&gt;1),ContinuousStatsTable[[#This Row],[HalfWidth]],ContinuousStatsTable[[#This Row],[BatchMeansHalfWidth]])</f>
        <v>2.1678538559285762E-3</v>
      </c>
    </row>
    <row r="870" spans="1:21" x14ac:dyDescent="0.35">
      <c r="A870" t="s">
        <v>68</v>
      </c>
      <c r="B870" t="s">
        <v>70</v>
      </c>
      <c r="C870">
        <v>20</v>
      </c>
      <c r="D870" t="s">
        <v>106</v>
      </c>
      <c r="E870" t="s">
        <v>104</v>
      </c>
      <c r="F870" t="s">
        <v>102</v>
      </c>
      <c r="G870">
        <v>1</v>
      </c>
      <c r="H870">
        <v>2E+20</v>
      </c>
      <c r="I870">
        <v>1</v>
      </c>
      <c r="J870">
        <v>1</v>
      </c>
      <c r="K870">
        <v>1</v>
      </c>
      <c r="L870">
        <v>0</v>
      </c>
      <c r="M87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870" s="5" cm="1">
        <f t="array" ref="N870">MAX(IF((ProjectInfoTable[ProjectName]=ContinuousStatsTable[[#This Row],[ProjectName]]),(ProjectInfoTable[ProjectName]=ContinuousStatsTable[[#This Row],[ProjectName]])*ProjectInfoTable[NumberOfReplications]))</f>
        <v>40</v>
      </c>
      <c r="O870" s="5" cm="1">
        <f t="array" ref="O870">IFERROR(AVERAGE(IF((ContinuousStatsTable[GroupByKey]=ContinuousStatsTable[[#This Row],[GroupByKey]]),(ContinuousStatsTable[GroupByKey]=ContinuousStatsTable[[#This Row],[GroupByKey]])*ContinuousStatsTable[Average])),0)</f>
        <v>1</v>
      </c>
      <c r="P870" s="5" cm="1">
        <f t="array" ref="P870">IFERROR(_xlfn.STDEV.S(IF((ContinuousStatsTable[GroupByKey]=ContinuousStatsTable[[#This Row],[GroupByKey]]),(ContinuousStatsTable[GroupByKey]=ContinuousStatsTable[[#This Row],[GroupByKey]])*ContinuousStatsTable[Average])),0)</f>
        <v>0</v>
      </c>
      <c r="Q870" s="5" cm="1">
        <f t="array" ref="Q870">MAX(IF((ProjectInfoTable[ProjectName]=ContinuousStatsTable[[#This Row],[ProjectName]]),(ProjectInfoTable[ProjectName]=ContinuousStatsTable[[#This Row],[ProjectName]])*ProjectInfoTable[ConfidenceInterval]))</f>
        <v>0.95</v>
      </c>
      <c r="R8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0" s="5" cm="1">
        <f t="array" ref="S870">MIN(IF((ContinuousStatsTable[GroupByKey]=ContinuousStatsTable[[#This Row],[GroupByKey]]),(ContinuousStatsTable[GroupByKey]=ContinuousStatsTable[[#This Row],[GroupByKey]])*ContinuousStatsTable[Average]))</f>
        <v>1</v>
      </c>
      <c r="T870" s="5" cm="1">
        <f t="array" ref="T870">MAX(IF((ContinuousStatsTable[GroupByKey]=ContinuousStatsTable[[#This Row],[GroupByKey]]),(ContinuousStatsTable[GroupByKey]=ContinuousStatsTable[[#This Row],[GroupByKey]])*ContinuousStatsTable[Average]))</f>
        <v>1</v>
      </c>
      <c r="U870" s="5">
        <f>IF((ContinuousStatsTable[[#This Row],[RepsRequested]]&gt;1),ContinuousStatsTable[[#This Row],[HalfWidth]],ContinuousStatsTable[[#This Row],[BatchMeansHalfWidth]])</f>
        <v>0</v>
      </c>
    </row>
    <row r="871" spans="1:21" x14ac:dyDescent="0.35">
      <c r="A871" t="s">
        <v>68</v>
      </c>
      <c r="B871" t="s">
        <v>70</v>
      </c>
      <c r="C871">
        <v>20</v>
      </c>
      <c r="D871" t="s">
        <v>88</v>
      </c>
      <c r="E871" t="s">
        <v>98</v>
      </c>
      <c r="F871" t="s">
        <v>73</v>
      </c>
      <c r="G871">
        <v>0</v>
      </c>
      <c r="H871">
        <v>2E+20</v>
      </c>
      <c r="I871">
        <v>0</v>
      </c>
      <c r="J871">
        <v>0</v>
      </c>
      <c r="K871">
        <v>0</v>
      </c>
      <c r="L871">
        <v>0</v>
      </c>
      <c r="M87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871" s="5" cm="1">
        <f t="array" ref="N871">MAX(IF((ProjectInfoTable[ProjectName]=ContinuousStatsTable[[#This Row],[ProjectName]]),(ProjectInfoTable[ProjectName]=ContinuousStatsTable[[#This Row],[ProjectName]])*ProjectInfoTable[NumberOfReplications]))</f>
        <v>40</v>
      </c>
      <c r="O871" s="5" cm="1">
        <f t="array" ref="O871">IFERROR(AVERAGE(IF((ContinuousStatsTable[GroupByKey]=ContinuousStatsTable[[#This Row],[GroupByKey]]),(ContinuousStatsTable[GroupByKey]=ContinuousStatsTable[[#This Row],[GroupByKey]])*ContinuousStatsTable[Average])),0)</f>
        <v>0</v>
      </c>
      <c r="P871" s="5" cm="1">
        <f t="array" ref="P871">IFERROR(_xlfn.STDEV.S(IF((ContinuousStatsTable[GroupByKey]=ContinuousStatsTable[[#This Row],[GroupByKey]]),(ContinuousStatsTable[GroupByKey]=ContinuousStatsTable[[#This Row],[GroupByKey]])*ContinuousStatsTable[Average])),0)</f>
        <v>0</v>
      </c>
      <c r="Q871" s="5" cm="1">
        <f t="array" ref="Q871">MAX(IF((ProjectInfoTable[ProjectName]=ContinuousStatsTable[[#This Row],[ProjectName]]),(ProjectInfoTable[ProjectName]=ContinuousStatsTable[[#This Row],[ProjectName]])*ProjectInfoTable[ConfidenceInterval]))</f>
        <v>0.95</v>
      </c>
      <c r="R8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1" s="5" cm="1">
        <f t="array" ref="S871">MIN(IF((ContinuousStatsTable[GroupByKey]=ContinuousStatsTable[[#This Row],[GroupByKey]]),(ContinuousStatsTable[GroupByKey]=ContinuousStatsTable[[#This Row],[GroupByKey]])*ContinuousStatsTable[Average]))</f>
        <v>0</v>
      </c>
      <c r="T871" s="5" cm="1">
        <f t="array" ref="T871">MAX(IF((ContinuousStatsTable[GroupByKey]=ContinuousStatsTable[[#This Row],[GroupByKey]]),(ContinuousStatsTable[GroupByKey]=ContinuousStatsTable[[#This Row],[GroupByKey]])*ContinuousStatsTable[Average]))</f>
        <v>0</v>
      </c>
      <c r="U871" s="5">
        <f>IF((ContinuousStatsTable[[#This Row],[RepsRequested]]&gt;1),ContinuousStatsTable[[#This Row],[HalfWidth]],ContinuousStatsTable[[#This Row],[BatchMeansHalfWidth]])</f>
        <v>0</v>
      </c>
    </row>
    <row r="872" spans="1:21" x14ac:dyDescent="0.35">
      <c r="A872" t="s">
        <v>68</v>
      </c>
      <c r="B872" t="s">
        <v>70</v>
      </c>
      <c r="C872">
        <v>20</v>
      </c>
      <c r="D872" t="s">
        <v>89</v>
      </c>
      <c r="E872" t="s">
        <v>98</v>
      </c>
      <c r="F872" t="s">
        <v>73</v>
      </c>
      <c r="G872">
        <v>0.34948339505036602</v>
      </c>
      <c r="H872">
        <v>2E+20</v>
      </c>
      <c r="I872">
        <v>0</v>
      </c>
      <c r="J872">
        <v>8</v>
      </c>
      <c r="K872">
        <v>0</v>
      </c>
      <c r="L872">
        <v>0</v>
      </c>
      <c r="M87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872" s="5" cm="1">
        <f t="array" ref="N872">MAX(IF((ProjectInfoTable[ProjectName]=ContinuousStatsTable[[#This Row],[ProjectName]]),(ProjectInfoTable[ProjectName]=ContinuousStatsTable[[#This Row],[ProjectName]])*ProjectInfoTable[NumberOfReplications]))</f>
        <v>40</v>
      </c>
      <c r="O872" s="5" cm="1">
        <f t="array" ref="O87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872" s="5" cm="1">
        <f t="array" ref="P87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872" s="5" cm="1">
        <f t="array" ref="Q872">MAX(IF((ProjectInfoTable[ProjectName]=ContinuousStatsTable[[#This Row],[ProjectName]]),(ProjectInfoTable[ProjectName]=ContinuousStatsTable[[#This Row],[ProjectName]])*ProjectInfoTable[ConfidenceInterval]))</f>
        <v>0.95</v>
      </c>
      <c r="R8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872" s="5" cm="1">
        <f t="array" ref="S872">MIN(IF((ContinuousStatsTable[GroupByKey]=ContinuousStatsTable[[#This Row],[GroupByKey]]),(ContinuousStatsTable[GroupByKey]=ContinuousStatsTable[[#This Row],[GroupByKey]])*ContinuousStatsTable[Average]))</f>
        <v>0.204887090690615</v>
      </c>
      <c r="T872" s="5" cm="1">
        <f t="array" ref="T872">MAX(IF((ContinuousStatsTable[GroupByKey]=ContinuousStatsTable[[#This Row],[GroupByKey]]),(ContinuousStatsTable[GroupByKey]=ContinuousStatsTable[[#This Row],[GroupByKey]])*ContinuousStatsTable[Average]))</f>
        <v>0.964264608806778</v>
      </c>
      <c r="U872" s="5">
        <f>IF((ContinuousStatsTable[[#This Row],[RepsRequested]]&gt;1),ContinuousStatsTable[[#This Row],[HalfWidth]],ContinuousStatsTable[[#This Row],[BatchMeansHalfWidth]])</f>
        <v>4.9144138657566706E-2</v>
      </c>
    </row>
    <row r="873" spans="1:21" x14ac:dyDescent="0.35">
      <c r="A873" t="s">
        <v>68</v>
      </c>
      <c r="B873" t="s">
        <v>70</v>
      </c>
      <c r="C873">
        <v>20</v>
      </c>
      <c r="D873" t="s">
        <v>107</v>
      </c>
      <c r="E873" t="s">
        <v>101</v>
      </c>
      <c r="F873" t="s">
        <v>102</v>
      </c>
      <c r="G873">
        <v>8.8760998875522495E-2</v>
      </c>
      <c r="H873">
        <v>2E+20</v>
      </c>
      <c r="I873">
        <v>0</v>
      </c>
      <c r="J873">
        <v>1</v>
      </c>
      <c r="K873">
        <v>0</v>
      </c>
      <c r="L873">
        <v>0</v>
      </c>
      <c r="M87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873" s="5" cm="1">
        <f t="array" ref="N873">MAX(IF((ProjectInfoTable[ProjectName]=ContinuousStatsTable[[#This Row],[ProjectName]]),(ProjectInfoTable[ProjectName]=ContinuousStatsTable[[#This Row],[ProjectName]])*ProjectInfoTable[NumberOfReplications]))</f>
        <v>40</v>
      </c>
      <c r="O873" s="5" cm="1">
        <f t="array" ref="O87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873" s="5" cm="1">
        <f t="array" ref="P87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873" s="5" cm="1">
        <f t="array" ref="Q873">MAX(IF((ProjectInfoTable[ProjectName]=ContinuousStatsTable[[#This Row],[ProjectName]]),(ProjectInfoTable[ProjectName]=ContinuousStatsTable[[#This Row],[ProjectName]])*ProjectInfoTable[ConfidenceInterval]))</f>
        <v>0.95</v>
      </c>
      <c r="R8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873" s="5" cm="1">
        <f t="array" ref="S873">MIN(IF((ContinuousStatsTable[GroupByKey]=ContinuousStatsTable[[#This Row],[GroupByKey]]),(ContinuousStatsTable[GroupByKey]=ContinuousStatsTable[[#This Row],[GroupByKey]])*ContinuousStatsTable[Average]))</f>
        <v>5.37537032568541E-2</v>
      </c>
      <c r="T873" s="5" cm="1">
        <f t="array" ref="T873">MAX(IF((ContinuousStatsTable[GroupByKey]=ContinuousStatsTable[[#This Row],[GroupByKey]]),(ContinuousStatsTable[GroupByKey]=ContinuousStatsTable[[#This Row],[GroupByKey]])*ContinuousStatsTable[Average]))</f>
        <v>0.25294900578934798</v>
      </c>
      <c r="U873" s="5">
        <f>IF((ContinuousStatsTable[[#This Row],[RepsRequested]]&gt;1),ContinuousStatsTable[[#This Row],[HalfWidth]],ContinuousStatsTable[[#This Row],[BatchMeansHalfWidth]])</f>
        <v>1.2546446473909312E-2</v>
      </c>
    </row>
    <row r="874" spans="1:21" x14ac:dyDescent="0.35">
      <c r="A874" t="s">
        <v>68</v>
      </c>
      <c r="B874" t="s">
        <v>70</v>
      </c>
      <c r="C874">
        <v>20</v>
      </c>
      <c r="D874" t="s">
        <v>107</v>
      </c>
      <c r="E874" t="s">
        <v>103</v>
      </c>
      <c r="F874" t="s">
        <v>102</v>
      </c>
      <c r="G874">
        <v>0.17752199775104499</v>
      </c>
      <c r="H874">
        <v>2E+20</v>
      </c>
      <c r="I874">
        <v>0</v>
      </c>
      <c r="J874">
        <v>2</v>
      </c>
      <c r="K874">
        <v>0</v>
      </c>
      <c r="L874">
        <v>0</v>
      </c>
      <c r="M87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874" s="5" cm="1">
        <f t="array" ref="N874">MAX(IF((ProjectInfoTable[ProjectName]=ContinuousStatsTable[[#This Row],[ProjectName]]),(ProjectInfoTable[ProjectName]=ContinuousStatsTable[[#This Row],[ProjectName]])*ProjectInfoTable[NumberOfReplications]))</f>
        <v>40</v>
      </c>
      <c r="O874" s="5" cm="1">
        <f t="array" ref="O87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874" s="5" cm="1">
        <f t="array" ref="P87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874" s="5" cm="1">
        <f t="array" ref="Q874">MAX(IF((ProjectInfoTable[ProjectName]=ContinuousStatsTable[[#This Row],[ProjectName]]),(ProjectInfoTable[ProjectName]=ContinuousStatsTable[[#This Row],[ProjectName]])*ProjectInfoTable[ConfidenceInterval]))</f>
        <v>0.95</v>
      </c>
      <c r="R8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874" s="5" cm="1">
        <f t="array" ref="S874">MIN(IF((ContinuousStatsTable[GroupByKey]=ContinuousStatsTable[[#This Row],[GroupByKey]]),(ContinuousStatsTable[GroupByKey]=ContinuousStatsTable[[#This Row],[GroupByKey]])*ContinuousStatsTable[Average]))</f>
        <v>0.10750740651370801</v>
      </c>
      <c r="T874" s="5" cm="1">
        <f t="array" ref="T874">MAX(IF((ContinuousStatsTable[GroupByKey]=ContinuousStatsTable[[#This Row],[GroupByKey]]),(ContinuousStatsTable[GroupByKey]=ContinuousStatsTable[[#This Row],[GroupByKey]])*ContinuousStatsTable[Average]))</f>
        <v>0.50589801157869696</v>
      </c>
      <c r="U874" s="5">
        <f>IF((ContinuousStatsTable[[#This Row],[RepsRequested]]&gt;1),ContinuousStatsTable[[#This Row],[HalfWidth]],ContinuousStatsTable[[#This Row],[BatchMeansHalfWidth]])</f>
        <v>2.5092892947818527E-2</v>
      </c>
    </row>
    <row r="875" spans="1:21" x14ac:dyDescent="0.35">
      <c r="A875" t="s">
        <v>68</v>
      </c>
      <c r="B875" t="s">
        <v>70</v>
      </c>
      <c r="C875">
        <v>20</v>
      </c>
      <c r="D875" t="s">
        <v>107</v>
      </c>
      <c r="E875" t="s">
        <v>104</v>
      </c>
      <c r="F875" t="s">
        <v>102</v>
      </c>
      <c r="G875">
        <v>2</v>
      </c>
      <c r="H875">
        <v>2E+20</v>
      </c>
      <c r="I875">
        <v>2</v>
      </c>
      <c r="J875">
        <v>2</v>
      </c>
      <c r="K875">
        <v>2</v>
      </c>
      <c r="L875">
        <v>0</v>
      </c>
      <c r="M87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875" s="5" cm="1">
        <f t="array" ref="N875">MAX(IF((ProjectInfoTable[ProjectName]=ContinuousStatsTable[[#This Row],[ProjectName]]),(ProjectInfoTable[ProjectName]=ContinuousStatsTable[[#This Row],[ProjectName]])*ProjectInfoTable[NumberOfReplications]))</f>
        <v>40</v>
      </c>
      <c r="O875" s="5" cm="1">
        <f t="array" ref="O875">IFERROR(AVERAGE(IF((ContinuousStatsTable[GroupByKey]=ContinuousStatsTable[[#This Row],[GroupByKey]]),(ContinuousStatsTable[GroupByKey]=ContinuousStatsTable[[#This Row],[GroupByKey]])*ContinuousStatsTable[Average])),0)</f>
        <v>2</v>
      </c>
      <c r="P875" s="5" cm="1">
        <f t="array" ref="P875">IFERROR(_xlfn.STDEV.S(IF((ContinuousStatsTable[GroupByKey]=ContinuousStatsTable[[#This Row],[GroupByKey]]),(ContinuousStatsTable[GroupByKey]=ContinuousStatsTable[[#This Row],[GroupByKey]])*ContinuousStatsTable[Average])),0)</f>
        <v>0</v>
      </c>
      <c r="Q875" s="5" cm="1">
        <f t="array" ref="Q875">MAX(IF((ProjectInfoTable[ProjectName]=ContinuousStatsTable[[#This Row],[ProjectName]]),(ProjectInfoTable[ProjectName]=ContinuousStatsTable[[#This Row],[ProjectName]])*ProjectInfoTable[ConfidenceInterval]))</f>
        <v>0.95</v>
      </c>
      <c r="R8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5" s="5" cm="1">
        <f t="array" ref="S875">MIN(IF((ContinuousStatsTable[GroupByKey]=ContinuousStatsTable[[#This Row],[GroupByKey]]),(ContinuousStatsTable[GroupByKey]=ContinuousStatsTable[[#This Row],[GroupByKey]])*ContinuousStatsTable[Average]))</f>
        <v>2</v>
      </c>
      <c r="T875" s="5" cm="1">
        <f t="array" ref="T875">MAX(IF((ContinuousStatsTable[GroupByKey]=ContinuousStatsTable[[#This Row],[GroupByKey]]),(ContinuousStatsTable[GroupByKey]=ContinuousStatsTable[[#This Row],[GroupByKey]])*ContinuousStatsTable[Average]))</f>
        <v>2</v>
      </c>
      <c r="U875" s="5">
        <f>IF((ContinuousStatsTable[[#This Row],[RepsRequested]]&gt;1),ContinuousStatsTable[[#This Row],[HalfWidth]],ContinuousStatsTable[[#This Row],[BatchMeansHalfWidth]])</f>
        <v>0</v>
      </c>
    </row>
    <row r="876" spans="1:21" x14ac:dyDescent="0.35">
      <c r="A876" t="s">
        <v>68</v>
      </c>
      <c r="B876" t="s">
        <v>70</v>
      </c>
      <c r="C876">
        <v>20</v>
      </c>
      <c r="D876" t="s">
        <v>90</v>
      </c>
      <c r="E876" t="s">
        <v>98</v>
      </c>
      <c r="F876" t="s">
        <v>73</v>
      </c>
      <c r="G876">
        <v>0</v>
      </c>
      <c r="H876">
        <v>2E+20</v>
      </c>
      <c r="I876">
        <v>0</v>
      </c>
      <c r="J876">
        <v>0</v>
      </c>
      <c r="K876">
        <v>0</v>
      </c>
      <c r="L876">
        <v>0</v>
      </c>
      <c r="M87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876" s="5" cm="1">
        <f t="array" ref="N876">MAX(IF((ProjectInfoTable[ProjectName]=ContinuousStatsTable[[#This Row],[ProjectName]]),(ProjectInfoTable[ProjectName]=ContinuousStatsTable[[#This Row],[ProjectName]])*ProjectInfoTable[NumberOfReplications]))</f>
        <v>40</v>
      </c>
      <c r="O876" s="5" cm="1">
        <f t="array" ref="O87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876" s="5" cm="1">
        <f t="array" ref="P87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876" s="5" cm="1">
        <f t="array" ref="Q876">MAX(IF((ProjectInfoTable[ProjectName]=ContinuousStatsTable[[#This Row],[ProjectName]]),(ProjectInfoTable[ProjectName]=ContinuousStatsTable[[#This Row],[ProjectName]])*ProjectInfoTable[ConfidenceInterval]))</f>
        <v>0.95</v>
      </c>
      <c r="R8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876" s="5" cm="1">
        <f t="array" ref="S876">MIN(IF((ContinuousStatsTable[GroupByKey]=ContinuousStatsTable[[#This Row],[GroupByKey]]),(ContinuousStatsTable[GroupByKey]=ContinuousStatsTable[[#This Row],[GroupByKey]])*ContinuousStatsTable[Average]))</f>
        <v>0</v>
      </c>
      <c r="T876" s="5" cm="1">
        <f t="array" ref="T876">MAX(IF((ContinuousStatsTable[GroupByKey]=ContinuousStatsTable[[#This Row],[GroupByKey]]),(ContinuousStatsTable[GroupByKey]=ContinuousStatsTable[[#This Row],[GroupByKey]])*ContinuousStatsTable[Average]))</f>
        <v>3.9129347275412202E-2</v>
      </c>
      <c r="U876" s="5">
        <f>IF((ContinuousStatsTable[[#This Row],[RepsRequested]]&gt;1),ContinuousStatsTable[[#This Row],[HalfWidth]],ContinuousStatsTable[[#This Row],[BatchMeansHalfWidth]])</f>
        <v>2.9617305217409431E-3</v>
      </c>
    </row>
    <row r="877" spans="1:21" x14ac:dyDescent="0.35">
      <c r="A877" t="s">
        <v>68</v>
      </c>
      <c r="B877" t="s">
        <v>70</v>
      </c>
      <c r="C877">
        <v>20</v>
      </c>
      <c r="D877" t="s">
        <v>91</v>
      </c>
      <c r="E877" t="s">
        <v>98</v>
      </c>
      <c r="F877" t="s">
        <v>73</v>
      </c>
      <c r="G877">
        <v>1.2192123165590199E-4</v>
      </c>
      <c r="H877">
        <v>2E+20</v>
      </c>
      <c r="I877">
        <v>0</v>
      </c>
      <c r="J877">
        <v>1</v>
      </c>
      <c r="K877">
        <v>0</v>
      </c>
      <c r="L877">
        <v>0</v>
      </c>
      <c r="M87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877" s="5" cm="1">
        <f t="array" ref="N877">MAX(IF((ProjectInfoTable[ProjectName]=ContinuousStatsTable[[#This Row],[ProjectName]]),(ProjectInfoTable[ProjectName]=ContinuousStatsTable[[#This Row],[ProjectName]])*ProjectInfoTable[NumberOfReplications]))</f>
        <v>40</v>
      </c>
      <c r="O877" s="5" cm="1">
        <f t="array" ref="O87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877" s="5" cm="1">
        <f t="array" ref="P87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877" s="5" cm="1">
        <f t="array" ref="Q877">MAX(IF((ProjectInfoTable[ProjectName]=ContinuousStatsTable[[#This Row],[ProjectName]]),(ProjectInfoTable[ProjectName]=ContinuousStatsTable[[#This Row],[ProjectName]])*ProjectInfoTable[ConfidenceInterval]))</f>
        <v>0.95</v>
      </c>
      <c r="R8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877" s="5" cm="1">
        <f t="array" ref="S877">MIN(IF((ContinuousStatsTable[GroupByKey]=ContinuousStatsTable[[#This Row],[GroupByKey]]),(ContinuousStatsTable[GroupByKey]=ContinuousStatsTable[[#This Row],[GroupByKey]])*ContinuousStatsTable[Average]))</f>
        <v>0</v>
      </c>
      <c r="T877" s="5" cm="1">
        <f t="array" ref="T877">MAX(IF((ContinuousStatsTable[GroupByKey]=ContinuousStatsTable[[#This Row],[GroupByKey]]),(ContinuousStatsTable[GroupByKey]=ContinuousStatsTable[[#This Row],[GroupByKey]])*ContinuousStatsTable[Average]))</f>
        <v>5.1297285883804403E-2</v>
      </c>
      <c r="U877" s="5">
        <f>IF((ContinuousStatsTable[[#This Row],[RepsRequested]]&gt;1),ContinuousStatsTable[[#This Row],[HalfWidth]],ContinuousStatsTable[[#This Row],[BatchMeansHalfWidth]])</f>
        <v>4.266409302196481E-3</v>
      </c>
    </row>
    <row r="878" spans="1:21" x14ac:dyDescent="0.35">
      <c r="A878" t="s">
        <v>68</v>
      </c>
      <c r="B878" t="s">
        <v>70</v>
      </c>
      <c r="C878">
        <v>20</v>
      </c>
      <c r="D878" t="s">
        <v>92</v>
      </c>
      <c r="E878" t="s">
        <v>98</v>
      </c>
      <c r="F878" t="s">
        <v>73</v>
      </c>
      <c r="G878">
        <v>3.4531129938713798</v>
      </c>
      <c r="H878">
        <v>2E+20</v>
      </c>
      <c r="I878">
        <v>0</v>
      </c>
      <c r="J878">
        <v>10</v>
      </c>
      <c r="K878">
        <v>4</v>
      </c>
      <c r="L878">
        <v>0</v>
      </c>
      <c r="M87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878" s="5" cm="1">
        <f t="array" ref="N878">MAX(IF((ProjectInfoTable[ProjectName]=ContinuousStatsTable[[#This Row],[ProjectName]]),(ProjectInfoTable[ProjectName]=ContinuousStatsTable[[#This Row],[ProjectName]])*ProjectInfoTable[NumberOfReplications]))</f>
        <v>40</v>
      </c>
      <c r="O878" s="5" cm="1">
        <f t="array" ref="O87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878" s="5" cm="1">
        <f t="array" ref="P87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878" s="5" cm="1">
        <f t="array" ref="Q878">MAX(IF((ProjectInfoTable[ProjectName]=ContinuousStatsTable[[#This Row],[ProjectName]]),(ProjectInfoTable[ProjectName]=ContinuousStatsTable[[#This Row],[ProjectName]])*ProjectInfoTable[ConfidenceInterval]))</f>
        <v>0.95</v>
      </c>
      <c r="R8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878" s="5" cm="1">
        <f t="array" ref="S878">MIN(IF((ContinuousStatsTable[GroupByKey]=ContinuousStatsTable[[#This Row],[GroupByKey]]),(ContinuousStatsTable[GroupByKey]=ContinuousStatsTable[[#This Row],[GroupByKey]])*ContinuousStatsTable[Average]))</f>
        <v>3.0665287286053702</v>
      </c>
      <c r="T878" s="5" cm="1">
        <f t="array" ref="T878">MAX(IF((ContinuousStatsTable[GroupByKey]=ContinuousStatsTable[[#This Row],[GroupByKey]]),(ContinuousStatsTable[GroupByKey]=ContinuousStatsTable[[#This Row],[GroupByKey]])*ContinuousStatsTable[Average]))</f>
        <v>5.6439865641560401</v>
      </c>
      <c r="U878" s="5">
        <f>IF((ContinuousStatsTable[[#This Row],[RepsRequested]]&gt;1),ContinuousStatsTable[[#This Row],[HalfWidth]],ContinuousStatsTable[[#This Row],[BatchMeansHalfWidth]])</f>
        <v>0.22493791736316851</v>
      </c>
    </row>
    <row r="879" spans="1:21" x14ac:dyDescent="0.35">
      <c r="A879" t="s">
        <v>68</v>
      </c>
      <c r="B879" t="s">
        <v>70</v>
      </c>
      <c r="C879">
        <v>20</v>
      </c>
      <c r="D879" t="s">
        <v>94</v>
      </c>
      <c r="E879" t="s">
        <v>98</v>
      </c>
      <c r="F879" t="s">
        <v>73</v>
      </c>
      <c r="G879">
        <v>0</v>
      </c>
      <c r="H879">
        <v>2E+20</v>
      </c>
      <c r="I879">
        <v>0</v>
      </c>
      <c r="J879">
        <v>0</v>
      </c>
      <c r="K879">
        <v>0</v>
      </c>
      <c r="L879">
        <v>0</v>
      </c>
      <c r="M87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879" s="5" cm="1">
        <f t="array" ref="N879">MAX(IF((ProjectInfoTable[ProjectName]=ContinuousStatsTable[[#This Row],[ProjectName]]),(ProjectInfoTable[ProjectName]=ContinuousStatsTable[[#This Row],[ProjectName]])*ProjectInfoTable[NumberOfReplications]))</f>
        <v>40</v>
      </c>
      <c r="O879" s="5" cm="1">
        <f t="array" ref="O879">IFERROR(AVERAGE(IF((ContinuousStatsTable[GroupByKey]=ContinuousStatsTable[[#This Row],[GroupByKey]]),(ContinuousStatsTable[GroupByKey]=ContinuousStatsTable[[#This Row],[GroupByKey]])*ContinuousStatsTable[Average])),0)</f>
        <v>0</v>
      </c>
      <c r="P879" s="5" cm="1">
        <f t="array" ref="P879">IFERROR(_xlfn.STDEV.S(IF((ContinuousStatsTable[GroupByKey]=ContinuousStatsTable[[#This Row],[GroupByKey]]),(ContinuousStatsTable[GroupByKey]=ContinuousStatsTable[[#This Row],[GroupByKey]])*ContinuousStatsTable[Average])),0)</f>
        <v>0</v>
      </c>
      <c r="Q879" s="5" cm="1">
        <f t="array" ref="Q879">MAX(IF((ProjectInfoTable[ProjectName]=ContinuousStatsTable[[#This Row],[ProjectName]]),(ProjectInfoTable[ProjectName]=ContinuousStatsTable[[#This Row],[ProjectName]])*ProjectInfoTable[ConfidenceInterval]))</f>
        <v>0.95</v>
      </c>
      <c r="R8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9" s="5" cm="1">
        <f t="array" ref="S879">MIN(IF((ContinuousStatsTable[GroupByKey]=ContinuousStatsTable[[#This Row],[GroupByKey]]),(ContinuousStatsTable[GroupByKey]=ContinuousStatsTable[[#This Row],[GroupByKey]])*ContinuousStatsTable[Average]))</f>
        <v>0</v>
      </c>
      <c r="T879" s="5" cm="1">
        <f t="array" ref="T879">MAX(IF((ContinuousStatsTable[GroupByKey]=ContinuousStatsTable[[#This Row],[GroupByKey]]),(ContinuousStatsTable[GroupByKey]=ContinuousStatsTable[[#This Row],[GroupByKey]])*ContinuousStatsTable[Average]))</f>
        <v>0</v>
      </c>
      <c r="U879" s="5">
        <f>IF((ContinuousStatsTable[[#This Row],[RepsRequested]]&gt;1),ContinuousStatsTable[[#This Row],[HalfWidth]],ContinuousStatsTable[[#This Row],[BatchMeansHalfWidth]])</f>
        <v>0</v>
      </c>
    </row>
    <row r="880" spans="1:21" x14ac:dyDescent="0.35">
      <c r="A880" t="s">
        <v>68</v>
      </c>
      <c r="B880" t="s">
        <v>70</v>
      </c>
      <c r="C880">
        <v>20</v>
      </c>
      <c r="D880" t="s">
        <v>95</v>
      </c>
      <c r="E880" t="s">
        <v>98</v>
      </c>
      <c r="F880" t="s">
        <v>73</v>
      </c>
      <c r="G880">
        <v>0.35155395073427098</v>
      </c>
      <c r="H880">
        <v>2E+20</v>
      </c>
      <c r="I880">
        <v>0</v>
      </c>
      <c r="J880">
        <v>15</v>
      </c>
      <c r="K880">
        <v>0</v>
      </c>
      <c r="L880">
        <v>0</v>
      </c>
      <c r="M88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880" s="5" cm="1">
        <f t="array" ref="N880">MAX(IF((ProjectInfoTable[ProjectName]=ContinuousStatsTable[[#This Row],[ProjectName]]),(ProjectInfoTable[ProjectName]=ContinuousStatsTable[[#This Row],[ProjectName]])*ProjectInfoTable[NumberOfReplications]))</f>
        <v>40</v>
      </c>
      <c r="O880" s="5" cm="1">
        <f t="array" ref="O88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880" s="5" cm="1">
        <f t="array" ref="P88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880" s="5" cm="1">
        <f t="array" ref="Q880">MAX(IF((ProjectInfoTable[ProjectName]=ContinuousStatsTable[[#This Row],[ProjectName]]),(ProjectInfoTable[ProjectName]=ContinuousStatsTable[[#This Row],[ProjectName]])*ProjectInfoTable[ConfidenceInterval]))</f>
        <v>0.95</v>
      </c>
      <c r="R8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880" s="5" cm="1">
        <f t="array" ref="S880">MIN(IF((ContinuousStatsTable[GroupByKey]=ContinuousStatsTable[[#This Row],[GroupByKey]]),(ContinuousStatsTable[GroupByKey]=ContinuousStatsTable[[#This Row],[GroupByKey]])*ContinuousStatsTable[Average]))</f>
        <v>0</v>
      </c>
      <c r="T880" s="5" cm="1">
        <f t="array" ref="T880">MAX(IF((ContinuousStatsTable[GroupByKey]=ContinuousStatsTable[[#This Row],[GroupByKey]]),(ContinuousStatsTable[GroupByKey]=ContinuousStatsTable[[#This Row],[GroupByKey]])*ContinuousStatsTable[Average]))</f>
        <v>0.44531135910512998</v>
      </c>
      <c r="U880" s="5">
        <f>IF((ContinuousStatsTable[[#This Row],[RepsRequested]]&gt;1),ContinuousStatsTable[[#This Row],[HalfWidth]],ContinuousStatsTable[[#This Row],[BatchMeansHalfWidth]])</f>
        <v>4.0313835051106688E-2</v>
      </c>
    </row>
    <row r="881" spans="1:21" x14ac:dyDescent="0.35">
      <c r="A881" t="s">
        <v>68</v>
      </c>
      <c r="B881" t="s">
        <v>70</v>
      </c>
      <c r="C881">
        <v>20</v>
      </c>
      <c r="D881" t="s">
        <v>108</v>
      </c>
      <c r="E881" t="s">
        <v>101</v>
      </c>
      <c r="F881" t="s">
        <v>102</v>
      </c>
      <c r="G881">
        <v>0</v>
      </c>
      <c r="H881">
        <v>2E+20</v>
      </c>
      <c r="I881">
        <v>0</v>
      </c>
      <c r="J881">
        <v>0</v>
      </c>
      <c r="K881">
        <v>0</v>
      </c>
      <c r="L881">
        <v>0</v>
      </c>
      <c r="M88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881" s="5" cm="1">
        <f t="array" ref="N881">MAX(IF((ProjectInfoTable[ProjectName]=ContinuousStatsTable[[#This Row],[ProjectName]]),(ProjectInfoTable[ProjectName]=ContinuousStatsTable[[#This Row],[ProjectName]])*ProjectInfoTable[NumberOfReplications]))</f>
        <v>40</v>
      </c>
      <c r="O881" s="5" cm="1">
        <f t="array" ref="O881">IFERROR(AVERAGE(IF((ContinuousStatsTable[GroupByKey]=ContinuousStatsTable[[#This Row],[GroupByKey]]),(ContinuousStatsTable[GroupByKey]=ContinuousStatsTable[[#This Row],[GroupByKey]])*ContinuousStatsTable[Average])),0)</f>
        <v>0</v>
      </c>
      <c r="P881" s="5" cm="1">
        <f t="array" ref="P881">IFERROR(_xlfn.STDEV.S(IF((ContinuousStatsTable[GroupByKey]=ContinuousStatsTable[[#This Row],[GroupByKey]]),(ContinuousStatsTable[GroupByKey]=ContinuousStatsTable[[#This Row],[GroupByKey]])*ContinuousStatsTable[Average])),0)</f>
        <v>0</v>
      </c>
      <c r="Q881" s="5" cm="1">
        <f t="array" ref="Q881">MAX(IF((ProjectInfoTable[ProjectName]=ContinuousStatsTable[[#This Row],[ProjectName]]),(ProjectInfoTable[ProjectName]=ContinuousStatsTable[[#This Row],[ProjectName]])*ProjectInfoTable[ConfidenceInterval]))</f>
        <v>0.95</v>
      </c>
      <c r="R8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1" s="5" cm="1">
        <f t="array" ref="S881">MIN(IF((ContinuousStatsTable[GroupByKey]=ContinuousStatsTable[[#This Row],[GroupByKey]]),(ContinuousStatsTable[GroupByKey]=ContinuousStatsTable[[#This Row],[GroupByKey]])*ContinuousStatsTable[Average]))</f>
        <v>0</v>
      </c>
      <c r="T881" s="5" cm="1">
        <f t="array" ref="T881">MAX(IF((ContinuousStatsTable[GroupByKey]=ContinuousStatsTable[[#This Row],[GroupByKey]]),(ContinuousStatsTable[GroupByKey]=ContinuousStatsTable[[#This Row],[GroupByKey]])*ContinuousStatsTable[Average]))</f>
        <v>0</v>
      </c>
      <c r="U881" s="5">
        <f>IF((ContinuousStatsTable[[#This Row],[RepsRequested]]&gt;1),ContinuousStatsTable[[#This Row],[HalfWidth]],ContinuousStatsTable[[#This Row],[BatchMeansHalfWidth]])</f>
        <v>0</v>
      </c>
    </row>
    <row r="882" spans="1:21" x14ac:dyDescent="0.35">
      <c r="A882" t="s">
        <v>68</v>
      </c>
      <c r="B882" t="s">
        <v>70</v>
      </c>
      <c r="C882">
        <v>20</v>
      </c>
      <c r="D882" t="s">
        <v>108</v>
      </c>
      <c r="E882" t="s">
        <v>103</v>
      </c>
      <c r="F882" t="s">
        <v>102</v>
      </c>
      <c r="G882">
        <v>0</v>
      </c>
      <c r="H882">
        <v>2E+20</v>
      </c>
      <c r="I882">
        <v>0</v>
      </c>
      <c r="J882">
        <v>0</v>
      </c>
      <c r="K882">
        <v>0</v>
      </c>
      <c r="L882">
        <v>0</v>
      </c>
      <c r="M88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882" s="5" cm="1">
        <f t="array" ref="N882">MAX(IF((ProjectInfoTable[ProjectName]=ContinuousStatsTable[[#This Row],[ProjectName]]),(ProjectInfoTable[ProjectName]=ContinuousStatsTable[[#This Row],[ProjectName]])*ProjectInfoTable[NumberOfReplications]))</f>
        <v>40</v>
      </c>
      <c r="O882" s="5" cm="1">
        <f t="array" ref="O882">IFERROR(AVERAGE(IF((ContinuousStatsTable[GroupByKey]=ContinuousStatsTable[[#This Row],[GroupByKey]]),(ContinuousStatsTable[GroupByKey]=ContinuousStatsTable[[#This Row],[GroupByKey]])*ContinuousStatsTable[Average])),0)</f>
        <v>0</v>
      </c>
      <c r="P882" s="5" cm="1">
        <f t="array" ref="P882">IFERROR(_xlfn.STDEV.S(IF((ContinuousStatsTable[GroupByKey]=ContinuousStatsTable[[#This Row],[GroupByKey]]),(ContinuousStatsTable[GroupByKey]=ContinuousStatsTable[[#This Row],[GroupByKey]])*ContinuousStatsTable[Average])),0)</f>
        <v>0</v>
      </c>
      <c r="Q882" s="5" cm="1">
        <f t="array" ref="Q882">MAX(IF((ProjectInfoTable[ProjectName]=ContinuousStatsTable[[#This Row],[ProjectName]]),(ProjectInfoTable[ProjectName]=ContinuousStatsTable[[#This Row],[ProjectName]])*ProjectInfoTable[ConfidenceInterval]))</f>
        <v>0.95</v>
      </c>
      <c r="R8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2" s="5" cm="1">
        <f t="array" ref="S882">MIN(IF((ContinuousStatsTable[GroupByKey]=ContinuousStatsTable[[#This Row],[GroupByKey]]),(ContinuousStatsTable[GroupByKey]=ContinuousStatsTable[[#This Row],[GroupByKey]])*ContinuousStatsTable[Average]))</f>
        <v>0</v>
      </c>
      <c r="T882" s="5" cm="1">
        <f t="array" ref="T882">MAX(IF((ContinuousStatsTable[GroupByKey]=ContinuousStatsTable[[#This Row],[GroupByKey]]),(ContinuousStatsTable[GroupByKey]=ContinuousStatsTable[[#This Row],[GroupByKey]])*ContinuousStatsTable[Average]))</f>
        <v>0</v>
      </c>
      <c r="U882" s="5">
        <f>IF((ContinuousStatsTable[[#This Row],[RepsRequested]]&gt;1),ContinuousStatsTable[[#This Row],[HalfWidth]],ContinuousStatsTable[[#This Row],[BatchMeansHalfWidth]])</f>
        <v>0</v>
      </c>
    </row>
    <row r="883" spans="1:21" x14ac:dyDescent="0.35">
      <c r="A883" t="s">
        <v>68</v>
      </c>
      <c r="B883" t="s">
        <v>70</v>
      </c>
      <c r="C883">
        <v>20</v>
      </c>
      <c r="D883" t="s">
        <v>108</v>
      </c>
      <c r="E883" t="s">
        <v>104</v>
      </c>
      <c r="F883" t="s">
        <v>102</v>
      </c>
      <c r="G883">
        <v>1</v>
      </c>
      <c r="H883">
        <v>2E+20</v>
      </c>
      <c r="I883">
        <v>1</v>
      </c>
      <c r="J883">
        <v>1</v>
      </c>
      <c r="K883">
        <v>1</v>
      </c>
      <c r="L883">
        <v>0</v>
      </c>
      <c r="M88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883" s="5" cm="1">
        <f t="array" ref="N883">MAX(IF((ProjectInfoTable[ProjectName]=ContinuousStatsTable[[#This Row],[ProjectName]]),(ProjectInfoTable[ProjectName]=ContinuousStatsTable[[#This Row],[ProjectName]])*ProjectInfoTable[NumberOfReplications]))</f>
        <v>40</v>
      </c>
      <c r="O883" s="5" cm="1">
        <f t="array" ref="O883">IFERROR(AVERAGE(IF((ContinuousStatsTable[GroupByKey]=ContinuousStatsTable[[#This Row],[GroupByKey]]),(ContinuousStatsTable[GroupByKey]=ContinuousStatsTable[[#This Row],[GroupByKey]])*ContinuousStatsTable[Average])),0)</f>
        <v>1</v>
      </c>
      <c r="P883" s="5" cm="1">
        <f t="array" ref="P883">IFERROR(_xlfn.STDEV.S(IF((ContinuousStatsTable[GroupByKey]=ContinuousStatsTable[[#This Row],[GroupByKey]]),(ContinuousStatsTable[GroupByKey]=ContinuousStatsTable[[#This Row],[GroupByKey]])*ContinuousStatsTable[Average])),0)</f>
        <v>0</v>
      </c>
      <c r="Q883" s="5" cm="1">
        <f t="array" ref="Q883">MAX(IF((ProjectInfoTable[ProjectName]=ContinuousStatsTable[[#This Row],[ProjectName]]),(ProjectInfoTable[ProjectName]=ContinuousStatsTable[[#This Row],[ProjectName]])*ProjectInfoTable[ConfidenceInterval]))</f>
        <v>0.95</v>
      </c>
      <c r="R8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3" s="5" cm="1">
        <f t="array" ref="S883">MIN(IF((ContinuousStatsTable[GroupByKey]=ContinuousStatsTable[[#This Row],[GroupByKey]]),(ContinuousStatsTable[GroupByKey]=ContinuousStatsTable[[#This Row],[GroupByKey]])*ContinuousStatsTable[Average]))</f>
        <v>1</v>
      </c>
      <c r="T883" s="5" cm="1">
        <f t="array" ref="T883">MAX(IF((ContinuousStatsTable[GroupByKey]=ContinuousStatsTable[[#This Row],[GroupByKey]]),(ContinuousStatsTable[GroupByKey]=ContinuousStatsTable[[#This Row],[GroupByKey]])*ContinuousStatsTable[Average]))</f>
        <v>1</v>
      </c>
      <c r="U883" s="5">
        <f>IF((ContinuousStatsTable[[#This Row],[RepsRequested]]&gt;1),ContinuousStatsTable[[#This Row],[HalfWidth]],ContinuousStatsTable[[#This Row],[BatchMeansHalfWidth]])</f>
        <v>0</v>
      </c>
    </row>
    <row r="884" spans="1:21" x14ac:dyDescent="0.35">
      <c r="A884" t="s">
        <v>68</v>
      </c>
      <c r="B884" t="s">
        <v>70</v>
      </c>
      <c r="C884">
        <v>20</v>
      </c>
      <c r="D884" t="s">
        <v>109</v>
      </c>
      <c r="E884" t="s">
        <v>101</v>
      </c>
      <c r="F884" t="s">
        <v>102</v>
      </c>
      <c r="G884">
        <v>0</v>
      </c>
      <c r="H884">
        <v>2E+20</v>
      </c>
      <c r="I884">
        <v>0</v>
      </c>
      <c r="J884">
        <v>0</v>
      </c>
      <c r="K884">
        <v>0</v>
      </c>
      <c r="L884">
        <v>0</v>
      </c>
      <c r="M88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884" s="5" cm="1">
        <f t="array" ref="N884">MAX(IF((ProjectInfoTable[ProjectName]=ContinuousStatsTable[[#This Row],[ProjectName]]),(ProjectInfoTable[ProjectName]=ContinuousStatsTable[[#This Row],[ProjectName]])*ProjectInfoTable[NumberOfReplications]))</f>
        <v>40</v>
      </c>
      <c r="O884" s="5" cm="1">
        <f t="array" ref="O884">IFERROR(AVERAGE(IF((ContinuousStatsTable[GroupByKey]=ContinuousStatsTable[[#This Row],[GroupByKey]]),(ContinuousStatsTable[GroupByKey]=ContinuousStatsTable[[#This Row],[GroupByKey]])*ContinuousStatsTable[Average])),0)</f>
        <v>0</v>
      </c>
      <c r="P884" s="5" cm="1">
        <f t="array" ref="P884">IFERROR(_xlfn.STDEV.S(IF((ContinuousStatsTable[GroupByKey]=ContinuousStatsTable[[#This Row],[GroupByKey]]),(ContinuousStatsTable[GroupByKey]=ContinuousStatsTable[[#This Row],[GroupByKey]])*ContinuousStatsTable[Average])),0)</f>
        <v>0</v>
      </c>
      <c r="Q884" s="5" cm="1">
        <f t="array" ref="Q884">MAX(IF((ProjectInfoTable[ProjectName]=ContinuousStatsTable[[#This Row],[ProjectName]]),(ProjectInfoTable[ProjectName]=ContinuousStatsTable[[#This Row],[ProjectName]])*ProjectInfoTable[ConfidenceInterval]))</f>
        <v>0.95</v>
      </c>
      <c r="R8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4" s="5" cm="1">
        <f t="array" ref="S884">MIN(IF((ContinuousStatsTable[GroupByKey]=ContinuousStatsTable[[#This Row],[GroupByKey]]),(ContinuousStatsTable[GroupByKey]=ContinuousStatsTable[[#This Row],[GroupByKey]])*ContinuousStatsTable[Average]))</f>
        <v>0</v>
      </c>
      <c r="T884" s="5" cm="1">
        <f t="array" ref="T884">MAX(IF((ContinuousStatsTable[GroupByKey]=ContinuousStatsTable[[#This Row],[GroupByKey]]),(ContinuousStatsTable[GroupByKey]=ContinuousStatsTable[[#This Row],[GroupByKey]])*ContinuousStatsTable[Average]))</f>
        <v>0</v>
      </c>
      <c r="U884" s="5">
        <f>IF((ContinuousStatsTable[[#This Row],[RepsRequested]]&gt;1),ContinuousStatsTable[[#This Row],[HalfWidth]],ContinuousStatsTable[[#This Row],[BatchMeansHalfWidth]])</f>
        <v>0</v>
      </c>
    </row>
    <row r="885" spans="1:21" x14ac:dyDescent="0.35">
      <c r="A885" t="s">
        <v>68</v>
      </c>
      <c r="B885" t="s">
        <v>70</v>
      </c>
      <c r="C885">
        <v>20</v>
      </c>
      <c r="D885" t="s">
        <v>109</v>
      </c>
      <c r="E885" t="s">
        <v>103</v>
      </c>
      <c r="F885" t="s">
        <v>102</v>
      </c>
      <c r="G885">
        <v>0</v>
      </c>
      <c r="H885">
        <v>2E+20</v>
      </c>
      <c r="I885">
        <v>0</v>
      </c>
      <c r="J885">
        <v>0</v>
      </c>
      <c r="K885">
        <v>0</v>
      </c>
      <c r="L885">
        <v>0</v>
      </c>
      <c r="M88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885" s="5" cm="1">
        <f t="array" ref="N885">MAX(IF((ProjectInfoTable[ProjectName]=ContinuousStatsTable[[#This Row],[ProjectName]]),(ProjectInfoTable[ProjectName]=ContinuousStatsTable[[#This Row],[ProjectName]])*ProjectInfoTable[NumberOfReplications]))</f>
        <v>40</v>
      </c>
      <c r="O885" s="5" cm="1">
        <f t="array" ref="O885">IFERROR(AVERAGE(IF((ContinuousStatsTable[GroupByKey]=ContinuousStatsTable[[#This Row],[GroupByKey]]),(ContinuousStatsTable[GroupByKey]=ContinuousStatsTable[[#This Row],[GroupByKey]])*ContinuousStatsTable[Average])),0)</f>
        <v>0</v>
      </c>
      <c r="P885" s="5" cm="1">
        <f t="array" ref="P885">IFERROR(_xlfn.STDEV.S(IF((ContinuousStatsTable[GroupByKey]=ContinuousStatsTable[[#This Row],[GroupByKey]]),(ContinuousStatsTable[GroupByKey]=ContinuousStatsTable[[#This Row],[GroupByKey]])*ContinuousStatsTable[Average])),0)</f>
        <v>0</v>
      </c>
      <c r="Q885" s="5" cm="1">
        <f t="array" ref="Q885">MAX(IF((ProjectInfoTable[ProjectName]=ContinuousStatsTable[[#This Row],[ProjectName]]),(ProjectInfoTable[ProjectName]=ContinuousStatsTable[[#This Row],[ProjectName]])*ProjectInfoTable[ConfidenceInterval]))</f>
        <v>0.95</v>
      </c>
      <c r="R8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5" s="5" cm="1">
        <f t="array" ref="S885">MIN(IF((ContinuousStatsTable[GroupByKey]=ContinuousStatsTable[[#This Row],[GroupByKey]]),(ContinuousStatsTable[GroupByKey]=ContinuousStatsTable[[#This Row],[GroupByKey]])*ContinuousStatsTable[Average]))</f>
        <v>0</v>
      </c>
      <c r="T885" s="5" cm="1">
        <f t="array" ref="T885">MAX(IF((ContinuousStatsTable[GroupByKey]=ContinuousStatsTable[[#This Row],[GroupByKey]]),(ContinuousStatsTable[GroupByKey]=ContinuousStatsTable[[#This Row],[GroupByKey]])*ContinuousStatsTable[Average]))</f>
        <v>0</v>
      </c>
      <c r="U885" s="5">
        <f>IF((ContinuousStatsTable[[#This Row],[RepsRequested]]&gt;1),ContinuousStatsTable[[#This Row],[HalfWidth]],ContinuousStatsTable[[#This Row],[BatchMeansHalfWidth]])</f>
        <v>0</v>
      </c>
    </row>
    <row r="886" spans="1:21" x14ac:dyDescent="0.35">
      <c r="A886" t="s">
        <v>68</v>
      </c>
      <c r="B886" t="s">
        <v>70</v>
      </c>
      <c r="C886">
        <v>20</v>
      </c>
      <c r="D886" t="s">
        <v>109</v>
      </c>
      <c r="E886" t="s">
        <v>104</v>
      </c>
      <c r="F886" t="s">
        <v>102</v>
      </c>
      <c r="G886">
        <v>1</v>
      </c>
      <c r="H886">
        <v>2E+20</v>
      </c>
      <c r="I886">
        <v>1</v>
      </c>
      <c r="J886">
        <v>1</v>
      </c>
      <c r="K886">
        <v>1</v>
      </c>
      <c r="L886">
        <v>0</v>
      </c>
      <c r="M88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886" s="5" cm="1">
        <f t="array" ref="N886">MAX(IF((ProjectInfoTable[ProjectName]=ContinuousStatsTable[[#This Row],[ProjectName]]),(ProjectInfoTable[ProjectName]=ContinuousStatsTable[[#This Row],[ProjectName]])*ProjectInfoTable[NumberOfReplications]))</f>
        <v>40</v>
      </c>
      <c r="O886" s="5" cm="1">
        <f t="array" ref="O886">IFERROR(AVERAGE(IF((ContinuousStatsTable[GroupByKey]=ContinuousStatsTable[[#This Row],[GroupByKey]]),(ContinuousStatsTable[GroupByKey]=ContinuousStatsTable[[#This Row],[GroupByKey]])*ContinuousStatsTable[Average])),0)</f>
        <v>1</v>
      </c>
      <c r="P886" s="5" cm="1">
        <f t="array" ref="P886">IFERROR(_xlfn.STDEV.S(IF((ContinuousStatsTable[GroupByKey]=ContinuousStatsTable[[#This Row],[GroupByKey]]),(ContinuousStatsTable[GroupByKey]=ContinuousStatsTable[[#This Row],[GroupByKey]])*ContinuousStatsTable[Average])),0)</f>
        <v>0</v>
      </c>
      <c r="Q886" s="5" cm="1">
        <f t="array" ref="Q886">MAX(IF((ProjectInfoTable[ProjectName]=ContinuousStatsTable[[#This Row],[ProjectName]]),(ProjectInfoTable[ProjectName]=ContinuousStatsTable[[#This Row],[ProjectName]])*ProjectInfoTable[ConfidenceInterval]))</f>
        <v>0.95</v>
      </c>
      <c r="R8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6" s="5" cm="1">
        <f t="array" ref="S886">MIN(IF((ContinuousStatsTable[GroupByKey]=ContinuousStatsTable[[#This Row],[GroupByKey]]),(ContinuousStatsTable[GroupByKey]=ContinuousStatsTable[[#This Row],[GroupByKey]])*ContinuousStatsTable[Average]))</f>
        <v>1</v>
      </c>
      <c r="T886" s="5" cm="1">
        <f t="array" ref="T886">MAX(IF((ContinuousStatsTable[GroupByKey]=ContinuousStatsTable[[#This Row],[GroupByKey]]),(ContinuousStatsTable[GroupByKey]=ContinuousStatsTable[[#This Row],[GroupByKey]])*ContinuousStatsTable[Average]))</f>
        <v>1</v>
      </c>
      <c r="U886" s="5">
        <f>IF((ContinuousStatsTable[[#This Row],[RepsRequested]]&gt;1),ContinuousStatsTable[[#This Row],[HalfWidth]],ContinuousStatsTable[[#This Row],[BatchMeansHalfWidth]])</f>
        <v>0</v>
      </c>
    </row>
    <row r="887" spans="1:21" x14ac:dyDescent="0.35">
      <c r="A887" t="s">
        <v>68</v>
      </c>
      <c r="B887" t="s">
        <v>70</v>
      </c>
      <c r="C887">
        <v>20</v>
      </c>
      <c r="D887" t="s">
        <v>110</v>
      </c>
      <c r="E887" t="s">
        <v>101</v>
      </c>
      <c r="F887" t="s">
        <v>102</v>
      </c>
      <c r="G887">
        <v>0</v>
      </c>
      <c r="H887">
        <v>2E+20</v>
      </c>
      <c r="I887">
        <v>0</v>
      </c>
      <c r="J887">
        <v>0</v>
      </c>
      <c r="K887">
        <v>0</v>
      </c>
      <c r="L887">
        <v>0</v>
      </c>
      <c r="M88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887" s="5" cm="1">
        <f t="array" ref="N887">MAX(IF((ProjectInfoTable[ProjectName]=ContinuousStatsTable[[#This Row],[ProjectName]]),(ProjectInfoTable[ProjectName]=ContinuousStatsTable[[#This Row],[ProjectName]])*ProjectInfoTable[NumberOfReplications]))</f>
        <v>40</v>
      </c>
      <c r="O887" s="5" cm="1">
        <f t="array" ref="O887">IFERROR(AVERAGE(IF((ContinuousStatsTable[GroupByKey]=ContinuousStatsTable[[#This Row],[GroupByKey]]),(ContinuousStatsTable[GroupByKey]=ContinuousStatsTable[[#This Row],[GroupByKey]])*ContinuousStatsTable[Average])),0)</f>
        <v>0</v>
      </c>
      <c r="P887" s="5" cm="1">
        <f t="array" ref="P887">IFERROR(_xlfn.STDEV.S(IF((ContinuousStatsTable[GroupByKey]=ContinuousStatsTable[[#This Row],[GroupByKey]]),(ContinuousStatsTable[GroupByKey]=ContinuousStatsTable[[#This Row],[GroupByKey]])*ContinuousStatsTable[Average])),0)</f>
        <v>0</v>
      </c>
      <c r="Q887" s="5" cm="1">
        <f t="array" ref="Q887">MAX(IF((ProjectInfoTable[ProjectName]=ContinuousStatsTable[[#This Row],[ProjectName]]),(ProjectInfoTable[ProjectName]=ContinuousStatsTable[[#This Row],[ProjectName]])*ProjectInfoTable[ConfidenceInterval]))</f>
        <v>0.95</v>
      </c>
      <c r="R8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7" s="5" cm="1">
        <f t="array" ref="S887">MIN(IF((ContinuousStatsTable[GroupByKey]=ContinuousStatsTable[[#This Row],[GroupByKey]]),(ContinuousStatsTable[GroupByKey]=ContinuousStatsTable[[#This Row],[GroupByKey]])*ContinuousStatsTable[Average]))</f>
        <v>0</v>
      </c>
      <c r="T887" s="5" cm="1">
        <f t="array" ref="T887">MAX(IF((ContinuousStatsTable[GroupByKey]=ContinuousStatsTable[[#This Row],[GroupByKey]]),(ContinuousStatsTable[GroupByKey]=ContinuousStatsTable[[#This Row],[GroupByKey]])*ContinuousStatsTable[Average]))</f>
        <v>0</v>
      </c>
      <c r="U887" s="5">
        <f>IF((ContinuousStatsTable[[#This Row],[RepsRequested]]&gt;1),ContinuousStatsTable[[#This Row],[HalfWidth]],ContinuousStatsTable[[#This Row],[BatchMeansHalfWidth]])</f>
        <v>0</v>
      </c>
    </row>
    <row r="888" spans="1:21" x14ac:dyDescent="0.35">
      <c r="A888" t="s">
        <v>68</v>
      </c>
      <c r="B888" t="s">
        <v>70</v>
      </c>
      <c r="C888">
        <v>20</v>
      </c>
      <c r="D888" t="s">
        <v>110</v>
      </c>
      <c r="E888" t="s">
        <v>103</v>
      </c>
      <c r="F888" t="s">
        <v>102</v>
      </c>
      <c r="G888">
        <v>0</v>
      </c>
      <c r="H888">
        <v>2E+20</v>
      </c>
      <c r="I888">
        <v>0</v>
      </c>
      <c r="J888">
        <v>0</v>
      </c>
      <c r="K888">
        <v>0</v>
      </c>
      <c r="L888">
        <v>0</v>
      </c>
      <c r="M88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888" s="5" cm="1">
        <f t="array" ref="N888">MAX(IF((ProjectInfoTable[ProjectName]=ContinuousStatsTable[[#This Row],[ProjectName]]),(ProjectInfoTable[ProjectName]=ContinuousStatsTable[[#This Row],[ProjectName]])*ProjectInfoTable[NumberOfReplications]))</f>
        <v>40</v>
      </c>
      <c r="O888" s="5" cm="1">
        <f t="array" ref="O888">IFERROR(AVERAGE(IF((ContinuousStatsTable[GroupByKey]=ContinuousStatsTable[[#This Row],[GroupByKey]]),(ContinuousStatsTable[GroupByKey]=ContinuousStatsTable[[#This Row],[GroupByKey]])*ContinuousStatsTable[Average])),0)</f>
        <v>0</v>
      </c>
      <c r="P888" s="5" cm="1">
        <f t="array" ref="P888">IFERROR(_xlfn.STDEV.S(IF((ContinuousStatsTable[GroupByKey]=ContinuousStatsTable[[#This Row],[GroupByKey]]),(ContinuousStatsTable[GroupByKey]=ContinuousStatsTable[[#This Row],[GroupByKey]])*ContinuousStatsTable[Average])),0)</f>
        <v>0</v>
      </c>
      <c r="Q888" s="5" cm="1">
        <f t="array" ref="Q888">MAX(IF((ProjectInfoTable[ProjectName]=ContinuousStatsTable[[#This Row],[ProjectName]]),(ProjectInfoTable[ProjectName]=ContinuousStatsTable[[#This Row],[ProjectName]])*ProjectInfoTable[ConfidenceInterval]))</f>
        <v>0.95</v>
      </c>
      <c r="R8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8" s="5" cm="1">
        <f t="array" ref="S888">MIN(IF((ContinuousStatsTable[GroupByKey]=ContinuousStatsTable[[#This Row],[GroupByKey]]),(ContinuousStatsTable[GroupByKey]=ContinuousStatsTable[[#This Row],[GroupByKey]])*ContinuousStatsTable[Average]))</f>
        <v>0</v>
      </c>
      <c r="T888" s="5" cm="1">
        <f t="array" ref="T888">MAX(IF((ContinuousStatsTable[GroupByKey]=ContinuousStatsTable[[#This Row],[GroupByKey]]),(ContinuousStatsTable[GroupByKey]=ContinuousStatsTable[[#This Row],[GroupByKey]])*ContinuousStatsTable[Average]))</f>
        <v>0</v>
      </c>
      <c r="U888" s="5">
        <f>IF((ContinuousStatsTable[[#This Row],[RepsRequested]]&gt;1),ContinuousStatsTable[[#This Row],[HalfWidth]],ContinuousStatsTable[[#This Row],[BatchMeansHalfWidth]])</f>
        <v>0</v>
      </c>
    </row>
    <row r="889" spans="1:21" x14ac:dyDescent="0.35">
      <c r="A889" t="s">
        <v>68</v>
      </c>
      <c r="B889" t="s">
        <v>70</v>
      </c>
      <c r="C889">
        <v>20</v>
      </c>
      <c r="D889" t="s">
        <v>110</v>
      </c>
      <c r="E889" t="s">
        <v>104</v>
      </c>
      <c r="F889" t="s">
        <v>102</v>
      </c>
      <c r="G889">
        <v>1</v>
      </c>
      <c r="H889">
        <v>2E+20</v>
      </c>
      <c r="I889">
        <v>1</v>
      </c>
      <c r="J889">
        <v>1</v>
      </c>
      <c r="K889">
        <v>1</v>
      </c>
      <c r="L889">
        <v>0</v>
      </c>
      <c r="M88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889" s="5" cm="1">
        <f t="array" ref="N889">MAX(IF((ProjectInfoTable[ProjectName]=ContinuousStatsTable[[#This Row],[ProjectName]]),(ProjectInfoTable[ProjectName]=ContinuousStatsTable[[#This Row],[ProjectName]])*ProjectInfoTable[NumberOfReplications]))</f>
        <v>40</v>
      </c>
      <c r="O889" s="5" cm="1">
        <f t="array" ref="O889">IFERROR(AVERAGE(IF((ContinuousStatsTable[GroupByKey]=ContinuousStatsTable[[#This Row],[GroupByKey]]),(ContinuousStatsTable[GroupByKey]=ContinuousStatsTable[[#This Row],[GroupByKey]])*ContinuousStatsTable[Average])),0)</f>
        <v>1</v>
      </c>
      <c r="P889" s="5" cm="1">
        <f t="array" ref="P889">IFERROR(_xlfn.STDEV.S(IF((ContinuousStatsTable[GroupByKey]=ContinuousStatsTable[[#This Row],[GroupByKey]]),(ContinuousStatsTable[GroupByKey]=ContinuousStatsTable[[#This Row],[GroupByKey]])*ContinuousStatsTable[Average])),0)</f>
        <v>0</v>
      </c>
      <c r="Q889" s="5" cm="1">
        <f t="array" ref="Q889">MAX(IF((ProjectInfoTable[ProjectName]=ContinuousStatsTable[[#This Row],[ProjectName]]),(ProjectInfoTable[ProjectName]=ContinuousStatsTable[[#This Row],[ProjectName]])*ProjectInfoTable[ConfidenceInterval]))</f>
        <v>0.95</v>
      </c>
      <c r="R8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9" s="5" cm="1">
        <f t="array" ref="S889">MIN(IF((ContinuousStatsTable[GroupByKey]=ContinuousStatsTable[[#This Row],[GroupByKey]]),(ContinuousStatsTable[GroupByKey]=ContinuousStatsTable[[#This Row],[GroupByKey]])*ContinuousStatsTable[Average]))</f>
        <v>1</v>
      </c>
      <c r="T889" s="5" cm="1">
        <f t="array" ref="T889">MAX(IF((ContinuousStatsTable[GroupByKey]=ContinuousStatsTable[[#This Row],[GroupByKey]]),(ContinuousStatsTable[GroupByKey]=ContinuousStatsTable[[#This Row],[GroupByKey]])*ContinuousStatsTable[Average]))</f>
        <v>1</v>
      </c>
      <c r="U889" s="5">
        <f>IF((ContinuousStatsTable[[#This Row],[RepsRequested]]&gt;1),ContinuousStatsTable[[#This Row],[HalfWidth]],ContinuousStatsTable[[#This Row],[BatchMeansHalfWidth]])</f>
        <v>0</v>
      </c>
    </row>
    <row r="890" spans="1:21" x14ac:dyDescent="0.35">
      <c r="A890" t="s">
        <v>68</v>
      </c>
      <c r="B890" t="s">
        <v>70</v>
      </c>
      <c r="C890">
        <v>20</v>
      </c>
      <c r="D890" t="s">
        <v>111</v>
      </c>
      <c r="E890" t="s">
        <v>101</v>
      </c>
      <c r="F890" t="s">
        <v>102</v>
      </c>
      <c r="G890">
        <v>0</v>
      </c>
      <c r="H890">
        <v>2E+20</v>
      </c>
      <c r="I890">
        <v>0</v>
      </c>
      <c r="J890">
        <v>0</v>
      </c>
      <c r="K890">
        <v>0</v>
      </c>
      <c r="L890">
        <v>0</v>
      </c>
      <c r="M89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890" s="5" cm="1">
        <f t="array" ref="N890">MAX(IF((ProjectInfoTable[ProjectName]=ContinuousStatsTable[[#This Row],[ProjectName]]),(ProjectInfoTable[ProjectName]=ContinuousStatsTable[[#This Row],[ProjectName]])*ProjectInfoTable[NumberOfReplications]))</f>
        <v>40</v>
      </c>
      <c r="O890" s="5" cm="1">
        <f t="array" ref="O890">IFERROR(AVERAGE(IF((ContinuousStatsTable[GroupByKey]=ContinuousStatsTable[[#This Row],[GroupByKey]]),(ContinuousStatsTable[GroupByKey]=ContinuousStatsTable[[#This Row],[GroupByKey]])*ContinuousStatsTable[Average])),0)</f>
        <v>0</v>
      </c>
      <c r="P890" s="5" cm="1">
        <f t="array" ref="P890">IFERROR(_xlfn.STDEV.S(IF((ContinuousStatsTable[GroupByKey]=ContinuousStatsTable[[#This Row],[GroupByKey]]),(ContinuousStatsTable[GroupByKey]=ContinuousStatsTable[[#This Row],[GroupByKey]])*ContinuousStatsTable[Average])),0)</f>
        <v>0</v>
      </c>
      <c r="Q890" s="5" cm="1">
        <f t="array" ref="Q890">MAX(IF((ProjectInfoTable[ProjectName]=ContinuousStatsTable[[#This Row],[ProjectName]]),(ProjectInfoTable[ProjectName]=ContinuousStatsTable[[#This Row],[ProjectName]])*ProjectInfoTable[ConfidenceInterval]))</f>
        <v>0.95</v>
      </c>
      <c r="R8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0" s="5" cm="1">
        <f t="array" ref="S890">MIN(IF((ContinuousStatsTable[GroupByKey]=ContinuousStatsTable[[#This Row],[GroupByKey]]),(ContinuousStatsTable[GroupByKey]=ContinuousStatsTable[[#This Row],[GroupByKey]])*ContinuousStatsTable[Average]))</f>
        <v>0</v>
      </c>
      <c r="T890" s="5" cm="1">
        <f t="array" ref="T890">MAX(IF((ContinuousStatsTable[GroupByKey]=ContinuousStatsTable[[#This Row],[GroupByKey]]),(ContinuousStatsTable[GroupByKey]=ContinuousStatsTable[[#This Row],[GroupByKey]])*ContinuousStatsTable[Average]))</f>
        <v>0</v>
      </c>
      <c r="U890" s="5">
        <f>IF((ContinuousStatsTable[[#This Row],[RepsRequested]]&gt;1),ContinuousStatsTable[[#This Row],[HalfWidth]],ContinuousStatsTable[[#This Row],[BatchMeansHalfWidth]])</f>
        <v>0</v>
      </c>
    </row>
    <row r="891" spans="1:21" x14ac:dyDescent="0.35">
      <c r="A891" t="s">
        <v>68</v>
      </c>
      <c r="B891" t="s">
        <v>70</v>
      </c>
      <c r="C891">
        <v>20</v>
      </c>
      <c r="D891" t="s">
        <v>111</v>
      </c>
      <c r="E891" t="s">
        <v>103</v>
      </c>
      <c r="F891" t="s">
        <v>102</v>
      </c>
      <c r="G891">
        <v>0</v>
      </c>
      <c r="H891">
        <v>2E+20</v>
      </c>
      <c r="I891">
        <v>0</v>
      </c>
      <c r="J891">
        <v>0</v>
      </c>
      <c r="K891">
        <v>0</v>
      </c>
      <c r="L891">
        <v>0</v>
      </c>
      <c r="M89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891" s="5" cm="1">
        <f t="array" ref="N891">MAX(IF((ProjectInfoTable[ProjectName]=ContinuousStatsTable[[#This Row],[ProjectName]]),(ProjectInfoTable[ProjectName]=ContinuousStatsTable[[#This Row],[ProjectName]])*ProjectInfoTable[NumberOfReplications]))</f>
        <v>40</v>
      </c>
      <c r="O891" s="5" cm="1">
        <f t="array" ref="O891">IFERROR(AVERAGE(IF((ContinuousStatsTable[GroupByKey]=ContinuousStatsTable[[#This Row],[GroupByKey]]),(ContinuousStatsTable[GroupByKey]=ContinuousStatsTable[[#This Row],[GroupByKey]])*ContinuousStatsTable[Average])),0)</f>
        <v>0</v>
      </c>
      <c r="P891" s="5" cm="1">
        <f t="array" ref="P891">IFERROR(_xlfn.STDEV.S(IF((ContinuousStatsTable[GroupByKey]=ContinuousStatsTable[[#This Row],[GroupByKey]]),(ContinuousStatsTable[GroupByKey]=ContinuousStatsTable[[#This Row],[GroupByKey]])*ContinuousStatsTable[Average])),0)</f>
        <v>0</v>
      </c>
      <c r="Q891" s="5" cm="1">
        <f t="array" ref="Q891">MAX(IF((ProjectInfoTable[ProjectName]=ContinuousStatsTable[[#This Row],[ProjectName]]),(ProjectInfoTable[ProjectName]=ContinuousStatsTable[[#This Row],[ProjectName]])*ProjectInfoTable[ConfidenceInterval]))</f>
        <v>0.95</v>
      </c>
      <c r="R8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1" s="5" cm="1">
        <f t="array" ref="S891">MIN(IF((ContinuousStatsTable[GroupByKey]=ContinuousStatsTable[[#This Row],[GroupByKey]]),(ContinuousStatsTable[GroupByKey]=ContinuousStatsTable[[#This Row],[GroupByKey]])*ContinuousStatsTable[Average]))</f>
        <v>0</v>
      </c>
      <c r="T891" s="5" cm="1">
        <f t="array" ref="T891">MAX(IF((ContinuousStatsTable[GroupByKey]=ContinuousStatsTable[[#This Row],[GroupByKey]]),(ContinuousStatsTable[GroupByKey]=ContinuousStatsTable[[#This Row],[GroupByKey]])*ContinuousStatsTable[Average]))</f>
        <v>0</v>
      </c>
      <c r="U891" s="5">
        <f>IF((ContinuousStatsTable[[#This Row],[RepsRequested]]&gt;1),ContinuousStatsTable[[#This Row],[HalfWidth]],ContinuousStatsTable[[#This Row],[BatchMeansHalfWidth]])</f>
        <v>0</v>
      </c>
    </row>
    <row r="892" spans="1:21" x14ac:dyDescent="0.35">
      <c r="A892" t="s">
        <v>68</v>
      </c>
      <c r="B892" t="s">
        <v>70</v>
      </c>
      <c r="C892">
        <v>20</v>
      </c>
      <c r="D892" t="s">
        <v>111</v>
      </c>
      <c r="E892" t="s">
        <v>104</v>
      </c>
      <c r="F892" t="s">
        <v>102</v>
      </c>
      <c r="G892">
        <v>3</v>
      </c>
      <c r="H892">
        <v>2E+20</v>
      </c>
      <c r="I892">
        <v>3</v>
      </c>
      <c r="J892">
        <v>3</v>
      </c>
      <c r="K892">
        <v>3</v>
      </c>
      <c r="L892">
        <v>0</v>
      </c>
      <c r="M89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892" s="5" cm="1">
        <f t="array" ref="N892">MAX(IF((ProjectInfoTable[ProjectName]=ContinuousStatsTable[[#This Row],[ProjectName]]),(ProjectInfoTable[ProjectName]=ContinuousStatsTable[[#This Row],[ProjectName]])*ProjectInfoTable[NumberOfReplications]))</f>
        <v>40</v>
      </c>
      <c r="O892" s="5" cm="1">
        <f t="array" ref="O892">IFERROR(AVERAGE(IF((ContinuousStatsTable[GroupByKey]=ContinuousStatsTable[[#This Row],[GroupByKey]]),(ContinuousStatsTable[GroupByKey]=ContinuousStatsTable[[#This Row],[GroupByKey]])*ContinuousStatsTable[Average])),0)</f>
        <v>3</v>
      </c>
      <c r="P892" s="5" cm="1">
        <f t="array" ref="P892">IFERROR(_xlfn.STDEV.S(IF((ContinuousStatsTable[GroupByKey]=ContinuousStatsTable[[#This Row],[GroupByKey]]),(ContinuousStatsTable[GroupByKey]=ContinuousStatsTable[[#This Row],[GroupByKey]])*ContinuousStatsTable[Average])),0)</f>
        <v>0</v>
      </c>
      <c r="Q892" s="5" cm="1">
        <f t="array" ref="Q892">MAX(IF((ProjectInfoTable[ProjectName]=ContinuousStatsTable[[#This Row],[ProjectName]]),(ProjectInfoTable[ProjectName]=ContinuousStatsTable[[#This Row],[ProjectName]])*ProjectInfoTable[ConfidenceInterval]))</f>
        <v>0.95</v>
      </c>
      <c r="R8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2" s="5" cm="1">
        <f t="array" ref="S892">MIN(IF((ContinuousStatsTable[GroupByKey]=ContinuousStatsTable[[#This Row],[GroupByKey]]),(ContinuousStatsTable[GroupByKey]=ContinuousStatsTable[[#This Row],[GroupByKey]])*ContinuousStatsTable[Average]))</f>
        <v>3</v>
      </c>
      <c r="T892" s="5" cm="1">
        <f t="array" ref="T892">MAX(IF((ContinuousStatsTable[GroupByKey]=ContinuousStatsTable[[#This Row],[GroupByKey]]),(ContinuousStatsTable[GroupByKey]=ContinuousStatsTable[[#This Row],[GroupByKey]])*ContinuousStatsTable[Average]))</f>
        <v>3</v>
      </c>
      <c r="U892" s="5">
        <f>IF((ContinuousStatsTable[[#This Row],[RepsRequested]]&gt;1),ContinuousStatsTable[[#This Row],[HalfWidth]],ContinuousStatsTable[[#This Row],[BatchMeansHalfWidth]])</f>
        <v>0</v>
      </c>
    </row>
    <row r="893" spans="1:21" x14ac:dyDescent="0.35">
      <c r="A893" t="s">
        <v>68</v>
      </c>
      <c r="B893" t="s">
        <v>70</v>
      </c>
      <c r="C893">
        <v>20</v>
      </c>
      <c r="D893" t="s">
        <v>112</v>
      </c>
      <c r="E893" t="s">
        <v>101</v>
      </c>
      <c r="F893" t="s">
        <v>102</v>
      </c>
      <c r="G893">
        <v>2.93285970813154E-2</v>
      </c>
      <c r="H893">
        <v>2E+20</v>
      </c>
      <c r="I893">
        <v>0</v>
      </c>
      <c r="J893">
        <v>1</v>
      </c>
      <c r="K893">
        <v>0</v>
      </c>
      <c r="L893">
        <v>0</v>
      </c>
      <c r="M89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893" s="5" cm="1">
        <f t="array" ref="N893">MAX(IF((ProjectInfoTable[ProjectName]=ContinuousStatsTable[[#This Row],[ProjectName]]),(ProjectInfoTable[ProjectName]=ContinuousStatsTable[[#This Row],[ProjectName]])*ProjectInfoTable[NumberOfReplications]))</f>
        <v>40</v>
      </c>
      <c r="O893" s="5" cm="1">
        <f t="array" ref="O89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893" s="5" cm="1">
        <f t="array" ref="P89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893" s="5" cm="1">
        <f t="array" ref="Q893">MAX(IF((ProjectInfoTable[ProjectName]=ContinuousStatsTable[[#This Row],[ProjectName]]),(ProjectInfoTable[ProjectName]=ContinuousStatsTable[[#This Row],[ProjectName]])*ProjectInfoTable[ConfidenceInterval]))</f>
        <v>0.95</v>
      </c>
      <c r="R8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893" s="5" cm="1">
        <f t="array" ref="S893">MIN(IF((ContinuousStatsTable[GroupByKey]=ContinuousStatsTable[[#This Row],[GroupByKey]]),(ContinuousStatsTable[GroupByKey]=ContinuousStatsTable[[#This Row],[GroupByKey]])*ContinuousStatsTable[Average]))</f>
        <v>2.6917362930432401E-2</v>
      </c>
      <c r="T893" s="5" cm="1">
        <f t="array" ref="T893">MAX(IF((ContinuousStatsTable[GroupByKey]=ContinuousStatsTable[[#This Row],[GroupByKey]]),(ContinuousStatsTable[GroupByKey]=ContinuousStatsTable[[#This Row],[GroupByKey]])*ContinuousStatsTable[Average]))</f>
        <v>0.16976135707510301</v>
      </c>
      <c r="U893" s="5">
        <f>IF((ContinuousStatsTable[[#This Row],[RepsRequested]]&gt;1),ContinuousStatsTable[[#This Row],[HalfWidth]],ContinuousStatsTable[[#This Row],[BatchMeansHalfWidth]])</f>
        <v>9.6705244070255485E-3</v>
      </c>
    </row>
    <row r="894" spans="1:21" x14ac:dyDescent="0.35">
      <c r="A894" t="s">
        <v>68</v>
      </c>
      <c r="B894" t="s">
        <v>70</v>
      </c>
      <c r="C894">
        <v>20</v>
      </c>
      <c r="D894" t="s">
        <v>112</v>
      </c>
      <c r="E894" t="s">
        <v>103</v>
      </c>
      <c r="F894" t="s">
        <v>102</v>
      </c>
      <c r="G894">
        <v>1.2588231451035701</v>
      </c>
      <c r="H894">
        <v>2E+20</v>
      </c>
      <c r="I894">
        <v>0</v>
      </c>
      <c r="J894">
        <v>16</v>
      </c>
      <c r="K894">
        <v>0</v>
      </c>
      <c r="L894">
        <v>0</v>
      </c>
      <c r="M89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894" s="5" cm="1">
        <f t="array" ref="N894">MAX(IF((ProjectInfoTable[ProjectName]=ContinuousStatsTable[[#This Row],[ProjectName]]),(ProjectInfoTable[ProjectName]=ContinuousStatsTable[[#This Row],[ProjectName]])*ProjectInfoTable[NumberOfReplications]))</f>
        <v>40</v>
      </c>
      <c r="O894" s="5" cm="1">
        <f t="array" ref="O89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894" s="5" cm="1">
        <f t="array" ref="P89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894" s="5" cm="1">
        <f t="array" ref="Q894">MAX(IF((ProjectInfoTable[ProjectName]=ContinuousStatsTable[[#This Row],[ProjectName]]),(ProjectInfoTable[ProjectName]=ContinuousStatsTable[[#This Row],[ProjectName]])*ProjectInfoTable[ConfidenceInterval]))</f>
        <v>0.95</v>
      </c>
      <c r="R8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894" s="5" cm="1">
        <f t="array" ref="S894">MIN(IF((ContinuousStatsTable[GroupByKey]=ContinuousStatsTable[[#This Row],[GroupByKey]]),(ContinuousStatsTable[GroupByKey]=ContinuousStatsTable[[#This Row],[GroupByKey]])*ContinuousStatsTable[Average]))</f>
        <v>1.2588231451035701</v>
      </c>
      <c r="T894" s="5" cm="1">
        <f t="array" ref="T894">MAX(IF((ContinuousStatsTable[GroupByKey]=ContinuousStatsTable[[#This Row],[GroupByKey]]),(ContinuousStatsTable[GroupByKey]=ContinuousStatsTable[[#This Row],[GroupByKey]])*ContinuousStatsTable[Average]))</f>
        <v>4.9134925203039197</v>
      </c>
      <c r="U894" s="5">
        <f>IF((ContinuousStatsTable[[#This Row],[RepsRequested]]&gt;1),ContinuousStatsTable[[#This Row],[HalfWidth]],ContinuousStatsTable[[#This Row],[BatchMeansHalfWidth]])</f>
        <v>0.23893952850585826</v>
      </c>
    </row>
    <row r="895" spans="1:21" x14ac:dyDescent="0.35">
      <c r="A895" t="s">
        <v>68</v>
      </c>
      <c r="B895" t="s">
        <v>70</v>
      </c>
      <c r="C895">
        <v>20</v>
      </c>
      <c r="D895" t="s">
        <v>112</v>
      </c>
      <c r="E895" t="s">
        <v>104</v>
      </c>
      <c r="F895" t="s">
        <v>102</v>
      </c>
      <c r="G895">
        <v>43.751402122822199</v>
      </c>
      <c r="H895">
        <v>2E+20</v>
      </c>
      <c r="I895">
        <v>0</v>
      </c>
      <c r="J895">
        <v>48</v>
      </c>
      <c r="K895">
        <v>48</v>
      </c>
      <c r="L895">
        <v>0</v>
      </c>
      <c r="M89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895" s="5" cm="1">
        <f t="array" ref="N895">MAX(IF((ProjectInfoTable[ProjectName]=ContinuousStatsTable[[#This Row],[ProjectName]]),(ProjectInfoTable[ProjectName]=ContinuousStatsTable[[#This Row],[ProjectName]])*ProjectInfoTable[NumberOfReplications]))</f>
        <v>40</v>
      </c>
      <c r="O895" s="5" cm="1">
        <f t="array" ref="O89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895" s="5" cm="1">
        <f t="array" ref="P89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895" s="5" cm="1">
        <f t="array" ref="Q895">MAX(IF((ProjectInfoTable[ProjectName]=ContinuousStatsTable[[#This Row],[ProjectName]]),(ProjectInfoTable[ProjectName]=ContinuousStatsTable[[#This Row],[ProjectName]])*ProjectInfoTable[ConfidenceInterval]))</f>
        <v>0.95</v>
      </c>
      <c r="R8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895" s="5" cm="1">
        <f t="array" ref="S895">MIN(IF((ContinuousStatsTable[GroupByKey]=ContinuousStatsTable[[#This Row],[GroupByKey]]),(ContinuousStatsTable[GroupByKey]=ContinuousStatsTable[[#This Row],[GroupByKey]])*ContinuousStatsTable[Average]))</f>
        <v>39.319148936170201</v>
      </c>
      <c r="T895" s="5" cm="1">
        <f t="array" ref="T895">MAX(IF((ContinuousStatsTable[GroupByKey]=ContinuousStatsTable[[#This Row],[GroupByKey]]),(ContinuousStatsTable[GroupByKey]=ContinuousStatsTable[[#This Row],[GroupByKey]])*ContinuousStatsTable[Average]))</f>
        <v>43.914893617021299</v>
      </c>
      <c r="U895" s="5">
        <f>IF((ContinuousStatsTable[[#This Row],[RepsRequested]]&gt;1),ContinuousStatsTable[[#This Row],[HalfWidth]],ContinuousStatsTable[[#This Row],[BatchMeansHalfWidth]])</f>
        <v>0.37377625497939559</v>
      </c>
    </row>
    <row r="896" spans="1:21" x14ac:dyDescent="0.35">
      <c r="A896" t="s">
        <v>68</v>
      </c>
      <c r="B896" t="s">
        <v>70</v>
      </c>
      <c r="C896">
        <v>20</v>
      </c>
      <c r="D896" t="s">
        <v>113</v>
      </c>
      <c r="E896" t="s">
        <v>101</v>
      </c>
      <c r="F896" t="s">
        <v>102</v>
      </c>
      <c r="G896">
        <v>2.57171244780754E-2</v>
      </c>
      <c r="H896">
        <v>2E+20</v>
      </c>
      <c r="I896">
        <v>0</v>
      </c>
      <c r="J896">
        <v>1</v>
      </c>
      <c r="K896">
        <v>0</v>
      </c>
      <c r="L896">
        <v>0</v>
      </c>
      <c r="M89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896" s="5" cm="1">
        <f t="array" ref="N896">MAX(IF((ProjectInfoTable[ProjectName]=ContinuousStatsTable[[#This Row],[ProjectName]]),(ProjectInfoTable[ProjectName]=ContinuousStatsTable[[#This Row],[ProjectName]])*ProjectInfoTable[NumberOfReplications]))</f>
        <v>40</v>
      </c>
      <c r="O896" s="5" cm="1">
        <f t="array" ref="O89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896" s="5" cm="1">
        <f t="array" ref="P89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896" s="5" cm="1">
        <f t="array" ref="Q896">MAX(IF((ProjectInfoTable[ProjectName]=ContinuousStatsTable[[#This Row],[ProjectName]]),(ProjectInfoTable[ProjectName]=ContinuousStatsTable[[#This Row],[ProjectName]])*ProjectInfoTable[ConfidenceInterval]))</f>
        <v>0.95</v>
      </c>
      <c r="R8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896" s="5" cm="1">
        <f t="array" ref="S896">MIN(IF((ContinuousStatsTable[GroupByKey]=ContinuousStatsTable[[#This Row],[GroupByKey]]),(ContinuousStatsTable[GroupByKey]=ContinuousStatsTable[[#This Row],[GroupByKey]])*ContinuousStatsTable[Average]))</f>
        <v>1.9285676078063401E-2</v>
      </c>
      <c r="T896" s="5" cm="1">
        <f t="array" ref="T896">MAX(IF((ContinuousStatsTable[GroupByKey]=ContinuousStatsTable[[#This Row],[GroupByKey]]),(ContinuousStatsTable[GroupByKey]=ContinuousStatsTable[[#This Row],[GroupByKey]])*ContinuousStatsTable[Average]))</f>
        <v>4.8625620211652898E-2</v>
      </c>
      <c r="U896" s="5">
        <f>IF((ContinuousStatsTable[[#This Row],[RepsRequested]]&gt;1),ContinuousStatsTable[[#This Row],[HalfWidth]],ContinuousStatsTable[[#This Row],[BatchMeansHalfWidth]])</f>
        <v>2.3250169252848917E-3</v>
      </c>
    </row>
    <row r="897" spans="1:21" x14ac:dyDescent="0.35">
      <c r="A897" t="s">
        <v>68</v>
      </c>
      <c r="B897" t="s">
        <v>70</v>
      </c>
      <c r="C897">
        <v>20</v>
      </c>
      <c r="D897" t="s">
        <v>113</v>
      </c>
      <c r="E897" t="s">
        <v>103</v>
      </c>
      <c r="F897" t="s">
        <v>102</v>
      </c>
      <c r="G897">
        <v>0.55774329878675799</v>
      </c>
      <c r="H897">
        <v>2E+20</v>
      </c>
      <c r="I897">
        <v>0</v>
      </c>
      <c r="J897">
        <v>18</v>
      </c>
      <c r="K897">
        <v>0</v>
      </c>
      <c r="L897">
        <v>0</v>
      </c>
      <c r="M89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897" s="5" cm="1">
        <f t="array" ref="N897">MAX(IF((ProjectInfoTable[ProjectName]=ContinuousStatsTable[[#This Row],[ProjectName]]),(ProjectInfoTable[ProjectName]=ContinuousStatsTable[[#This Row],[ProjectName]])*ProjectInfoTable[NumberOfReplications]))</f>
        <v>40</v>
      </c>
      <c r="O897" s="5" cm="1">
        <f t="array" ref="O89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897" s="5" cm="1">
        <f t="array" ref="P89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897" s="5" cm="1">
        <f t="array" ref="Q897">MAX(IF((ProjectInfoTable[ProjectName]=ContinuousStatsTable[[#This Row],[ProjectName]]),(ProjectInfoTable[ProjectName]=ContinuousStatsTable[[#This Row],[ProjectName]])*ProjectInfoTable[ConfidenceInterval]))</f>
        <v>0.95</v>
      </c>
      <c r="R8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897" s="5" cm="1">
        <f t="array" ref="S897">MIN(IF((ContinuousStatsTable[GroupByKey]=ContinuousStatsTable[[#This Row],[GroupByKey]]),(ContinuousStatsTable[GroupByKey]=ContinuousStatsTable[[#This Row],[GroupByKey]])*ContinuousStatsTable[Average]))</f>
        <v>0.49501686695507002</v>
      </c>
      <c r="T897" s="5" cm="1">
        <f t="array" ref="T897">MAX(IF((ContinuousStatsTable[GroupByKey]=ContinuousStatsTable[[#This Row],[GroupByKey]]),(ContinuousStatsTable[GroupByKey]=ContinuousStatsTable[[#This Row],[GroupByKey]])*ContinuousStatsTable[Average]))</f>
        <v>1.34083283444468</v>
      </c>
      <c r="U897" s="5">
        <f>IF((ContinuousStatsTable[[#This Row],[RepsRequested]]&gt;1),ContinuousStatsTable[[#This Row],[HalfWidth]],ContinuousStatsTable[[#This Row],[BatchMeansHalfWidth]])</f>
        <v>6.3703063430586918E-2</v>
      </c>
    </row>
    <row r="898" spans="1:21" x14ac:dyDescent="0.35">
      <c r="A898" t="s">
        <v>68</v>
      </c>
      <c r="B898" t="s">
        <v>70</v>
      </c>
      <c r="C898">
        <v>20</v>
      </c>
      <c r="D898" t="s">
        <v>113</v>
      </c>
      <c r="E898" t="s">
        <v>104</v>
      </c>
      <c r="F898" t="s">
        <v>102</v>
      </c>
      <c r="G898">
        <v>34.0894955473183</v>
      </c>
      <c r="H898">
        <v>2E+20</v>
      </c>
      <c r="I898">
        <v>0</v>
      </c>
      <c r="J898">
        <v>36</v>
      </c>
      <c r="K898">
        <v>36</v>
      </c>
      <c r="L898">
        <v>0</v>
      </c>
      <c r="M89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898" s="5" cm="1">
        <f t="array" ref="N898">MAX(IF((ProjectInfoTable[ProjectName]=ContinuousStatsTable[[#This Row],[ProjectName]]),(ProjectInfoTable[ProjectName]=ContinuousStatsTable[[#This Row],[ProjectName]])*ProjectInfoTable[NumberOfReplications]))</f>
        <v>40</v>
      </c>
      <c r="O898" s="5" cm="1">
        <f t="array" ref="O89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898" s="5" cm="1">
        <f t="array" ref="P89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898" s="5" cm="1">
        <f t="array" ref="Q898">MAX(IF((ProjectInfoTable[ProjectName]=ContinuousStatsTable[[#This Row],[ProjectName]]),(ProjectInfoTable[ProjectName]=ContinuousStatsTable[[#This Row],[ProjectName]])*ProjectInfoTable[ConfidenceInterval]))</f>
        <v>0.95</v>
      </c>
      <c r="R8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898" s="5" cm="1">
        <f t="array" ref="S898">MIN(IF((ContinuousStatsTable[GroupByKey]=ContinuousStatsTable[[#This Row],[GroupByKey]]),(ContinuousStatsTable[GroupByKey]=ContinuousStatsTable[[#This Row],[GroupByKey]])*ContinuousStatsTable[Average]))</f>
        <v>33.840029614371403</v>
      </c>
      <c r="T898" s="5" cm="1">
        <f t="array" ref="T898">MAX(IF((ContinuousStatsTable[GroupByKey]=ContinuousStatsTable[[#This Row],[GroupByKey]]),(ContinuousStatsTable[GroupByKey]=ContinuousStatsTable[[#This Row],[GroupByKey]])*ContinuousStatsTable[Average]))</f>
        <v>34.468085106383</v>
      </c>
      <c r="U898" s="5">
        <f>IF((ContinuousStatsTable[[#This Row],[RepsRequested]]&gt;1),ContinuousStatsTable[[#This Row],[HalfWidth]],ContinuousStatsTable[[#This Row],[BatchMeansHalfWidth]])</f>
        <v>5.7059994756210479E-2</v>
      </c>
    </row>
    <row r="899" spans="1:21" x14ac:dyDescent="0.35">
      <c r="A899" t="s">
        <v>68</v>
      </c>
      <c r="B899" t="s">
        <v>70</v>
      </c>
      <c r="C899">
        <v>20</v>
      </c>
      <c r="D899" t="s">
        <v>114</v>
      </c>
      <c r="E899" t="s">
        <v>101</v>
      </c>
      <c r="F899" t="s">
        <v>102</v>
      </c>
      <c r="G899">
        <v>6.01596137712457E-2</v>
      </c>
      <c r="H899">
        <v>2E+20</v>
      </c>
      <c r="I899">
        <v>0</v>
      </c>
      <c r="J899">
        <v>1</v>
      </c>
      <c r="K899">
        <v>0</v>
      </c>
      <c r="L899">
        <v>0</v>
      </c>
      <c r="M89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899" s="5" cm="1">
        <f t="array" ref="N899">MAX(IF((ProjectInfoTable[ProjectName]=ContinuousStatsTable[[#This Row],[ProjectName]]),(ProjectInfoTable[ProjectName]=ContinuousStatsTable[[#This Row],[ProjectName]])*ProjectInfoTable[NumberOfReplications]))</f>
        <v>40</v>
      </c>
      <c r="O899" s="5" cm="1">
        <f t="array" ref="O89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899" s="5" cm="1">
        <f t="array" ref="P89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899" s="5" cm="1">
        <f t="array" ref="Q899">MAX(IF((ProjectInfoTable[ProjectName]=ContinuousStatsTable[[#This Row],[ProjectName]]),(ProjectInfoTable[ProjectName]=ContinuousStatsTable[[#This Row],[ProjectName]])*ProjectInfoTable[ConfidenceInterval]))</f>
        <v>0.95</v>
      </c>
      <c r="R8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899" s="5" cm="1">
        <f t="array" ref="S899">MIN(IF((ContinuousStatsTable[GroupByKey]=ContinuousStatsTable[[#This Row],[GroupByKey]]),(ContinuousStatsTable[GroupByKey]=ContinuousStatsTable[[#This Row],[GroupByKey]])*ContinuousStatsTable[Average]))</f>
        <v>5.2407092959504499E-2</v>
      </c>
      <c r="T899" s="5" cm="1">
        <f t="array" ref="T899">MAX(IF((ContinuousStatsTable[GroupByKey]=ContinuousStatsTable[[#This Row],[GroupByKey]]),(ContinuousStatsTable[GroupByKey]=ContinuousStatsTable[[#This Row],[GroupByKey]])*ContinuousStatsTable[Average]))</f>
        <v>0.13103116230963199</v>
      </c>
      <c r="U899" s="5">
        <f>IF((ContinuousStatsTable[[#This Row],[RepsRequested]]&gt;1),ContinuousStatsTable[[#This Row],[HalfWidth]],ContinuousStatsTable[[#This Row],[BatchMeansHalfWidth]])</f>
        <v>7.2364318332914495E-3</v>
      </c>
    </row>
    <row r="900" spans="1:21" x14ac:dyDescent="0.35">
      <c r="A900" t="s">
        <v>68</v>
      </c>
      <c r="B900" t="s">
        <v>70</v>
      </c>
      <c r="C900">
        <v>20</v>
      </c>
      <c r="D900" t="s">
        <v>114</v>
      </c>
      <c r="E900" t="s">
        <v>103</v>
      </c>
      <c r="F900" t="s">
        <v>102</v>
      </c>
      <c r="G900">
        <v>1.5764282028637999</v>
      </c>
      <c r="H900">
        <v>2E+20</v>
      </c>
      <c r="I900">
        <v>0</v>
      </c>
      <c r="J900">
        <v>16</v>
      </c>
      <c r="K900">
        <v>0</v>
      </c>
      <c r="L900">
        <v>0</v>
      </c>
      <c r="M90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900" s="5" cm="1">
        <f t="array" ref="N900">MAX(IF((ProjectInfoTable[ProjectName]=ContinuousStatsTable[[#This Row],[ProjectName]]),(ProjectInfoTable[ProjectName]=ContinuousStatsTable[[#This Row],[ProjectName]])*ProjectInfoTable[NumberOfReplications]))</f>
        <v>40</v>
      </c>
      <c r="O900" s="5" cm="1">
        <f t="array" ref="O90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900" s="5" cm="1">
        <f t="array" ref="P90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900" s="5" cm="1">
        <f t="array" ref="Q900">MAX(IF((ProjectInfoTable[ProjectName]=ContinuousStatsTable[[#This Row],[ProjectName]]),(ProjectInfoTable[ProjectName]=ContinuousStatsTable[[#This Row],[ProjectName]])*ProjectInfoTable[ConfidenceInterval]))</f>
        <v>0.95</v>
      </c>
      <c r="R9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900" s="5" cm="1">
        <f t="array" ref="S900">MIN(IF((ContinuousStatsTable[GroupByKey]=ContinuousStatsTable[[#This Row],[GroupByKey]]),(ContinuousStatsTable[GroupByKey]=ContinuousStatsTable[[#This Row],[GroupByKey]])*ContinuousStatsTable[Average]))</f>
        <v>1.4135292926674801</v>
      </c>
      <c r="T900" s="5" cm="1">
        <f t="array" ref="T900">MAX(IF((ContinuousStatsTable[GroupByKey]=ContinuousStatsTable[[#This Row],[GroupByKey]]),(ContinuousStatsTable[GroupByKey]=ContinuousStatsTable[[#This Row],[GroupByKey]])*ContinuousStatsTable[Average]))</f>
        <v>3.63156438765147</v>
      </c>
      <c r="U900" s="5">
        <f>IF((ContinuousStatsTable[[#This Row],[RepsRequested]]&gt;1),ContinuousStatsTable[[#This Row],[HalfWidth]],ContinuousStatsTable[[#This Row],[BatchMeansHalfWidth]])</f>
        <v>0.17088156037632463</v>
      </c>
    </row>
    <row r="901" spans="1:21" x14ac:dyDescent="0.35">
      <c r="A901" t="s">
        <v>68</v>
      </c>
      <c r="B901" t="s">
        <v>70</v>
      </c>
      <c r="C901">
        <v>20</v>
      </c>
      <c r="D901" t="s">
        <v>114</v>
      </c>
      <c r="E901" t="s">
        <v>104</v>
      </c>
      <c r="F901" t="s">
        <v>102</v>
      </c>
      <c r="G901">
        <v>33.833728345439503</v>
      </c>
      <c r="H901">
        <v>2E+20</v>
      </c>
      <c r="I901">
        <v>0</v>
      </c>
      <c r="J901">
        <v>36</v>
      </c>
      <c r="K901">
        <v>36</v>
      </c>
      <c r="L901">
        <v>0</v>
      </c>
      <c r="M90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901" s="5" cm="1">
        <f t="array" ref="N901">MAX(IF((ProjectInfoTable[ProjectName]=ContinuousStatsTable[[#This Row],[ProjectName]]),(ProjectInfoTable[ProjectName]=ContinuousStatsTable[[#This Row],[ProjectName]])*ProjectInfoTable[NumberOfReplications]))</f>
        <v>40</v>
      </c>
      <c r="O901" s="5" cm="1">
        <f t="array" ref="O90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901" s="5" cm="1">
        <f t="array" ref="P90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901" s="5" cm="1">
        <f t="array" ref="Q901">MAX(IF((ProjectInfoTable[ProjectName]=ContinuousStatsTable[[#This Row],[ProjectName]]),(ProjectInfoTable[ProjectName]=ContinuousStatsTable[[#This Row],[ProjectName]])*ProjectInfoTable[ConfidenceInterval]))</f>
        <v>0.95</v>
      </c>
      <c r="R9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901" s="5" cm="1">
        <f t="array" ref="S901">MIN(IF((ContinuousStatsTable[GroupByKey]=ContinuousStatsTable[[#This Row],[GroupByKey]]),(ContinuousStatsTable[GroupByKey]=ContinuousStatsTable[[#This Row],[GroupByKey]])*ContinuousStatsTable[Average]))</f>
        <v>32.66897321215</v>
      </c>
      <c r="T901" s="5" cm="1">
        <f t="array" ref="T901">MAX(IF((ContinuousStatsTable[GroupByKey]=ContinuousStatsTable[[#This Row],[GroupByKey]]),(ContinuousStatsTable[GroupByKey]=ContinuousStatsTable[[#This Row],[GroupByKey]])*ContinuousStatsTable[Average]))</f>
        <v>34.468085106383</v>
      </c>
      <c r="U901" s="5">
        <f>IF((ContinuousStatsTable[[#This Row],[RepsRequested]]&gt;1),ContinuousStatsTable[[#This Row],[HalfWidth]],ContinuousStatsTable[[#This Row],[BatchMeansHalfWidth]])</f>
        <v>0.15911903310216846</v>
      </c>
    </row>
    <row r="902" spans="1:21" x14ac:dyDescent="0.35">
      <c r="A902" t="s">
        <v>68</v>
      </c>
      <c r="B902" t="s">
        <v>70</v>
      </c>
      <c r="C902">
        <v>21</v>
      </c>
      <c r="D902" t="s">
        <v>71</v>
      </c>
      <c r="E902" t="s">
        <v>98</v>
      </c>
      <c r="F902" t="s">
        <v>73</v>
      </c>
      <c r="G902">
        <v>0.32286179993533898</v>
      </c>
      <c r="H902">
        <v>2E+20</v>
      </c>
      <c r="I902">
        <v>0</v>
      </c>
      <c r="J902">
        <v>10</v>
      </c>
      <c r="K902">
        <v>0</v>
      </c>
      <c r="L902">
        <v>0</v>
      </c>
      <c r="M90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902" s="5" cm="1">
        <f t="array" ref="N902">MAX(IF((ProjectInfoTable[ProjectName]=ContinuousStatsTable[[#This Row],[ProjectName]]),(ProjectInfoTable[ProjectName]=ContinuousStatsTable[[#This Row],[ProjectName]])*ProjectInfoTable[NumberOfReplications]))</f>
        <v>40</v>
      </c>
      <c r="O902" s="5" cm="1">
        <f t="array" ref="O90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902" s="5" cm="1">
        <f t="array" ref="P90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902" s="5" cm="1">
        <f t="array" ref="Q902">MAX(IF((ProjectInfoTable[ProjectName]=ContinuousStatsTable[[#This Row],[ProjectName]]),(ProjectInfoTable[ProjectName]=ContinuousStatsTable[[#This Row],[ProjectName]])*ProjectInfoTable[ConfidenceInterval]))</f>
        <v>0.95</v>
      </c>
      <c r="R9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902" s="5" cm="1">
        <f t="array" ref="S902">MIN(IF((ContinuousStatsTable[GroupByKey]=ContinuousStatsTable[[#This Row],[GroupByKey]]),(ContinuousStatsTable[GroupByKey]=ContinuousStatsTable[[#This Row],[GroupByKey]])*ContinuousStatsTable[Average]))</f>
        <v>0</v>
      </c>
      <c r="T902" s="5" cm="1">
        <f t="array" ref="T902">MAX(IF((ContinuousStatsTable[GroupByKey]=ContinuousStatsTable[[#This Row],[GroupByKey]]),(ContinuousStatsTable[GroupByKey]=ContinuousStatsTable[[#This Row],[GroupByKey]])*ContinuousStatsTable[Average]))</f>
        <v>0.39810019353189602</v>
      </c>
      <c r="U902" s="5">
        <f>IF((ContinuousStatsTable[[#This Row],[RepsRequested]]&gt;1),ContinuousStatsTable[[#This Row],[HalfWidth]],ContinuousStatsTable[[#This Row],[BatchMeansHalfWidth]])</f>
        <v>3.517181568707349E-2</v>
      </c>
    </row>
    <row r="903" spans="1:21" x14ac:dyDescent="0.35">
      <c r="A903" t="s">
        <v>68</v>
      </c>
      <c r="B903" t="s">
        <v>70</v>
      </c>
      <c r="C903">
        <v>21</v>
      </c>
      <c r="D903" t="s">
        <v>77</v>
      </c>
      <c r="E903" t="s">
        <v>98</v>
      </c>
      <c r="F903" t="s">
        <v>73</v>
      </c>
      <c r="G903">
        <v>6.0501906765487004</v>
      </c>
      <c r="H903">
        <v>3E+20</v>
      </c>
      <c r="I903">
        <v>0</v>
      </c>
      <c r="J903">
        <v>31</v>
      </c>
      <c r="K903">
        <v>28</v>
      </c>
      <c r="L903">
        <v>0</v>
      </c>
      <c r="M90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903" s="5" cm="1">
        <f t="array" ref="N903">MAX(IF((ProjectInfoTable[ProjectName]=ContinuousStatsTable[[#This Row],[ProjectName]]),(ProjectInfoTable[ProjectName]=ContinuousStatsTable[[#This Row],[ProjectName]])*ProjectInfoTable[NumberOfReplications]))</f>
        <v>40</v>
      </c>
      <c r="O903" s="5" cm="1">
        <f t="array" ref="O90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903" s="5" cm="1">
        <f t="array" ref="P90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903" s="5" cm="1">
        <f t="array" ref="Q903">MAX(IF((ProjectInfoTable[ProjectName]=ContinuousStatsTable[[#This Row],[ProjectName]]),(ProjectInfoTable[ProjectName]=ContinuousStatsTable[[#This Row],[ProjectName]])*ProjectInfoTable[ConfidenceInterval]))</f>
        <v>0.95</v>
      </c>
      <c r="R9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903" s="5" cm="1">
        <f t="array" ref="S903">MIN(IF((ContinuousStatsTable[GroupByKey]=ContinuousStatsTable[[#This Row],[GroupByKey]]),(ContinuousStatsTable[GroupByKey]=ContinuousStatsTable[[#This Row],[GroupByKey]])*ContinuousStatsTable[Average]))</f>
        <v>1.97697145350313</v>
      </c>
      <c r="T903" s="5" cm="1">
        <f t="array" ref="T903">MAX(IF((ContinuousStatsTable[GroupByKey]=ContinuousStatsTable[[#This Row],[GroupByKey]]),(ContinuousStatsTable[GroupByKey]=ContinuousStatsTable[[#This Row],[GroupByKey]])*ContinuousStatsTable[Average]))</f>
        <v>41.178919364966802</v>
      </c>
      <c r="U903" s="5">
        <f>IF((ContinuousStatsTable[[#This Row],[RepsRequested]]&gt;1),ContinuousStatsTable[[#This Row],[HalfWidth]],ContinuousStatsTable[[#This Row],[BatchMeansHalfWidth]])</f>
        <v>3.4233048293887243</v>
      </c>
    </row>
    <row r="904" spans="1:21" x14ac:dyDescent="0.35">
      <c r="A904" t="s">
        <v>68</v>
      </c>
      <c r="B904" t="s">
        <v>70</v>
      </c>
      <c r="C904">
        <v>21</v>
      </c>
      <c r="D904" t="s">
        <v>78</v>
      </c>
      <c r="E904" t="s">
        <v>98</v>
      </c>
      <c r="F904" t="s">
        <v>73</v>
      </c>
      <c r="G904">
        <v>3.5933327217459401</v>
      </c>
      <c r="H904">
        <v>2E+20</v>
      </c>
      <c r="I904">
        <v>0</v>
      </c>
      <c r="J904">
        <v>13</v>
      </c>
      <c r="K904">
        <v>3</v>
      </c>
      <c r="L904">
        <v>0</v>
      </c>
      <c r="M90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904" s="5" cm="1">
        <f t="array" ref="N904">MAX(IF((ProjectInfoTable[ProjectName]=ContinuousStatsTable[[#This Row],[ProjectName]]),(ProjectInfoTable[ProjectName]=ContinuousStatsTable[[#This Row],[ProjectName]])*ProjectInfoTable[NumberOfReplications]))</f>
        <v>40</v>
      </c>
      <c r="O904" s="5" cm="1">
        <f t="array" ref="O90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904" s="5" cm="1">
        <f t="array" ref="P90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904" s="5" cm="1">
        <f t="array" ref="Q904">MAX(IF((ProjectInfoTable[ProjectName]=ContinuousStatsTable[[#This Row],[ProjectName]]),(ProjectInfoTable[ProjectName]=ContinuousStatsTable[[#This Row],[ProjectName]])*ProjectInfoTable[ConfidenceInterval]))</f>
        <v>0.95</v>
      </c>
      <c r="R9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904" s="5" cm="1">
        <f t="array" ref="S904">MIN(IF((ContinuousStatsTable[GroupByKey]=ContinuousStatsTable[[#This Row],[GroupByKey]]),(ContinuousStatsTable[GroupByKey]=ContinuousStatsTable[[#This Row],[GroupByKey]])*ContinuousStatsTable[Average]))</f>
        <v>0.454771552839979</v>
      </c>
      <c r="T904" s="5" cm="1">
        <f t="array" ref="T904">MAX(IF((ContinuousStatsTable[GroupByKey]=ContinuousStatsTable[[#This Row],[GroupByKey]]),(ContinuousStatsTable[GroupByKey]=ContinuousStatsTable[[#This Row],[GroupByKey]])*ContinuousStatsTable[Average]))</f>
        <v>19.253696848776201</v>
      </c>
      <c r="U904" s="5">
        <f>IF((ContinuousStatsTable[[#This Row],[RepsRequested]]&gt;1),ContinuousStatsTable[[#This Row],[HalfWidth]],ContinuousStatsTable[[#This Row],[BatchMeansHalfWidth]])</f>
        <v>1.1662037419143689</v>
      </c>
    </row>
    <row r="905" spans="1:21" x14ac:dyDescent="0.35">
      <c r="A905" t="s">
        <v>68</v>
      </c>
      <c r="B905" t="s">
        <v>70</v>
      </c>
      <c r="C905">
        <v>21</v>
      </c>
      <c r="D905" t="s">
        <v>79</v>
      </c>
      <c r="E905" t="s">
        <v>99</v>
      </c>
      <c r="F905" t="s">
        <v>81</v>
      </c>
      <c r="G905">
        <v>25.667680097656099</v>
      </c>
      <c r="H905">
        <v>2E+20</v>
      </c>
      <c r="I905">
        <v>6</v>
      </c>
      <c r="J905">
        <v>66</v>
      </c>
      <c r="K905">
        <v>64</v>
      </c>
      <c r="L905">
        <v>0</v>
      </c>
      <c r="M90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905" s="5" cm="1">
        <f t="array" ref="N905">MAX(IF((ProjectInfoTable[ProjectName]=ContinuousStatsTable[[#This Row],[ProjectName]]),(ProjectInfoTable[ProjectName]=ContinuousStatsTable[[#This Row],[ProjectName]])*ProjectInfoTable[NumberOfReplications]))</f>
        <v>40</v>
      </c>
      <c r="O905" s="5" cm="1">
        <f t="array" ref="O90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905" s="5" cm="1">
        <f t="array" ref="P90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905" s="5" cm="1">
        <f t="array" ref="Q905">MAX(IF((ProjectInfoTable[ProjectName]=ContinuousStatsTable[[#This Row],[ProjectName]]),(ProjectInfoTable[ProjectName]=ContinuousStatsTable[[#This Row],[ProjectName]])*ProjectInfoTable[ConfidenceInterval]))</f>
        <v>0.95</v>
      </c>
      <c r="R9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905" s="5" cm="1">
        <f t="array" ref="S905">MIN(IF((ContinuousStatsTable[GroupByKey]=ContinuousStatsTable[[#This Row],[GroupByKey]]),(ContinuousStatsTable[GroupByKey]=ContinuousStatsTable[[#This Row],[GroupByKey]])*ContinuousStatsTable[Average]))</f>
        <v>13.1688445993387</v>
      </c>
      <c r="T905" s="5" cm="1">
        <f t="array" ref="T905">MAX(IF((ContinuousStatsTable[GroupByKey]=ContinuousStatsTable[[#This Row],[GroupByKey]]),(ContinuousStatsTable[GroupByKey]=ContinuousStatsTable[[#This Row],[GroupByKey]])*ContinuousStatsTable[Average]))</f>
        <v>68.135346638049199</v>
      </c>
      <c r="U905" s="5">
        <f>IF((ContinuousStatsTable[[#This Row],[RepsRequested]]&gt;1),ContinuousStatsTable[[#This Row],[HalfWidth]],ContinuousStatsTable[[#This Row],[BatchMeansHalfWidth]])</f>
        <v>4.6926448559231861</v>
      </c>
    </row>
    <row r="906" spans="1:21" x14ac:dyDescent="0.35">
      <c r="A906" t="s">
        <v>68</v>
      </c>
      <c r="B906" t="s">
        <v>70</v>
      </c>
      <c r="C906">
        <v>21</v>
      </c>
      <c r="D906" t="s">
        <v>87</v>
      </c>
      <c r="E906" t="s">
        <v>98</v>
      </c>
      <c r="F906" t="s">
        <v>73</v>
      </c>
      <c r="G906">
        <v>0</v>
      </c>
      <c r="H906">
        <v>2E+20</v>
      </c>
      <c r="I906">
        <v>0</v>
      </c>
      <c r="J906">
        <v>0</v>
      </c>
      <c r="K906">
        <v>0</v>
      </c>
      <c r="L906">
        <v>0</v>
      </c>
      <c r="M90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906" s="5" cm="1">
        <f t="array" ref="N906">MAX(IF((ProjectInfoTable[ProjectName]=ContinuousStatsTable[[#This Row],[ProjectName]]),(ProjectInfoTable[ProjectName]=ContinuousStatsTable[[#This Row],[ProjectName]])*ProjectInfoTable[NumberOfReplications]))</f>
        <v>40</v>
      </c>
      <c r="O906" s="5" cm="1">
        <f t="array" ref="O90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906" s="5" cm="1">
        <f t="array" ref="P90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906" s="5" cm="1">
        <f t="array" ref="Q906">MAX(IF((ProjectInfoTable[ProjectName]=ContinuousStatsTable[[#This Row],[ProjectName]]),(ProjectInfoTable[ProjectName]=ContinuousStatsTable[[#This Row],[ProjectName]])*ProjectInfoTable[ConfidenceInterval]))</f>
        <v>0.95</v>
      </c>
      <c r="R9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906" s="5" cm="1">
        <f t="array" ref="S906">MIN(IF((ContinuousStatsTable[GroupByKey]=ContinuousStatsTable[[#This Row],[GroupByKey]]),(ContinuousStatsTable[GroupByKey]=ContinuousStatsTable[[#This Row],[GroupByKey]])*ContinuousStatsTable[Average]))</f>
        <v>0</v>
      </c>
      <c r="T906" s="5" cm="1">
        <f t="array" ref="T906">MAX(IF((ContinuousStatsTable[GroupByKey]=ContinuousStatsTable[[#This Row],[GroupByKey]]),(ContinuousStatsTable[GroupByKey]=ContinuousStatsTable[[#This Row],[GroupByKey]])*ContinuousStatsTable[Average]))</f>
        <v>0.33740401833613798</v>
      </c>
      <c r="U906" s="5">
        <f>IF((ContinuousStatsTable[[#This Row],[RepsRequested]]&gt;1),ContinuousStatsTable[[#This Row],[HalfWidth]],ContinuousStatsTable[[#This Row],[BatchMeansHalfWidth]])</f>
        <v>2.7365839349572658E-2</v>
      </c>
    </row>
    <row r="907" spans="1:21" x14ac:dyDescent="0.35">
      <c r="A907" t="s">
        <v>68</v>
      </c>
      <c r="B907" t="s">
        <v>70</v>
      </c>
      <c r="C907">
        <v>21</v>
      </c>
      <c r="D907" t="s">
        <v>100</v>
      </c>
      <c r="E907" t="s">
        <v>101</v>
      </c>
      <c r="F907" t="s">
        <v>102</v>
      </c>
      <c r="G907">
        <v>0.70752877054097696</v>
      </c>
      <c r="H907">
        <v>2E+20</v>
      </c>
      <c r="I907">
        <v>0</v>
      </c>
      <c r="J907">
        <v>1</v>
      </c>
      <c r="K907">
        <v>1</v>
      </c>
      <c r="L907">
        <v>0</v>
      </c>
      <c r="M90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907" s="5" cm="1">
        <f t="array" ref="N907">MAX(IF((ProjectInfoTable[ProjectName]=ContinuousStatsTable[[#This Row],[ProjectName]]),(ProjectInfoTable[ProjectName]=ContinuousStatsTable[[#This Row],[ProjectName]])*ProjectInfoTable[NumberOfReplications]))</f>
        <v>40</v>
      </c>
      <c r="O907" s="5" cm="1">
        <f t="array" ref="O90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907" s="5" cm="1">
        <f t="array" ref="P90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907" s="5" cm="1">
        <f t="array" ref="Q907">MAX(IF((ProjectInfoTable[ProjectName]=ContinuousStatsTable[[#This Row],[ProjectName]]),(ProjectInfoTable[ProjectName]=ContinuousStatsTable[[#This Row],[ProjectName]])*ProjectInfoTable[ConfidenceInterval]))</f>
        <v>0.95</v>
      </c>
      <c r="R9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907" s="5" cm="1">
        <f t="array" ref="S907">MIN(IF((ContinuousStatsTable[GroupByKey]=ContinuousStatsTable[[#This Row],[GroupByKey]]),(ContinuousStatsTable[GroupByKey]=ContinuousStatsTable[[#This Row],[GroupByKey]])*ContinuousStatsTable[Average]))</f>
        <v>0.460239554527484</v>
      </c>
      <c r="T907" s="5" cm="1">
        <f t="array" ref="T907">MAX(IF((ContinuousStatsTable[GroupByKey]=ContinuousStatsTable[[#This Row],[GroupByKey]]),(ContinuousStatsTable[GroupByKey]=ContinuousStatsTable[[#This Row],[GroupByKey]])*ContinuousStatsTable[Average]))</f>
        <v>1</v>
      </c>
      <c r="U907" s="5">
        <f>IF((ContinuousStatsTable[[#This Row],[RepsRequested]]&gt;1),ContinuousStatsTable[[#This Row],[HalfWidth]],ContinuousStatsTable[[#This Row],[BatchMeansHalfWidth]])</f>
        <v>4.1864622421722578E-2</v>
      </c>
    </row>
    <row r="908" spans="1:21" x14ac:dyDescent="0.35">
      <c r="A908" t="s">
        <v>68</v>
      </c>
      <c r="B908" t="s">
        <v>70</v>
      </c>
      <c r="C908">
        <v>21</v>
      </c>
      <c r="D908" t="s">
        <v>100</v>
      </c>
      <c r="E908" t="s">
        <v>103</v>
      </c>
      <c r="F908" t="s">
        <v>102</v>
      </c>
      <c r="G908">
        <v>2.1225863116229302</v>
      </c>
      <c r="H908">
        <v>2E+20</v>
      </c>
      <c r="I908">
        <v>0</v>
      </c>
      <c r="J908">
        <v>3</v>
      </c>
      <c r="K908">
        <v>3</v>
      </c>
      <c r="L908">
        <v>0</v>
      </c>
      <c r="M90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908" s="5" cm="1">
        <f t="array" ref="N908">MAX(IF((ProjectInfoTable[ProjectName]=ContinuousStatsTable[[#This Row],[ProjectName]]),(ProjectInfoTable[ProjectName]=ContinuousStatsTable[[#This Row],[ProjectName]])*ProjectInfoTable[NumberOfReplications]))</f>
        <v>40</v>
      </c>
      <c r="O908" s="5" cm="1">
        <f t="array" ref="O90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908" s="5" cm="1">
        <f t="array" ref="P90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908" s="5" cm="1">
        <f t="array" ref="Q908">MAX(IF((ProjectInfoTable[ProjectName]=ContinuousStatsTable[[#This Row],[ProjectName]]),(ProjectInfoTable[ProjectName]=ContinuousStatsTable[[#This Row],[ProjectName]])*ProjectInfoTable[ConfidenceInterval]))</f>
        <v>0.95</v>
      </c>
      <c r="R9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908" s="5" cm="1">
        <f t="array" ref="S908">MIN(IF((ContinuousStatsTable[GroupByKey]=ContinuousStatsTable[[#This Row],[GroupByKey]]),(ContinuousStatsTable[GroupByKey]=ContinuousStatsTable[[#This Row],[GroupByKey]])*ContinuousStatsTable[Average]))</f>
        <v>1.38071866358245</v>
      </c>
      <c r="T908" s="5" cm="1">
        <f t="array" ref="T908">MAX(IF((ContinuousStatsTable[GroupByKey]=ContinuousStatsTable[[#This Row],[GroupByKey]]),(ContinuousStatsTable[GroupByKey]=ContinuousStatsTable[[#This Row],[GroupByKey]])*ContinuousStatsTable[Average]))</f>
        <v>3</v>
      </c>
      <c r="U908" s="5">
        <f>IF((ContinuousStatsTable[[#This Row],[RepsRequested]]&gt;1),ContinuousStatsTable[[#This Row],[HalfWidth]],ContinuousStatsTable[[#This Row],[BatchMeansHalfWidth]])</f>
        <v>0.1255938672651678</v>
      </c>
    </row>
    <row r="909" spans="1:21" x14ac:dyDescent="0.35">
      <c r="A909" t="s">
        <v>68</v>
      </c>
      <c r="B909" t="s">
        <v>70</v>
      </c>
      <c r="C909">
        <v>21</v>
      </c>
      <c r="D909" t="s">
        <v>100</v>
      </c>
      <c r="E909" t="s">
        <v>104</v>
      </c>
      <c r="F909" t="s">
        <v>102</v>
      </c>
      <c r="G909">
        <v>3</v>
      </c>
      <c r="H909">
        <v>2E+20</v>
      </c>
      <c r="I909">
        <v>3</v>
      </c>
      <c r="J909">
        <v>3</v>
      </c>
      <c r="K909">
        <v>3</v>
      </c>
      <c r="L909">
        <v>0</v>
      </c>
      <c r="M90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909" s="5" cm="1">
        <f t="array" ref="N909">MAX(IF((ProjectInfoTable[ProjectName]=ContinuousStatsTable[[#This Row],[ProjectName]]),(ProjectInfoTable[ProjectName]=ContinuousStatsTable[[#This Row],[ProjectName]])*ProjectInfoTable[NumberOfReplications]))</f>
        <v>40</v>
      </c>
      <c r="O909" s="5" cm="1">
        <f t="array" ref="O909">IFERROR(AVERAGE(IF((ContinuousStatsTable[GroupByKey]=ContinuousStatsTable[[#This Row],[GroupByKey]]),(ContinuousStatsTable[GroupByKey]=ContinuousStatsTable[[#This Row],[GroupByKey]])*ContinuousStatsTable[Average])),0)</f>
        <v>3</v>
      </c>
      <c r="P909" s="5" cm="1">
        <f t="array" ref="P909">IFERROR(_xlfn.STDEV.S(IF((ContinuousStatsTable[GroupByKey]=ContinuousStatsTable[[#This Row],[GroupByKey]]),(ContinuousStatsTable[GroupByKey]=ContinuousStatsTable[[#This Row],[GroupByKey]])*ContinuousStatsTable[Average])),0)</f>
        <v>0</v>
      </c>
      <c r="Q909" s="5" cm="1">
        <f t="array" ref="Q909">MAX(IF((ProjectInfoTable[ProjectName]=ContinuousStatsTable[[#This Row],[ProjectName]]),(ProjectInfoTable[ProjectName]=ContinuousStatsTable[[#This Row],[ProjectName]])*ProjectInfoTable[ConfidenceInterval]))</f>
        <v>0.95</v>
      </c>
      <c r="R9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9" s="5" cm="1">
        <f t="array" ref="S909">MIN(IF((ContinuousStatsTable[GroupByKey]=ContinuousStatsTable[[#This Row],[GroupByKey]]),(ContinuousStatsTable[GroupByKey]=ContinuousStatsTable[[#This Row],[GroupByKey]])*ContinuousStatsTable[Average]))</f>
        <v>3</v>
      </c>
      <c r="T909" s="5" cm="1">
        <f t="array" ref="T909">MAX(IF((ContinuousStatsTable[GroupByKey]=ContinuousStatsTable[[#This Row],[GroupByKey]]),(ContinuousStatsTable[GroupByKey]=ContinuousStatsTable[[#This Row],[GroupByKey]])*ContinuousStatsTable[Average]))</f>
        <v>3</v>
      </c>
      <c r="U909" s="5">
        <f>IF((ContinuousStatsTable[[#This Row],[RepsRequested]]&gt;1),ContinuousStatsTable[[#This Row],[HalfWidth]],ContinuousStatsTable[[#This Row],[BatchMeansHalfWidth]])</f>
        <v>0</v>
      </c>
    </row>
    <row r="910" spans="1:21" x14ac:dyDescent="0.35">
      <c r="A910" t="s">
        <v>68</v>
      </c>
      <c r="B910" t="s">
        <v>70</v>
      </c>
      <c r="C910">
        <v>21</v>
      </c>
      <c r="D910" t="s">
        <v>105</v>
      </c>
      <c r="E910" t="s">
        <v>101</v>
      </c>
      <c r="F910" t="s">
        <v>102</v>
      </c>
      <c r="G910">
        <v>0.80626774470474605</v>
      </c>
      <c r="H910">
        <v>2E+20</v>
      </c>
      <c r="I910">
        <v>0</v>
      </c>
      <c r="J910">
        <v>1</v>
      </c>
      <c r="K910">
        <v>1</v>
      </c>
      <c r="L910">
        <v>0</v>
      </c>
      <c r="M91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910" s="5" cm="1">
        <f t="array" ref="N910">MAX(IF((ProjectInfoTable[ProjectName]=ContinuousStatsTable[[#This Row],[ProjectName]]),(ProjectInfoTable[ProjectName]=ContinuousStatsTable[[#This Row],[ProjectName]])*ProjectInfoTable[NumberOfReplications]))</f>
        <v>40</v>
      </c>
      <c r="O910" s="5" cm="1">
        <f t="array" ref="O91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910" s="5" cm="1">
        <f t="array" ref="P91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910" s="5" cm="1">
        <f t="array" ref="Q910">MAX(IF((ProjectInfoTable[ProjectName]=ContinuousStatsTable[[#This Row],[ProjectName]]),(ProjectInfoTable[ProjectName]=ContinuousStatsTable[[#This Row],[ProjectName]])*ProjectInfoTable[ConfidenceInterval]))</f>
        <v>0.95</v>
      </c>
      <c r="R9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910" s="5" cm="1">
        <f t="array" ref="S910">MIN(IF((ContinuousStatsTable[GroupByKey]=ContinuousStatsTable[[#This Row],[GroupByKey]]),(ContinuousStatsTable[GroupByKey]=ContinuousStatsTable[[#This Row],[GroupByKey]])*ContinuousStatsTable[Average]))</f>
        <v>0.51093143286290499</v>
      </c>
      <c r="T910" s="5" cm="1">
        <f t="array" ref="T910">MAX(IF((ContinuousStatsTable[GroupByKey]=ContinuousStatsTable[[#This Row],[GroupByKey]]),(ContinuousStatsTable[GroupByKey]=ContinuousStatsTable[[#This Row],[GroupByKey]])*ContinuousStatsTable[Average]))</f>
        <v>0.99324124232539002</v>
      </c>
      <c r="U910" s="5">
        <f>IF((ContinuousStatsTable[[#This Row],[RepsRequested]]&gt;1),ContinuousStatsTable[[#This Row],[HalfWidth]],ContinuousStatsTable[[#This Row],[BatchMeansHalfWidth]])</f>
        <v>3.8036249547188657E-2</v>
      </c>
    </row>
    <row r="911" spans="1:21" x14ac:dyDescent="0.35">
      <c r="A911" t="s">
        <v>68</v>
      </c>
      <c r="B911" t="s">
        <v>70</v>
      </c>
      <c r="C911">
        <v>21</v>
      </c>
      <c r="D911" t="s">
        <v>105</v>
      </c>
      <c r="E911" t="s">
        <v>103</v>
      </c>
      <c r="F911" t="s">
        <v>102</v>
      </c>
      <c r="G911">
        <v>1.6125354894094901</v>
      </c>
      <c r="H911">
        <v>2E+20</v>
      </c>
      <c r="I911">
        <v>0</v>
      </c>
      <c r="J911">
        <v>2</v>
      </c>
      <c r="K911">
        <v>2</v>
      </c>
      <c r="L911">
        <v>0</v>
      </c>
      <c r="M91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911" s="5" cm="1">
        <f t="array" ref="N911">MAX(IF((ProjectInfoTable[ProjectName]=ContinuousStatsTable[[#This Row],[ProjectName]]),(ProjectInfoTable[ProjectName]=ContinuousStatsTable[[#This Row],[ProjectName]])*ProjectInfoTable[NumberOfReplications]))</f>
        <v>40</v>
      </c>
      <c r="O911" s="5" cm="1">
        <f t="array" ref="O91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911" s="5" cm="1">
        <f t="array" ref="P91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911" s="5" cm="1">
        <f t="array" ref="Q911">MAX(IF((ProjectInfoTable[ProjectName]=ContinuousStatsTable[[#This Row],[ProjectName]]),(ProjectInfoTable[ProjectName]=ContinuousStatsTable[[#This Row],[ProjectName]])*ProjectInfoTable[ConfidenceInterval]))</f>
        <v>0.95</v>
      </c>
      <c r="R9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911" s="5" cm="1">
        <f t="array" ref="S911">MIN(IF((ContinuousStatsTable[GroupByKey]=ContinuousStatsTable[[#This Row],[GroupByKey]]),(ContinuousStatsTable[GroupByKey]=ContinuousStatsTable[[#This Row],[GroupByKey]])*ContinuousStatsTable[Average]))</f>
        <v>1.02186286572581</v>
      </c>
      <c r="T911" s="5" cm="1">
        <f t="array" ref="T911">MAX(IF((ContinuousStatsTable[GroupByKey]=ContinuousStatsTable[[#This Row],[GroupByKey]]),(ContinuousStatsTable[GroupByKey]=ContinuousStatsTable[[#This Row],[GroupByKey]])*ContinuousStatsTable[Average]))</f>
        <v>1.98648248465078</v>
      </c>
      <c r="U911" s="5">
        <f>IF((ContinuousStatsTable[[#This Row],[RepsRequested]]&gt;1),ContinuousStatsTable[[#This Row],[HalfWidth]],ContinuousStatsTable[[#This Row],[BatchMeansHalfWidth]])</f>
        <v>7.6072499094375606E-2</v>
      </c>
    </row>
    <row r="912" spans="1:21" x14ac:dyDescent="0.35">
      <c r="A912" t="s">
        <v>68</v>
      </c>
      <c r="B912" t="s">
        <v>70</v>
      </c>
      <c r="C912">
        <v>21</v>
      </c>
      <c r="D912" t="s">
        <v>105</v>
      </c>
      <c r="E912" t="s">
        <v>104</v>
      </c>
      <c r="F912" t="s">
        <v>102</v>
      </c>
      <c r="G912">
        <v>2</v>
      </c>
      <c r="H912">
        <v>2E+20</v>
      </c>
      <c r="I912">
        <v>2</v>
      </c>
      <c r="J912">
        <v>2</v>
      </c>
      <c r="K912">
        <v>2</v>
      </c>
      <c r="L912">
        <v>0</v>
      </c>
      <c r="M91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912" s="5" cm="1">
        <f t="array" ref="N912">MAX(IF((ProjectInfoTable[ProjectName]=ContinuousStatsTable[[#This Row],[ProjectName]]),(ProjectInfoTable[ProjectName]=ContinuousStatsTable[[#This Row],[ProjectName]])*ProjectInfoTable[NumberOfReplications]))</f>
        <v>40</v>
      </c>
      <c r="O912" s="5" cm="1">
        <f t="array" ref="O912">IFERROR(AVERAGE(IF((ContinuousStatsTable[GroupByKey]=ContinuousStatsTable[[#This Row],[GroupByKey]]),(ContinuousStatsTable[GroupByKey]=ContinuousStatsTable[[#This Row],[GroupByKey]])*ContinuousStatsTable[Average])),0)</f>
        <v>2</v>
      </c>
      <c r="P912" s="5" cm="1">
        <f t="array" ref="P912">IFERROR(_xlfn.STDEV.S(IF((ContinuousStatsTable[GroupByKey]=ContinuousStatsTable[[#This Row],[GroupByKey]]),(ContinuousStatsTable[GroupByKey]=ContinuousStatsTable[[#This Row],[GroupByKey]])*ContinuousStatsTable[Average])),0)</f>
        <v>0</v>
      </c>
      <c r="Q912" s="5" cm="1">
        <f t="array" ref="Q912">MAX(IF((ProjectInfoTable[ProjectName]=ContinuousStatsTable[[#This Row],[ProjectName]]),(ProjectInfoTable[ProjectName]=ContinuousStatsTable[[#This Row],[ProjectName]])*ProjectInfoTable[ConfidenceInterval]))</f>
        <v>0.95</v>
      </c>
      <c r="R9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2" s="5" cm="1">
        <f t="array" ref="S912">MIN(IF((ContinuousStatsTable[GroupByKey]=ContinuousStatsTable[[#This Row],[GroupByKey]]),(ContinuousStatsTable[GroupByKey]=ContinuousStatsTable[[#This Row],[GroupByKey]])*ContinuousStatsTable[Average]))</f>
        <v>2</v>
      </c>
      <c r="T912" s="5" cm="1">
        <f t="array" ref="T912">MAX(IF((ContinuousStatsTable[GroupByKey]=ContinuousStatsTable[[#This Row],[GroupByKey]]),(ContinuousStatsTable[GroupByKey]=ContinuousStatsTable[[#This Row],[GroupByKey]])*ContinuousStatsTable[Average]))</f>
        <v>2</v>
      </c>
      <c r="U912" s="5">
        <f>IF((ContinuousStatsTable[[#This Row],[RepsRequested]]&gt;1),ContinuousStatsTable[[#This Row],[HalfWidth]],ContinuousStatsTable[[#This Row],[BatchMeansHalfWidth]])</f>
        <v>0</v>
      </c>
    </row>
    <row r="913" spans="1:21" x14ac:dyDescent="0.35">
      <c r="A913" t="s">
        <v>68</v>
      </c>
      <c r="B913" t="s">
        <v>70</v>
      </c>
      <c r="C913">
        <v>21</v>
      </c>
      <c r="D913" t="s">
        <v>106</v>
      </c>
      <c r="E913" t="s">
        <v>101</v>
      </c>
      <c r="F913" t="s">
        <v>102</v>
      </c>
      <c r="G913">
        <v>2.1542868450739699E-2</v>
      </c>
      <c r="H913">
        <v>2E+20</v>
      </c>
      <c r="I913">
        <v>0</v>
      </c>
      <c r="J913">
        <v>1</v>
      </c>
      <c r="K913">
        <v>0</v>
      </c>
      <c r="L913">
        <v>0</v>
      </c>
      <c r="M91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913" s="5" cm="1">
        <f t="array" ref="N913">MAX(IF((ProjectInfoTable[ProjectName]=ContinuousStatsTable[[#This Row],[ProjectName]]),(ProjectInfoTable[ProjectName]=ContinuousStatsTable[[#This Row],[ProjectName]])*ProjectInfoTable[NumberOfReplications]))</f>
        <v>40</v>
      </c>
      <c r="O913" s="5" cm="1">
        <f t="array" ref="O91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913" s="5" cm="1">
        <f t="array" ref="P91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913" s="5" cm="1">
        <f t="array" ref="Q913">MAX(IF((ProjectInfoTable[ProjectName]=ContinuousStatsTable[[#This Row],[ProjectName]]),(ProjectInfoTable[ProjectName]=ContinuousStatsTable[[#This Row],[ProjectName]])*ProjectInfoTable[ConfidenceInterval]))</f>
        <v>0.95</v>
      </c>
      <c r="R9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913" s="5" cm="1">
        <f t="array" ref="S913">MIN(IF((ContinuousStatsTable[GroupByKey]=ContinuousStatsTable[[#This Row],[GroupByKey]]),(ContinuousStatsTable[GroupByKey]=ContinuousStatsTable[[#This Row],[GroupByKey]])*ContinuousStatsTable[Average]))</f>
        <v>1.4048189417398899E-2</v>
      </c>
      <c r="T913" s="5" cm="1">
        <f t="array" ref="T913">MAX(IF((ContinuousStatsTable[GroupByKey]=ContinuousStatsTable[[#This Row],[GroupByKey]]),(ContinuousStatsTable[GroupByKey]=ContinuousStatsTable[[#This Row],[GroupByKey]])*ContinuousStatsTable[Average]))</f>
        <v>4.5875370133509598E-2</v>
      </c>
      <c r="U913" s="5">
        <f>IF((ContinuousStatsTable[[#This Row],[RepsRequested]]&gt;1),ContinuousStatsTable[[#This Row],[HalfWidth]],ContinuousStatsTable[[#This Row],[BatchMeansHalfWidth]])</f>
        <v>2.1678538559285762E-3</v>
      </c>
    </row>
    <row r="914" spans="1:21" x14ac:dyDescent="0.35">
      <c r="A914" t="s">
        <v>68</v>
      </c>
      <c r="B914" t="s">
        <v>70</v>
      </c>
      <c r="C914">
        <v>21</v>
      </c>
      <c r="D914" t="s">
        <v>106</v>
      </c>
      <c r="E914" t="s">
        <v>103</v>
      </c>
      <c r="F914" t="s">
        <v>102</v>
      </c>
      <c r="G914">
        <v>2.1542868450739699E-2</v>
      </c>
      <c r="H914">
        <v>2E+20</v>
      </c>
      <c r="I914">
        <v>0</v>
      </c>
      <c r="J914">
        <v>1</v>
      </c>
      <c r="K914">
        <v>0</v>
      </c>
      <c r="L914">
        <v>0</v>
      </c>
      <c r="M91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914" s="5" cm="1">
        <f t="array" ref="N914">MAX(IF((ProjectInfoTable[ProjectName]=ContinuousStatsTable[[#This Row],[ProjectName]]),(ProjectInfoTable[ProjectName]=ContinuousStatsTable[[#This Row],[ProjectName]])*ProjectInfoTable[NumberOfReplications]))</f>
        <v>40</v>
      </c>
      <c r="O914" s="5" cm="1">
        <f t="array" ref="O91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914" s="5" cm="1">
        <f t="array" ref="P91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914" s="5" cm="1">
        <f t="array" ref="Q914">MAX(IF((ProjectInfoTable[ProjectName]=ContinuousStatsTable[[#This Row],[ProjectName]]),(ProjectInfoTable[ProjectName]=ContinuousStatsTable[[#This Row],[ProjectName]])*ProjectInfoTable[ConfidenceInterval]))</f>
        <v>0.95</v>
      </c>
      <c r="R9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914" s="5" cm="1">
        <f t="array" ref="S914">MIN(IF((ContinuousStatsTable[GroupByKey]=ContinuousStatsTable[[#This Row],[GroupByKey]]),(ContinuousStatsTable[GroupByKey]=ContinuousStatsTable[[#This Row],[GroupByKey]])*ContinuousStatsTable[Average]))</f>
        <v>1.4048189417398899E-2</v>
      </c>
      <c r="T914" s="5" cm="1">
        <f t="array" ref="T914">MAX(IF((ContinuousStatsTable[GroupByKey]=ContinuousStatsTable[[#This Row],[GroupByKey]]),(ContinuousStatsTable[GroupByKey]=ContinuousStatsTable[[#This Row],[GroupByKey]])*ContinuousStatsTable[Average]))</f>
        <v>4.5875370133509598E-2</v>
      </c>
      <c r="U914" s="5">
        <f>IF((ContinuousStatsTable[[#This Row],[RepsRequested]]&gt;1),ContinuousStatsTable[[#This Row],[HalfWidth]],ContinuousStatsTable[[#This Row],[BatchMeansHalfWidth]])</f>
        <v>2.1678538559285762E-3</v>
      </c>
    </row>
    <row r="915" spans="1:21" x14ac:dyDescent="0.35">
      <c r="A915" t="s">
        <v>68</v>
      </c>
      <c r="B915" t="s">
        <v>70</v>
      </c>
      <c r="C915">
        <v>21</v>
      </c>
      <c r="D915" t="s">
        <v>106</v>
      </c>
      <c r="E915" t="s">
        <v>104</v>
      </c>
      <c r="F915" t="s">
        <v>102</v>
      </c>
      <c r="G915">
        <v>1</v>
      </c>
      <c r="H915">
        <v>2E+20</v>
      </c>
      <c r="I915">
        <v>1</v>
      </c>
      <c r="J915">
        <v>1</v>
      </c>
      <c r="K915">
        <v>1</v>
      </c>
      <c r="L915">
        <v>0</v>
      </c>
      <c r="M91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915" s="5" cm="1">
        <f t="array" ref="N915">MAX(IF((ProjectInfoTable[ProjectName]=ContinuousStatsTable[[#This Row],[ProjectName]]),(ProjectInfoTable[ProjectName]=ContinuousStatsTable[[#This Row],[ProjectName]])*ProjectInfoTable[NumberOfReplications]))</f>
        <v>40</v>
      </c>
      <c r="O915" s="5" cm="1">
        <f t="array" ref="O915">IFERROR(AVERAGE(IF((ContinuousStatsTable[GroupByKey]=ContinuousStatsTable[[#This Row],[GroupByKey]]),(ContinuousStatsTable[GroupByKey]=ContinuousStatsTable[[#This Row],[GroupByKey]])*ContinuousStatsTable[Average])),0)</f>
        <v>1</v>
      </c>
      <c r="P915" s="5" cm="1">
        <f t="array" ref="P915">IFERROR(_xlfn.STDEV.S(IF((ContinuousStatsTable[GroupByKey]=ContinuousStatsTable[[#This Row],[GroupByKey]]),(ContinuousStatsTable[GroupByKey]=ContinuousStatsTable[[#This Row],[GroupByKey]])*ContinuousStatsTable[Average])),0)</f>
        <v>0</v>
      </c>
      <c r="Q915" s="5" cm="1">
        <f t="array" ref="Q915">MAX(IF((ProjectInfoTable[ProjectName]=ContinuousStatsTable[[#This Row],[ProjectName]]),(ProjectInfoTable[ProjectName]=ContinuousStatsTable[[#This Row],[ProjectName]])*ProjectInfoTable[ConfidenceInterval]))</f>
        <v>0.95</v>
      </c>
      <c r="R9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5" s="5" cm="1">
        <f t="array" ref="S915">MIN(IF((ContinuousStatsTable[GroupByKey]=ContinuousStatsTable[[#This Row],[GroupByKey]]),(ContinuousStatsTable[GroupByKey]=ContinuousStatsTable[[#This Row],[GroupByKey]])*ContinuousStatsTable[Average]))</f>
        <v>1</v>
      </c>
      <c r="T915" s="5" cm="1">
        <f t="array" ref="T915">MAX(IF((ContinuousStatsTable[GroupByKey]=ContinuousStatsTable[[#This Row],[GroupByKey]]),(ContinuousStatsTable[GroupByKey]=ContinuousStatsTable[[#This Row],[GroupByKey]])*ContinuousStatsTable[Average]))</f>
        <v>1</v>
      </c>
      <c r="U915" s="5">
        <f>IF((ContinuousStatsTable[[#This Row],[RepsRequested]]&gt;1),ContinuousStatsTable[[#This Row],[HalfWidth]],ContinuousStatsTable[[#This Row],[BatchMeansHalfWidth]])</f>
        <v>0</v>
      </c>
    </row>
    <row r="916" spans="1:21" x14ac:dyDescent="0.35">
      <c r="A916" t="s">
        <v>68</v>
      </c>
      <c r="B916" t="s">
        <v>70</v>
      </c>
      <c r="C916">
        <v>21</v>
      </c>
      <c r="D916" t="s">
        <v>88</v>
      </c>
      <c r="E916" t="s">
        <v>98</v>
      </c>
      <c r="F916" t="s">
        <v>73</v>
      </c>
      <c r="G916">
        <v>0</v>
      </c>
      <c r="H916">
        <v>2E+20</v>
      </c>
      <c r="I916">
        <v>0</v>
      </c>
      <c r="J916">
        <v>0</v>
      </c>
      <c r="K916">
        <v>0</v>
      </c>
      <c r="L916">
        <v>0</v>
      </c>
      <c r="M91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916" s="5" cm="1">
        <f t="array" ref="N916">MAX(IF((ProjectInfoTable[ProjectName]=ContinuousStatsTable[[#This Row],[ProjectName]]),(ProjectInfoTable[ProjectName]=ContinuousStatsTable[[#This Row],[ProjectName]])*ProjectInfoTable[NumberOfReplications]))</f>
        <v>40</v>
      </c>
      <c r="O916" s="5" cm="1">
        <f t="array" ref="O916">IFERROR(AVERAGE(IF((ContinuousStatsTable[GroupByKey]=ContinuousStatsTable[[#This Row],[GroupByKey]]),(ContinuousStatsTable[GroupByKey]=ContinuousStatsTable[[#This Row],[GroupByKey]])*ContinuousStatsTable[Average])),0)</f>
        <v>0</v>
      </c>
      <c r="P916" s="5" cm="1">
        <f t="array" ref="P916">IFERROR(_xlfn.STDEV.S(IF((ContinuousStatsTable[GroupByKey]=ContinuousStatsTable[[#This Row],[GroupByKey]]),(ContinuousStatsTable[GroupByKey]=ContinuousStatsTable[[#This Row],[GroupByKey]])*ContinuousStatsTable[Average])),0)</f>
        <v>0</v>
      </c>
      <c r="Q916" s="5" cm="1">
        <f t="array" ref="Q916">MAX(IF((ProjectInfoTable[ProjectName]=ContinuousStatsTable[[#This Row],[ProjectName]]),(ProjectInfoTable[ProjectName]=ContinuousStatsTable[[#This Row],[ProjectName]])*ProjectInfoTable[ConfidenceInterval]))</f>
        <v>0.95</v>
      </c>
      <c r="R9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6" s="5" cm="1">
        <f t="array" ref="S916">MIN(IF((ContinuousStatsTable[GroupByKey]=ContinuousStatsTable[[#This Row],[GroupByKey]]),(ContinuousStatsTable[GroupByKey]=ContinuousStatsTable[[#This Row],[GroupByKey]])*ContinuousStatsTable[Average]))</f>
        <v>0</v>
      </c>
      <c r="T916" s="5" cm="1">
        <f t="array" ref="T916">MAX(IF((ContinuousStatsTable[GroupByKey]=ContinuousStatsTable[[#This Row],[GroupByKey]]),(ContinuousStatsTable[GroupByKey]=ContinuousStatsTable[[#This Row],[GroupByKey]])*ContinuousStatsTable[Average]))</f>
        <v>0</v>
      </c>
      <c r="U916" s="5">
        <f>IF((ContinuousStatsTable[[#This Row],[RepsRequested]]&gt;1),ContinuousStatsTable[[#This Row],[HalfWidth]],ContinuousStatsTable[[#This Row],[BatchMeansHalfWidth]])</f>
        <v>0</v>
      </c>
    </row>
    <row r="917" spans="1:21" x14ac:dyDescent="0.35">
      <c r="A917" t="s">
        <v>68</v>
      </c>
      <c r="B917" t="s">
        <v>70</v>
      </c>
      <c r="C917">
        <v>21</v>
      </c>
      <c r="D917" t="s">
        <v>89</v>
      </c>
      <c r="E917" t="s">
        <v>98</v>
      </c>
      <c r="F917" t="s">
        <v>73</v>
      </c>
      <c r="G917">
        <v>0.29473092022227299</v>
      </c>
      <c r="H917">
        <v>2E+20</v>
      </c>
      <c r="I917">
        <v>0</v>
      </c>
      <c r="J917">
        <v>8</v>
      </c>
      <c r="K917">
        <v>0</v>
      </c>
      <c r="L917">
        <v>0</v>
      </c>
      <c r="M91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917" s="5" cm="1">
        <f t="array" ref="N917">MAX(IF((ProjectInfoTable[ProjectName]=ContinuousStatsTable[[#This Row],[ProjectName]]),(ProjectInfoTable[ProjectName]=ContinuousStatsTable[[#This Row],[ProjectName]])*ProjectInfoTable[NumberOfReplications]))</f>
        <v>40</v>
      </c>
      <c r="O917" s="5" cm="1">
        <f t="array" ref="O91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917" s="5" cm="1">
        <f t="array" ref="P91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917" s="5" cm="1">
        <f t="array" ref="Q917">MAX(IF((ProjectInfoTable[ProjectName]=ContinuousStatsTable[[#This Row],[ProjectName]]),(ProjectInfoTable[ProjectName]=ContinuousStatsTable[[#This Row],[ProjectName]])*ProjectInfoTable[ConfidenceInterval]))</f>
        <v>0.95</v>
      </c>
      <c r="R9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917" s="5" cm="1">
        <f t="array" ref="S917">MIN(IF((ContinuousStatsTable[GroupByKey]=ContinuousStatsTable[[#This Row],[GroupByKey]]),(ContinuousStatsTable[GroupByKey]=ContinuousStatsTable[[#This Row],[GroupByKey]])*ContinuousStatsTable[Average]))</f>
        <v>0.204887090690615</v>
      </c>
      <c r="T917" s="5" cm="1">
        <f t="array" ref="T917">MAX(IF((ContinuousStatsTable[GroupByKey]=ContinuousStatsTable[[#This Row],[GroupByKey]]),(ContinuousStatsTable[GroupByKey]=ContinuousStatsTable[[#This Row],[GroupByKey]])*ContinuousStatsTable[Average]))</f>
        <v>0.964264608806778</v>
      </c>
      <c r="U917" s="5">
        <f>IF((ContinuousStatsTable[[#This Row],[RepsRequested]]&gt;1),ContinuousStatsTable[[#This Row],[HalfWidth]],ContinuousStatsTable[[#This Row],[BatchMeansHalfWidth]])</f>
        <v>4.9144138657566706E-2</v>
      </c>
    </row>
    <row r="918" spans="1:21" x14ac:dyDescent="0.35">
      <c r="A918" t="s">
        <v>68</v>
      </c>
      <c r="B918" t="s">
        <v>70</v>
      </c>
      <c r="C918">
        <v>21</v>
      </c>
      <c r="D918" t="s">
        <v>107</v>
      </c>
      <c r="E918" t="s">
        <v>101</v>
      </c>
      <c r="F918" t="s">
        <v>102</v>
      </c>
      <c r="G918">
        <v>7.4081219106677199E-2</v>
      </c>
      <c r="H918">
        <v>2E+20</v>
      </c>
      <c r="I918">
        <v>0</v>
      </c>
      <c r="J918">
        <v>1</v>
      </c>
      <c r="K918">
        <v>0</v>
      </c>
      <c r="L918">
        <v>0</v>
      </c>
      <c r="M91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918" s="5" cm="1">
        <f t="array" ref="N918">MAX(IF((ProjectInfoTable[ProjectName]=ContinuousStatsTable[[#This Row],[ProjectName]]),(ProjectInfoTable[ProjectName]=ContinuousStatsTable[[#This Row],[ProjectName]])*ProjectInfoTable[NumberOfReplications]))</f>
        <v>40</v>
      </c>
      <c r="O918" s="5" cm="1">
        <f t="array" ref="O91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918" s="5" cm="1">
        <f t="array" ref="P91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918" s="5" cm="1">
        <f t="array" ref="Q918">MAX(IF((ProjectInfoTable[ProjectName]=ContinuousStatsTable[[#This Row],[ProjectName]]),(ProjectInfoTable[ProjectName]=ContinuousStatsTable[[#This Row],[ProjectName]])*ProjectInfoTable[ConfidenceInterval]))</f>
        <v>0.95</v>
      </c>
      <c r="R9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918" s="5" cm="1">
        <f t="array" ref="S918">MIN(IF((ContinuousStatsTable[GroupByKey]=ContinuousStatsTable[[#This Row],[GroupByKey]]),(ContinuousStatsTable[GroupByKey]=ContinuousStatsTable[[#This Row],[GroupByKey]])*ContinuousStatsTable[Average]))</f>
        <v>5.37537032568541E-2</v>
      </c>
      <c r="T918" s="5" cm="1">
        <f t="array" ref="T918">MAX(IF((ContinuousStatsTable[GroupByKey]=ContinuousStatsTable[[#This Row],[GroupByKey]]),(ContinuousStatsTable[GroupByKey]=ContinuousStatsTable[[#This Row],[GroupByKey]])*ContinuousStatsTable[Average]))</f>
        <v>0.25294900578934798</v>
      </c>
      <c r="U918" s="5">
        <f>IF((ContinuousStatsTable[[#This Row],[RepsRequested]]&gt;1),ContinuousStatsTable[[#This Row],[HalfWidth]],ContinuousStatsTable[[#This Row],[BatchMeansHalfWidth]])</f>
        <v>1.2546446473909312E-2</v>
      </c>
    </row>
    <row r="919" spans="1:21" x14ac:dyDescent="0.35">
      <c r="A919" t="s">
        <v>68</v>
      </c>
      <c r="B919" t="s">
        <v>70</v>
      </c>
      <c r="C919">
        <v>21</v>
      </c>
      <c r="D919" t="s">
        <v>107</v>
      </c>
      <c r="E919" t="s">
        <v>103</v>
      </c>
      <c r="F919" t="s">
        <v>102</v>
      </c>
      <c r="G919">
        <v>0.14816243821335401</v>
      </c>
      <c r="H919">
        <v>2E+20</v>
      </c>
      <c r="I919">
        <v>0</v>
      </c>
      <c r="J919">
        <v>2</v>
      </c>
      <c r="K919">
        <v>0</v>
      </c>
      <c r="L919">
        <v>0</v>
      </c>
      <c r="M91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919" s="5" cm="1">
        <f t="array" ref="N919">MAX(IF((ProjectInfoTable[ProjectName]=ContinuousStatsTable[[#This Row],[ProjectName]]),(ProjectInfoTable[ProjectName]=ContinuousStatsTable[[#This Row],[ProjectName]])*ProjectInfoTable[NumberOfReplications]))</f>
        <v>40</v>
      </c>
      <c r="O919" s="5" cm="1">
        <f t="array" ref="O91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919" s="5" cm="1">
        <f t="array" ref="P91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919" s="5" cm="1">
        <f t="array" ref="Q919">MAX(IF((ProjectInfoTable[ProjectName]=ContinuousStatsTable[[#This Row],[ProjectName]]),(ProjectInfoTable[ProjectName]=ContinuousStatsTable[[#This Row],[ProjectName]])*ProjectInfoTable[ConfidenceInterval]))</f>
        <v>0.95</v>
      </c>
      <c r="R9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919" s="5" cm="1">
        <f t="array" ref="S919">MIN(IF((ContinuousStatsTable[GroupByKey]=ContinuousStatsTable[[#This Row],[GroupByKey]]),(ContinuousStatsTable[GroupByKey]=ContinuousStatsTable[[#This Row],[GroupByKey]])*ContinuousStatsTable[Average]))</f>
        <v>0.10750740651370801</v>
      </c>
      <c r="T919" s="5" cm="1">
        <f t="array" ref="T919">MAX(IF((ContinuousStatsTable[GroupByKey]=ContinuousStatsTable[[#This Row],[GroupByKey]]),(ContinuousStatsTable[GroupByKey]=ContinuousStatsTable[[#This Row],[GroupByKey]])*ContinuousStatsTable[Average]))</f>
        <v>0.50589801157869696</v>
      </c>
      <c r="U919" s="5">
        <f>IF((ContinuousStatsTable[[#This Row],[RepsRequested]]&gt;1),ContinuousStatsTable[[#This Row],[HalfWidth]],ContinuousStatsTable[[#This Row],[BatchMeansHalfWidth]])</f>
        <v>2.5092892947818527E-2</v>
      </c>
    </row>
    <row r="920" spans="1:21" x14ac:dyDescent="0.35">
      <c r="A920" t="s">
        <v>68</v>
      </c>
      <c r="B920" t="s">
        <v>70</v>
      </c>
      <c r="C920">
        <v>21</v>
      </c>
      <c r="D920" t="s">
        <v>107</v>
      </c>
      <c r="E920" t="s">
        <v>104</v>
      </c>
      <c r="F920" t="s">
        <v>102</v>
      </c>
      <c r="G920">
        <v>2</v>
      </c>
      <c r="H920">
        <v>2E+20</v>
      </c>
      <c r="I920">
        <v>2</v>
      </c>
      <c r="J920">
        <v>2</v>
      </c>
      <c r="K920">
        <v>2</v>
      </c>
      <c r="L920">
        <v>0</v>
      </c>
      <c r="M92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920" s="5" cm="1">
        <f t="array" ref="N920">MAX(IF((ProjectInfoTable[ProjectName]=ContinuousStatsTable[[#This Row],[ProjectName]]),(ProjectInfoTable[ProjectName]=ContinuousStatsTable[[#This Row],[ProjectName]])*ProjectInfoTable[NumberOfReplications]))</f>
        <v>40</v>
      </c>
      <c r="O920" s="5" cm="1">
        <f t="array" ref="O920">IFERROR(AVERAGE(IF((ContinuousStatsTable[GroupByKey]=ContinuousStatsTable[[#This Row],[GroupByKey]]),(ContinuousStatsTable[GroupByKey]=ContinuousStatsTable[[#This Row],[GroupByKey]])*ContinuousStatsTable[Average])),0)</f>
        <v>2</v>
      </c>
      <c r="P920" s="5" cm="1">
        <f t="array" ref="P920">IFERROR(_xlfn.STDEV.S(IF((ContinuousStatsTable[GroupByKey]=ContinuousStatsTable[[#This Row],[GroupByKey]]),(ContinuousStatsTable[GroupByKey]=ContinuousStatsTable[[#This Row],[GroupByKey]])*ContinuousStatsTable[Average])),0)</f>
        <v>0</v>
      </c>
      <c r="Q920" s="5" cm="1">
        <f t="array" ref="Q920">MAX(IF((ProjectInfoTable[ProjectName]=ContinuousStatsTable[[#This Row],[ProjectName]]),(ProjectInfoTable[ProjectName]=ContinuousStatsTable[[#This Row],[ProjectName]])*ProjectInfoTable[ConfidenceInterval]))</f>
        <v>0.95</v>
      </c>
      <c r="R9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0" s="5" cm="1">
        <f t="array" ref="S920">MIN(IF((ContinuousStatsTable[GroupByKey]=ContinuousStatsTable[[#This Row],[GroupByKey]]),(ContinuousStatsTable[GroupByKey]=ContinuousStatsTable[[#This Row],[GroupByKey]])*ContinuousStatsTable[Average]))</f>
        <v>2</v>
      </c>
      <c r="T920" s="5" cm="1">
        <f t="array" ref="T920">MAX(IF((ContinuousStatsTable[GroupByKey]=ContinuousStatsTable[[#This Row],[GroupByKey]]),(ContinuousStatsTable[GroupByKey]=ContinuousStatsTable[[#This Row],[GroupByKey]])*ContinuousStatsTable[Average]))</f>
        <v>2</v>
      </c>
      <c r="U920" s="5">
        <f>IF((ContinuousStatsTable[[#This Row],[RepsRequested]]&gt;1),ContinuousStatsTable[[#This Row],[HalfWidth]],ContinuousStatsTable[[#This Row],[BatchMeansHalfWidth]])</f>
        <v>0</v>
      </c>
    </row>
    <row r="921" spans="1:21" x14ac:dyDescent="0.35">
      <c r="A921" t="s">
        <v>68</v>
      </c>
      <c r="B921" t="s">
        <v>70</v>
      </c>
      <c r="C921">
        <v>21</v>
      </c>
      <c r="D921" t="s">
        <v>90</v>
      </c>
      <c r="E921" t="s">
        <v>98</v>
      </c>
      <c r="F921" t="s">
        <v>73</v>
      </c>
      <c r="G921">
        <v>0</v>
      </c>
      <c r="H921">
        <v>2E+20</v>
      </c>
      <c r="I921">
        <v>0</v>
      </c>
      <c r="J921">
        <v>0</v>
      </c>
      <c r="K921">
        <v>0</v>
      </c>
      <c r="L921">
        <v>0</v>
      </c>
      <c r="M92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921" s="5" cm="1">
        <f t="array" ref="N921">MAX(IF((ProjectInfoTable[ProjectName]=ContinuousStatsTable[[#This Row],[ProjectName]]),(ProjectInfoTable[ProjectName]=ContinuousStatsTable[[#This Row],[ProjectName]])*ProjectInfoTable[NumberOfReplications]))</f>
        <v>40</v>
      </c>
      <c r="O921" s="5" cm="1">
        <f t="array" ref="O92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921" s="5" cm="1">
        <f t="array" ref="P92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921" s="5" cm="1">
        <f t="array" ref="Q921">MAX(IF((ProjectInfoTable[ProjectName]=ContinuousStatsTable[[#This Row],[ProjectName]]),(ProjectInfoTable[ProjectName]=ContinuousStatsTable[[#This Row],[ProjectName]])*ProjectInfoTable[ConfidenceInterval]))</f>
        <v>0.95</v>
      </c>
      <c r="R9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921" s="5" cm="1">
        <f t="array" ref="S921">MIN(IF((ContinuousStatsTable[GroupByKey]=ContinuousStatsTable[[#This Row],[GroupByKey]]),(ContinuousStatsTable[GroupByKey]=ContinuousStatsTable[[#This Row],[GroupByKey]])*ContinuousStatsTable[Average]))</f>
        <v>0</v>
      </c>
      <c r="T921" s="5" cm="1">
        <f t="array" ref="T921">MAX(IF((ContinuousStatsTable[GroupByKey]=ContinuousStatsTable[[#This Row],[GroupByKey]]),(ContinuousStatsTable[GroupByKey]=ContinuousStatsTable[[#This Row],[GroupByKey]])*ContinuousStatsTable[Average]))</f>
        <v>3.9129347275412202E-2</v>
      </c>
      <c r="U921" s="5">
        <f>IF((ContinuousStatsTable[[#This Row],[RepsRequested]]&gt;1),ContinuousStatsTable[[#This Row],[HalfWidth]],ContinuousStatsTable[[#This Row],[BatchMeansHalfWidth]])</f>
        <v>2.9617305217409431E-3</v>
      </c>
    </row>
    <row r="922" spans="1:21" x14ac:dyDescent="0.35">
      <c r="A922" t="s">
        <v>68</v>
      </c>
      <c r="B922" t="s">
        <v>70</v>
      </c>
      <c r="C922">
        <v>21</v>
      </c>
      <c r="D922" t="s">
        <v>91</v>
      </c>
      <c r="E922" t="s">
        <v>98</v>
      </c>
      <c r="F922" t="s">
        <v>73</v>
      </c>
      <c r="G922">
        <v>1.6813563775778799E-2</v>
      </c>
      <c r="H922">
        <v>2E+20</v>
      </c>
      <c r="I922">
        <v>0</v>
      </c>
      <c r="J922">
        <v>2</v>
      </c>
      <c r="K922">
        <v>0</v>
      </c>
      <c r="L922">
        <v>0</v>
      </c>
      <c r="M92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922" s="5" cm="1">
        <f t="array" ref="N922">MAX(IF((ProjectInfoTable[ProjectName]=ContinuousStatsTable[[#This Row],[ProjectName]]),(ProjectInfoTable[ProjectName]=ContinuousStatsTable[[#This Row],[ProjectName]])*ProjectInfoTable[NumberOfReplications]))</f>
        <v>40</v>
      </c>
      <c r="O922" s="5" cm="1">
        <f t="array" ref="O92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922" s="5" cm="1">
        <f t="array" ref="P92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922" s="5" cm="1">
        <f t="array" ref="Q922">MAX(IF((ProjectInfoTable[ProjectName]=ContinuousStatsTable[[#This Row],[ProjectName]]),(ProjectInfoTable[ProjectName]=ContinuousStatsTable[[#This Row],[ProjectName]])*ProjectInfoTable[ConfidenceInterval]))</f>
        <v>0.95</v>
      </c>
      <c r="R9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922" s="5" cm="1">
        <f t="array" ref="S922">MIN(IF((ContinuousStatsTable[GroupByKey]=ContinuousStatsTable[[#This Row],[GroupByKey]]),(ContinuousStatsTable[GroupByKey]=ContinuousStatsTable[[#This Row],[GroupByKey]])*ContinuousStatsTable[Average]))</f>
        <v>0</v>
      </c>
      <c r="T922" s="5" cm="1">
        <f t="array" ref="T922">MAX(IF((ContinuousStatsTable[GroupByKey]=ContinuousStatsTable[[#This Row],[GroupByKey]]),(ContinuousStatsTable[GroupByKey]=ContinuousStatsTable[[#This Row],[GroupByKey]])*ContinuousStatsTable[Average]))</f>
        <v>5.1297285883804403E-2</v>
      </c>
      <c r="U922" s="5">
        <f>IF((ContinuousStatsTable[[#This Row],[RepsRequested]]&gt;1),ContinuousStatsTable[[#This Row],[HalfWidth]],ContinuousStatsTable[[#This Row],[BatchMeansHalfWidth]])</f>
        <v>4.266409302196481E-3</v>
      </c>
    </row>
    <row r="923" spans="1:21" x14ac:dyDescent="0.35">
      <c r="A923" t="s">
        <v>68</v>
      </c>
      <c r="B923" t="s">
        <v>70</v>
      </c>
      <c r="C923">
        <v>21</v>
      </c>
      <c r="D923" t="s">
        <v>92</v>
      </c>
      <c r="E923" t="s">
        <v>98</v>
      </c>
      <c r="F923" t="s">
        <v>73</v>
      </c>
      <c r="G923">
        <v>5.6142570901251396</v>
      </c>
      <c r="H923">
        <v>2E+20</v>
      </c>
      <c r="I923">
        <v>0</v>
      </c>
      <c r="J923">
        <v>10</v>
      </c>
      <c r="K923">
        <v>6</v>
      </c>
      <c r="L923">
        <v>0</v>
      </c>
      <c r="M92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923" s="5" cm="1">
        <f t="array" ref="N923">MAX(IF((ProjectInfoTable[ProjectName]=ContinuousStatsTable[[#This Row],[ProjectName]]),(ProjectInfoTable[ProjectName]=ContinuousStatsTable[[#This Row],[ProjectName]])*ProjectInfoTable[NumberOfReplications]))</f>
        <v>40</v>
      </c>
      <c r="O923" s="5" cm="1">
        <f t="array" ref="O92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923" s="5" cm="1">
        <f t="array" ref="P92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923" s="5" cm="1">
        <f t="array" ref="Q923">MAX(IF((ProjectInfoTable[ProjectName]=ContinuousStatsTable[[#This Row],[ProjectName]]),(ProjectInfoTable[ProjectName]=ContinuousStatsTable[[#This Row],[ProjectName]])*ProjectInfoTable[ConfidenceInterval]))</f>
        <v>0.95</v>
      </c>
      <c r="R9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923" s="5" cm="1">
        <f t="array" ref="S923">MIN(IF((ContinuousStatsTable[GroupByKey]=ContinuousStatsTable[[#This Row],[GroupByKey]]),(ContinuousStatsTable[GroupByKey]=ContinuousStatsTable[[#This Row],[GroupByKey]])*ContinuousStatsTable[Average]))</f>
        <v>3.0665287286053702</v>
      </c>
      <c r="T923" s="5" cm="1">
        <f t="array" ref="T923">MAX(IF((ContinuousStatsTable[GroupByKey]=ContinuousStatsTable[[#This Row],[GroupByKey]]),(ContinuousStatsTable[GroupByKey]=ContinuousStatsTable[[#This Row],[GroupByKey]])*ContinuousStatsTable[Average]))</f>
        <v>5.6439865641560401</v>
      </c>
      <c r="U923" s="5">
        <f>IF((ContinuousStatsTable[[#This Row],[RepsRequested]]&gt;1),ContinuousStatsTable[[#This Row],[HalfWidth]],ContinuousStatsTable[[#This Row],[BatchMeansHalfWidth]])</f>
        <v>0.22493791736316851</v>
      </c>
    </row>
    <row r="924" spans="1:21" x14ac:dyDescent="0.35">
      <c r="A924" t="s">
        <v>68</v>
      </c>
      <c r="B924" t="s">
        <v>70</v>
      </c>
      <c r="C924">
        <v>21</v>
      </c>
      <c r="D924" t="s">
        <v>94</v>
      </c>
      <c r="E924" t="s">
        <v>98</v>
      </c>
      <c r="F924" t="s">
        <v>73</v>
      </c>
      <c r="G924">
        <v>0</v>
      </c>
      <c r="H924">
        <v>2E+20</v>
      </c>
      <c r="I924">
        <v>0</v>
      </c>
      <c r="J924">
        <v>0</v>
      </c>
      <c r="K924">
        <v>0</v>
      </c>
      <c r="L924">
        <v>0</v>
      </c>
      <c r="M92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924" s="5" cm="1">
        <f t="array" ref="N924">MAX(IF((ProjectInfoTable[ProjectName]=ContinuousStatsTable[[#This Row],[ProjectName]]),(ProjectInfoTable[ProjectName]=ContinuousStatsTable[[#This Row],[ProjectName]])*ProjectInfoTable[NumberOfReplications]))</f>
        <v>40</v>
      </c>
      <c r="O924" s="5" cm="1">
        <f t="array" ref="O924">IFERROR(AVERAGE(IF((ContinuousStatsTable[GroupByKey]=ContinuousStatsTable[[#This Row],[GroupByKey]]),(ContinuousStatsTable[GroupByKey]=ContinuousStatsTable[[#This Row],[GroupByKey]])*ContinuousStatsTable[Average])),0)</f>
        <v>0</v>
      </c>
      <c r="P924" s="5" cm="1">
        <f t="array" ref="P924">IFERROR(_xlfn.STDEV.S(IF((ContinuousStatsTable[GroupByKey]=ContinuousStatsTable[[#This Row],[GroupByKey]]),(ContinuousStatsTable[GroupByKey]=ContinuousStatsTable[[#This Row],[GroupByKey]])*ContinuousStatsTable[Average])),0)</f>
        <v>0</v>
      </c>
      <c r="Q924" s="5" cm="1">
        <f t="array" ref="Q924">MAX(IF((ProjectInfoTable[ProjectName]=ContinuousStatsTable[[#This Row],[ProjectName]]),(ProjectInfoTable[ProjectName]=ContinuousStatsTable[[#This Row],[ProjectName]])*ProjectInfoTable[ConfidenceInterval]))</f>
        <v>0.95</v>
      </c>
      <c r="R9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4" s="5" cm="1">
        <f t="array" ref="S924">MIN(IF((ContinuousStatsTable[GroupByKey]=ContinuousStatsTable[[#This Row],[GroupByKey]]),(ContinuousStatsTable[GroupByKey]=ContinuousStatsTable[[#This Row],[GroupByKey]])*ContinuousStatsTable[Average]))</f>
        <v>0</v>
      </c>
      <c r="T924" s="5" cm="1">
        <f t="array" ref="T924">MAX(IF((ContinuousStatsTable[GroupByKey]=ContinuousStatsTable[[#This Row],[GroupByKey]]),(ContinuousStatsTable[GroupByKey]=ContinuousStatsTable[[#This Row],[GroupByKey]])*ContinuousStatsTable[Average]))</f>
        <v>0</v>
      </c>
      <c r="U924" s="5">
        <f>IF((ContinuousStatsTable[[#This Row],[RepsRequested]]&gt;1),ContinuousStatsTable[[#This Row],[HalfWidth]],ContinuousStatsTable[[#This Row],[BatchMeansHalfWidth]])</f>
        <v>0</v>
      </c>
    </row>
    <row r="925" spans="1:21" x14ac:dyDescent="0.35">
      <c r="A925" t="s">
        <v>68</v>
      </c>
      <c r="B925" t="s">
        <v>70</v>
      </c>
      <c r="C925">
        <v>21</v>
      </c>
      <c r="D925" t="s">
        <v>95</v>
      </c>
      <c r="E925" t="s">
        <v>98</v>
      </c>
      <c r="F925" t="s">
        <v>73</v>
      </c>
      <c r="G925">
        <v>5.3150863480789901E-2</v>
      </c>
      <c r="H925">
        <v>2E+20</v>
      </c>
      <c r="I925">
        <v>0</v>
      </c>
      <c r="J925">
        <v>7</v>
      </c>
      <c r="K925">
        <v>0</v>
      </c>
      <c r="L925">
        <v>0</v>
      </c>
      <c r="M92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925" s="5" cm="1">
        <f t="array" ref="N925">MAX(IF((ProjectInfoTable[ProjectName]=ContinuousStatsTable[[#This Row],[ProjectName]]),(ProjectInfoTable[ProjectName]=ContinuousStatsTable[[#This Row],[ProjectName]])*ProjectInfoTable[NumberOfReplications]))</f>
        <v>40</v>
      </c>
      <c r="O925" s="5" cm="1">
        <f t="array" ref="O92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925" s="5" cm="1">
        <f t="array" ref="P92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925" s="5" cm="1">
        <f t="array" ref="Q925">MAX(IF((ProjectInfoTable[ProjectName]=ContinuousStatsTable[[#This Row],[ProjectName]]),(ProjectInfoTable[ProjectName]=ContinuousStatsTable[[#This Row],[ProjectName]])*ProjectInfoTable[ConfidenceInterval]))</f>
        <v>0.95</v>
      </c>
      <c r="R9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925" s="5" cm="1">
        <f t="array" ref="S925">MIN(IF((ContinuousStatsTable[GroupByKey]=ContinuousStatsTable[[#This Row],[GroupByKey]]),(ContinuousStatsTable[GroupByKey]=ContinuousStatsTable[[#This Row],[GroupByKey]])*ContinuousStatsTable[Average]))</f>
        <v>0</v>
      </c>
      <c r="T925" s="5" cm="1">
        <f t="array" ref="T925">MAX(IF((ContinuousStatsTable[GroupByKey]=ContinuousStatsTable[[#This Row],[GroupByKey]]),(ContinuousStatsTable[GroupByKey]=ContinuousStatsTable[[#This Row],[GroupByKey]])*ContinuousStatsTable[Average]))</f>
        <v>0.44531135910512998</v>
      </c>
      <c r="U925" s="5">
        <f>IF((ContinuousStatsTable[[#This Row],[RepsRequested]]&gt;1),ContinuousStatsTable[[#This Row],[HalfWidth]],ContinuousStatsTable[[#This Row],[BatchMeansHalfWidth]])</f>
        <v>4.0313835051106688E-2</v>
      </c>
    </row>
    <row r="926" spans="1:21" x14ac:dyDescent="0.35">
      <c r="A926" t="s">
        <v>68</v>
      </c>
      <c r="B926" t="s">
        <v>70</v>
      </c>
      <c r="C926">
        <v>21</v>
      </c>
      <c r="D926" t="s">
        <v>108</v>
      </c>
      <c r="E926" t="s">
        <v>101</v>
      </c>
      <c r="F926" t="s">
        <v>102</v>
      </c>
      <c r="G926">
        <v>0</v>
      </c>
      <c r="H926">
        <v>2E+20</v>
      </c>
      <c r="I926">
        <v>0</v>
      </c>
      <c r="J926">
        <v>0</v>
      </c>
      <c r="K926">
        <v>0</v>
      </c>
      <c r="L926">
        <v>0</v>
      </c>
      <c r="M92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926" s="5" cm="1">
        <f t="array" ref="N926">MAX(IF((ProjectInfoTable[ProjectName]=ContinuousStatsTable[[#This Row],[ProjectName]]),(ProjectInfoTable[ProjectName]=ContinuousStatsTable[[#This Row],[ProjectName]])*ProjectInfoTable[NumberOfReplications]))</f>
        <v>40</v>
      </c>
      <c r="O926" s="5" cm="1">
        <f t="array" ref="O926">IFERROR(AVERAGE(IF((ContinuousStatsTable[GroupByKey]=ContinuousStatsTable[[#This Row],[GroupByKey]]),(ContinuousStatsTable[GroupByKey]=ContinuousStatsTable[[#This Row],[GroupByKey]])*ContinuousStatsTable[Average])),0)</f>
        <v>0</v>
      </c>
      <c r="P926" s="5" cm="1">
        <f t="array" ref="P926">IFERROR(_xlfn.STDEV.S(IF((ContinuousStatsTable[GroupByKey]=ContinuousStatsTable[[#This Row],[GroupByKey]]),(ContinuousStatsTable[GroupByKey]=ContinuousStatsTable[[#This Row],[GroupByKey]])*ContinuousStatsTable[Average])),0)</f>
        <v>0</v>
      </c>
      <c r="Q926" s="5" cm="1">
        <f t="array" ref="Q926">MAX(IF((ProjectInfoTable[ProjectName]=ContinuousStatsTable[[#This Row],[ProjectName]]),(ProjectInfoTable[ProjectName]=ContinuousStatsTable[[#This Row],[ProjectName]])*ProjectInfoTable[ConfidenceInterval]))</f>
        <v>0.95</v>
      </c>
      <c r="R9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6" s="5" cm="1">
        <f t="array" ref="S926">MIN(IF((ContinuousStatsTable[GroupByKey]=ContinuousStatsTable[[#This Row],[GroupByKey]]),(ContinuousStatsTable[GroupByKey]=ContinuousStatsTable[[#This Row],[GroupByKey]])*ContinuousStatsTable[Average]))</f>
        <v>0</v>
      </c>
      <c r="T926" s="5" cm="1">
        <f t="array" ref="T926">MAX(IF((ContinuousStatsTable[GroupByKey]=ContinuousStatsTable[[#This Row],[GroupByKey]]),(ContinuousStatsTable[GroupByKey]=ContinuousStatsTable[[#This Row],[GroupByKey]])*ContinuousStatsTable[Average]))</f>
        <v>0</v>
      </c>
      <c r="U926" s="5">
        <f>IF((ContinuousStatsTable[[#This Row],[RepsRequested]]&gt;1),ContinuousStatsTable[[#This Row],[HalfWidth]],ContinuousStatsTable[[#This Row],[BatchMeansHalfWidth]])</f>
        <v>0</v>
      </c>
    </row>
    <row r="927" spans="1:21" x14ac:dyDescent="0.35">
      <c r="A927" t="s">
        <v>68</v>
      </c>
      <c r="B927" t="s">
        <v>70</v>
      </c>
      <c r="C927">
        <v>21</v>
      </c>
      <c r="D927" t="s">
        <v>108</v>
      </c>
      <c r="E927" t="s">
        <v>103</v>
      </c>
      <c r="F927" t="s">
        <v>102</v>
      </c>
      <c r="G927">
        <v>0</v>
      </c>
      <c r="H927">
        <v>2E+20</v>
      </c>
      <c r="I927">
        <v>0</v>
      </c>
      <c r="J927">
        <v>0</v>
      </c>
      <c r="K927">
        <v>0</v>
      </c>
      <c r="L927">
        <v>0</v>
      </c>
      <c r="M92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927" s="5" cm="1">
        <f t="array" ref="N927">MAX(IF((ProjectInfoTable[ProjectName]=ContinuousStatsTable[[#This Row],[ProjectName]]),(ProjectInfoTable[ProjectName]=ContinuousStatsTable[[#This Row],[ProjectName]])*ProjectInfoTable[NumberOfReplications]))</f>
        <v>40</v>
      </c>
      <c r="O927" s="5" cm="1">
        <f t="array" ref="O927">IFERROR(AVERAGE(IF((ContinuousStatsTable[GroupByKey]=ContinuousStatsTable[[#This Row],[GroupByKey]]),(ContinuousStatsTable[GroupByKey]=ContinuousStatsTable[[#This Row],[GroupByKey]])*ContinuousStatsTable[Average])),0)</f>
        <v>0</v>
      </c>
      <c r="P927" s="5" cm="1">
        <f t="array" ref="P927">IFERROR(_xlfn.STDEV.S(IF((ContinuousStatsTable[GroupByKey]=ContinuousStatsTable[[#This Row],[GroupByKey]]),(ContinuousStatsTable[GroupByKey]=ContinuousStatsTable[[#This Row],[GroupByKey]])*ContinuousStatsTable[Average])),0)</f>
        <v>0</v>
      </c>
      <c r="Q927" s="5" cm="1">
        <f t="array" ref="Q927">MAX(IF((ProjectInfoTable[ProjectName]=ContinuousStatsTable[[#This Row],[ProjectName]]),(ProjectInfoTable[ProjectName]=ContinuousStatsTable[[#This Row],[ProjectName]])*ProjectInfoTable[ConfidenceInterval]))</f>
        <v>0.95</v>
      </c>
      <c r="R9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7" s="5" cm="1">
        <f t="array" ref="S927">MIN(IF((ContinuousStatsTable[GroupByKey]=ContinuousStatsTable[[#This Row],[GroupByKey]]),(ContinuousStatsTable[GroupByKey]=ContinuousStatsTable[[#This Row],[GroupByKey]])*ContinuousStatsTable[Average]))</f>
        <v>0</v>
      </c>
      <c r="T927" s="5" cm="1">
        <f t="array" ref="T927">MAX(IF((ContinuousStatsTable[GroupByKey]=ContinuousStatsTable[[#This Row],[GroupByKey]]),(ContinuousStatsTable[GroupByKey]=ContinuousStatsTable[[#This Row],[GroupByKey]])*ContinuousStatsTable[Average]))</f>
        <v>0</v>
      </c>
      <c r="U927" s="5">
        <f>IF((ContinuousStatsTable[[#This Row],[RepsRequested]]&gt;1),ContinuousStatsTable[[#This Row],[HalfWidth]],ContinuousStatsTable[[#This Row],[BatchMeansHalfWidth]])</f>
        <v>0</v>
      </c>
    </row>
    <row r="928" spans="1:21" x14ac:dyDescent="0.35">
      <c r="A928" t="s">
        <v>68</v>
      </c>
      <c r="B928" t="s">
        <v>70</v>
      </c>
      <c r="C928">
        <v>21</v>
      </c>
      <c r="D928" t="s">
        <v>108</v>
      </c>
      <c r="E928" t="s">
        <v>104</v>
      </c>
      <c r="F928" t="s">
        <v>102</v>
      </c>
      <c r="G928">
        <v>1</v>
      </c>
      <c r="H928">
        <v>2E+20</v>
      </c>
      <c r="I928">
        <v>1</v>
      </c>
      <c r="J928">
        <v>1</v>
      </c>
      <c r="K928">
        <v>1</v>
      </c>
      <c r="L928">
        <v>0</v>
      </c>
      <c r="M92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928" s="5" cm="1">
        <f t="array" ref="N928">MAX(IF((ProjectInfoTable[ProjectName]=ContinuousStatsTable[[#This Row],[ProjectName]]),(ProjectInfoTable[ProjectName]=ContinuousStatsTable[[#This Row],[ProjectName]])*ProjectInfoTable[NumberOfReplications]))</f>
        <v>40</v>
      </c>
      <c r="O928" s="5" cm="1">
        <f t="array" ref="O928">IFERROR(AVERAGE(IF((ContinuousStatsTable[GroupByKey]=ContinuousStatsTable[[#This Row],[GroupByKey]]),(ContinuousStatsTable[GroupByKey]=ContinuousStatsTable[[#This Row],[GroupByKey]])*ContinuousStatsTable[Average])),0)</f>
        <v>1</v>
      </c>
      <c r="P928" s="5" cm="1">
        <f t="array" ref="P928">IFERROR(_xlfn.STDEV.S(IF((ContinuousStatsTable[GroupByKey]=ContinuousStatsTable[[#This Row],[GroupByKey]]),(ContinuousStatsTable[GroupByKey]=ContinuousStatsTable[[#This Row],[GroupByKey]])*ContinuousStatsTable[Average])),0)</f>
        <v>0</v>
      </c>
      <c r="Q928" s="5" cm="1">
        <f t="array" ref="Q928">MAX(IF((ProjectInfoTable[ProjectName]=ContinuousStatsTable[[#This Row],[ProjectName]]),(ProjectInfoTable[ProjectName]=ContinuousStatsTable[[#This Row],[ProjectName]])*ProjectInfoTable[ConfidenceInterval]))</f>
        <v>0.95</v>
      </c>
      <c r="R9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8" s="5" cm="1">
        <f t="array" ref="S928">MIN(IF((ContinuousStatsTable[GroupByKey]=ContinuousStatsTable[[#This Row],[GroupByKey]]),(ContinuousStatsTable[GroupByKey]=ContinuousStatsTable[[#This Row],[GroupByKey]])*ContinuousStatsTable[Average]))</f>
        <v>1</v>
      </c>
      <c r="T928" s="5" cm="1">
        <f t="array" ref="T928">MAX(IF((ContinuousStatsTable[GroupByKey]=ContinuousStatsTable[[#This Row],[GroupByKey]]),(ContinuousStatsTable[GroupByKey]=ContinuousStatsTable[[#This Row],[GroupByKey]])*ContinuousStatsTable[Average]))</f>
        <v>1</v>
      </c>
      <c r="U928" s="5">
        <f>IF((ContinuousStatsTable[[#This Row],[RepsRequested]]&gt;1),ContinuousStatsTable[[#This Row],[HalfWidth]],ContinuousStatsTable[[#This Row],[BatchMeansHalfWidth]])</f>
        <v>0</v>
      </c>
    </row>
    <row r="929" spans="1:21" x14ac:dyDescent="0.35">
      <c r="A929" t="s">
        <v>68</v>
      </c>
      <c r="B929" t="s">
        <v>70</v>
      </c>
      <c r="C929">
        <v>21</v>
      </c>
      <c r="D929" t="s">
        <v>109</v>
      </c>
      <c r="E929" t="s">
        <v>101</v>
      </c>
      <c r="F929" t="s">
        <v>102</v>
      </c>
      <c r="G929">
        <v>0</v>
      </c>
      <c r="H929">
        <v>2E+20</v>
      </c>
      <c r="I929">
        <v>0</v>
      </c>
      <c r="J929">
        <v>0</v>
      </c>
      <c r="K929">
        <v>0</v>
      </c>
      <c r="L929">
        <v>0</v>
      </c>
      <c r="M92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929" s="5" cm="1">
        <f t="array" ref="N929">MAX(IF((ProjectInfoTable[ProjectName]=ContinuousStatsTable[[#This Row],[ProjectName]]),(ProjectInfoTable[ProjectName]=ContinuousStatsTable[[#This Row],[ProjectName]])*ProjectInfoTable[NumberOfReplications]))</f>
        <v>40</v>
      </c>
      <c r="O929" s="5" cm="1">
        <f t="array" ref="O929">IFERROR(AVERAGE(IF((ContinuousStatsTable[GroupByKey]=ContinuousStatsTable[[#This Row],[GroupByKey]]),(ContinuousStatsTable[GroupByKey]=ContinuousStatsTable[[#This Row],[GroupByKey]])*ContinuousStatsTable[Average])),0)</f>
        <v>0</v>
      </c>
      <c r="P929" s="5" cm="1">
        <f t="array" ref="P929">IFERROR(_xlfn.STDEV.S(IF((ContinuousStatsTable[GroupByKey]=ContinuousStatsTable[[#This Row],[GroupByKey]]),(ContinuousStatsTable[GroupByKey]=ContinuousStatsTable[[#This Row],[GroupByKey]])*ContinuousStatsTable[Average])),0)</f>
        <v>0</v>
      </c>
      <c r="Q929" s="5" cm="1">
        <f t="array" ref="Q929">MAX(IF((ProjectInfoTable[ProjectName]=ContinuousStatsTable[[#This Row],[ProjectName]]),(ProjectInfoTable[ProjectName]=ContinuousStatsTable[[#This Row],[ProjectName]])*ProjectInfoTable[ConfidenceInterval]))</f>
        <v>0.95</v>
      </c>
      <c r="R9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9" s="5" cm="1">
        <f t="array" ref="S929">MIN(IF((ContinuousStatsTable[GroupByKey]=ContinuousStatsTable[[#This Row],[GroupByKey]]),(ContinuousStatsTable[GroupByKey]=ContinuousStatsTable[[#This Row],[GroupByKey]])*ContinuousStatsTable[Average]))</f>
        <v>0</v>
      </c>
      <c r="T929" s="5" cm="1">
        <f t="array" ref="T929">MAX(IF((ContinuousStatsTable[GroupByKey]=ContinuousStatsTable[[#This Row],[GroupByKey]]),(ContinuousStatsTable[GroupByKey]=ContinuousStatsTable[[#This Row],[GroupByKey]])*ContinuousStatsTable[Average]))</f>
        <v>0</v>
      </c>
      <c r="U929" s="5">
        <f>IF((ContinuousStatsTable[[#This Row],[RepsRequested]]&gt;1),ContinuousStatsTable[[#This Row],[HalfWidth]],ContinuousStatsTable[[#This Row],[BatchMeansHalfWidth]])</f>
        <v>0</v>
      </c>
    </row>
    <row r="930" spans="1:21" x14ac:dyDescent="0.35">
      <c r="A930" t="s">
        <v>68</v>
      </c>
      <c r="B930" t="s">
        <v>70</v>
      </c>
      <c r="C930">
        <v>21</v>
      </c>
      <c r="D930" t="s">
        <v>109</v>
      </c>
      <c r="E930" t="s">
        <v>103</v>
      </c>
      <c r="F930" t="s">
        <v>102</v>
      </c>
      <c r="G930">
        <v>0</v>
      </c>
      <c r="H930">
        <v>2E+20</v>
      </c>
      <c r="I930">
        <v>0</v>
      </c>
      <c r="J930">
        <v>0</v>
      </c>
      <c r="K930">
        <v>0</v>
      </c>
      <c r="L930">
        <v>0</v>
      </c>
      <c r="M93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930" s="5" cm="1">
        <f t="array" ref="N930">MAX(IF((ProjectInfoTable[ProjectName]=ContinuousStatsTable[[#This Row],[ProjectName]]),(ProjectInfoTable[ProjectName]=ContinuousStatsTable[[#This Row],[ProjectName]])*ProjectInfoTable[NumberOfReplications]))</f>
        <v>40</v>
      </c>
      <c r="O930" s="5" cm="1">
        <f t="array" ref="O930">IFERROR(AVERAGE(IF((ContinuousStatsTable[GroupByKey]=ContinuousStatsTable[[#This Row],[GroupByKey]]),(ContinuousStatsTable[GroupByKey]=ContinuousStatsTable[[#This Row],[GroupByKey]])*ContinuousStatsTable[Average])),0)</f>
        <v>0</v>
      </c>
      <c r="P930" s="5" cm="1">
        <f t="array" ref="P930">IFERROR(_xlfn.STDEV.S(IF((ContinuousStatsTable[GroupByKey]=ContinuousStatsTable[[#This Row],[GroupByKey]]),(ContinuousStatsTable[GroupByKey]=ContinuousStatsTable[[#This Row],[GroupByKey]])*ContinuousStatsTable[Average])),0)</f>
        <v>0</v>
      </c>
      <c r="Q930" s="5" cm="1">
        <f t="array" ref="Q930">MAX(IF((ProjectInfoTable[ProjectName]=ContinuousStatsTable[[#This Row],[ProjectName]]),(ProjectInfoTable[ProjectName]=ContinuousStatsTable[[#This Row],[ProjectName]])*ProjectInfoTable[ConfidenceInterval]))</f>
        <v>0.95</v>
      </c>
      <c r="R9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0" s="5" cm="1">
        <f t="array" ref="S930">MIN(IF((ContinuousStatsTable[GroupByKey]=ContinuousStatsTable[[#This Row],[GroupByKey]]),(ContinuousStatsTable[GroupByKey]=ContinuousStatsTable[[#This Row],[GroupByKey]])*ContinuousStatsTable[Average]))</f>
        <v>0</v>
      </c>
      <c r="T930" s="5" cm="1">
        <f t="array" ref="T930">MAX(IF((ContinuousStatsTable[GroupByKey]=ContinuousStatsTable[[#This Row],[GroupByKey]]),(ContinuousStatsTable[GroupByKey]=ContinuousStatsTable[[#This Row],[GroupByKey]])*ContinuousStatsTable[Average]))</f>
        <v>0</v>
      </c>
      <c r="U930" s="5">
        <f>IF((ContinuousStatsTable[[#This Row],[RepsRequested]]&gt;1),ContinuousStatsTable[[#This Row],[HalfWidth]],ContinuousStatsTable[[#This Row],[BatchMeansHalfWidth]])</f>
        <v>0</v>
      </c>
    </row>
    <row r="931" spans="1:21" x14ac:dyDescent="0.35">
      <c r="A931" t="s">
        <v>68</v>
      </c>
      <c r="B931" t="s">
        <v>70</v>
      </c>
      <c r="C931">
        <v>21</v>
      </c>
      <c r="D931" t="s">
        <v>109</v>
      </c>
      <c r="E931" t="s">
        <v>104</v>
      </c>
      <c r="F931" t="s">
        <v>102</v>
      </c>
      <c r="G931">
        <v>1</v>
      </c>
      <c r="H931">
        <v>2E+20</v>
      </c>
      <c r="I931">
        <v>1</v>
      </c>
      <c r="J931">
        <v>1</v>
      </c>
      <c r="K931">
        <v>1</v>
      </c>
      <c r="L931">
        <v>0</v>
      </c>
      <c r="M93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931" s="5" cm="1">
        <f t="array" ref="N931">MAX(IF((ProjectInfoTable[ProjectName]=ContinuousStatsTable[[#This Row],[ProjectName]]),(ProjectInfoTable[ProjectName]=ContinuousStatsTable[[#This Row],[ProjectName]])*ProjectInfoTable[NumberOfReplications]))</f>
        <v>40</v>
      </c>
      <c r="O931" s="5" cm="1">
        <f t="array" ref="O931">IFERROR(AVERAGE(IF((ContinuousStatsTable[GroupByKey]=ContinuousStatsTable[[#This Row],[GroupByKey]]),(ContinuousStatsTable[GroupByKey]=ContinuousStatsTable[[#This Row],[GroupByKey]])*ContinuousStatsTable[Average])),0)</f>
        <v>1</v>
      </c>
      <c r="P931" s="5" cm="1">
        <f t="array" ref="P931">IFERROR(_xlfn.STDEV.S(IF((ContinuousStatsTable[GroupByKey]=ContinuousStatsTable[[#This Row],[GroupByKey]]),(ContinuousStatsTable[GroupByKey]=ContinuousStatsTable[[#This Row],[GroupByKey]])*ContinuousStatsTable[Average])),0)</f>
        <v>0</v>
      </c>
      <c r="Q931" s="5" cm="1">
        <f t="array" ref="Q931">MAX(IF((ProjectInfoTable[ProjectName]=ContinuousStatsTable[[#This Row],[ProjectName]]),(ProjectInfoTable[ProjectName]=ContinuousStatsTable[[#This Row],[ProjectName]])*ProjectInfoTable[ConfidenceInterval]))</f>
        <v>0.95</v>
      </c>
      <c r="R9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1" s="5" cm="1">
        <f t="array" ref="S931">MIN(IF((ContinuousStatsTable[GroupByKey]=ContinuousStatsTable[[#This Row],[GroupByKey]]),(ContinuousStatsTable[GroupByKey]=ContinuousStatsTable[[#This Row],[GroupByKey]])*ContinuousStatsTable[Average]))</f>
        <v>1</v>
      </c>
      <c r="T931" s="5" cm="1">
        <f t="array" ref="T931">MAX(IF((ContinuousStatsTable[GroupByKey]=ContinuousStatsTable[[#This Row],[GroupByKey]]),(ContinuousStatsTable[GroupByKey]=ContinuousStatsTable[[#This Row],[GroupByKey]])*ContinuousStatsTable[Average]))</f>
        <v>1</v>
      </c>
      <c r="U931" s="5">
        <f>IF((ContinuousStatsTable[[#This Row],[RepsRequested]]&gt;1),ContinuousStatsTable[[#This Row],[HalfWidth]],ContinuousStatsTable[[#This Row],[BatchMeansHalfWidth]])</f>
        <v>0</v>
      </c>
    </row>
    <row r="932" spans="1:21" x14ac:dyDescent="0.35">
      <c r="A932" t="s">
        <v>68</v>
      </c>
      <c r="B932" t="s">
        <v>70</v>
      </c>
      <c r="C932">
        <v>21</v>
      </c>
      <c r="D932" t="s">
        <v>110</v>
      </c>
      <c r="E932" t="s">
        <v>101</v>
      </c>
      <c r="F932" t="s">
        <v>102</v>
      </c>
      <c r="G932">
        <v>0</v>
      </c>
      <c r="H932">
        <v>2E+20</v>
      </c>
      <c r="I932">
        <v>0</v>
      </c>
      <c r="J932">
        <v>0</v>
      </c>
      <c r="K932">
        <v>0</v>
      </c>
      <c r="L932">
        <v>0</v>
      </c>
      <c r="M93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932" s="5" cm="1">
        <f t="array" ref="N932">MAX(IF((ProjectInfoTable[ProjectName]=ContinuousStatsTable[[#This Row],[ProjectName]]),(ProjectInfoTable[ProjectName]=ContinuousStatsTable[[#This Row],[ProjectName]])*ProjectInfoTable[NumberOfReplications]))</f>
        <v>40</v>
      </c>
      <c r="O932" s="5" cm="1">
        <f t="array" ref="O932">IFERROR(AVERAGE(IF((ContinuousStatsTable[GroupByKey]=ContinuousStatsTable[[#This Row],[GroupByKey]]),(ContinuousStatsTable[GroupByKey]=ContinuousStatsTable[[#This Row],[GroupByKey]])*ContinuousStatsTable[Average])),0)</f>
        <v>0</v>
      </c>
      <c r="P932" s="5" cm="1">
        <f t="array" ref="P932">IFERROR(_xlfn.STDEV.S(IF((ContinuousStatsTable[GroupByKey]=ContinuousStatsTable[[#This Row],[GroupByKey]]),(ContinuousStatsTable[GroupByKey]=ContinuousStatsTable[[#This Row],[GroupByKey]])*ContinuousStatsTable[Average])),0)</f>
        <v>0</v>
      </c>
      <c r="Q932" s="5" cm="1">
        <f t="array" ref="Q932">MAX(IF((ProjectInfoTable[ProjectName]=ContinuousStatsTable[[#This Row],[ProjectName]]),(ProjectInfoTable[ProjectName]=ContinuousStatsTable[[#This Row],[ProjectName]])*ProjectInfoTable[ConfidenceInterval]))</f>
        <v>0.95</v>
      </c>
      <c r="R9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2" s="5" cm="1">
        <f t="array" ref="S932">MIN(IF((ContinuousStatsTable[GroupByKey]=ContinuousStatsTable[[#This Row],[GroupByKey]]),(ContinuousStatsTable[GroupByKey]=ContinuousStatsTable[[#This Row],[GroupByKey]])*ContinuousStatsTable[Average]))</f>
        <v>0</v>
      </c>
      <c r="T932" s="5" cm="1">
        <f t="array" ref="T932">MAX(IF((ContinuousStatsTable[GroupByKey]=ContinuousStatsTable[[#This Row],[GroupByKey]]),(ContinuousStatsTable[GroupByKey]=ContinuousStatsTable[[#This Row],[GroupByKey]])*ContinuousStatsTable[Average]))</f>
        <v>0</v>
      </c>
      <c r="U932" s="5">
        <f>IF((ContinuousStatsTable[[#This Row],[RepsRequested]]&gt;1),ContinuousStatsTable[[#This Row],[HalfWidth]],ContinuousStatsTable[[#This Row],[BatchMeansHalfWidth]])</f>
        <v>0</v>
      </c>
    </row>
    <row r="933" spans="1:21" x14ac:dyDescent="0.35">
      <c r="A933" t="s">
        <v>68</v>
      </c>
      <c r="B933" t="s">
        <v>70</v>
      </c>
      <c r="C933">
        <v>21</v>
      </c>
      <c r="D933" t="s">
        <v>110</v>
      </c>
      <c r="E933" t="s">
        <v>103</v>
      </c>
      <c r="F933" t="s">
        <v>102</v>
      </c>
      <c r="G933">
        <v>0</v>
      </c>
      <c r="H933">
        <v>2E+20</v>
      </c>
      <c r="I933">
        <v>0</v>
      </c>
      <c r="J933">
        <v>0</v>
      </c>
      <c r="K933">
        <v>0</v>
      </c>
      <c r="L933">
        <v>0</v>
      </c>
      <c r="M93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933" s="5" cm="1">
        <f t="array" ref="N933">MAX(IF((ProjectInfoTable[ProjectName]=ContinuousStatsTable[[#This Row],[ProjectName]]),(ProjectInfoTable[ProjectName]=ContinuousStatsTable[[#This Row],[ProjectName]])*ProjectInfoTable[NumberOfReplications]))</f>
        <v>40</v>
      </c>
      <c r="O933" s="5" cm="1">
        <f t="array" ref="O933">IFERROR(AVERAGE(IF((ContinuousStatsTable[GroupByKey]=ContinuousStatsTable[[#This Row],[GroupByKey]]),(ContinuousStatsTable[GroupByKey]=ContinuousStatsTable[[#This Row],[GroupByKey]])*ContinuousStatsTable[Average])),0)</f>
        <v>0</v>
      </c>
      <c r="P933" s="5" cm="1">
        <f t="array" ref="P933">IFERROR(_xlfn.STDEV.S(IF((ContinuousStatsTable[GroupByKey]=ContinuousStatsTable[[#This Row],[GroupByKey]]),(ContinuousStatsTable[GroupByKey]=ContinuousStatsTable[[#This Row],[GroupByKey]])*ContinuousStatsTable[Average])),0)</f>
        <v>0</v>
      </c>
      <c r="Q933" s="5" cm="1">
        <f t="array" ref="Q933">MAX(IF((ProjectInfoTable[ProjectName]=ContinuousStatsTable[[#This Row],[ProjectName]]),(ProjectInfoTable[ProjectName]=ContinuousStatsTable[[#This Row],[ProjectName]])*ProjectInfoTable[ConfidenceInterval]))</f>
        <v>0.95</v>
      </c>
      <c r="R9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3" s="5" cm="1">
        <f t="array" ref="S933">MIN(IF((ContinuousStatsTable[GroupByKey]=ContinuousStatsTable[[#This Row],[GroupByKey]]),(ContinuousStatsTable[GroupByKey]=ContinuousStatsTable[[#This Row],[GroupByKey]])*ContinuousStatsTable[Average]))</f>
        <v>0</v>
      </c>
      <c r="T933" s="5" cm="1">
        <f t="array" ref="T933">MAX(IF((ContinuousStatsTable[GroupByKey]=ContinuousStatsTable[[#This Row],[GroupByKey]]),(ContinuousStatsTable[GroupByKey]=ContinuousStatsTable[[#This Row],[GroupByKey]])*ContinuousStatsTable[Average]))</f>
        <v>0</v>
      </c>
      <c r="U933" s="5">
        <f>IF((ContinuousStatsTable[[#This Row],[RepsRequested]]&gt;1),ContinuousStatsTable[[#This Row],[HalfWidth]],ContinuousStatsTable[[#This Row],[BatchMeansHalfWidth]])</f>
        <v>0</v>
      </c>
    </row>
    <row r="934" spans="1:21" x14ac:dyDescent="0.35">
      <c r="A934" t="s">
        <v>68</v>
      </c>
      <c r="B934" t="s">
        <v>70</v>
      </c>
      <c r="C934">
        <v>21</v>
      </c>
      <c r="D934" t="s">
        <v>110</v>
      </c>
      <c r="E934" t="s">
        <v>104</v>
      </c>
      <c r="F934" t="s">
        <v>102</v>
      </c>
      <c r="G934">
        <v>1</v>
      </c>
      <c r="H934">
        <v>2E+20</v>
      </c>
      <c r="I934">
        <v>1</v>
      </c>
      <c r="J934">
        <v>1</v>
      </c>
      <c r="K934">
        <v>1</v>
      </c>
      <c r="L934">
        <v>0</v>
      </c>
      <c r="M93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934" s="5" cm="1">
        <f t="array" ref="N934">MAX(IF((ProjectInfoTable[ProjectName]=ContinuousStatsTable[[#This Row],[ProjectName]]),(ProjectInfoTable[ProjectName]=ContinuousStatsTable[[#This Row],[ProjectName]])*ProjectInfoTable[NumberOfReplications]))</f>
        <v>40</v>
      </c>
      <c r="O934" s="5" cm="1">
        <f t="array" ref="O934">IFERROR(AVERAGE(IF((ContinuousStatsTable[GroupByKey]=ContinuousStatsTable[[#This Row],[GroupByKey]]),(ContinuousStatsTable[GroupByKey]=ContinuousStatsTable[[#This Row],[GroupByKey]])*ContinuousStatsTable[Average])),0)</f>
        <v>1</v>
      </c>
      <c r="P934" s="5" cm="1">
        <f t="array" ref="P934">IFERROR(_xlfn.STDEV.S(IF((ContinuousStatsTable[GroupByKey]=ContinuousStatsTable[[#This Row],[GroupByKey]]),(ContinuousStatsTable[GroupByKey]=ContinuousStatsTable[[#This Row],[GroupByKey]])*ContinuousStatsTable[Average])),0)</f>
        <v>0</v>
      </c>
      <c r="Q934" s="5" cm="1">
        <f t="array" ref="Q934">MAX(IF((ProjectInfoTable[ProjectName]=ContinuousStatsTable[[#This Row],[ProjectName]]),(ProjectInfoTable[ProjectName]=ContinuousStatsTable[[#This Row],[ProjectName]])*ProjectInfoTable[ConfidenceInterval]))</f>
        <v>0.95</v>
      </c>
      <c r="R9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4" s="5" cm="1">
        <f t="array" ref="S934">MIN(IF((ContinuousStatsTable[GroupByKey]=ContinuousStatsTable[[#This Row],[GroupByKey]]),(ContinuousStatsTable[GroupByKey]=ContinuousStatsTable[[#This Row],[GroupByKey]])*ContinuousStatsTable[Average]))</f>
        <v>1</v>
      </c>
      <c r="T934" s="5" cm="1">
        <f t="array" ref="T934">MAX(IF((ContinuousStatsTable[GroupByKey]=ContinuousStatsTable[[#This Row],[GroupByKey]]),(ContinuousStatsTable[GroupByKey]=ContinuousStatsTable[[#This Row],[GroupByKey]])*ContinuousStatsTable[Average]))</f>
        <v>1</v>
      </c>
      <c r="U934" s="5">
        <f>IF((ContinuousStatsTable[[#This Row],[RepsRequested]]&gt;1),ContinuousStatsTable[[#This Row],[HalfWidth]],ContinuousStatsTable[[#This Row],[BatchMeansHalfWidth]])</f>
        <v>0</v>
      </c>
    </row>
    <row r="935" spans="1:21" x14ac:dyDescent="0.35">
      <c r="A935" t="s">
        <v>68</v>
      </c>
      <c r="B935" t="s">
        <v>70</v>
      </c>
      <c r="C935">
        <v>21</v>
      </c>
      <c r="D935" t="s">
        <v>111</v>
      </c>
      <c r="E935" t="s">
        <v>101</v>
      </c>
      <c r="F935" t="s">
        <v>102</v>
      </c>
      <c r="G935">
        <v>0</v>
      </c>
      <c r="H935">
        <v>2E+20</v>
      </c>
      <c r="I935">
        <v>0</v>
      </c>
      <c r="J935">
        <v>0</v>
      </c>
      <c r="K935">
        <v>0</v>
      </c>
      <c r="L935">
        <v>0</v>
      </c>
      <c r="M93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935" s="5" cm="1">
        <f t="array" ref="N935">MAX(IF((ProjectInfoTable[ProjectName]=ContinuousStatsTable[[#This Row],[ProjectName]]),(ProjectInfoTable[ProjectName]=ContinuousStatsTable[[#This Row],[ProjectName]])*ProjectInfoTable[NumberOfReplications]))</f>
        <v>40</v>
      </c>
      <c r="O935" s="5" cm="1">
        <f t="array" ref="O935">IFERROR(AVERAGE(IF((ContinuousStatsTable[GroupByKey]=ContinuousStatsTable[[#This Row],[GroupByKey]]),(ContinuousStatsTable[GroupByKey]=ContinuousStatsTable[[#This Row],[GroupByKey]])*ContinuousStatsTable[Average])),0)</f>
        <v>0</v>
      </c>
      <c r="P935" s="5" cm="1">
        <f t="array" ref="P935">IFERROR(_xlfn.STDEV.S(IF((ContinuousStatsTable[GroupByKey]=ContinuousStatsTable[[#This Row],[GroupByKey]]),(ContinuousStatsTable[GroupByKey]=ContinuousStatsTable[[#This Row],[GroupByKey]])*ContinuousStatsTable[Average])),0)</f>
        <v>0</v>
      </c>
      <c r="Q935" s="5" cm="1">
        <f t="array" ref="Q935">MAX(IF((ProjectInfoTable[ProjectName]=ContinuousStatsTable[[#This Row],[ProjectName]]),(ProjectInfoTable[ProjectName]=ContinuousStatsTable[[#This Row],[ProjectName]])*ProjectInfoTable[ConfidenceInterval]))</f>
        <v>0.95</v>
      </c>
      <c r="R9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5" s="5" cm="1">
        <f t="array" ref="S935">MIN(IF((ContinuousStatsTable[GroupByKey]=ContinuousStatsTable[[#This Row],[GroupByKey]]),(ContinuousStatsTable[GroupByKey]=ContinuousStatsTable[[#This Row],[GroupByKey]])*ContinuousStatsTable[Average]))</f>
        <v>0</v>
      </c>
      <c r="T935" s="5" cm="1">
        <f t="array" ref="T935">MAX(IF((ContinuousStatsTable[GroupByKey]=ContinuousStatsTable[[#This Row],[GroupByKey]]),(ContinuousStatsTable[GroupByKey]=ContinuousStatsTable[[#This Row],[GroupByKey]])*ContinuousStatsTable[Average]))</f>
        <v>0</v>
      </c>
      <c r="U935" s="5">
        <f>IF((ContinuousStatsTable[[#This Row],[RepsRequested]]&gt;1),ContinuousStatsTable[[#This Row],[HalfWidth]],ContinuousStatsTable[[#This Row],[BatchMeansHalfWidth]])</f>
        <v>0</v>
      </c>
    </row>
    <row r="936" spans="1:21" x14ac:dyDescent="0.35">
      <c r="A936" t="s">
        <v>68</v>
      </c>
      <c r="B936" t="s">
        <v>70</v>
      </c>
      <c r="C936">
        <v>21</v>
      </c>
      <c r="D936" t="s">
        <v>111</v>
      </c>
      <c r="E936" t="s">
        <v>103</v>
      </c>
      <c r="F936" t="s">
        <v>102</v>
      </c>
      <c r="G936">
        <v>0</v>
      </c>
      <c r="H936">
        <v>2E+20</v>
      </c>
      <c r="I936">
        <v>0</v>
      </c>
      <c r="J936">
        <v>0</v>
      </c>
      <c r="K936">
        <v>0</v>
      </c>
      <c r="L936">
        <v>0</v>
      </c>
      <c r="M93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936" s="5" cm="1">
        <f t="array" ref="N936">MAX(IF((ProjectInfoTable[ProjectName]=ContinuousStatsTable[[#This Row],[ProjectName]]),(ProjectInfoTable[ProjectName]=ContinuousStatsTable[[#This Row],[ProjectName]])*ProjectInfoTable[NumberOfReplications]))</f>
        <v>40</v>
      </c>
      <c r="O936" s="5" cm="1">
        <f t="array" ref="O936">IFERROR(AVERAGE(IF((ContinuousStatsTable[GroupByKey]=ContinuousStatsTable[[#This Row],[GroupByKey]]),(ContinuousStatsTable[GroupByKey]=ContinuousStatsTable[[#This Row],[GroupByKey]])*ContinuousStatsTable[Average])),0)</f>
        <v>0</v>
      </c>
      <c r="P936" s="5" cm="1">
        <f t="array" ref="P936">IFERROR(_xlfn.STDEV.S(IF((ContinuousStatsTable[GroupByKey]=ContinuousStatsTable[[#This Row],[GroupByKey]]),(ContinuousStatsTable[GroupByKey]=ContinuousStatsTable[[#This Row],[GroupByKey]])*ContinuousStatsTable[Average])),0)</f>
        <v>0</v>
      </c>
      <c r="Q936" s="5" cm="1">
        <f t="array" ref="Q936">MAX(IF((ProjectInfoTable[ProjectName]=ContinuousStatsTable[[#This Row],[ProjectName]]),(ProjectInfoTable[ProjectName]=ContinuousStatsTable[[#This Row],[ProjectName]])*ProjectInfoTable[ConfidenceInterval]))</f>
        <v>0.95</v>
      </c>
      <c r="R9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6" s="5" cm="1">
        <f t="array" ref="S936">MIN(IF((ContinuousStatsTable[GroupByKey]=ContinuousStatsTable[[#This Row],[GroupByKey]]),(ContinuousStatsTable[GroupByKey]=ContinuousStatsTable[[#This Row],[GroupByKey]])*ContinuousStatsTable[Average]))</f>
        <v>0</v>
      </c>
      <c r="T936" s="5" cm="1">
        <f t="array" ref="T936">MAX(IF((ContinuousStatsTable[GroupByKey]=ContinuousStatsTable[[#This Row],[GroupByKey]]),(ContinuousStatsTable[GroupByKey]=ContinuousStatsTable[[#This Row],[GroupByKey]])*ContinuousStatsTable[Average]))</f>
        <v>0</v>
      </c>
      <c r="U936" s="5">
        <f>IF((ContinuousStatsTable[[#This Row],[RepsRequested]]&gt;1),ContinuousStatsTable[[#This Row],[HalfWidth]],ContinuousStatsTable[[#This Row],[BatchMeansHalfWidth]])</f>
        <v>0</v>
      </c>
    </row>
    <row r="937" spans="1:21" x14ac:dyDescent="0.35">
      <c r="A937" t="s">
        <v>68</v>
      </c>
      <c r="B937" t="s">
        <v>70</v>
      </c>
      <c r="C937">
        <v>21</v>
      </c>
      <c r="D937" t="s">
        <v>111</v>
      </c>
      <c r="E937" t="s">
        <v>104</v>
      </c>
      <c r="F937" t="s">
        <v>102</v>
      </c>
      <c r="G937">
        <v>3</v>
      </c>
      <c r="H937">
        <v>2E+20</v>
      </c>
      <c r="I937">
        <v>3</v>
      </c>
      <c r="J937">
        <v>3</v>
      </c>
      <c r="K937">
        <v>3</v>
      </c>
      <c r="L937">
        <v>0</v>
      </c>
      <c r="M93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937" s="5" cm="1">
        <f t="array" ref="N937">MAX(IF((ProjectInfoTable[ProjectName]=ContinuousStatsTable[[#This Row],[ProjectName]]),(ProjectInfoTable[ProjectName]=ContinuousStatsTable[[#This Row],[ProjectName]])*ProjectInfoTable[NumberOfReplications]))</f>
        <v>40</v>
      </c>
      <c r="O937" s="5" cm="1">
        <f t="array" ref="O937">IFERROR(AVERAGE(IF((ContinuousStatsTable[GroupByKey]=ContinuousStatsTable[[#This Row],[GroupByKey]]),(ContinuousStatsTable[GroupByKey]=ContinuousStatsTable[[#This Row],[GroupByKey]])*ContinuousStatsTable[Average])),0)</f>
        <v>3</v>
      </c>
      <c r="P937" s="5" cm="1">
        <f t="array" ref="P937">IFERROR(_xlfn.STDEV.S(IF((ContinuousStatsTable[GroupByKey]=ContinuousStatsTable[[#This Row],[GroupByKey]]),(ContinuousStatsTable[GroupByKey]=ContinuousStatsTable[[#This Row],[GroupByKey]])*ContinuousStatsTable[Average])),0)</f>
        <v>0</v>
      </c>
      <c r="Q937" s="5" cm="1">
        <f t="array" ref="Q937">MAX(IF((ProjectInfoTable[ProjectName]=ContinuousStatsTable[[#This Row],[ProjectName]]),(ProjectInfoTable[ProjectName]=ContinuousStatsTable[[#This Row],[ProjectName]])*ProjectInfoTable[ConfidenceInterval]))</f>
        <v>0.95</v>
      </c>
      <c r="R9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7" s="5" cm="1">
        <f t="array" ref="S937">MIN(IF((ContinuousStatsTable[GroupByKey]=ContinuousStatsTable[[#This Row],[GroupByKey]]),(ContinuousStatsTable[GroupByKey]=ContinuousStatsTable[[#This Row],[GroupByKey]])*ContinuousStatsTable[Average]))</f>
        <v>3</v>
      </c>
      <c r="T937" s="5" cm="1">
        <f t="array" ref="T937">MAX(IF((ContinuousStatsTable[GroupByKey]=ContinuousStatsTable[[#This Row],[GroupByKey]]),(ContinuousStatsTable[GroupByKey]=ContinuousStatsTable[[#This Row],[GroupByKey]])*ContinuousStatsTable[Average]))</f>
        <v>3</v>
      </c>
      <c r="U937" s="5">
        <f>IF((ContinuousStatsTable[[#This Row],[RepsRequested]]&gt;1),ContinuousStatsTable[[#This Row],[HalfWidth]],ContinuousStatsTable[[#This Row],[BatchMeansHalfWidth]])</f>
        <v>0</v>
      </c>
    </row>
    <row r="938" spans="1:21" x14ac:dyDescent="0.35">
      <c r="A938" t="s">
        <v>68</v>
      </c>
      <c r="B938" t="s">
        <v>70</v>
      </c>
      <c r="C938">
        <v>21</v>
      </c>
      <c r="D938" t="s">
        <v>112</v>
      </c>
      <c r="E938" t="s">
        <v>101</v>
      </c>
      <c r="F938" t="s">
        <v>102</v>
      </c>
      <c r="G938">
        <v>0.123450808294795</v>
      </c>
      <c r="H938">
        <v>2E+20</v>
      </c>
      <c r="I938">
        <v>0</v>
      </c>
      <c r="J938">
        <v>1</v>
      </c>
      <c r="K938">
        <v>0.33333333333333298</v>
      </c>
      <c r="L938">
        <v>0</v>
      </c>
      <c r="M93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938" s="5" cm="1">
        <f t="array" ref="N938">MAX(IF((ProjectInfoTable[ProjectName]=ContinuousStatsTable[[#This Row],[ProjectName]]),(ProjectInfoTable[ProjectName]=ContinuousStatsTable[[#This Row],[ProjectName]])*ProjectInfoTable[NumberOfReplications]))</f>
        <v>40</v>
      </c>
      <c r="O938" s="5" cm="1">
        <f t="array" ref="O93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938" s="5" cm="1">
        <f t="array" ref="P93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938" s="5" cm="1">
        <f t="array" ref="Q938">MAX(IF((ProjectInfoTable[ProjectName]=ContinuousStatsTable[[#This Row],[ProjectName]]),(ProjectInfoTable[ProjectName]=ContinuousStatsTable[[#This Row],[ProjectName]])*ProjectInfoTable[ConfidenceInterval]))</f>
        <v>0.95</v>
      </c>
      <c r="R9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938" s="5" cm="1">
        <f t="array" ref="S938">MIN(IF((ContinuousStatsTable[GroupByKey]=ContinuousStatsTable[[#This Row],[GroupByKey]]),(ContinuousStatsTable[GroupByKey]=ContinuousStatsTable[[#This Row],[GroupByKey]])*ContinuousStatsTable[Average]))</f>
        <v>2.6917362930432401E-2</v>
      </c>
      <c r="T938" s="5" cm="1">
        <f t="array" ref="T938">MAX(IF((ContinuousStatsTable[GroupByKey]=ContinuousStatsTable[[#This Row],[GroupByKey]]),(ContinuousStatsTable[GroupByKey]=ContinuousStatsTable[[#This Row],[GroupByKey]])*ContinuousStatsTable[Average]))</f>
        <v>0.16976135707510301</v>
      </c>
      <c r="U938" s="5">
        <f>IF((ContinuousStatsTable[[#This Row],[RepsRequested]]&gt;1),ContinuousStatsTable[[#This Row],[HalfWidth]],ContinuousStatsTable[[#This Row],[BatchMeansHalfWidth]])</f>
        <v>9.6705244070255485E-3</v>
      </c>
    </row>
    <row r="939" spans="1:21" x14ac:dyDescent="0.35">
      <c r="A939" t="s">
        <v>68</v>
      </c>
      <c r="B939" t="s">
        <v>70</v>
      </c>
      <c r="C939">
        <v>21</v>
      </c>
      <c r="D939" t="s">
        <v>112</v>
      </c>
      <c r="E939" t="s">
        <v>103</v>
      </c>
      <c r="F939" t="s">
        <v>102</v>
      </c>
      <c r="G939">
        <v>2.6295926888157601</v>
      </c>
      <c r="H939">
        <v>2E+20</v>
      </c>
      <c r="I939">
        <v>0</v>
      </c>
      <c r="J939">
        <v>28</v>
      </c>
      <c r="K939">
        <v>16</v>
      </c>
      <c r="L939">
        <v>0</v>
      </c>
      <c r="M93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939" s="5" cm="1">
        <f t="array" ref="N939">MAX(IF((ProjectInfoTable[ProjectName]=ContinuousStatsTable[[#This Row],[ProjectName]]),(ProjectInfoTable[ProjectName]=ContinuousStatsTable[[#This Row],[ProjectName]])*ProjectInfoTable[NumberOfReplications]))</f>
        <v>40</v>
      </c>
      <c r="O939" s="5" cm="1">
        <f t="array" ref="O93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939" s="5" cm="1">
        <f t="array" ref="P93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939" s="5" cm="1">
        <f t="array" ref="Q939">MAX(IF((ProjectInfoTable[ProjectName]=ContinuousStatsTable[[#This Row],[ProjectName]]),(ProjectInfoTable[ProjectName]=ContinuousStatsTable[[#This Row],[ProjectName]])*ProjectInfoTable[ConfidenceInterval]))</f>
        <v>0.95</v>
      </c>
      <c r="R9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939" s="5" cm="1">
        <f t="array" ref="S939">MIN(IF((ContinuousStatsTable[GroupByKey]=ContinuousStatsTable[[#This Row],[GroupByKey]]),(ContinuousStatsTable[GroupByKey]=ContinuousStatsTable[[#This Row],[GroupByKey]])*ContinuousStatsTable[Average]))</f>
        <v>1.2588231451035701</v>
      </c>
      <c r="T939" s="5" cm="1">
        <f t="array" ref="T939">MAX(IF((ContinuousStatsTable[GroupByKey]=ContinuousStatsTable[[#This Row],[GroupByKey]]),(ContinuousStatsTable[GroupByKey]=ContinuousStatsTable[[#This Row],[GroupByKey]])*ContinuousStatsTable[Average]))</f>
        <v>4.9134925203039197</v>
      </c>
      <c r="U939" s="5">
        <f>IF((ContinuousStatsTable[[#This Row],[RepsRequested]]&gt;1),ContinuousStatsTable[[#This Row],[HalfWidth]],ContinuousStatsTable[[#This Row],[BatchMeansHalfWidth]])</f>
        <v>0.23893952850585826</v>
      </c>
    </row>
    <row r="940" spans="1:21" x14ac:dyDescent="0.35">
      <c r="A940" t="s">
        <v>68</v>
      </c>
      <c r="B940" t="s">
        <v>70</v>
      </c>
      <c r="C940">
        <v>21</v>
      </c>
      <c r="D940" t="s">
        <v>112</v>
      </c>
      <c r="E940" t="s">
        <v>104</v>
      </c>
      <c r="F940" t="s">
        <v>102</v>
      </c>
      <c r="G940">
        <v>40.226419273497001</v>
      </c>
      <c r="H940">
        <v>2E+20</v>
      </c>
      <c r="I940">
        <v>0</v>
      </c>
      <c r="J940">
        <v>48</v>
      </c>
      <c r="K940">
        <v>48</v>
      </c>
      <c r="L940">
        <v>0</v>
      </c>
      <c r="M94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940" s="5" cm="1">
        <f t="array" ref="N940">MAX(IF((ProjectInfoTable[ProjectName]=ContinuousStatsTable[[#This Row],[ProjectName]]),(ProjectInfoTable[ProjectName]=ContinuousStatsTable[[#This Row],[ProjectName]])*ProjectInfoTable[NumberOfReplications]))</f>
        <v>40</v>
      </c>
      <c r="O940" s="5" cm="1">
        <f t="array" ref="O94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940" s="5" cm="1">
        <f t="array" ref="P94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940" s="5" cm="1">
        <f t="array" ref="Q940">MAX(IF((ProjectInfoTable[ProjectName]=ContinuousStatsTable[[#This Row],[ProjectName]]),(ProjectInfoTable[ProjectName]=ContinuousStatsTable[[#This Row],[ProjectName]])*ProjectInfoTable[ConfidenceInterval]))</f>
        <v>0.95</v>
      </c>
      <c r="R9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940" s="5" cm="1">
        <f t="array" ref="S940">MIN(IF((ContinuousStatsTable[GroupByKey]=ContinuousStatsTable[[#This Row],[GroupByKey]]),(ContinuousStatsTable[GroupByKey]=ContinuousStatsTable[[#This Row],[GroupByKey]])*ContinuousStatsTable[Average]))</f>
        <v>39.319148936170201</v>
      </c>
      <c r="T940" s="5" cm="1">
        <f t="array" ref="T940">MAX(IF((ContinuousStatsTable[GroupByKey]=ContinuousStatsTable[[#This Row],[GroupByKey]]),(ContinuousStatsTable[GroupByKey]=ContinuousStatsTable[[#This Row],[GroupByKey]])*ContinuousStatsTable[Average]))</f>
        <v>43.914893617021299</v>
      </c>
      <c r="U940" s="5">
        <f>IF((ContinuousStatsTable[[#This Row],[RepsRequested]]&gt;1),ContinuousStatsTable[[#This Row],[HalfWidth]],ContinuousStatsTable[[#This Row],[BatchMeansHalfWidth]])</f>
        <v>0.37377625497939559</v>
      </c>
    </row>
    <row r="941" spans="1:21" x14ac:dyDescent="0.35">
      <c r="A941" t="s">
        <v>68</v>
      </c>
      <c r="B941" t="s">
        <v>70</v>
      </c>
      <c r="C941">
        <v>21</v>
      </c>
      <c r="D941" t="s">
        <v>113</v>
      </c>
      <c r="E941" t="s">
        <v>101</v>
      </c>
      <c r="F941" t="s">
        <v>102</v>
      </c>
      <c r="G941">
        <v>3.47845550300626E-2</v>
      </c>
      <c r="H941">
        <v>2E+20</v>
      </c>
      <c r="I941">
        <v>0</v>
      </c>
      <c r="J941">
        <v>1</v>
      </c>
      <c r="K941">
        <v>8.3333333333333301E-2</v>
      </c>
      <c r="L941">
        <v>0</v>
      </c>
      <c r="M94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941" s="5" cm="1">
        <f t="array" ref="N941">MAX(IF((ProjectInfoTable[ProjectName]=ContinuousStatsTable[[#This Row],[ProjectName]]),(ProjectInfoTable[ProjectName]=ContinuousStatsTable[[#This Row],[ProjectName]])*ProjectInfoTable[NumberOfReplications]))</f>
        <v>40</v>
      </c>
      <c r="O941" s="5" cm="1">
        <f t="array" ref="O94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941" s="5" cm="1">
        <f t="array" ref="P94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941" s="5" cm="1">
        <f t="array" ref="Q941">MAX(IF((ProjectInfoTable[ProjectName]=ContinuousStatsTable[[#This Row],[ProjectName]]),(ProjectInfoTable[ProjectName]=ContinuousStatsTable[[#This Row],[ProjectName]])*ProjectInfoTable[ConfidenceInterval]))</f>
        <v>0.95</v>
      </c>
      <c r="R9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941" s="5" cm="1">
        <f t="array" ref="S941">MIN(IF((ContinuousStatsTable[GroupByKey]=ContinuousStatsTable[[#This Row],[GroupByKey]]),(ContinuousStatsTable[GroupByKey]=ContinuousStatsTable[[#This Row],[GroupByKey]])*ContinuousStatsTable[Average]))</f>
        <v>1.9285676078063401E-2</v>
      </c>
      <c r="T941" s="5" cm="1">
        <f t="array" ref="T941">MAX(IF((ContinuousStatsTable[GroupByKey]=ContinuousStatsTable[[#This Row],[GroupByKey]]),(ContinuousStatsTable[GroupByKey]=ContinuousStatsTable[[#This Row],[GroupByKey]])*ContinuousStatsTable[Average]))</f>
        <v>4.8625620211652898E-2</v>
      </c>
      <c r="U941" s="5">
        <f>IF((ContinuousStatsTable[[#This Row],[RepsRequested]]&gt;1),ContinuousStatsTable[[#This Row],[HalfWidth]],ContinuousStatsTable[[#This Row],[BatchMeansHalfWidth]])</f>
        <v>2.3250169252848917E-3</v>
      </c>
    </row>
    <row r="942" spans="1:21" x14ac:dyDescent="0.35">
      <c r="A942" t="s">
        <v>68</v>
      </c>
      <c r="B942" t="s">
        <v>70</v>
      </c>
      <c r="C942">
        <v>21</v>
      </c>
      <c r="D942" t="s">
        <v>113</v>
      </c>
      <c r="E942" t="s">
        <v>103</v>
      </c>
      <c r="F942" t="s">
        <v>102</v>
      </c>
      <c r="G942">
        <v>0.93638208561794001</v>
      </c>
      <c r="H942">
        <v>2E+20</v>
      </c>
      <c r="I942">
        <v>0</v>
      </c>
      <c r="J942">
        <v>18</v>
      </c>
      <c r="K942">
        <v>3</v>
      </c>
      <c r="L942">
        <v>0</v>
      </c>
      <c r="M94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942" s="5" cm="1">
        <f t="array" ref="N942">MAX(IF((ProjectInfoTable[ProjectName]=ContinuousStatsTable[[#This Row],[ProjectName]]),(ProjectInfoTable[ProjectName]=ContinuousStatsTable[[#This Row],[ProjectName]])*ProjectInfoTable[NumberOfReplications]))</f>
        <v>40</v>
      </c>
      <c r="O942" s="5" cm="1">
        <f t="array" ref="O94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942" s="5" cm="1">
        <f t="array" ref="P94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942" s="5" cm="1">
        <f t="array" ref="Q942">MAX(IF((ProjectInfoTable[ProjectName]=ContinuousStatsTable[[#This Row],[ProjectName]]),(ProjectInfoTable[ProjectName]=ContinuousStatsTable[[#This Row],[ProjectName]])*ProjectInfoTable[ConfidenceInterval]))</f>
        <v>0.95</v>
      </c>
      <c r="R9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942" s="5" cm="1">
        <f t="array" ref="S942">MIN(IF((ContinuousStatsTable[GroupByKey]=ContinuousStatsTable[[#This Row],[GroupByKey]]),(ContinuousStatsTable[GroupByKey]=ContinuousStatsTable[[#This Row],[GroupByKey]])*ContinuousStatsTable[Average]))</f>
        <v>0.49501686695507002</v>
      </c>
      <c r="T942" s="5" cm="1">
        <f t="array" ref="T942">MAX(IF((ContinuousStatsTable[GroupByKey]=ContinuousStatsTable[[#This Row],[GroupByKey]]),(ContinuousStatsTable[GroupByKey]=ContinuousStatsTable[[#This Row],[GroupByKey]])*ContinuousStatsTable[Average]))</f>
        <v>1.34083283444468</v>
      </c>
      <c r="U942" s="5">
        <f>IF((ContinuousStatsTable[[#This Row],[RepsRequested]]&gt;1),ContinuousStatsTable[[#This Row],[HalfWidth]],ContinuousStatsTable[[#This Row],[BatchMeansHalfWidth]])</f>
        <v>6.3703063430586918E-2</v>
      </c>
    </row>
    <row r="943" spans="1:21" x14ac:dyDescent="0.35">
      <c r="A943" t="s">
        <v>68</v>
      </c>
      <c r="B943" t="s">
        <v>70</v>
      </c>
      <c r="C943">
        <v>21</v>
      </c>
      <c r="D943" t="s">
        <v>113</v>
      </c>
      <c r="E943" t="s">
        <v>104</v>
      </c>
      <c r="F943" t="s">
        <v>102</v>
      </c>
      <c r="G943">
        <v>34.109044152920497</v>
      </c>
      <c r="H943">
        <v>2E+20</v>
      </c>
      <c r="I943">
        <v>0</v>
      </c>
      <c r="J943">
        <v>36</v>
      </c>
      <c r="K943">
        <v>36</v>
      </c>
      <c r="L943">
        <v>0</v>
      </c>
      <c r="M94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943" s="5" cm="1">
        <f t="array" ref="N943">MAX(IF((ProjectInfoTable[ProjectName]=ContinuousStatsTable[[#This Row],[ProjectName]]),(ProjectInfoTable[ProjectName]=ContinuousStatsTable[[#This Row],[ProjectName]])*ProjectInfoTable[NumberOfReplications]))</f>
        <v>40</v>
      </c>
      <c r="O943" s="5" cm="1">
        <f t="array" ref="O94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943" s="5" cm="1">
        <f t="array" ref="P94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943" s="5" cm="1">
        <f t="array" ref="Q943">MAX(IF((ProjectInfoTable[ProjectName]=ContinuousStatsTable[[#This Row],[ProjectName]]),(ProjectInfoTable[ProjectName]=ContinuousStatsTable[[#This Row],[ProjectName]])*ProjectInfoTable[ConfidenceInterval]))</f>
        <v>0.95</v>
      </c>
      <c r="R9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943" s="5" cm="1">
        <f t="array" ref="S943">MIN(IF((ContinuousStatsTable[GroupByKey]=ContinuousStatsTable[[#This Row],[GroupByKey]]),(ContinuousStatsTable[GroupByKey]=ContinuousStatsTable[[#This Row],[GroupByKey]])*ContinuousStatsTable[Average]))</f>
        <v>33.840029614371403</v>
      </c>
      <c r="T943" s="5" cm="1">
        <f t="array" ref="T943">MAX(IF((ContinuousStatsTable[GroupByKey]=ContinuousStatsTable[[#This Row],[GroupByKey]]),(ContinuousStatsTable[GroupByKey]=ContinuousStatsTable[[#This Row],[GroupByKey]])*ContinuousStatsTable[Average]))</f>
        <v>34.468085106383</v>
      </c>
      <c r="U943" s="5">
        <f>IF((ContinuousStatsTable[[#This Row],[RepsRequested]]&gt;1),ContinuousStatsTable[[#This Row],[HalfWidth]],ContinuousStatsTable[[#This Row],[BatchMeansHalfWidth]])</f>
        <v>5.7059994756210479E-2</v>
      </c>
    </row>
    <row r="944" spans="1:21" x14ac:dyDescent="0.35">
      <c r="A944" t="s">
        <v>68</v>
      </c>
      <c r="B944" t="s">
        <v>70</v>
      </c>
      <c r="C944">
        <v>21</v>
      </c>
      <c r="D944" t="s">
        <v>114</v>
      </c>
      <c r="E944" t="s">
        <v>101</v>
      </c>
      <c r="F944" t="s">
        <v>102</v>
      </c>
      <c r="G944">
        <v>9.55672945308845E-2</v>
      </c>
      <c r="H944">
        <v>4.8013547290468701E-2</v>
      </c>
      <c r="I944">
        <v>0</v>
      </c>
      <c r="J944">
        <v>1</v>
      </c>
      <c r="K944">
        <v>0.27777777777777801</v>
      </c>
      <c r="L944">
        <v>0</v>
      </c>
      <c r="M94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944" s="5" cm="1">
        <f t="array" ref="N944">MAX(IF((ProjectInfoTable[ProjectName]=ContinuousStatsTable[[#This Row],[ProjectName]]),(ProjectInfoTable[ProjectName]=ContinuousStatsTable[[#This Row],[ProjectName]])*ProjectInfoTable[NumberOfReplications]))</f>
        <v>40</v>
      </c>
      <c r="O944" s="5" cm="1">
        <f t="array" ref="O94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944" s="5" cm="1">
        <f t="array" ref="P94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944" s="5" cm="1">
        <f t="array" ref="Q944">MAX(IF((ProjectInfoTable[ProjectName]=ContinuousStatsTable[[#This Row],[ProjectName]]),(ProjectInfoTable[ProjectName]=ContinuousStatsTable[[#This Row],[ProjectName]])*ProjectInfoTable[ConfidenceInterval]))</f>
        <v>0.95</v>
      </c>
      <c r="R9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944" s="5" cm="1">
        <f t="array" ref="S944">MIN(IF((ContinuousStatsTable[GroupByKey]=ContinuousStatsTable[[#This Row],[GroupByKey]]),(ContinuousStatsTable[GroupByKey]=ContinuousStatsTable[[#This Row],[GroupByKey]])*ContinuousStatsTable[Average]))</f>
        <v>5.2407092959504499E-2</v>
      </c>
      <c r="T944" s="5" cm="1">
        <f t="array" ref="T944">MAX(IF((ContinuousStatsTable[GroupByKey]=ContinuousStatsTable[[#This Row],[GroupByKey]]),(ContinuousStatsTable[GroupByKey]=ContinuousStatsTable[[#This Row],[GroupByKey]])*ContinuousStatsTable[Average]))</f>
        <v>0.13103116230963199</v>
      </c>
      <c r="U944" s="5">
        <f>IF((ContinuousStatsTable[[#This Row],[RepsRequested]]&gt;1),ContinuousStatsTable[[#This Row],[HalfWidth]],ContinuousStatsTable[[#This Row],[BatchMeansHalfWidth]])</f>
        <v>7.2364318332914495E-3</v>
      </c>
    </row>
    <row r="945" spans="1:21" x14ac:dyDescent="0.35">
      <c r="A945" t="s">
        <v>68</v>
      </c>
      <c r="B945" t="s">
        <v>70</v>
      </c>
      <c r="C945">
        <v>21</v>
      </c>
      <c r="D945" t="s">
        <v>114</v>
      </c>
      <c r="E945" t="s">
        <v>103</v>
      </c>
      <c r="F945" t="s">
        <v>102</v>
      </c>
      <c r="G945">
        <v>2.4342855850649698</v>
      </c>
      <c r="H945">
        <v>0.91365949801493596</v>
      </c>
      <c r="I945">
        <v>0</v>
      </c>
      <c r="J945">
        <v>16</v>
      </c>
      <c r="K945">
        <v>10</v>
      </c>
      <c r="L945">
        <v>0</v>
      </c>
      <c r="M94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945" s="5" cm="1">
        <f t="array" ref="N945">MAX(IF((ProjectInfoTable[ProjectName]=ContinuousStatsTable[[#This Row],[ProjectName]]),(ProjectInfoTable[ProjectName]=ContinuousStatsTable[[#This Row],[ProjectName]])*ProjectInfoTable[NumberOfReplications]))</f>
        <v>40</v>
      </c>
      <c r="O945" s="5" cm="1">
        <f t="array" ref="O94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945" s="5" cm="1">
        <f t="array" ref="P94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945" s="5" cm="1">
        <f t="array" ref="Q945">MAX(IF((ProjectInfoTable[ProjectName]=ContinuousStatsTable[[#This Row],[ProjectName]]),(ProjectInfoTable[ProjectName]=ContinuousStatsTable[[#This Row],[ProjectName]])*ProjectInfoTable[ConfidenceInterval]))</f>
        <v>0.95</v>
      </c>
      <c r="R9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945" s="5" cm="1">
        <f t="array" ref="S945">MIN(IF((ContinuousStatsTable[GroupByKey]=ContinuousStatsTable[[#This Row],[GroupByKey]]),(ContinuousStatsTable[GroupByKey]=ContinuousStatsTable[[#This Row],[GroupByKey]])*ContinuousStatsTable[Average]))</f>
        <v>1.4135292926674801</v>
      </c>
      <c r="T945" s="5" cm="1">
        <f t="array" ref="T945">MAX(IF((ContinuousStatsTable[GroupByKey]=ContinuousStatsTable[[#This Row],[GroupByKey]]),(ContinuousStatsTable[GroupByKey]=ContinuousStatsTable[[#This Row],[GroupByKey]])*ContinuousStatsTable[Average]))</f>
        <v>3.63156438765147</v>
      </c>
      <c r="U945" s="5">
        <f>IF((ContinuousStatsTable[[#This Row],[RepsRequested]]&gt;1),ContinuousStatsTable[[#This Row],[HalfWidth]],ContinuousStatsTable[[#This Row],[BatchMeansHalfWidth]])</f>
        <v>0.17088156037632463</v>
      </c>
    </row>
    <row r="946" spans="1:21" x14ac:dyDescent="0.35">
      <c r="A946" t="s">
        <v>68</v>
      </c>
      <c r="B946" t="s">
        <v>70</v>
      </c>
      <c r="C946">
        <v>21</v>
      </c>
      <c r="D946" t="s">
        <v>114</v>
      </c>
      <c r="E946" t="s">
        <v>104</v>
      </c>
      <c r="F946" t="s">
        <v>102</v>
      </c>
      <c r="G946">
        <v>33.373469817325798</v>
      </c>
      <c r="H946">
        <v>2E+20</v>
      </c>
      <c r="I946">
        <v>0</v>
      </c>
      <c r="J946">
        <v>36</v>
      </c>
      <c r="K946">
        <v>36</v>
      </c>
      <c r="L946">
        <v>0</v>
      </c>
      <c r="M94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946" s="5" cm="1">
        <f t="array" ref="N946">MAX(IF((ProjectInfoTable[ProjectName]=ContinuousStatsTable[[#This Row],[ProjectName]]),(ProjectInfoTable[ProjectName]=ContinuousStatsTable[[#This Row],[ProjectName]])*ProjectInfoTable[NumberOfReplications]))</f>
        <v>40</v>
      </c>
      <c r="O946" s="5" cm="1">
        <f t="array" ref="O94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946" s="5" cm="1">
        <f t="array" ref="P94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946" s="5" cm="1">
        <f t="array" ref="Q946">MAX(IF((ProjectInfoTable[ProjectName]=ContinuousStatsTable[[#This Row],[ProjectName]]),(ProjectInfoTable[ProjectName]=ContinuousStatsTable[[#This Row],[ProjectName]])*ProjectInfoTable[ConfidenceInterval]))</f>
        <v>0.95</v>
      </c>
      <c r="R9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946" s="5" cm="1">
        <f t="array" ref="S946">MIN(IF((ContinuousStatsTable[GroupByKey]=ContinuousStatsTable[[#This Row],[GroupByKey]]),(ContinuousStatsTable[GroupByKey]=ContinuousStatsTable[[#This Row],[GroupByKey]])*ContinuousStatsTable[Average]))</f>
        <v>32.66897321215</v>
      </c>
      <c r="T946" s="5" cm="1">
        <f t="array" ref="T946">MAX(IF((ContinuousStatsTable[GroupByKey]=ContinuousStatsTable[[#This Row],[GroupByKey]]),(ContinuousStatsTable[GroupByKey]=ContinuousStatsTable[[#This Row],[GroupByKey]])*ContinuousStatsTable[Average]))</f>
        <v>34.468085106383</v>
      </c>
      <c r="U946" s="5">
        <f>IF((ContinuousStatsTable[[#This Row],[RepsRequested]]&gt;1),ContinuousStatsTable[[#This Row],[HalfWidth]],ContinuousStatsTable[[#This Row],[BatchMeansHalfWidth]])</f>
        <v>0.15911903310216846</v>
      </c>
    </row>
    <row r="947" spans="1:21" x14ac:dyDescent="0.35">
      <c r="A947" t="s">
        <v>68</v>
      </c>
      <c r="B947" t="s">
        <v>70</v>
      </c>
      <c r="C947">
        <v>22</v>
      </c>
      <c r="D947" t="s">
        <v>71</v>
      </c>
      <c r="E947" t="s">
        <v>98</v>
      </c>
      <c r="F947" t="s">
        <v>73</v>
      </c>
      <c r="G947">
        <v>7.1959342874319807E-2</v>
      </c>
      <c r="H947">
        <v>2E+20</v>
      </c>
      <c r="I947">
        <v>0</v>
      </c>
      <c r="J947">
        <v>5</v>
      </c>
      <c r="K947">
        <v>0</v>
      </c>
      <c r="L947">
        <v>0</v>
      </c>
      <c r="M94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947" s="5" cm="1">
        <f t="array" ref="N947">MAX(IF((ProjectInfoTable[ProjectName]=ContinuousStatsTable[[#This Row],[ProjectName]]),(ProjectInfoTable[ProjectName]=ContinuousStatsTable[[#This Row],[ProjectName]])*ProjectInfoTable[NumberOfReplications]))</f>
        <v>40</v>
      </c>
      <c r="O947" s="5" cm="1">
        <f t="array" ref="O94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947" s="5" cm="1">
        <f t="array" ref="P94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947" s="5" cm="1">
        <f t="array" ref="Q947">MAX(IF((ProjectInfoTable[ProjectName]=ContinuousStatsTable[[#This Row],[ProjectName]]),(ProjectInfoTable[ProjectName]=ContinuousStatsTable[[#This Row],[ProjectName]])*ProjectInfoTable[ConfidenceInterval]))</f>
        <v>0.95</v>
      </c>
      <c r="R9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947" s="5" cm="1">
        <f t="array" ref="S947">MIN(IF((ContinuousStatsTable[GroupByKey]=ContinuousStatsTable[[#This Row],[GroupByKey]]),(ContinuousStatsTable[GroupByKey]=ContinuousStatsTable[[#This Row],[GroupByKey]])*ContinuousStatsTable[Average]))</f>
        <v>0</v>
      </c>
      <c r="T947" s="5" cm="1">
        <f t="array" ref="T947">MAX(IF((ContinuousStatsTable[GroupByKey]=ContinuousStatsTable[[#This Row],[GroupByKey]]),(ContinuousStatsTable[GroupByKey]=ContinuousStatsTable[[#This Row],[GroupByKey]])*ContinuousStatsTable[Average]))</f>
        <v>0.39810019353189602</v>
      </c>
      <c r="U947" s="5">
        <f>IF((ContinuousStatsTable[[#This Row],[RepsRequested]]&gt;1),ContinuousStatsTable[[#This Row],[HalfWidth]],ContinuousStatsTable[[#This Row],[BatchMeansHalfWidth]])</f>
        <v>3.517181568707349E-2</v>
      </c>
    </row>
    <row r="948" spans="1:21" x14ac:dyDescent="0.35">
      <c r="A948" t="s">
        <v>68</v>
      </c>
      <c r="B948" t="s">
        <v>70</v>
      </c>
      <c r="C948">
        <v>22</v>
      </c>
      <c r="D948" t="s">
        <v>77</v>
      </c>
      <c r="E948" t="s">
        <v>98</v>
      </c>
      <c r="F948" t="s">
        <v>73</v>
      </c>
      <c r="G948">
        <v>10.2737521786136</v>
      </c>
      <c r="H948">
        <v>3E+20</v>
      </c>
      <c r="I948">
        <v>0</v>
      </c>
      <c r="J948">
        <v>45</v>
      </c>
      <c r="K948">
        <v>5</v>
      </c>
      <c r="L948">
        <v>0</v>
      </c>
      <c r="M94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948" s="5" cm="1">
        <f t="array" ref="N948">MAX(IF((ProjectInfoTable[ProjectName]=ContinuousStatsTable[[#This Row],[ProjectName]]),(ProjectInfoTable[ProjectName]=ContinuousStatsTable[[#This Row],[ProjectName]])*ProjectInfoTable[NumberOfReplications]))</f>
        <v>40</v>
      </c>
      <c r="O948" s="5" cm="1">
        <f t="array" ref="O94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948" s="5" cm="1">
        <f t="array" ref="P94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948" s="5" cm="1">
        <f t="array" ref="Q948">MAX(IF((ProjectInfoTable[ProjectName]=ContinuousStatsTable[[#This Row],[ProjectName]]),(ProjectInfoTable[ProjectName]=ContinuousStatsTable[[#This Row],[ProjectName]])*ProjectInfoTable[ConfidenceInterval]))</f>
        <v>0.95</v>
      </c>
      <c r="R9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948" s="5" cm="1">
        <f t="array" ref="S948">MIN(IF((ContinuousStatsTable[GroupByKey]=ContinuousStatsTable[[#This Row],[GroupByKey]]),(ContinuousStatsTable[GroupByKey]=ContinuousStatsTable[[#This Row],[GroupByKey]])*ContinuousStatsTable[Average]))</f>
        <v>1.97697145350313</v>
      </c>
      <c r="T948" s="5" cm="1">
        <f t="array" ref="T948">MAX(IF((ContinuousStatsTable[GroupByKey]=ContinuousStatsTable[[#This Row],[GroupByKey]]),(ContinuousStatsTable[GroupByKey]=ContinuousStatsTable[[#This Row],[GroupByKey]])*ContinuousStatsTable[Average]))</f>
        <v>41.178919364966802</v>
      </c>
      <c r="U948" s="5">
        <f>IF((ContinuousStatsTable[[#This Row],[RepsRequested]]&gt;1),ContinuousStatsTable[[#This Row],[HalfWidth]],ContinuousStatsTable[[#This Row],[BatchMeansHalfWidth]])</f>
        <v>3.4233048293887243</v>
      </c>
    </row>
    <row r="949" spans="1:21" x14ac:dyDescent="0.35">
      <c r="A949" t="s">
        <v>68</v>
      </c>
      <c r="B949" t="s">
        <v>70</v>
      </c>
      <c r="C949">
        <v>22</v>
      </c>
      <c r="D949" t="s">
        <v>78</v>
      </c>
      <c r="E949" t="s">
        <v>98</v>
      </c>
      <c r="F949" t="s">
        <v>73</v>
      </c>
      <c r="G949">
        <v>0.85982690260110795</v>
      </c>
      <c r="H949">
        <v>2E+20</v>
      </c>
      <c r="I949">
        <v>0</v>
      </c>
      <c r="J949">
        <v>6</v>
      </c>
      <c r="K949">
        <v>0</v>
      </c>
      <c r="L949">
        <v>0</v>
      </c>
      <c r="M94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949" s="5" cm="1">
        <f t="array" ref="N949">MAX(IF((ProjectInfoTable[ProjectName]=ContinuousStatsTable[[#This Row],[ProjectName]]),(ProjectInfoTable[ProjectName]=ContinuousStatsTable[[#This Row],[ProjectName]])*ProjectInfoTable[NumberOfReplications]))</f>
        <v>40</v>
      </c>
      <c r="O949" s="5" cm="1">
        <f t="array" ref="O94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949" s="5" cm="1">
        <f t="array" ref="P94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949" s="5" cm="1">
        <f t="array" ref="Q949">MAX(IF((ProjectInfoTable[ProjectName]=ContinuousStatsTable[[#This Row],[ProjectName]]),(ProjectInfoTable[ProjectName]=ContinuousStatsTable[[#This Row],[ProjectName]])*ProjectInfoTable[ConfidenceInterval]))</f>
        <v>0.95</v>
      </c>
      <c r="R9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949" s="5" cm="1">
        <f t="array" ref="S949">MIN(IF((ContinuousStatsTable[GroupByKey]=ContinuousStatsTable[[#This Row],[GroupByKey]]),(ContinuousStatsTable[GroupByKey]=ContinuousStatsTable[[#This Row],[GroupByKey]])*ContinuousStatsTable[Average]))</f>
        <v>0.454771552839979</v>
      </c>
      <c r="T949" s="5" cm="1">
        <f t="array" ref="T949">MAX(IF((ContinuousStatsTable[GroupByKey]=ContinuousStatsTable[[#This Row],[GroupByKey]]),(ContinuousStatsTable[GroupByKey]=ContinuousStatsTable[[#This Row],[GroupByKey]])*ContinuousStatsTable[Average]))</f>
        <v>19.253696848776201</v>
      </c>
      <c r="U949" s="5">
        <f>IF((ContinuousStatsTable[[#This Row],[RepsRequested]]&gt;1),ContinuousStatsTable[[#This Row],[HalfWidth]],ContinuousStatsTable[[#This Row],[BatchMeansHalfWidth]])</f>
        <v>1.1662037419143689</v>
      </c>
    </row>
    <row r="950" spans="1:21" x14ac:dyDescent="0.35">
      <c r="A950" t="s">
        <v>68</v>
      </c>
      <c r="B950" t="s">
        <v>70</v>
      </c>
      <c r="C950">
        <v>22</v>
      </c>
      <c r="D950" t="s">
        <v>79</v>
      </c>
      <c r="E950" t="s">
        <v>99</v>
      </c>
      <c r="F950" t="s">
        <v>81</v>
      </c>
      <c r="G950">
        <v>24.507325405188901</v>
      </c>
      <c r="H950">
        <v>2E+20</v>
      </c>
      <c r="I950">
        <v>0</v>
      </c>
      <c r="J950">
        <v>68</v>
      </c>
      <c r="K950">
        <v>25</v>
      </c>
      <c r="L950">
        <v>0</v>
      </c>
      <c r="M95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950" s="5" cm="1">
        <f t="array" ref="N950">MAX(IF((ProjectInfoTable[ProjectName]=ContinuousStatsTable[[#This Row],[ProjectName]]),(ProjectInfoTable[ProjectName]=ContinuousStatsTable[[#This Row],[ProjectName]])*ProjectInfoTable[NumberOfReplications]))</f>
        <v>40</v>
      </c>
      <c r="O950" s="5" cm="1">
        <f t="array" ref="O95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950" s="5" cm="1">
        <f t="array" ref="P95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950" s="5" cm="1">
        <f t="array" ref="Q950">MAX(IF((ProjectInfoTable[ProjectName]=ContinuousStatsTable[[#This Row],[ProjectName]]),(ProjectInfoTable[ProjectName]=ContinuousStatsTable[[#This Row],[ProjectName]])*ProjectInfoTable[ConfidenceInterval]))</f>
        <v>0.95</v>
      </c>
      <c r="R9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950" s="5" cm="1">
        <f t="array" ref="S950">MIN(IF((ContinuousStatsTable[GroupByKey]=ContinuousStatsTable[[#This Row],[GroupByKey]]),(ContinuousStatsTable[GroupByKey]=ContinuousStatsTable[[#This Row],[GroupByKey]])*ContinuousStatsTable[Average]))</f>
        <v>13.1688445993387</v>
      </c>
      <c r="T950" s="5" cm="1">
        <f t="array" ref="T950">MAX(IF((ContinuousStatsTable[GroupByKey]=ContinuousStatsTable[[#This Row],[GroupByKey]]),(ContinuousStatsTable[GroupByKey]=ContinuousStatsTable[[#This Row],[GroupByKey]])*ContinuousStatsTable[Average]))</f>
        <v>68.135346638049199</v>
      </c>
      <c r="U950" s="5">
        <f>IF((ContinuousStatsTable[[#This Row],[RepsRequested]]&gt;1),ContinuousStatsTable[[#This Row],[HalfWidth]],ContinuousStatsTable[[#This Row],[BatchMeansHalfWidth]])</f>
        <v>4.6926448559231861</v>
      </c>
    </row>
    <row r="951" spans="1:21" x14ac:dyDescent="0.35">
      <c r="A951" t="s">
        <v>68</v>
      </c>
      <c r="B951" t="s">
        <v>70</v>
      </c>
      <c r="C951">
        <v>22</v>
      </c>
      <c r="D951" t="s">
        <v>87</v>
      </c>
      <c r="E951" t="s">
        <v>98</v>
      </c>
      <c r="F951" t="s">
        <v>73</v>
      </c>
      <c r="G951">
        <v>0</v>
      </c>
      <c r="H951">
        <v>2E+20</v>
      </c>
      <c r="I951">
        <v>0</v>
      </c>
      <c r="J951">
        <v>0</v>
      </c>
      <c r="K951">
        <v>0</v>
      </c>
      <c r="L951">
        <v>0</v>
      </c>
      <c r="M95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951" s="5" cm="1">
        <f t="array" ref="N951">MAX(IF((ProjectInfoTable[ProjectName]=ContinuousStatsTable[[#This Row],[ProjectName]]),(ProjectInfoTable[ProjectName]=ContinuousStatsTable[[#This Row],[ProjectName]])*ProjectInfoTable[NumberOfReplications]))</f>
        <v>40</v>
      </c>
      <c r="O951" s="5" cm="1">
        <f t="array" ref="O95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951" s="5" cm="1">
        <f t="array" ref="P95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951" s="5" cm="1">
        <f t="array" ref="Q951">MAX(IF((ProjectInfoTable[ProjectName]=ContinuousStatsTable[[#This Row],[ProjectName]]),(ProjectInfoTable[ProjectName]=ContinuousStatsTable[[#This Row],[ProjectName]])*ProjectInfoTable[ConfidenceInterval]))</f>
        <v>0.95</v>
      </c>
      <c r="R9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951" s="5" cm="1">
        <f t="array" ref="S951">MIN(IF((ContinuousStatsTable[GroupByKey]=ContinuousStatsTable[[#This Row],[GroupByKey]]),(ContinuousStatsTable[GroupByKey]=ContinuousStatsTable[[#This Row],[GroupByKey]])*ContinuousStatsTable[Average]))</f>
        <v>0</v>
      </c>
      <c r="T951" s="5" cm="1">
        <f t="array" ref="T951">MAX(IF((ContinuousStatsTable[GroupByKey]=ContinuousStatsTable[[#This Row],[GroupByKey]]),(ContinuousStatsTable[GroupByKey]=ContinuousStatsTable[[#This Row],[GroupByKey]])*ContinuousStatsTable[Average]))</f>
        <v>0.33740401833613798</v>
      </c>
      <c r="U951" s="5">
        <f>IF((ContinuousStatsTable[[#This Row],[RepsRequested]]&gt;1),ContinuousStatsTable[[#This Row],[HalfWidth]],ContinuousStatsTable[[#This Row],[BatchMeansHalfWidth]])</f>
        <v>2.7365839349572658E-2</v>
      </c>
    </row>
    <row r="952" spans="1:21" x14ac:dyDescent="0.35">
      <c r="A952" t="s">
        <v>68</v>
      </c>
      <c r="B952" t="s">
        <v>70</v>
      </c>
      <c r="C952">
        <v>22</v>
      </c>
      <c r="D952" t="s">
        <v>100</v>
      </c>
      <c r="E952" t="s">
        <v>101</v>
      </c>
      <c r="F952" t="s">
        <v>102</v>
      </c>
      <c r="G952">
        <v>0.75386769140369003</v>
      </c>
      <c r="H952">
        <v>2E+20</v>
      </c>
      <c r="I952">
        <v>0</v>
      </c>
      <c r="J952">
        <v>1</v>
      </c>
      <c r="K952">
        <v>1</v>
      </c>
      <c r="L952">
        <v>0</v>
      </c>
      <c r="M95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952" s="5" cm="1">
        <f t="array" ref="N952">MAX(IF((ProjectInfoTable[ProjectName]=ContinuousStatsTable[[#This Row],[ProjectName]]),(ProjectInfoTable[ProjectName]=ContinuousStatsTable[[#This Row],[ProjectName]])*ProjectInfoTable[NumberOfReplications]))</f>
        <v>40</v>
      </c>
      <c r="O952" s="5" cm="1">
        <f t="array" ref="O95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952" s="5" cm="1">
        <f t="array" ref="P95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952" s="5" cm="1">
        <f t="array" ref="Q952">MAX(IF((ProjectInfoTable[ProjectName]=ContinuousStatsTable[[#This Row],[ProjectName]]),(ProjectInfoTable[ProjectName]=ContinuousStatsTable[[#This Row],[ProjectName]])*ProjectInfoTable[ConfidenceInterval]))</f>
        <v>0.95</v>
      </c>
      <c r="R9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952" s="5" cm="1">
        <f t="array" ref="S952">MIN(IF((ContinuousStatsTable[GroupByKey]=ContinuousStatsTable[[#This Row],[GroupByKey]]),(ContinuousStatsTable[GroupByKey]=ContinuousStatsTable[[#This Row],[GroupByKey]])*ContinuousStatsTable[Average]))</f>
        <v>0.460239554527484</v>
      </c>
      <c r="T952" s="5" cm="1">
        <f t="array" ref="T952">MAX(IF((ContinuousStatsTable[GroupByKey]=ContinuousStatsTable[[#This Row],[GroupByKey]]),(ContinuousStatsTable[GroupByKey]=ContinuousStatsTable[[#This Row],[GroupByKey]])*ContinuousStatsTable[Average]))</f>
        <v>1</v>
      </c>
      <c r="U952" s="5">
        <f>IF((ContinuousStatsTable[[#This Row],[RepsRequested]]&gt;1),ContinuousStatsTable[[#This Row],[HalfWidth]],ContinuousStatsTable[[#This Row],[BatchMeansHalfWidth]])</f>
        <v>4.1864622421722578E-2</v>
      </c>
    </row>
    <row r="953" spans="1:21" x14ac:dyDescent="0.35">
      <c r="A953" t="s">
        <v>68</v>
      </c>
      <c r="B953" t="s">
        <v>70</v>
      </c>
      <c r="C953">
        <v>22</v>
      </c>
      <c r="D953" t="s">
        <v>100</v>
      </c>
      <c r="E953" t="s">
        <v>103</v>
      </c>
      <c r="F953" t="s">
        <v>102</v>
      </c>
      <c r="G953">
        <v>2.2616030742110702</v>
      </c>
      <c r="H953">
        <v>2E+20</v>
      </c>
      <c r="I953">
        <v>0</v>
      </c>
      <c r="J953">
        <v>3</v>
      </c>
      <c r="K953">
        <v>3</v>
      </c>
      <c r="L953">
        <v>0</v>
      </c>
      <c r="M95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953" s="5" cm="1">
        <f t="array" ref="N953">MAX(IF((ProjectInfoTable[ProjectName]=ContinuousStatsTable[[#This Row],[ProjectName]]),(ProjectInfoTable[ProjectName]=ContinuousStatsTable[[#This Row],[ProjectName]])*ProjectInfoTable[NumberOfReplications]))</f>
        <v>40</v>
      </c>
      <c r="O953" s="5" cm="1">
        <f t="array" ref="O95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953" s="5" cm="1">
        <f t="array" ref="P95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953" s="5" cm="1">
        <f t="array" ref="Q953">MAX(IF((ProjectInfoTable[ProjectName]=ContinuousStatsTable[[#This Row],[ProjectName]]),(ProjectInfoTable[ProjectName]=ContinuousStatsTable[[#This Row],[ProjectName]])*ProjectInfoTable[ConfidenceInterval]))</f>
        <v>0.95</v>
      </c>
      <c r="R9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953" s="5" cm="1">
        <f t="array" ref="S953">MIN(IF((ContinuousStatsTable[GroupByKey]=ContinuousStatsTable[[#This Row],[GroupByKey]]),(ContinuousStatsTable[GroupByKey]=ContinuousStatsTable[[#This Row],[GroupByKey]])*ContinuousStatsTable[Average]))</f>
        <v>1.38071866358245</v>
      </c>
      <c r="T953" s="5" cm="1">
        <f t="array" ref="T953">MAX(IF((ContinuousStatsTable[GroupByKey]=ContinuousStatsTable[[#This Row],[GroupByKey]]),(ContinuousStatsTable[GroupByKey]=ContinuousStatsTable[[#This Row],[GroupByKey]])*ContinuousStatsTable[Average]))</f>
        <v>3</v>
      </c>
      <c r="U953" s="5">
        <f>IF((ContinuousStatsTable[[#This Row],[RepsRequested]]&gt;1),ContinuousStatsTable[[#This Row],[HalfWidth]],ContinuousStatsTable[[#This Row],[BatchMeansHalfWidth]])</f>
        <v>0.1255938672651678</v>
      </c>
    </row>
    <row r="954" spans="1:21" x14ac:dyDescent="0.35">
      <c r="A954" t="s">
        <v>68</v>
      </c>
      <c r="B954" t="s">
        <v>70</v>
      </c>
      <c r="C954">
        <v>22</v>
      </c>
      <c r="D954" t="s">
        <v>100</v>
      </c>
      <c r="E954" t="s">
        <v>104</v>
      </c>
      <c r="F954" t="s">
        <v>102</v>
      </c>
      <c r="G954">
        <v>3</v>
      </c>
      <c r="H954">
        <v>2E+20</v>
      </c>
      <c r="I954">
        <v>3</v>
      </c>
      <c r="J954">
        <v>3</v>
      </c>
      <c r="K954">
        <v>3</v>
      </c>
      <c r="L954">
        <v>0</v>
      </c>
      <c r="M95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954" s="5" cm="1">
        <f t="array" ref="N954">MAX(IF((ProjectInfoTable[ProjectName]=ContinuousStatsTable[[#This Row],[ProjectName]]),(ProjectInfoTable[ProjectName]=ContinuousStatsTable[[#This Row],[ProjectName]])*ProjectInfoTable[NumberOfReplications]))</f>
        <v>40</v>
      </c>
      <c r="O954" s="5" cm="1">
        <f t="array" ref="O954">IFERROR(AVERAGE(IF((ContinuousStatsTable[GroupByKey]=ContinuousStatsTable[[#This Row],[GroupByKey]]),(ContinuousStatsTable[GroupByKey]=ContinuousStatsTable[[#This Row],[GroupByKey]])*ContinuousStatsTable[Average])),0)</f>
        <v>3</v>
      </c>
      <c r="P954" s="5" cm="1">
        <f t="array" ref="P954">IFERROR(_xlfn.STDEV.S(IF((ContinuousStatsTable[GroupByKey]=ContinuousStatsTable[[#This Row],[GroupByKey]]),(ContinuousStatsTable[GroupByKey]=ContinuousStatsTable[[#This Row],[GroupByKey]])*ContinuousStatsTable[Average])),0)</f>
        <v>0</v>
      </c>
      <c r="Q954" s="5" cm="1">
        <f t="array" ref="Q954">MAX(IF((ProjectInfoTable[ProjectName]=ContinuousStatsTable[[#This Row],[ProjectName]]),(ProjectInfoTable[ProjectName]=ContinuousStatsTable[[#This Row],[ProjectName]])*ProjectInfoTable[ConfidenceInterval]))</f>
        <v>0.95</v>
      </c>
      <c r="R9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4" s="5" cm="1">
        <f t="array" ref="S954">MIN(IF((ContinuousStatsTable[GroupByKey]=ContinuousStatsTable[[#This Row],[GroupByKey]]),(ContinuousStatsTable[GroupByKey]=ContinuousStatsTable[[#This Row],[GroupByKey]])*ContinuousStatsTable[Average]))</f>
        <v>3</v>
      </c>
      <c r="T954" s="5" cm="1">
        <f t="array" ref="T954">MAX(IF((ContinuousStatsTable[GroupByKey]=ContinuousStatsTable[[#This Row],[GroupByKey]]),(ContinuousStatsTable[GroupByKey]=ContinuousStatsTable[[#This Row],[GroupByKey]])*ContinuousStatsTable[Average]))</f>
        <v>3</v>
      </c>
      <c r="U954" s="5">
        <f>IF((ContinuousStatsTable[[#This Row],[RepsRequested]]&gt;1),ContinuousStatsTable[[#This Row],[HalfWidth]],ContinuousStatsTable[[#This Row],[BatchMeansHalfWidth]])</f>
        <v>0</v>
      </c>
    </row>
    <row r="955" spans="1:21" x14ac:dyDescent="0.35">
      <c r="A955" t="s">
        <v>68</v>
      </c>
      <c r="B955" t="s">
        <v>70</v>
      </c>
      <c r="C955">
        <v>22</v>
      </c>
      <c r="D955" t="s">
        <v>105</v>
      </c>
      <c r="E955" t="s">
        <v>101</v>
      </c>
      <c r="F955" t="s">
        <v>102</v>
      </c>
      <c r="G955">
        <v>0.70540454509953998</v>
      </c>
      <c r="H955">
        <v>2E+20</v>
      </c>
      <c r="I955">
        <v>0</v>
      </c>
      <c r="J955">
        <v>1</v>
      </c>
      <c r="K955">
        <v>1</v>
      </c>
      <c r="L955">
        <v>0</v>
      </c>
      <c r="M95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955" s="5" cm="1">
        <f t="array" ref="N955">MAX(IF((ProjectInfoTable[ProjectName]=ContinuousStatsTable[[#This Row],[ProjectName]]),(ProjectInfoTable[ProjectName]=ContinuousStatsTable[[#This Row],[ProjectName]])*ProjectInfoTable[NumberOfReplications]))</f>
        <v>40</v>
      </c>
      <c r="O955" s="5" cm="1">
        <f t="array" ref="O95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955" s="5" cm="1">
        <f t="array" ref="P95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955" s="5" cm="1">
        <f t="array" ref="Q955">MAX(IF((ProjectInfoTable[ProjectName]=ContinuousStatsTable[[#This Row],[ProjectName]]),(ProjectInfoTable[ProjectName]=ContinuousStatsTable[[#This Row],[ProjectName]])*ProjectInfoTable[ConfidenceInterval]))</f>
        <v>0.95</v>
      </c>
      <c r="R9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955" s="5" cm="1">
        <f t="array" ref="S955">MIN(IF((ContinuousStatsTable[GroupByKey]=ContinuousStatsTable[[#This Row],[GroupByKey]]),(ContinuousStatsTable[GroupByKey]=ContinuousStatsTable[[#This Row],[GroupByKey]])*ContinuousStatsTable[Average]))</f>
        <v>0.51093143286290499</v>
      </c>
      <c r="T955" s="5" cm="1">
        <f t="array" ref="T955">MAX(IF((ContinuousStatsTable[GroupByKey]=ContinuousStatsTable[[#This Row],[GroupByKey]]),(ContinuousStatsTable[GroupByKey]=ContinuousStatsTable[[#This Row],[GroupByKey]])*ContinuousStatsTable[Average]))</f>
        <v>0.99324124232539002</v>
      </c>
      <c r="U955" s="5">
        <f>IF((ContinuousStatsTable[[#This Row],[RepsRequested]]&gt;1),ContinuousStatsTable[[#This Row],[HalfWidth]],ContinuousStatsTable[[#This Row],[BatchMeansHalfWidth]])</f>
        <v>3.8036249547188657E-2</v>
      </c>
    </row>
    <row r="956" spans="1:21" x14ac:dyDescent="0.35">
      <c r="A956" t="s">
        <v>68</v>
      </c>
      <c r="B956" t="s">
        <v>70</v>
      </c>
      <c r="C956">
        <v>22</v>
      </c>
      <c r="D956" t="s">
        <v>105</v>
      </c>
      <c r="E956" t="s">
        <v>103</v>
      </c>
      <c r="F956" t="s">
        <v>102</v>
      </c>
      <c r="G956">
        <v>1.41080909019908</v>
      </c>
      <c r="H956">
        <v>2E+20</v>
      </c>
      <c r="I956">
        <v>0</v>
      </c>
      <c r="J956">
        <v>2</v>
      </c>
      <c r="K956">
        <v>2</v>
      </c>
      <c r="L956">
        <v>0</v>
      </c>
      <c r="M95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956" s="5" cm="1">
        <f t="array" ref="N956">MAX(IF((ProjectInfoTable[ProjectName]=ContinuousStatsTable[[#This Row],[ProjectName]]),(ProjectInfoTable[ProjectName]=ContinuousStatsTable[[#This Row],[ProjectName]])*ProjectInfoTable[NumberOfReplications]))</f>
        <v>40</v>
      </c>
      <c r="O956" s="5" cm="1">
        <f t="array" ref="O95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956" s="5" cm="1">
        <f t="array" ref="P95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956" s="5" cm="1">
        <f t="array" ref="Q956">MAX(IF((ProjectInfoTable[ProjectName]=ContinuousStatsTable[[#This Row],[ProjectName]]),(ProjectInfoTable[ProjectName]=ContinuousStatsTable[[#This Row],[ProjectName]])*ProjectInfoTable[ConfidenceInterval]))</f>
        <v>0.95</v>
      </c>
      <c r="R9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956" s="5" cm="1">
        <f t="array" ref="S956">MIN(IF((ContinuousStatsTable[GroupByKey]=ContinuousStatsTable[[#This Row],[GroupByKey]]),(ContinuousStatsTable[GroupByKey]=ContinuousStatsTable[[#This Row],[GroupByKey]])*ContinuousStatsTable[Average]))</f>
        <v>1.02186286572581</v>
      </c>
      <c r="T956" s="5" cm="1">
        <f t="array" ref="T956">MAX(IF((ContinuousStatsTable[GroupByKey]=ContinuousStatsTable[[#This Row],[GroupByKey]]),(ContinuousStatsTable[GroupByKey]=ContinuousStatsTable[[#This Row],[GroupByKey]])*ContinuousStatsTable[Average]))</f>
        <v>1.98648248465078</v>
      </c>
      <c r="U956" s="5">
        <f>IF((ContinuousStatsTable[[#This Row],[RepsRequested]]&gt;1),ContinuousStatsTable[[#This Row],[HalfWidth]],ContinuousStatsTable[[#This Row],[BatchMeansHalfWidth]])</f>
        <v>7.6072499094375606E-2</v>
      </c>
    </row>
    <row r="957" spans="1:21" x14ac:dyDescent="0.35">
      <c r="A957" t="s">
        <v>68</v>
      </c>
      <c r="B957" t="s">
        <v>70</v>
      </c>
      <c r="C957">
        <v>22</v>
      </c>
      <c r="D957" t="s">
        <v>105</v>
      </c>
      <c r="E957" t="s">
        <v>104</v>
      </c>
      <c r="F957" t="s">
        <v>102</v>
      </c>
      <c r="G957">
        <v>2</v>
      </c>
      <c r="H957">
        <v>2E+20</v>
      </c>
      <c r="I957">
        <v>2</v>
      </c>
      <c r="J957">
        <v>2</v>
      </c>
      <c r="K957">
        <v>2</v>
      </c>
      <c r="L957">
        <v>0</v>
      </c>
      <c r="M95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957" s="5" cm="1">
        <f t="array" ref="N957">MAX(IF((ProjectInfoTable[ProjectName]=ContinuousStatsTable[[#This Row],[ProjectName]]),(ProjectInfoTable[ProjectName]=ContinuousStatsTable[[#This Row],[ProjectName]])*ProjectInfoTable[NumberOfReplications]))</f>
        <v>40</v>
      </c>
      <c r="O957" s="5" cm="1">
        <f t="array" ref="O957">IFERROR(AVERAGE(IF((ContinuousStatsTable[GroupByKey]=ContinuousStatsTable[[#This Row],[GroupByKey]]),(ContinuousStatsTable[GroupByKey]=ContinuousStatsTable[[#This Row],[GroupByKey]])*ContinuousStatsTable[Average])),0)</f>
        <v>2</v>
      </c>
      <c r="P957" s="5" cm="1">
        <f t="array" ref="P957">IFERROR(_xlfn.STDEV.S(IF((ContinuousStatsTable[GroupByKey]=ContinuousStatsTable[[#This Row],[GroupByKey]]),(ContinuousStatsTable[GroupByKey]=ContinuousStatsTable[[#This Row],[GroupByKey]])*ContinuousStatsTable[Average])),0)</f>
        <v>0</v>
      </c>
      <c r="Q957" s="5" cm="1">
        <f t="array" ref="Q957">MAX(IF((ProjectInfoTable[ProjectName]=ContinuousStatsTable[[#This Row],[ProjectName]]),(ProjectInfoTable[ProjectName]=ContinuousStatsTable[[#This Row],[ProjectName]])*ProjectInfoTable[ConfidenceInterval]))</f>
        <v>0.95</v>
      </c>
      <c r="R9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7" s="5" cm="1">
        <f t="array" ref="S957">MIN(IF((ContinuousStatsTable[GroupByKey]=ContinuousStatsTable[[#This Row],[GroupByKey]]),(ContinuousStatsTable[GroupByKey]=ContinuousStatsTable[[#This Row],[GroupByKey]])*ContinuousStatsTable[Average]))</f>
        <v>2</v>
      </c>
      <c r="T957" s="5" cm="1">
        <f t="array" ref="T957">MAX(IF((ContinuousStatsTable[GroupByKey]=ContinuousStatsTable[[#This Row],[GroupByKey]]),(ContinuousStatsTable[GroupByKey]=ContinuousStatsTable[[#This Row],[GroupByKey]])*ContinuousStatsTable[Average]))</f>
        <v>2</v>
      </c>
      <c r="U957" s="5">
        <f>IF((ContinuousStatsTable[[#This Row],[RepsRequested]]&gt;1),ContinuousStatsTable[[#This Row],[HalfWidth]],ContinuousStatsTable[[#This Row],[BatchMeansHalfWidth]])</f>
        <v>0</v>
      </c>
    </row>
    <row r="958" spans="1:21" x14ac:dyDescent="0.35">
      <c r="A958" t="s">
        <v>68</v>
      </c>
      <c r="B958" t="s">
        <v>70</v>
      </c>
      <c r="C958">
        <v>22</v>
      </c>
      <c r="D958" t="s">
        <v>106</v>
      </c>
      <c r="E958" t="s">
        <v>101</v>
      </c>
      <c r="F958" t="s">
        <v>102</v>
      </c>
      <c r="G958">
        <v>2.2125775981025199E-2</v>
      </c>
      <c r="H958">
        <v>2E+20</v>
      </c>
      <c r="I958">
        <v>0</v>
      </c>
      <c r="J958">
        <v>1</v>
      </c>
      <c r="K958">
        <v>0</v>
      </c>
      <c r="L958">
        <v>0</v>
      </c>
      <c r="M95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958" s="5" cm="1">
        <f t="array" ref="N958">MAX(IF((ProjectInfoTable[ProjectName]=ContinuousStatsTable[[#This Row],[ProjectName]]),(ProjectInfoTable[ProjectName]=ContinuousStatsTable[[#This Row],[ProjectName]])*ProjectInfoTable[NumberOfReplications]))</f>
        <v>40</v>
      </c>
      <c r="O958" s="5" cm="1">
        <f t="array" ref="O95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958" s="5" cm="1">
        <f t="array" ref="P95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958" s="5" cm="1">
        <f t="array" ref="Q958">MAX(IF((ProjectInfoTable[ProjectName]=ContinuousStatsTable[[#This Row],[ProjectName]]),(ProjectInfoTable[ProjectName]=ContinuousStatsTable[[#This Row],[ProjectName]])*ProjectInfoTable[ConfidenceInterval]))</f>
        <v>0.95</v>
      </c>
      <c r="R9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958" s="5" cm="1">
        <f t="array" ref="S958">MIN(IF((ContinuousStatsTable[GroupByKey]=ContinuousStatsTable[[#This Row],[GroupByKey]]),(ContinuousStatsTable[GroupByKey]=ContinuousStatsTable[[#This Row],[GroupByKey]])*ContinuousStatsTable[Average]))</f>
        <v>1.4048189417398899E-2</v>
      </c>
      <c r="T958" s="5" cm="1">
        <f t="array" ref="T958">MAX(IF((ContinuousStatsTable[GroupByKey]=ContinuousStatsTable[[#This Row],[GroupByKey]]),(ContinuousStatsTable[GroupByKey]=ContinuousStatsTable[[#This Row],[GroupByKey]])*ContinuousStatsTable[Average]))</f>
        <v>4.5875370133509598E-2</v>
      </c>
      <c r="U958" s="5">
        <f>IF((ContinuousStatsTable[[#This Row],[RepsRequested]]&gt;1),ContinuousStatsTable[[#This Row],[HalfWidth]],ContinuousStatsTable[[#This Row],[BatchMeansHalfWidth]])</f>
        <v>2.1678538559285762E-3</v>
      </c>
    </row>
    <row r="959" spans="1:21" x14ac:dyDescent="0.35">
      <c r="A959" t="s">
        <v>68</v>
      </c>
      <c r="B959" t="s">
        <v>70</v>
      </c>
      <c r="C959">
        <v>22</v>
      </c>
      <c r="D959" t="s">
        <v>106</v>
      </c>
      <c r="E959" t="s">
        <v>103</v>
      </c>
      <c r="F959" t="s">
        <v>102</v>
      </c>
      <c r="G959">
        <v>2.2125775981025199E-2</v>
      </c>
      <c r="H959">
        <v>2E+20</v>
      </c>
      <c r="I959">
        <v>0</v>
      </c>
      <c r="J959">
        <v>1</v>
      </c>
      <c r="K959">
        <v>0</v>
      </c>
      <c r="L959">
        <v>0</v>
      </c>
      <c r="M95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959" s="5" cm="1">
        <f t="array" ref="N959">MAX(IF((ProjectInfoTable[ProjectName]=ContinuousStatsTable[[#This Row],[ProjectName]]),(ProjectInfoTable[ProjectName]=ContinuousStatsTable[[#This Row],[ProjectName]])*ProjectInfoTable[NumberOfReplications]))</f>
        <v>40</v>
      </c>
      <c r="O959" s="5" cm="1">
        <f t="array" ref="O95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959" s="5" cm="1">
        <f t="array" ref="P95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959" s="5" cm="1">
        <f t="array" ref="Q959">MAX(IF((ProjectInfoTable[ProjectName]=ContinuousStatsTable[[#This Row],[ProjectName]]),(ProjectInfoTable[ProjectName]=ContinuousStatsTable[[#This Row],[ProjectName]])*ProjectInfoTable[ConfidenceInterval]))</f>
        <v>0.95</v>
      </c>
      <c r="R9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959" s="5" cm="1">
        <f t="array" ref="S959">MIN(IF((ContinuousStatsTable[GroupByKey]=ContinuousStatsTable[[#This Row],[GroupByKey]]),(ContinuousStatsTable[GroupByKey]=ContinuousStatsTable[[#This Row],[GroupByKey]])*ContinuousStatsTable[Average]))</f>
        <v>1.4048189417398899E-2</v>
      </c>
      <c r="T959" s="5" cm="1">
        <f t="array" ref="T959">MAX(IF((ContinuousStatsTable[GroupByKey]=ContinuousStatsTable[[#This Row],[GroupByKey]]),(ContinuousStatsTable[GroupByKey]=ContinuousStatsTable[[#This Row],[GroupByKey]])*ContinuousStatsTable[Average]))</f>
        <v>4.5875370133509598E-2</v>
      </c>
      <c r="U959" s="5">
        <f>IF((ContinuousStatsTable[[#This Row],[RepsRequested]]&gt;1),ContinuousStatsTable[[#This Row],[HalfWidth]],ContinuousStatsTable[[#This Row],[BatchMeansHalfWidth]])</f>
        <v>2.1678538559285762E-3</v>
      </c>
    </row>
    <row r="960" spans="1:21" x14ac:dyDescent="0.35">
      <c r="A960" t="s">
        <v>68</v>
      </c>
      <c r="B960" t="s">
        <v>70</v>
      </c>
      <c r="C960">
        <v>22</v>
      </c>
      <c r="D960" t="s">
        <v>106</v>
      </c>
      <c r="E960" t="s">
        <v>104</v>
      </c>
      <c r="F960" t="s">
        <v>102</v>
      </c>
      <c r="G960">
        <v>1</v>
      </c>
      <c r="H960">
        <v>2E+20</v>
      </c>
      <c r="I960">
        <v>1</v>
      </c>
      <c r="J960">
        <v>1</v>
      </c>
      <c r="K960">
        <v>1</v>
      </c>
      <c r="L960">
        <v>0</v>
      </c>
      <c r="M96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960" s="5" cm="1">
        <f t="array" ref="N960">MAX(IF((ProjectInfoTable[ProjectName]=ContinuousStatsTable[[#This Row],[ProjectName]]),(ProjectInfoTable[ProjectName]=ContinuousStatsTable[[#This Row],[ProjectName]])*ProjectInfoTable[NumberOfReplications]))</f>
        <v>40</v>
      </c>
      <c r="O960" s="5" cm="1">
        <f t="array" ref="O960">IFERROR(AVERAGE(IF((ContinuousStatsTable[GroupByKey]=ContinuousStatsTable[[#This Row],[GroupByKey]]),(ContinuousStatsTable[GroupByKey]=ContinuousStatsTable[[#This Row],[GroupByKey]])*ContinuousStatsTable[Average])),0)</f>
        <v>1</v>
      </c>
      <c r="P960" s="5" cm="1">
        <f t="array" ref="P960">IFERROR(_xlfn.STDEV.S(IF((ContinuousStatsTable[GroupByKey]=ContinuousStatsTable[[#This Row],[GroupByKey]]),(ContinuousStatsTable[GroupByKey]=ContinuousStatsTable[[#This Row],[GroupByKey]])*ContinuousStatsTable[Average])),0)</f>
        <v>0</v>
      </c>
      <c r="Q960" s="5" cm="1">
        <f t="array" ref="Q960">MAX(IF((ProjectInfoTable[ProjectName]=ContinuousStatsTable[[#This Row],[ProjectName]]),(ProjectInfoTable[ProjectName]=ContinuousStatsTable[[#This Row],[ProjectName]])*ProjectInfoTable[ConfidenceInterval]))</f>
        <v>0.95</v>
      </c>
      <c r="R9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0" s="5" cm="1">
        <f t="array" ref="S960">MIN(IF((ContinuousStatsTable[GroupByKey]=ContinuousStatsTable[[#This Row],[GroupByKey]]),(ContinuousStatsTable[GroupByKey]=ContinuousStatsTable[[#This Row],[GroupByKey]])*ContinuousStatsTable[Average]))</f>
        <v>1</v>
      </c>
      <c r="T960" s="5" cm="1">
        <f t="array" ref="T960">MAX(IF((ContinuousStatsTable[GroupByKey]=ContinuousStatsTable[[#This Row],[GroupByKey]]),(ContinuousStatsTable[GroupByKey]=ContinuousStatsTable[[#This Row],[GroupByKey]])*ContinuousStatsTable[Average]))</f>
        <v>1</v>
      </c>
      <c r="U960" s="5">
        <f>IF((ContinuousStatsTable[[#This Row],[RepsRequested]]&gt;1),ContinuousStatsTable[[#This Row],[HalfWidth]],ContinuousStatsTable[[#This Row],[BatchMeansHalfWidth]])</f>
        <v>0</v>
      </c>
    </row>
    <row r="961" spans="1:21" x14ac:dyDescent="0.35">
      <c r="A961" t="s">
        <v>68</v>
      </c>
      <c r="B961" t="s">
        <v>70</v>
      </c>
      <c r="C961">
        <v>22</v>
      </c>
      <c r="D961" t="s">
        <v>88</v>
      </c>
      <c r="E961" t="s">
        <v>98</v>
      </c>
      <c r="F961" t="s">
        <v>73</v>
      </c>
      <c r="G961">
        <v>0</v>
      </c>
      <c r="H961">
        <v>2E+20</v>
      </c>
      <c r="I961">
        <v>0</v>
      </c>
      <c r="J961">
        <v>0</v>
      </c>
      <c r="K961">
        <v>0</v>
      </c>
      <c r="L961">
        <v>0</v>
      </c>
      <c r="M96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961" s="5" cm="1">
        <f t="array" ref="N961">MAX(IF((ProjectInfoTable[ProjectName]=ContinuousStatsTable[[#This Row],[ProjectName]]),(ProjectInfoTable[ProjectName]=ContinuousStatsTable[[#This Row],[ProjectName]])*ProjectInfoTable[NumberOfReplications]))</f>
        <v>40</v>
      </c>
      <c r="O961" s="5" cm="1">
        <f t="array" ref="O961">IFERROR(AVERAGE(IF((ContinuousStatsTable[GroupByKey]=ContinuousStatsTable[[#This Row],[GroupByKey]]),(ContinuousStatsTable[GroupByKey]=ContinuousStatsTable[[#This Row],[GroupByKey]])*ContinuousStatsTable[Average])),0)</f>
        <v>0</v>
      </c>
      <c r="P961" s="5" cm="1">
        <f t="array" ref="P961">IFERROR(_xlfn.STDEV.S(IF((ContinuousStatsTable[GroupByKey]=ContinuousStatsTable[[#This Row],[GroupByKey]]),(ContinuousStatsTable[GroupByKey]=ContinuousStatsTable[[#This Row],[GroupByKey]])*ContinuousStatsTable[Average])),0)</f>
        <v>0</v>
      </c>
      <c r="Q961" s="5" cm="1">
        <f t="array" ref="Q961">MAX(IF((ProjectInfoTable[ProjectName]=ContinuousStatsTable[[#This Row],[ProjectName]]),(ProjectInfoTable[ProjectName]=ContinuousStatsTable[[#This Row],[ProjectName]])*ProjectInfoTable[ConfidenceInterval]))</f>
        <v>0.95</v>
      </c>
      <c r="R9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1" s="5" cm="1">
        <f t="array" ref="S961">MIN(IF((ContinuousStatsTable[GroupByKey]=ContinuousStatsTable[[#This Row],[GroupByKey]]),(ContinuousStatsTable[GroupByKey]=ContinuousStatsTable[[#This Row],[GroupByKey]])*ContinuousStatsTable[Average]))</f>
        <v>0</v>
      </c>
      <c r="T961" s="5" cm="1">
        <f t="array" ref="T961">MAX(IF((ContinuousStatsTable[GroupByKey]=ContinuousStatsTable[[#This Row],[GroupByKey]]),(ContinuousStatsTable[GroupByKey]=ContinuousStatsTable[[#This Row],[GroupByKey]])*ContinuousStatsTable[Average]))</f>
        <v>0</v>
      </c>
      <c r="U961" s="5">
        <f>IF((ContinuousStatsTable[[#This Row],[RepsRequested]]&gt;1),ContinuousStatsTable[[#This Row],[HalfWidth]],ContinuousStatsTable[[#This Row],[BatchMeansHalfWidth]])</f>
        <v>0</v>
      </c>
    </row>
    <row r="962" spans="1:21" x14ac:dyDescent="0.35">
      <c r="A962" t="s">
        <v>68</v>
      </c>
      <c r="B962" t="s">
        <v>70</v>
      </c>
      <c r="C962">
        <v>22</v>
      </c>
      <c r="D962" t="s">
        <v>89</v>
      </c>
      <c r="E962" t="s">
        <v>98</v>
      </c>
      <c r="F962" t="s">
        <v>73</v>
      </c>
      <c r="G962">
        <v>0.30940087628672103</v>
      </c>
      <c r="H962">
        <v>2E+20</v>
      </c>
      <c r="I962">
        <v>0</v>
      </c>
      <c r="J962">
        <v>8</v>
      </c>
      <c r="K962">
        <v>0</v>
      </c>
      <c r="L962">
        <v>0</v>
      </c>
      <c r="M96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962" s="5" cm="1">
        <f t="array" ref="N962">MAX(IF((ProjectInfoTable[ProjectName]=ContinuousStatsTable[[#This Row],[ProjectName]]),(ProjectInfoTable[ProjectName]=ContinuousStatsTable[[#This Row],[ProjectName]])*ProjectInfoTable[NumberOfReplications]))</f>
        <v>40</v>
      </c>
      <c r="O962" s="5" cm="1">
        <f t="array" ref="O96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962" s="5" cm="1">
        <f t="array" ref="P96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962" s="5" cm="1">
        <f t="array" ref="Q962">MAX(IF((ProjectInfoTable[ProjectName]=ContinuousStatsTable[[#This Row],[ProjectName]]),(ProjectInfoTable[ProjectName]=ContinuousStatsTable[[#This Row],[ProjectName]])*ProjectInfoTable[ConfidenceInterval]))</f>
        <v>0.95</v>
      </c>
      <c r="R9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962" s="5" cm="1">
        <f t="array" ref="S962">MIN(IF((ContinuousStatsTable[GroupByKey]=ContinuousStatsTable[[#This Row],[GroupByKey]]),(ContinuousStatsTable[GroupByKey]=ContinuousStatsTable[[#This Row],[GroupByKey]])*ContinuousStatsTable[Average]))</f>
        <v>0.204887090690615</v>
      </c>
      <c r="T962" s="5" cm="1">
        <f t="array" ref="T962">MAX(IF((ContinuousStatsTable[GroupByKey]=ContinuousStatsTable[[#This Row],[GroupByKey]]),(ContinuousStatsTable[GroupByKey]=ContinuousStatsTable[[#This Row],[GroupByKey]])*ContinuousStatsTable[Average]))</f>
        <v>0.964264608806778</v>
      </c>
      <c r="U962" s="5">
        <f>IF((ContinuousStatsTable[[#This Row],[RepsRequested]]&gt;1),ContinuousStatsTable[[#This Row],[HalfWidth]],ContinuousStatsTable[[#This Row],[BatchMeansHalfWidth]])</f>
        <v>4.9144138657566706E-2</v>
      </c>
    </row>
    <row r="963" spans="1:21" x14ac:dyDescent="0.35">
      <c r="A963" t="s">
        <v>68</v>
      </c>
      <c r="B963" t="s">
        <v>70</v>
      </c>
      <c r="C963">
        <v>22</v>
      </c>
      <c r="D963" t="s">
        <v>107</v>
      </c>
      <c r="E963" t="s">
        <v>101</v>
      </c>
      <c r="F963" t="s">
        <v>102</v>
      </c>
      <c r="G963">
        <v>7.8159862411434702E-2</v>
      </c>
      <c r="H963">
        <v>2E+20</v>
      </c>
      <c r="I963">
        <v>0</v>
      </c>
      <c r="J963">
        <v>1</v>
      </c>
      <c r="K963">
        <v>0</v>
      </c>
      <c r="L963">
        <v>0</v>
      </c>
      <c r="M96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963" s="5" cm="1">
        <f t="array" ref="N963">MAX(IF((ProjectInfoTable[ProjectName]=ContinuousStatsTable[[#This Row],[ProjectName]]),(ProjectInfoTable[ProjectName]=ContinuousStatsTable[[#This Row],[ProjectName]])*ProjectInfoTable[NumberOfReplications]))</f>
        <v>40</v>
      </c>
      <c r="O963" s="5" cm="1">
        <f t="array" ref="O96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963" s="5" cm="1">
        <f t="array" ref="P96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963" s="5" cm="1">
        <f t="array" ref="Q963">MAX(IF((ProjectInfoTable[ProjectName]=ContinuousStatsTable[[#This Row],[ProjectName]]),(ProjectInfoTable[ProjectName]=ContinuousStatsTable[[#This Row],[ProjectName]])*ProjectInfoTable[ConfidenceInterval]))</f>
        <v>0.95</v>
      </c>
      <c r="R9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963" s="5" cm="1">
        <f t="array" ref="S963">MIN(IF((ContinuousStatsTable[GroupByKey]=ContinuousStatsTable[[#This Row],[GroupByKey]]),(ContinuousStatsTable[GroupByKey]=ContinuousStatsTable[[#This Row],[GroupByKey]])*ContinuousStatsTable[Average]))</f>
        <v>5.37537032568541E-2</v>
      </c>
      <c r="T963" s="5" cm="1">
        <f t="array" ref="T963">MAX(IF((ContinuousStatsTable[GroupByKey]=ContinuousStatsTable[[#This Row],[GroupByKey]]),(ContinuousStatsTable[GroupByKey]=ContinuousStatsTable[[#This Row],[GroupByKey]])*ContinuousStatsTable[Average]))</f>
        <v>0.25294900578934798</v>
      </c>
      <c r="U963" s="5">
        <f>IF((ContinuousStatsTable[[#This Row],[RepsRequested]]&gt;1),ContinuousStatsTable[[#This Row],[HalfWidth]],ContinuousStatsTable[[#This Row],[BatchMeansHalfWidth]])</f>
        <v>1.2546446473909312E-2</v>
      </c>
    </row>
    <row r="964" spans="1:21" x14ac:dyDescent="0.35">
      <c r="A964" t="s">
        <v>68</v>
      </c>
      <c r="B964" t="s">
        <v>70</v>
      </c>
      <c r="C964">
        <v>22</v>
      </c>
      <c r="D964" t="s">
        <v>107</v>
      </c>
      <c r="E964" t="s">
        <v>103</v>
      </c>
      <c r="F964" t="s">
        <v>102</v>
      </c>
      <c r="G964">
        <v>0.15631972482286899</v>
      </c>
      <c r="H964">
        <v>2E+20</v>
      </c>
      <c r="I964">
        <v>0</v>
      </c>
      <c r="J964">
        <v>2</v>
      </c>
      <c r="K964">
        <v>0</v>
      </c>
      <c r="L964">
        <v>0</v>
      </c>
      <c r="M96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964" s="5" cm="1">
        <f t="array" ref="N964">MAX(IF((ProjectInfoTable[ProjectName]=ContinuousStatsTable[[#This Row],[ProjectName]]),(ProjectInfoTable[ProjectName]=ContinuousStatsTable[[#This Row],[ProjectName]])*ProjectInfoTable[NumberOfReplications]))</f>
        <v>40</v>
      </c>
      <c r="O964" s="5" cm="1">
        <f t="array" ref="O96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964" s="5" cm="1">
        <f t="array" ref="P96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964" s="5" cm="1">
        <f t="array" ref="Q964">MAX(IF((ProjectInfoTable[ProjectName]=ContinuousStatsTable[[#This Row],[ProjectName]]),(ProjectInfoTable[ProjectName]=ContinuousStatsTable[[#This Row],[ProjectName]])*ProjectInfoTable[ConfidenceInterval]))</f>
        <v>0.95</v>
      </c>
      <c r="R9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964" s="5" cm="1">
        <f t="array" ref="S964">MIN(IF((ContinuousStatsTable[GroupByKey]=ContinuousStatsTable[[#This Row],[GroupByKey]]),(ContinuousStatsTable[GroupByKey]=ContinuousStatsTable[[#This Row],[GroupByKey]])*ContinuousStatsTable[Average]))</f>
        <v>0.10750740651370801</v>
      </c>
      <c r="T964" s="5" cm="1">
        <f t="array" ref="T964">MAX(IF((ContinuousStatsTable[GroupByKey]=ContinuousStatsTable[[#This Row],[GroupByKey]]),(ContinuousStatsTable[GroupByKey]=ContinuousStatsTable[[#This Row],[GroupByKey]])*ContinuousStatsTable[Average]))</f>
        <v>0.50589801157869696</v>
      </c>
      <c r="U964" s="5">
        <f>IF((ContinuousStatsTable[[#This Row],[RepsRequested]]&gt;1),ContinuousStatsTable[[#This Row],[HalfWidth]],ContinuousStatsTable[[#This Row],[BatchMeansHalfWidth]])</f>
        <v>2.5092892947818527E-2</v>
      </c>
    </row>
    <row r="965" spans="1:21" x14ac:dyDescent="0.35">
      <c r="A965" t="s">
        <v>68</v>
      </c>
      <c r="B965" t="s">
        <v>70</v>
      </c>
      <c r="C965">
        <v>22</v>
      </c>
      <c r="D965" t="s">
        <v>107</v>
      </c>
      <c r="E965" t="s">
        <v>104</v>
      </c>
      <c r="F965" t="s">
        <v>102</v>
      </c>
      <c r="G965">
        <v>2</v>
      </c>
      <c r="H965">
        <v>2E+20</v>
      </c>
      <c r="I965">
        <v>2</v>
      </c>
      <c r="J965">
        <v>2</v>
      </c>
      <c r="K965">
        <v>2</v>
      </c>
      <c r="L965">
        <v>0</v>
      </c>
      <c r="M96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965" s="5" cm="1">
        <f t="array" ref="N965">MAX(IF((ProjectInfoTable[ProjectName]=ContinuousStatsTable[[#This Row],[ProjectName]]),(ProjectInfoTable[ProjectName]=ContinuousStatsTable[[#This Row],[ProjectName]])*ProjectInfoTable[NumberOfReplications]))</f>
        <v>40</v>
      </c>
      <c r="O965" s="5" cm="1">
        <f t="array" ref="O965">IFERROR(AVERAGE(IF((ContinuousStatsTable[GroupByKey]=ContinuousStatsTable[[#This Row],[GroupByKey]]),(ContinuousStatsTable[GroupByKey]=ContinuousStatsTable[[#This Row],[GroupByKey]])*ContinuousStatsTable[Average])),0)</f>
        <v>2</v>
      </c>
      <c r="P965" s="5" cm="1">
        <f t="array" ref="P965">IFERROR(_xlfn.STDEV.S(IF((ContinuousStatsTable[GroupByKey]=ContinuousStatsTable[[#This Row],[GroupByKey]]),(ContinuousStatsTable[GroupByKey]=ContinuousStatsTable[[#This Row],[GroupByKey]])*ContinuousStatsTable[Average])),0)</f>
        <v>0</v>
      </c>
      <c r="Q965" s="5" cm="1">
        <f t="array" ref="Q965">MAX(IF((ProjectInfoTable[ProjectName]=ContinuousStatsTable[[#This Row],[ProjectName]]),(ProjectInfoTable[ProjectName]=ContinuousStatsTable[[#This Row],[ProjectName]])*ProjectInfoTable[ConfidenceInterval]))</f>
        <v>0.95</v>
      </c>
      <c r="R9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5" s="5" cm="1">
        <f t="array" ref="S965">MIN(IF((ContinuousStatsTable[GroupByKey]=ContinuousStatsTable[[#This Row],[GroupByKey]]),(ContinuousStatsTable[GroupByKey]=ContinuousStatsTable[[#This Row],[GroupByKey]])*ContinuousStatsTable[Average]))</f>
        <v>2</v>
      </c>
      <c r="T965" s="5" cm="1">
        <f t="array" ref="T965">MAX(IF((ContinuousStatsTable[GroupByKey]=ContinuousStatsTable[[#This Row],[GroupByKey]]),(ContinuousStatsTable[GroupByKey]=ContinuousStatsTable[[#This Row],[GroupByKey]])*ContinuousStatsTable[Average]))</f>
        <v>2</v>
      </c>
      <c r="U965" s="5">
        <f>IF((ContinuousStatsTable[[#This Row],[RepsRequested]]&gt;1),ContinuousStatsTable[[#This Row],[HalfWidth]],ContinuousStatsTable[[#This Row],[BatchMeansHalfWidth]])</f>
        <v>0</v>
      </c>
    </row>
    <row r="966" spans="1:21" x14ac:dyDescent="0.35">
      <c r="A966" t="s">
        <v>68</v>
      </c>
      <c r="B966" t="s">
        <v>70</v>
      </c>
      <c r="C966">
        <v>22</v>
      </c>
      <c r="D966" t="s">
        <v>90</v>
      </c>
      <c r="E966" t="s">
        <v>98</v>
      </c>
      <c r="F966" t="s">
        <v>73</v>
      </c>
      <c r="G966">
        <v>0</v>
      </c>
      <c r="H966">
        <v>2E+20</v>
      </c>
      <c r="I966">
        <v>0</v>
      </c>
      <c r="J966">
        <v>0</v>
      </c>
      <c r="K966">
        <v>0</v>
      </c>
      <c r="L966">
        <v>0</v>
      </c>
      <c r="M96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966" s="5" cm="1">
        <f t="array" ref="N966">MAX(IF((ProjectInfoTable[ProjectName]=ContinuousStatsTable[[#This Row],[ProjectName]]),(ProjectInfoTable[ProjectName]=ContinuousStatsTable[[#This Row],[ProjectName]])*ProjectInfoTable[NumberOfReplications]))</f>
        <v>40</v>
      </c>
      <c r="O966" s="5" cm="1">
        <f t="array" ref="O96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966" s="5" cm="1">
        <f t="array" ref="P96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966" s="5" cm="1">
        <f t="array" ref="Q966">MAX(IF((ProjectInfoTable[ProjectName]=ContinuousStatsTable[[#This Row],[ProjectName]]),(ProjectInfoTable[ProjectName]=ContinuousStatsTable[[#This Row],[ProjectName]])*ProjectInfoTable[ConfidenceInterval]))</f>
        <v>0.95</v>
      </c>
      <c r="R9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966" s="5" cm="1">
        <f t="array" ref="S966">MIN(IF((ContinuousStatsTable[GroupByKey]=ContinuousStatsTable[[#This Row],[GroupByKey]]),(ContinuousStatsTable[GroupByKey]=ContinuousStatsTable[[#This Row],[GroupByKey]])*ContinuousStatsTable[Average]))</f>
        <v>0</v>
      </c>
      <c r="T966" s="5" cm="1">
        <f t="array" ref="T966">MAX(IF((ContinuousStatsTable[GroupByKey]=ContinuousStatsTable[[#This Row],[GroupByKey]]),(ContinuousStatsTable[GroupByKey]=ContinuousStatsTable[[#This Row],[GroupByKey]])*ContinuousStatsTable[Average]))</f>
        <v>3.9129347275412202E-2</v>
      </c>
      <c r="U966" s="5">
        <f>IF((ContinuousStatsTable[[#This Row],[RepsRequested]]&gt;1),ContinuousStatsTable[[#This Row],[HalfWidth]],ContinuousStatsTable[[#This Row],[BatchMeansHalfWidth]])</f>
        <v>2.9617305217409431E-3</v>
      </c>
    </row>
    <row r="967" spans="1:21" x14ac:dyDescent="0.35">
      <c r="A967" t="s">
        <v>68</v>
      </c>
      <c r="B967" t="s">
        <v>70</v>
      </c>
      <c r="C967">
        <v>22</v>
      </c>
      <c r="D967" t="s">
        <v>91</v>
      </c>
      <c r="E967" t="s">
        <v>98</v>
      </c>
      <c r="F967" t="s">
        <v>73</v>
      </c>
      <c r="G967">
        <v>0</v>
      </c>
      <c r="H967">
        <v>2E+20</v>
      </c>
      <c r="I967">
        <v>0</v>
      </c>
      <c r="J967">
        <v>0</v>
      </c>
      <c r="K967">
        <v>0</v>
      </c>
      <c r="L967">
        <v>0</v>
      </c>
      <c r="M96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967" s="5" cm="1">
        <f t="array" ref="N967">MAX(IF((ProjectInfoTable[ProjectName]=ContinuousStatsTable[[#This Row],[ProjectName]]),(ProjectInfoTable[ProjectName]=ContinuousStatsTable[[#This Row],[ProjectName]])*ProjectInfoTable[NumberOfReplications]))</f>
        <v>40</v>
      </c>
      <c r="O967" s="5" cm="1">
        <f t="array" ref="O96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967" s="5" cm="1">
        <f t="array" ref="P96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967" s="5" cm="1">
        <f t="array" ref="Q967">MAX(IF((ProjectInfoTable[ProjectName]=ContinuousStatsTable[[#This Row],[ProjectName]]),(ProjectInfoTable[ProjectName]=ContinuousStatsTable[[#This Row],[ProjectName]])*ProjectInfoTable[ConfidenceInterval]))</f>
        <v>0.95</v>
      </c>
      <c r="R9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967" s="5" cm="1">
        <f t="array" ref="S967">MIN(IF((ContinuousStatsTable[GroupByKey]=ContinuousStatsTable[[#This Row],[GroupByKey]]),(ContinuousStatsTable[GroupByKey]=ContinuousStatsTable[[#This Row],[GroupByKey]])*ContinuousStatsTable[Average]))</f>
        <v>0</v>
      </c>
      <c r="T967" s="5" cm="1">
        <f t="array" ref="T967">MAX(IF((ContinuousStatsTable[GroupByKey]=ContinuousStatsTable[[#This Row],[GroupByKey]]),(ContinuousStatsTable[GroupByKey]=ContinuousStatsTable[[#This Row],[GroupByKey]])*ContinuousStatsTable[Average]))</f>
        <v>5.1297285883804403E-2</v>
      </c>
      <c r="U967" s="5">
        <f>IF((ContinuousStatsTable[[#This Row],[RepsRequested]]&gt;1),ContinuousStatsTable[[#This Row],[HalfWidth]],ContinuousStatsTable[[#This Row],[BatchMeansHalfWidth]])</f>
        <v>4.266409302196481E-3</v>
      </c>
    </row>
    <row r="968" spans="1:21" x14ac:dyDescent="0.35">
      <c r="A968" t="s">
        <v>68</v>
      </c>
      <c r="B968" t="s">
        <v>70</v>
      </c>
      <c r="C968">
        <v>22</v>
      </c>
      <c r="D968" t="s">
        <v>92</v>
      </c>
      <c r="E968" t="s">
        <v>98</v>
      </c>
      <c r="F968" t="s">
        <v>73</v>
      </c>
      <c r="G968">
        <v>3.8930754250995498</v>
      </c>
      <c r="H968">
        <v>2E+20</v>
      </c>
      <c r="I968">
        <v>0</v>
      </c>
      <c r="J968">
        <v>10</v>
      </c>
      <c r="K968">
        <v>3</v>
      </c>
      <c r="L968">
        <v>0</v>
      </c>
      <c r="M96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968" s="5" cm="1">
        <f t="array" ref="N968">MAX(IF((ProjectInfoTable[ProjectName]=ContinuousStatsTable[[#This Row],[ProjectName]]),(ProjectInfoTable[ProjectName]=ContinuousStatsTable[[#This Row],[ProjectName]])*ProjectInfoTable[NumberOfReplications]))</f>
        <v>40</v>
      </c>
      <c r="O968" s="5" cm="1">
        <f t="array" ref="O96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968" s="5" cm="1">
        <f t="array" ref="P96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968" s="5" cm="1">
        <f t="array" ref="Q968">MAX(IF((ProjectInfoTable[ProjectName]=ContinuousStatsTable[[#This Row],[ProjectName]]),(ProjectInfoTable[ProjectName]=ContinuousStatsTable[[#This Row],[ProjectName]])*ProjectInfoTable[ConfidenceInterval]))</f>
        <v>0.95</v>
      </c>
      <c r="R9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968" s="5" cm="1">
        <f t="array" ref="S968">MIN(IF((ContinuousStatsTable[GroupByKey]=ContinuousStatsTable[[#This Row],[GroupByKey]]),(ContinuousStatsTable[GroupByKey]=ContinuousStatsTable[[#This Row],[GroupByKey]])*ContinuousStatsTable[Average]))</f>
        <v>3.0665287286053702</v>
      </c>
      <c r="T968" s="5" cm="1">
        <f t="array" ref="T968">MAX(IF((ContinuousStatsTable[GroupByKey]=ContinuousStatsTable[[#This Row],[GroupByKey]]),(ContinuousStatsTable[GroupByKey]=ContinuousStatsTable[[#This Row],[GroupByKey]])*ContinuousStatsTable[Average]))</f>
        <v>5.6439865641560401</v>
      </c>
      <c r="U968" s="5">
        <f>IF((ContinuousStatsTable[[#This Row],[RepsRequested]]&gt;1),ContinuousStatsTable[[#This Row],[HalfWidth]],ContinuousStatsTable[[#This Row],[BatchMeansHalfWidth]])</f>
        <v>0.22493791736316851</v>
      </c>
    </row>
    <row r="969" spans="1:21" x14ac:dyDescent="0.35">
      <c r="A969" t="s">
        <v>68</v>
      </c>
      <c r="B969" t="s">
        <v>70</v>
      </c>
      <c r="C969">
        <v>22</v>
      </c>
      <c r="D969" t="s">
        <v>94</v>
      </c>
      <c r="E969" t="s">
        <v>98</v>
      </c>
      <c r="F969" t="s">
        <v>73</v>
      </c>
      <c r="G969">
        <v>0</v>
      </c>
      <c r="H969">
        <v>2E+20</v>
      </c>
      <c r="I969">
        <v>0</v>
      </c>
      <c r="J969">
        <v>0</v>
      </c>
      <c r="K969">
        <v>0</v>
      </c>
      <c r="L969">
        <v>0</v>
      </c>
      <c r="M96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969" s="5" cm="1">
        <f t="array" ref="N969">MAX(IF((ProjectInfoTable[ProjectName]=ContinuousStatsTable[[#This Row],[ProjectName]]),(ProjectInfoTable[ProjectName]=ContinuousStatsTable[[#This Row],[ProjectName]])*ProjectInfoTable[NumberOfReplications]))</f>
        <v>40</v>
      </c>
      <c r="O969" s="5" cm="1">
        <f t="array" ref="O969">IFERROR(AVERAGE(IF((ContinuousStatsTable[GroupByKey]=ContinuousStatsTable[[#This Row],[GroupByKey]]),(ContinuousStatsTable[GroupByKey]=ContinuousStatsTable[[#This Row],[GroupByKey]])*ContinuousStatsTable[Average])),0)</f>
        <v>0</v>
      </c>
      <c r="P969" s="5" cm="1">
        <f t="array" ref="P969">IFERROR(_xlfn.STDEV.S(IF((ContinuousStatsTable[GroupByKey]=ContinuousStatsTable[[#This Row],[GroupByKey]]),(ContinuousStatsTable[GroupByKey]=ContinuousStatsTable[[#This Row],[GroupByKey]])*ContinuousStatsTable[Average])),0)</f>
        <v>0</v>
      </c>
      <c r="Q969" s="5" cm="1">
        <f t="array" ref="Q969">MAX(IF((ProjectInfoTable[ProjectName]=ContinuousStatsTable[[#This Row],[ProjectName]]),(ProjectInfoTable[ProjectName]=ContinuousStatsTable[[#This Row],[ProjectName]])*ProjectInfoTable[ConfidenceInterval]))</f>
        <v>0.95</v>
      </c>
      <c r="R9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9" s="5" cm="1">
        <f t="array" ref="S969">MIN(IF((ContinuousStatsTable[GroupByKey]=ContinuousStatsTable[[#This Row],[GroupByKey]]),(ContinuousStatsTable[GroupByKey]=ContinuousStatsTable[[#This Row],[GroupByKey]])*ContinuousStatsTable[Average]))</f>
        <v>0</v>
      </c>
      <c r="T969" s="5" cm="1">
        <f t="array" ref="T969">MAX(IF((ContinuousStatsTable[GroupByKey]=ContinuousStatsTable[[#This Row],[GroupByKey]]),(ContinuousStatsTable[GroupByKey]=ContinuousStatsTable[[#This Row],[GroupByKey]])*ContinuousStatsTable[Average]))</f>
        <v>0</v>
      </c>
      <c r="U969" s="5">
        <f>IF((ContinuousStatsTable[[#This Row],[RepsRequested]]&gt;1),ContinuousStatsTable[[#This Row],[HalfWidth]],ContinuousStatsTable[[#This Row],[BatchMeansHalfWidth]])</f>
        <v>0</v>
      </c>
    </row>
    <row r="970" spans="1:21" x14ac:dyDescent="0.35">
      <c r="A970" t="s">
        <v>68</v>
      </c>
      <c r="B970" t="s">
        <v>70</v>
      </c>
      <c r="C970">
        <v>22</v>
      </c>
      <c r="D970" t="s">
        <v>95</v>
      </c>
      <c r="E970" t="s">
        <v>98</v>
      </c>
      <c r="F970" t="s">
        <v>73</v>
      </c>
      <c r="G970">
        <v>2.5265036189522801E-2</v>
      </c>
      <c r="H970">
        <v>2E+20</v>
      </c>
      <c r="I970">
        <v>0</v>
      </c>
      <c r="J970">
        <v>9</v>
      </c>
      <c r="K970">
        <v>0</v>
      </c>
      <c r="L970">
        <v>0</v>
      </c>
      <c r="M97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970" s="5" cm="1">
        <f t="array" ref="N970">MAX(IF((ProjectInfoTable[ProjectName]=ContinuousStatsTable[[#This Row],[ProjectName]]),(ProjectInfoTable[ProjectName]=ContinuousStatsTable[[#This Row],[ProjectName]])*ProjectInfoTable[NumberOfReplications]))</f>
        <v>40</v>
      </c>
      <c r="O970" s="5" cm="1">
        <f t="array" ref="O97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970" s="5" cm="1">
        <f t="array" ref="P97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970" s="5" cm="1">
        <f t="array" ref="Q970">MAX(IF((ProjectInfoTable[ProjectName]=ContinuousStatsTable[[#This Row],[ProjectName]]),(ProjectInfoTable[ProjectName]=ContinuousStatsTable[[#This Row],[ProjectName]])*ProjectInfoTable[ConfidenceInterval]))</f>
        <v>0.95</v>
      </c>
      <c r="R9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970" s="5" cm="1">
        <f t="array" ref="S970">MIN(IF((ContinuousStatsTable[GroupByKey]=ContinuousStatsTable[[#This Row],[GroupByKey]]),(ContinuousStatsTable[GroupByKey]=ContinuousStatsTable[[#This Row],[GroupByKey]])*ContinuousStatsTable[Average]))</f>
        <v>0</v>
      </c>
      <c r="T970" s="5" cm="1">
        <f t="array" ref="T970">MAX(IF((ContinuousStatsTable[GroupByKey]=ContinuousStatsTable[[#This Row],[GroupByKey]]),(ContinuousStatsTable[GroupByKey]=ContinuousStatsTable[[#This Row],[GroupByKey]])*ContinuousStatsTable[Average]))</f>
        <v>0.44531135910512998</v>
      </c>
      <c r="U970" s="5">
        <f>IF((ContinuousStatsTable[[#This Row],[RepsRequested]]&gt;1),ContinuousStatsTable[[#This Row],[HalfWidth]],ContinuousStatsTable[[#This Row],[BatchMeansHalfWidth]])</f>
        <v>4.0313835051106688E-2</v>
      </c>
    </row>
    <row r="971" spans="1:21" x14ac:dyDescent="0.35">
      <c r="A971" t="s">
        <v>68</v>
      </c>
      <c r="B971" t="s">
        <v>70</v>
      </c>
      <c r="C971">
        <v>22</v>
      </c>
      <c r="D971" t="s">
        <v>108</v>
      </c>
      <c r="E971" t="s">
        <v>101</v>
      </c>
      <c r="F971" t="s">
        <v>102</v>
      </c>
      <c r="G971">
        <v>0</v>
      </c>
      <c r="H971">
        <v>2E+20</v>
      </c>
      <c r="I971">
        <v>0</v>
      </c>
      <c r="J971">
        <v>0</v>
      </c>
      <c r="K971">
        <v>0</v>
      </c>
      <c r="L971">
        <v>0</v>
      </c>
      <c r="M97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971" s="5" cm="1">
        <f t="array" ref="N971">MAX(IF((ProjectInfoTable[ProjectName]=ContinuousStatsTable[[#This Row],[ProjectName]]),(ProjectInfoTable[ProjectName]=ContinuousStatsTable[[#This Row],[ProjectName]])*ProjectInfoTable[NumberOfReplications]))</f>
        <v>40</v>
      </c>
      <c r="O971" s="5" cm="1">
        <f t="array" ref="O971">IFERROR(AVERAGE(IF((ContinuousStatsTable[GroupByKey]=ContinuousStatsTable[[#This Row],[GroupByKey]]),(ContinuousStatsTable[GroupByKey]=ContinuousStatsTable[[#This Row],[GroupByKey]])*ContinuousStatsTable[Average])),0)</f>
        <v>0</v>
      </c>
      <c r="P971" s="5" cm="1">
        <f t="array" ref="P971">IFERROR(_xlfn.STDEV.S(IF((ContinuousStatsTable[GroupByKey]=ContinuousStatsTable[[#This Row],[GroupByKey]]),(ContinuousStatsTable[GroupByKey]=ContinuousStatsTable[[#This Row],[GroupByKey]])*ContinuousStatsTable[Average])),0)</f>
        <v>0</v>
      </c>
      <c r="Q971" s="5" cm="1">
        <f t="array" ref="Q971">MAX(IF((ProjectInfoTable[ProjectName]=ContinuousStatsTable[[#This Row],[ProjectName]]),(ProjectInfoTable[ProjectName]=ContinuousStatsTable[[#This Row],[ProjectName]])*ProjectInfoTable[ConfidenceInterval]))</f>
        <v>0.95</v>
      </c>
      <c r="R9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1" s="5" cm="1">
        <f t="array" ref="S971">MIN(IF((ContinuousStatsTable[GroupByKey]=ContinuousStatsTable[[#This Row],[GroupByKey]]),(ContinuousStatsTable[GroupByKey]=ContinuousStatsTable[[#This Row],[GroupByKey]])*ContinuousStatsTable[Average]))</f>
        <v>0</v>
      </c>
      <c r="T971" s="5" cm="1">
        <f t="array" ref="T971">MAX(IF((ContinuousStatsTable[GroupByKey]=ContinuousStatsTable[[#This Row],[GroupByKey]]),(ContinuousStatsTable[GroupByKey]=ContinuousStatsTable[[#This Row],[GroupByKey]])*ContinuousStatsTable[Average]))</f>
        <v>0</v>
      </c>
      <c r="U971" s="5">
        <f>IF((ContinuousStatsTable[[#This Row],[RepsRequested]]&gt;1),ContinuousStatsTable[[#This Row],[HalfWidth]],ContinuousStatsTable[[#This Row],[BatchMeansHalfWidth]])</f>
        <v>0</v>
      </c>
    </row>
    <row r="972" spans="1:21" x14ac:dyDescent="0.35">
      <c r="A972" t="s">
        <v>68</v>
      </c>
      <c r="B972" t="s">
        <v>70</v>
      </c>
      <c r="C972">
        <v>22</v>
      </c>
      <c r="D972" t="s">
        <v>108</v>
      </c>
      <c r="E972" t="s">
        <v>103</v>
      </c>
      <c r="F972" t="s">
        <v>102</v>
      </c>
      <c r="G972">
        <v>0</v>
      </c>
      <c r="H972">
        <v>2E+20</v>
      </c>
      <c r="I972">
        <v>0</v>
      </c>
      <c r="J972">
        <v>0</v>
      </c>
      <c r="K972">
        <v>0</v>
      </c>
      <c r="L972">
        <v>0</v>
      </c>
      <c r="M97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972" s="5" cm="1">
        <f t="array" ref="N972">MAX(IF((ProjectInfoTable[ProjectName]=ContinuousStatsTable[[#This Row],[ProjectName]]),(ProjectInfoTable[ProjectName]=ContinuousStatsTable[[#This Row],[ProjectName]])*ProjectInfoTable[NumberOfReplications]))</f>
        <v>40</v>
      </c>
      <c r="O972" s="5" cm="1">
        <f t="array" ref="O972">IFERROR(AVERAGE(IF((ContinuousStatsTable[GroupByKey]=ContinuousStatsTable[[#This Row],[GroupByKey]]),(ContinuousStatsTable[GroupByKey]=ContinuousStatsTable[[#This Row],[GroupByKey]])*ContinuousStatsTable[Average])),0)</f>
        <v>0</v>
      </c>
      <c r="P972" s="5" cm="1">
        <f t="array" ref="P972">IFERROR(_xlfn.STDEV.S(IF((ContinuousStatsTable[GroupByKey]=ContinuousStatsTable[[#This Row],[GroupByKey]]),(ContinuousStatsTable[GroupByKey]=ContinuousStatsTable[[#This Row],[GroupByKey]])*ContinuousStatsTable[Average])),0)</f>
        <v>0</v>
      </c>
      <c r="Q972" s="5" cm="1">
        <f t="array" ref="Q972">MAX(IF((ProjectInfoTable[ProjectName]=ContinuousStatsTable[[#This Row],[ProjectName]]),(ProjectInfoTable[ProjectName]=ContinuousStatsTable[[#This Row],[ProjectName]])*ProjectInfoTable[ConfidenceInterval]))</f>
        <v>0.95</v>
      </c>
      <c r="R9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2" s="5" cm="1">
        <f t="array" ref="S972">MIN(IF((ContinuousStatsTable[GroupByKey]=ContinuousStatsTable[[#This Row],[GroupByKey]]),(ContinuousStatsTable[GroupByKey]=ContinuousStatsTable[[#This Row],[GroupByKey]])*ContinuousStatsTable[Average]))</f>
        <v>0</v>
      </c>
      <c r="T972" s="5" cm="1">
        <f t="array" ref="T972">MAX(IF((ContinuousStatsTable[GroupByKey]=ContinuousStatsTable[[#This Row],[GroupByKey]]),(ContinuousStatsTable[GroupByKey]=ContinuousStatsTable[[#This Row],[GroupByKey]])*ContinuousStatsTable[Average]))</f>
        <v>0</v>
      </c>
      <c r="U972" s="5">
        <f>IF((ContinuousStatsTable[[#This Row],[RepsRequested]]&gt;1),ContinuousStatsTable[[#This Row],[HalfWidth]],ContinuousStatsTable[[#This Row],[BatchMeansHalfWidth]])</f>
        <v>0</v>
      </c>
    </row>
    <row r="973" spans="1:21" x14ac:dyDescent="0.35">
      <c r="A973" t="s">
        <v>68</v>
      </c>
      <c r="B973" t="s">
        <v>70</v>
      </c>
      <c r="C973">
        <v>22</v>
      </c>
      <c r="D973" t="s">
        <v>108</v>
      </c>
      <c r="E973" t="s">
        <v>104</v>
      </c>
      <c r="F973" t="s">
        <v>102</v>
      </c>
      <c r="G973">
        <v>1</v>
      </c>
      <c r="H973">
        <v>2E+20</v>
      </c>
      <c r="I973">
        <v>1</v>
      </c>
      <c r="J973">
        <v>1</v>
      </c>
      <c r="K973">
        <v>1</v>
      </c>
      <c r="L973">
        <v>0</v>
      </c>
      <c r="M97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973" s="5" cm="1">
        <f t="array" ref="N973">MAX(IF((ProjectInfoTable[ProjectName]=ContinuousStatsTable[[#This Row],[ProjectName]]),(ProjectInfoTable[ProjectName]=ContinuousStatsTable[[#This Row],[ProjectName]])*ProjectInfoTable[NumberOfReplications]))</f>
        <v>40</v>
      </c>
      <c r="O973" s="5" cm="1">
        <f t="array" ref="O973">IFERROR(AVERAGE(IF((ContinuousStatsTable[GroupByKey]=ContinuousStatsTable[[#This Row],[GroupByKey]]),(ContinuousStatsTable[GroupByKey]=ContinuousStatsTable[[#This Row],[GroupByKey]])*ContinuousStatsTable[Average])),0)</f>
        <v>1</v>
      </c>
      <c r="P973" s="5" cm="1">
        <f t="array" ref="P973">IFERROR(_xlfn.STDEV.S(IF((ContinuousStatsTable[GroupByKey]=ContinuousStatsTable[[#This Row],[GroupByKey]]),(ContinuousStatsTable[GroupByKey]=ContinuousStatsTable[[#This Row],[GroupByKey]])*ContinuousStatsTable[Average])),0)</f>
        <v>0</v>
      </c>
      <c r="Q973" s="5" cm="1">
        <f t="array" ref="Q973">MAX(IF((ProjectInfoTable[ProjectName]=ContinuousStatsTable[[#This Row],[ProjectName]]),(ProjectInfoTable[ProjectName]=ContinuousStatsTable[[#This Row],[ProjectName]])*ProjectInfoTable[ConfidenceInterval]))</f>
        <v>0.95</v>
      </c>
      <c r="R9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3" s="5" cm="1">
        <f t="array" ref="S973">MIN(IF((ContinuousStatsTable[GroupByKey]=ContinuousStatsTable[[#This Row],[GroupByKey]]),(ContinuousStatsTable[GroupByKey]=ContinuousStatsTable[[#This Row],[GroupByKey]])*ContinuousStatsTable[Average]))</f>
        <v>1</v>
      </c>
      <c r="T973" s="5" cm="1">
        <f t="array" ref="T973">MAX(IF((ContinuousStatsTable[GroupByKey]=ContinuousStatsTable[[#This Row],[GroupByKey]]),(ContinuousStatsTable[GroupByKey]=ContinuousStatsTable[[#This Row],[GroupByKey]])*ContinuousStatsTable[Average]))</f>
        <v>1</v>
      </c>
      <c r="U973" s="5">
        <f>IF((ContinuousStatsTable[[#This Row],[RepsRequested]]&gt;1),ContinuousStatsTable[[#This Row],[HalfWidth]],ContinuousStatsTable[[#This Row],[BatchMeansHalfWidth]])</f>
        <v>0</v>
      </c>
    </row>
    <row r="974" spans="1:21" x14ac:dyDescent="0.35">
      <c r="A974" t="s">
        <v>68</v>
      </c>
      <c r="B974" t="s">
        <v>70</v>
      </c>
      <c r="C974">
        <v>22</v>
      </c>
      <c r="D974" t="s">
        <v>109</v>
      </c>
      <c r="E974" t="s">
        <v>101</v>
      </c>
      <c r="F974" t="s">
        <v>102</v>
      </c>
      <c r="G974">
        <v>0</v>
      </c>
      <c r="H974">
        <v>2E+20</v>
      </c>
      <c r="I974">
        <v>0</v>
      </c>
      <c r="J974">
        <v>0</v>
      </c>
      <c r="K974">
        <v>0</v>
      </c>
      <c r="L974">
        <v>0</v>
      </c>
      <c r="M97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974" s="5" cm="1">
        <f t="array" ref="N974">MAX(IF((ProjectInfoTable[ProjectName]=ContinuousStatsTable[[#This Row],[ProjectName]]),(ProjectInfoTable[ProjectName]=ContinuousStatsTable[[#This Row],[ProjectName]])*ProjectInfoTable[NumberOfReplications]))</f>
        <v>40</v>
      </c>
      <c r="O974" s="5" cm="1">
        <f t="array" ref="O974">IFERROR(AVERAGE(IF((ContinuousStatsTable[GroupByKey]=ContinuousStatsTable[[#This Row],[GroupByKey]]),(ContinuousStatsTable[GroupByKey]=ContinuousStatsTable[[#This Row],[GroupByKey]])*ContinuousStatsTable[Average])),0)</f>
        <v>0</v>
      </c>
      <c r="P974" s="5" cm="1">
        <f t="array" ref="P974">IFERROR(_xlfn.STDEV.S(IF((ContinuousStatsTable[GroupByKey]=ContinuousStatsTable[[#This Row],[GroupByKey]]),(ContinuousStatsTable[GroupByKey]=ContinuousStatsTable[[#This Row],[GroupByKey]])*ContinuousStatsTable[Average])),0)</f>
        <v>0</v>
      </c>
      <c r="Q974" s="5" cm="1">
        <f t="array" ref="Q974">MAX(IF((ProjectInfoTable[ProjectName]=ContinuousStatsTable[[#This Row],[ProjectName]]),(ProjectInfoTable[ProjectName]=ContinuousStatsTable[[#This Row],[ProjectName]])*ProjectInfoTable[ConfidenceInterval]))</f>
        <v>0.95</v>
      </c>
      <c r="R9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4" s="5" cm="1">
        <f t="array" ref="S974">MIN(IF((ContinuousStatsTable[GroupByKey]=ContinuousStatsTable[[#This Row],[GroupByKey]]),(ContinuousStatsTable[GroupByKey]=ContinuousStatsTable[[#This Row],[GroupByKey]])*ContinuousStatsTable[Average]))</f>
        <v>0</v>
      </c>
      <c r="T974" s="5" cm="1">
        <f t="array" ref="T974">MAX(IF((ContinuousStatsTable[GroupByKey]=ContinuousStatsTable[[#This Row],[GroupByKey]]),(ContinuousStatsTable[GroupByKey]=ContinuousStatsTable[[#This Row],[GroupByKey]])*ContinuousStatsTable[Average]))</f>
        <v>0</v>
      </c>
      <c r="U974" s="5">
        <f>IF((ContinuousStatsTable[[#This Row],[RepsRequested]]&gt;1),ContinuousStatsTable[[#This Row],[HalfWidth]],ContinuousStatsTable[[#This Row],[BatchMeansHalfWidth]])</f>
        <v>0</v>
      </c>
    </row>
    <row r="975" spans="1:21" x14ac:dyDescent="0.35">
      <c r="A975" t="s">
        <v>68</v>
      </c>
      <c r="B975" t="s">
        <v>70</v>
      </c>
      <c r="C975">
        <v>22</v>
      </c>
      <c r="D975" t="s">
        <v>109</v>
      </c>
      <c r="E975" t="s">
        <v>103</v>
      </c>
      <c r="F975" t="s">
        <v>102</v>
      </c>
      <c r="G975">
        <v>0</v>
      </c>
      <c r="H975">
        <v>2E+20</v>
      </c>
      <c r="I975">
        <v>0</v>
      </c>
      <c r="J975">
        <v>0</v>
      </c>
      <c r="K975">
        <v>0</v>
      </c>
      <c r="L975">
        <v>0</v>
      </c>
      <c r="M97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975" s="5" cm="1">
        <f t="array" ref="N975">MAX(IF((ProjectInfoTable[ProjectName]=ContinuousStatsTable[[#This Row],[ProjectName]]),(ProjectInfoTable[ProjectName]=ContinuousStatsTable[[#This Row],[ProjectName]])*ProjectInfoTable[NumberOfReplications]))</f>
        <v>40</v>
      </c>
      <c r="O975" s="5" cm="1">
        <f t="array" ref="O975">IFERROR(AVERAGE(IF((ContinuousStatsTable[GroupByKey]=ContinuousStatsTable[[#This Row],[GroupByKey]]),(ContinuousStatsTable[GroupByKey]=ContinuousStatsTable[[#This Row],[GroupByKey]])*ContinuousStatsTable[Average])),0)</f>
        <v>0</v>
      </c>
      <c r="P975" s="5" cm="1">
        <f t="array" ref="P975">IFERROR(_xlfn.STDEV.S(IF((ContinuousStatsTable[GroupByKey]=ContinuousStatsTable[[#This Row],[GroupByKey]]),(ContinuousStatsTable[GroupByKey]=ContinuousStatsTable[[#This Row],[GroupByKey]])*ContinuousStatsTable[Average])),0)</f>
        <v>0</v>
      </c>
      <c r="Q975" s="5" cm="1">
        <f t="array" ref="Q975">MAX(IF((ProjectInfoTable[ProjectName]=ContinuousStatsTable[[#This Row],[ProjectName]]),(ProjectInfoTable[ProjectName]=ContinuousStatsTable[[#This Row],[ProjectName]])*ProjectInfoTable[ConfidenceInterval]))</f>
        <v>0.95</v>
      </c>
      <c r="R9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5" s="5" cm="1">
        <f t="array" ref="S975">MIN(IF((ContinuousStatsTable[GroupByKey]=ContinuousStatsTable[[#This Row],[GroupByKey]]),(ContinuousStatsTable[GroupByKey]=ContinuousStatsTable[[#This Row],[GroupByKey]])*ContinuousStatsTable[Average]))</f>
        <v>0</v>
      </c>
      <c r="T975" s="5" cm="1">
        <f t="array" ref="T975">MAX(IF((ContinuousStatsTable[GroupByKey]=ContinuousStatsTable[[#This Row],[GroupByKey]]),(ContinuousStatsTable[GroupByKey]=ContinuousStatsTable[[#This Row],[GroupByKey]])*ContinuousStatsTable[Average]))</f>
        <v>0</v>
      </c>
      <c r="U975" s="5">
        <f>IF((ContinuousStatsTable[[#This Row],[RepsRequested]]&gt;1),ContinuousStatsTable[[#This Row],[HalfWidth]],ContinuousStatsTable[[#This Row],[BatchMeansHalfWidth]])</f>
        <v>0</v>
      </c>
    </row>
    <row r="976" spans="1:21" x14ac:dyDescent="0.35">
      <c r="A976" t="s">
        <v>68</v>
      </c>
      <c r="B976" t="s">
        <v>70</v>
      </c>
      <c r="C976">
        <v>22</v>
      </c>
      <c r="D976" t="s">
        <v>109</v>
      </c>
      <c r="E976" t="s">
        <v>104</v>
      </c>
      <c r="F976" t="s">
        <v>102</v>
      </c>
      <c r="G976">
        <v>1</v>
      </c>
      <c r="H976">
        <v>2E+20</v>
      </c>
      <c r="I976">
        <v>1</v>
      </c>
      <c r="J976">
        <v>1</v>
      </c>
      <c r="K976">
        <v>1</v>
      </c>
      <c r="L976">
        <v>0</v>
      </c>
      <c r="M97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976" s="5" cm="1">
        <f t="array" ref="N976">MAX(IF((ProjectInfoTable[ProjectName]=ContinuousStatsTable[[#This Row],[ProjectName]]),(ProjectInfoTable[ProjectName]=ContinuousStatsTable[[#This Row],[ProjectName]])*ProjectInfoTable[NumberOfReplications]))</f>
        <v>40</v>
      </c>
      <c r="O976" s="5" cm="1">
        <f t="array" ref="O976">IFERROR(AVERAGE(IF((ContinuousStatsTable[GroupByKey]=ContinuousStatsTable[[#This Row],[GroupByKey]]),(ContinuousStatsTable[GroupByKey]=ContinuousStatsTable[[#This Row],[GroupByKey]])*ContinuousStatsTable[Average])),0)</f>
        <v>1</v>
      </c>
      <c r="P976" s="5" cm="1">
        <f t="array" ref="P976">IFERROR(_xlfn.STDEV.S(IF((ContinuousStatsTable[GroupByKey]=ContinuousStatsTable[[#This Row],[GroupByKey]]),(ContinuousStatsTable[GroupByKey]=ContinuousStatsTable[[#This Row],[GroupByKey]])*ContinuousStatsTable[Average])),0)</f>
        <v>0</v>
      </c>
      <c r="Q976" s="5" cm="1">
        <f t="array" ref="Q976">MAX(IF((ProjectInfoTable[ProjectName]=ContinuousStatsTable[[#This Row],[ProjectName]]),(ProjectInfoTable[ProjectName]=ContinuousStatsTable[[#This Row],[ProjectName]])*ProjectInfoTable[ConfidenceInterval]))</f>
        <v>0.95</v>
      </c>
      <c r="R9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6" s="5" cm="1">
        <f t="array" ref="S976">MIN(IF((ContinuousStatsTable[GroupByKey]=ContinuousStatsTable[[#This Row],[GroupByKey]]),(ContinuousStatsTable[GroupByKey]=ContinuousStatsTable[[#This Row],[GroupByKey]])*ContinuousStatsTable[Average]))</f>
        <v>1</v>
      </c>
      <c r="T976" s="5" cm="1">
        <f t="array" ref="T976">MAX(IF((ContinuousStatsTable[GroupByKey]=ContinuousStatsTable[[#This Row],[GroupByKey]]),(ContinuousStatsTable[GroupByKey]=ContinuousStatsTable[[#This Row],[GroupByKey]])*ContinuousStatsTable[Average]))</f>
        <v>1</v>
      </c>
      <c r="U976" s="5">
        <f>IF((ContinuousStatsTable[[#This Row],[RepsRequested]]&gt;1),ContinuousStatsTable[[#This Row],[HalfWidth]],ContinuousStatsTable[[#This Row],[BatchMeansHalfWidth]])</f>
        <v>0</v>
      </c>
    </row>
    <row r="977" spans="1:21" x14ac:dyDescent="0.35">
      <c r="A977" t="s">
        <v>68</v>
      </c>
      <c r="B977" t="s">
        <v>70</v>
      </c>
      <c r="C977">
        <v>22</v>
      </c>
      <c r="D977" t="s">
        <v>110</v>
      </c>
      <c r="E977" t="s">
        <v>101</v>
      </c>
      <c r="F977" t="s">
        <v>102</v>
      </c>
      <c r="G977">
        <v>0</v>
      </c>
      <c r="H977">
        <v>2E+20</v>
      </c>
      <c r="I977">
        <v>0</v>
      </c>
      <c r="J977">
        <v>0</v>
      </c>
      <c r="K977">
        <v>0</v>
      </c>
      <c r="L977">
        <v>0</v>
      </c>
      <c r="M97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977" s="5" cm="1">
        <f t="array" ref="N977">MAX(IF((ProjectInfoTable[ProjectName]=ContinuousStatsTable[[#This Row],[ProjectName]]),(ProjectInfoTable[ProjectName]=ContinuousStatsTable[[#This Row],[ProjectName]])*ProjectInfoTable[NumberOfReplications]))</f>
        <v>40</v>
      </c>
      <c r="O977" s="5" cm="1">
        <f t="array" ref="O977">IFERROR(AVERAGE(IF((ContinuousStatsTable[GroupByKey]=ContinuousStatsTable[[#This Row],[GroupByKey]]),(ContinuousStatsTable[GroupByKey]=ContinuousStatsTable[[#This Row],[GroupByKey]])*ContinuousStatsTable[Average])),0)</f>
        <v>0</v>
      </c>
      <c r="P977" s="5" cm="1">
        <f t="array" ref="P977">IFERROR(_xlfn.STDEV.S(IF((ContinuousStatsTable[GroupByKey]=ContinuousStatsTable[[#This Row],[GroupByKey]]),(ContinuousStatsTable[GroupByKey]=ContinuousStatsTable[[#This Row],[GroupByKey]])*ContinuousStatsTable[Average])),0)</f>
        <v>0</v>
      </c>
      <c r="Q977" s="5" cm="1">
        <f t="array" ref="Q977">MAX(IF((ProjectInfoTable[ProjectName]=ContinuousStatsTable[[#This Row],[ProjectName]]),(ProjectInfoTable[ProjectName]=ContinuousStatsTable[[#This Row],[ProjectName]])*ProjectInfoTable[ConfidenceInterval]))</f>
        <v>0.95</v>
      </c>
      <c r="R9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7" s="5" cm="1">
        <f t="array" ref="S977">MIN(IF((ContinuousStatsTable[GroupByKey]=ContinuousStatsTable[[#This Row],[GroupByKey]]),(ContinuousStatsTable[GroupByKey]=ContinuousStatsTable[[#This Row],[GroupByKey]])*ContinuousStatsTable[Average]))</f>
        <v>0</v>
      </c>
      <c r="T977" s="5" cm="1">
        <f t="array" ref="T977">MAX(IF((ContinuousStatsTable[GroupByKey]=ContinuousStatsTable[[#This Row],[GroupByKey]]),(ContinuousStatsTable[GroupByKey]=ContinuousStatsTable[[#This Row],[GroupByKey]])*ContinuousStatsTable[Average]))</f>
        <v>0</v>
      </c>
      <c r="U977" s="5">
        <f>IF((ContinuousStatsTable[[#This Row],[RepsRequested]]&gt;1),ContinuousStatsTable[[#This Row],[HalfWidth]],ContinuousStatsTable[[#This Row],[BatchMeansHalfWidth]])</f>
        <v>0</v>
      </c>
    </row>
    <row r="978" spans="1:21" x14ac:dyDescent="0.35">
      <c r="A978" t="s">
        <v>68</v>
      </c>
      <c r="B978" t="s">
        <v>70</v>
      </c>
      <c r="C978">
        <v>22</v>
      </c>
      <c r="D978" t="s">
        <v>110</v>
      </c>
      <c r="E978" t="s">
        <v>103</v>
      </c>
      <c r="F978" t="s">
        <v>102</v>
      </c>
      <c r="G978">
        <v>0</v>
      </c>
      <c r="H978">
        <v>2E+20</v>
      </c>
      <c r="I978">
        <v>0</v>
      </c>
      <c r="J978">
        <v>0</v>
      </c>
      <c r="K978">
        <v>0</v>
      </c>
      <c r="L978">
        <v>0</v>
      </c>
      <c r="M97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978" s="5" cm="1">
        <f t="array" ref="N978">MAX(IF((ProjectInfoTable[ProjectName]=ContinuousStatsTable[[#This Row],[ProjectName]]),(ProjectInfoTable[ProjectName]=ContinuousStatsTable[[#This Row],[ProjectName]])*ProjectInfoTable[NumberOfReplications]))</f>
        <v>40</v>
      </c>
      <c r="O978" s="5" cm="1">
        <f t="array" ref="O978">IFERROR(AVERAGE(IF((ContinuousStatsTable[GroupByKey]=ContinuousStatsTable[[#This Row],[GroupByKey]]),(ContinuousStatsTable[GroupByKey]=ContinuousStatsTable[[#This Row],[GroupByKey]])*ContinuousStatsTable[Average])),0)</f>
        <v>0</v>
      </c>
      <c r="P978" s="5" cm="1">
        <f t="array" ref="P978">IFERROR(_xlfn.STDEV.S(IF((ContinuousStatsTable[GroupByKey]=ContinuousStatsTable[[#This Row],[GroupByKey]]),(ContinuousStatsTable[GroupByKey]=ContinuousStatsTable[[#This Row],[GroupByKey]])*ContinuousStatsTable[Average])),0)</f>
        <v>0</v>
      </c>
      <c r="Q978" s="5" cm="1">
        <f t="array" ref="Q978">MAX(IF((ProjectInfoTable[ProjectName]=ContinuousStatsTable[[#This Row],[ProjectName]]),(ProjectInfoTable[ProjectName]=ContinuousStatsTable[[#This Row],[ProjectName]])*ProjectInfoTable[ConfidenceInterval]))</f>
        <v>0.95</v>
      </c>
      <c r="R9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8" s="5" cm="1">
        <f t="array" ref="S978">MIN(IF((ContinuousStatsTable[GroupByKey]=ContinuousStatsTable[[#This Row],[GroupByKey]]),(ContinuousStatsTable[GroupByKey]=ContinuousStatsTable[[#This Row],[GroupByKey]])*ContinuousStatsTable[Average]))</f>
        <v>0</v>
      </c>
      <c r="T978" s="5" cm="1">
        <f t="array" ref="T978">MAX(IF((ContinuousStatsTable[GroupByKey]=ContinuousStatsTable[[#This Row],[GroupByKey]]),(ContinuousStatsTable[GroupByKey]=ContinuousStatsTable[[#This Row],[GroupByKey]])*ContinuousStatsTable[Average]))</f>
        <v>0</v>
      </c>
      <c r="U978" s="5">
        <f>IF((ContinuousStatsTable[[#This Row],[RepsRequested]]&gt;1),ContinuousStatsTable[[#This Row],[HalfWidth]],ContinuousStatsTable[[#This Row],[BatchMeansHalfWidth]])</f>
        <v>0</v>
      </c>
    </row>
    <row r="979" spans="1:21" x14ac:dyDescent="0.35">
      <c r="A979" t="s">
        <v>68</v>
      </c>
      <c r="B979" t="s">
        <v>70</v>
      </c>
      <c r="C979">
        <v>22</v>
      </c>
      <c r="D979" t="s">
        <v>110</v>
      </c>
      <c r="E979" t="s">
        <v>104</v>
      </c>
      <c r="F979" t="s">
        <v>102</v>
      </c>
      <c r="G979">
        <v>1</v>
      </c>
      <c r="H979">
        <v>2E+20</v>
      </c>
      <c r="I979">
        <v>1</v>
      </c>
      <c r="J979">
        <v>1</v>
      </c>
      <c r="K979">
        <v>1</v>
      </c>
      <c r="L979">
        <v>0</v>
      </c>
      <c r="M97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979" s="5" cm="1">
        <f t="array" ref="N979">MAX(IF((ProjectInfoTable[ProjectName]=ContinuousStatsTable[[#This Row],[ProjectName]]),(ProjectInfoTable[ProjectName]=ContinuousStatsTable[[#This Row],[ProjectName]])*ProjectInfoTable[NumberOfReplications]))</f>
        <v>40</v>
      </c>
      <c r="O979" s="5" cm="1">
        <f t="array" ref="O979">IFERROR(AVERAGE(IF((ContinuousStatsTable[GroupByKey]=ContinuousStatsTable[[#This Row],[GroupByKey]]),(ContinuousStatsTable[GroupByKey]=ContinuousStatsTable[[#This Row],[GroupByKey]])*ContinuousStatsTable[Average])),0)</f>
        <v>1</v>
      </c>
      <c r="P979" s="5" cm="1">
        <f t="array" ref="P979">IFERROR(_xlfn.STDEV.S(IF((ContinuousStatsTable[GroupByKey]=ContinuousStatsTable[[#This Row],[GroupByKey]]),(ContinuousStatsTable[GroupByKey]=ContinuousStatsTable[[#This Row],[GroupByKey]])*ContinuousStatsTable[Average])),0)</f>
        <v>0</v>
      </c>
      <c r="Q979" s="5" cm="1">
        <f t="array" ref="Q979">MAX(IF((ProjectInfoTable[ProjectName]=ContinuousStatsTable[[#This Row],[ProjectName]]),(ProjectInfoTable[ProjectName]=ContinuousStatsTable[[#This Row],[ProjectName]])*ProjectInfoTable[ConfidenceInterval]))</f>
        <v>0.95</v>
      </c>
      <c r="R9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9" s="5" cm="1">
        <f t="array" ref="S979">MIN(IF((ContinuousStatsTable[GroupByKey]=ContinuousStatsTable[[#This Row],[GroupByKey]]),(ContinuousStatsTable[GroupByKey]=ContinuousStatsTable[[#This Row],[GroupByKey]])*ContinuousStatsTable[Average]))</f>
        <v>1</v>
      </c>
      <c r="T979" s="5" cm="1">
        <f t="array" ref="T979">MAX(IF((ContinuousStatsTable[GroupByKey]=ContinuousStatsTable[[#This Row],[GroupByKey]]),(ContinuousStatsTable[GroupByKey]=ContinuousStatsTable[[#This Row],[GroupByKey]])*ContinuousStatsTable[Average]))</f>
        <v>1</v>
      </c>
      <c r="U979" s="5">
        <f>IF((ContinuousStatsTable[[#This Row],[RepsRequested]]&gt;1),ContinuousStatsTable[[#This Row],[HalfWidth]],ContinuousStatsTable[[#This Row],[BatchMeansHalfWidth]])</f>
        <v>0</v>
      </c>
    </row>
    <row r="980" spans="1:21" x14ac:dyDescent="0.35">
      <c r="A980" t="s">
        <v>68</v>
      </c>
      <c r="B980" t="s">
        <v>70</v>
      </c>
      <c r="C980">
        <v>22</v>
      </c>
      <c r="D980" t="s">
        <v>111</v>
      </c>
      <c r="E980" t="s">
        <v>101</v>
      </c>
      <c r="F980" t="s">
        <v>102</v>
      </c>
      <c r="G980">
        <v>0</v>
      </c>
      <c r="H980">
        <v>2E+20</v>
      </c>
      <c r="I980">
        <v>0</v>
      </c>
      <c r="J980">
        <v>0</v>
      </c>
      <c r="K980">
        <v>0</v>
      </c>
      <c r="L980">
        <v>0</v>
      </c>
      <c r="M98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980" s="5" cm="1">
        <f t="array" ref="N980">MAX(IF((ProjectInfoTable[ProjectName]=ContinuousStatsTable[[#This Row],[ProjectName]]),(ProjectInfoTable[ProjectName]=ContinuousStatsTable[[#This Row],[ProjectName]])*ProjectInfoTable[NumberOfReplications]))</f>
        <v>40</v>
      </c>
      <c r="O980" s="5" cm="1">
        <f t="array" ref="O980">IFERROR(AVERAGE(IF((ContinuousStatsTable[GroupByKey]=ContinuousStatsTable[[#This Row],[GroupByKey]]),(ContinuousStatsTable[GroupByKey]=ContinuousStatsTable[[#This Row],[GroupByKey]])*ContinuousStatsTable[Average])),0)</f>
        <v>0</v>
      </c>
      <c r="P980" s="5" cm="1">
        <f t="array" ref="P980">IFERROR(_xlfn.STDEV.S(IF((ContinuousStatsTable[GroupByKey]=ContinuousStatsTable[[#This Row],[GroupByKey]]),(ContinuousStatsTable[GroupByKey]=ContinuousStatsTable[[#This Row],[GroupByKey]])*ContinuousStatsTable[Average])),0)</f>
        <v>0</v>
      </c>
      <c r="Q980" s="5" cm="1">
        <f t="array" ref="Q980">MAX(IF((ProjectInfoTable[ProjectName]=ContinuousStatsTable[[#This Row],[ProjectName]]),(ProjectInfoTable[ProjectName]=ContinuousStatsTable[[#This Row],[ProjectName]])*ProjectInfoTable[ConfidenceInterval]))</f>
        <v>0.95</v>
      </c>
      <c r="R9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0" s="5" cm="1">
        <f t="array" ref="S980">MIN(IF((ContinuousStatsTable[GroupByKey]=ContinuousStatsTable[[#This Row],[GroupByKey]]),(ContinuousStatsTable[GroupByKey]=ContinuousStatsTable[[#This Row],[GroupByKey]])*ContinuousStatsTable[Average]))</f>
        <v>0</v>
      </c>
      <c r="T980" s="5" cm="1">
        <f t="array" ref="T980">MAX(IF((ContinuousStatsTable[GroupByKey]=ContinuousStatsTable[[#This Row],[GroupByKey]]),(ContinuousStatsTable[GroupByKey]=ContinuousStatsTable[[#This Row],[GroupByKey]])*ContinuousStatsTable[Average]))</f>
        <v>0</v>
      </c>
      <c r="U980" s="5">
        <f>IF((ContinuousStatsTable[[#This Row],[RepsRequested]]&gt;1),ContinuousStatsTable[[#This Row],[HalfWidth]],ContinuousStatsTable[[#This Row],[BatchMeansHalfWidth]])</f>
        <v>0</v>
      </c>
    </row>
    <row r="981" spans="1:21" x14ac:dyDescent="0.35">
      <c r="A981" t="s">
        <v>68</v>
      </c>
      <c r="B981" t="s">
        <v>70</v>
      </c>
      <c r="C981">
        <v>22</v>
      </c>
      <c r="D981" t="s">
        <v>111</v>
      </c>
      <c r="E981" t="s">
        <v>103</v>
      </c>
      <c r="F981" t="s">
        <v>102</v>
      </c>
      <c r="G981">
        <v>0</v>
      </c>
      <c r="H981">
        <v>2E+20</v>
      </c>
      <c r="I981">
        <v>0</v>
      </c>
      <c r="J981">
        <v>0</v>
      </c>
      <c r="K981">
        <v>0</v>
      </c>
      <c r="L981">
        <v>0</v>
      </c>
      <c r="M98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981" s="5" cm="1">
        <f t="array" ref="N981">MAX(IF((ProjectInfoTable[ProjectName]=ContinuousStatsTable[[#This Row],[ProjectName]]),(ProjectInfoTable[ProjectName]=ContinuousStatsTable[[#This Row],[ProjectName]])*ProjectInfoTable[NumberOfReplications]))</f>
        <v>40</v>
      </c>
      <c r="O981" s="5" cm="1">
        <f t="array" ref="O981">IFERROR(AVERAGE(IF((ContinuousStatsTable[GroupByKey]=ContinuousStatsTable[[#This Row],[GroupByKey]]),(ContinuousStatsTable[GroupByKey]=ContinuousStatsTable[[#This Row],[GroupByKey]])*ContinuousStatsTable[Average])),0)</f>
        <v>0</v>
      </c>
      <c r="P981" s="5" cm="1">
        <f t="array" ref="P981">IFERROR(_xlfn.STDEV.S(IF((ContinuousStatsTable[GroupByKey]=ContinuousStatsTable[[#This Row],[GroupByKey]]),(ContinuousStatsTable[GroupByKey]=ContinuousStatsTable[[#This Row],[GroupByKey]])*ContinuousStatsTable[Average])),0)</f>
        <v>0</v>
      </c>
      <c r="Q981" s="5" cm="1">
        <f t="array" ref="Q981">MAX(IF((ProjectInfoTable[ProjectName]=ContinuousStatsTable[[#This Row],[ProjectName]]),(ProjectInfoTable[ProjectName]=ContinuousStatsTable[[#This Row],[ProjectName]])*ProjectInfoTable[ConfidenceInterval]))</f>
        <v>0.95</v>
      </c>
      <c r="R9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1" s="5" cm="1">
        <f t="array" ref="S981">MIN(IF((ContinuousStatsTable[GroupByKey]=ContinuousStatsTable[[#This Row],[GroupByKey]]),(ContinuousStatsTable[GroupByKey]=ContinuousStatsTable[[#This Row],[GroupByKey]])*ContinuousStatsTable[Average]))</f>
        <v>0</v>
      </c>
      <c r="T981" s="5" cm="1">
        <f t="array" ref="T981">MAX(IF((ContinuousStatsTable[GroupByKey]=ContinuousStatsTable[[#This Row],[GroupByKey]]),(ContinuousStatsTable[GroupByKey]=ContinuousStatsTable[[#This Row],[GroupByKey]])*ContinuousStatsTable[Average]))</f>
        <v>0</v>
      </c>
      <c r="U981" s="5">
        <f>IF((ContinuousStatsTable[[#This Row],[RepsRequested]]&gt;1),ContinuousStatsTable[[#This Row],[HalfWidth]],ContinuousStatsTable[[#This Row],[BatchMeansHalfWidth]])</f>
        <v>0</v>
      </c>
    </row>
    <row r="982" spans="1:21" x14ac:dyDescent="0.35">
      <c r="A982" t="s">
        <v>68</v>
      </c>
      <c r="B982" t="s">
        <v>70</v>
      </c>
      <c r="C982">
        <v>22</v>
      </c>
      <c r="D982" t="s">
        <v>111</v>
      </c>
      <c r="E982" t="s">
        <v>104</v>
      </c>
      <c r="F982" t="s">
        <v>102</v>
      </c>
      <c r="G982">
        <v>3</v>
      </c>
      <c r="H982">
        <v>2E+20</v>
      </c>
      <c r="I982">
        <v>3</v>
      </c>
      <c r="J982">
        <v>3</v>
      </c>
      <c r="K982">
        <v>3</v>
      </c>
      <c r="L982">
        <v>0</v>
      </c>
      <c r="M98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982" s="5" cm="1">
        <f t="array" ref="N982">MAX(IF((ProjectInfoTable[ProjectName]=ContinuousStatsTable[[#This Row],[ProjectName]]),(ProjectInfoTable[ProjectName]=ContinuousStatsTable[[#This Row],[ProjectName]])*ProjectInfoTable[NumberOfReplications]))</f>
        <v>40</v>
      </c>
      <c r="O982" s="5" cm="1">
        <f t="array" ref="O982">IFERROR(AVERAGE(IF((ContinuousStatsTable[GroupByKey]=ContinuousStatsTable[[#This Row],[GroupByKey]]),(ContinuousStatsTable[GroupByKey]=ContinuousStatsTable[[#This Row],[GroupByKey]])*ContinuousStatsTable[Average])),0)</f>
        <v>3</v>
      </c>
      <c r="P982" s="5" cm="1">
        <f t="array" ref="P982">IFERROR(_xlfn.STDEV.S(IF((ContinuousStatsTable[GroupByKey]=ContinuousStatsTable[[#This Row],[GroupByKey]]),(ContinuousStatsTable[GroupByKey]=ContinuousStatsTable[[#This Row],[GroupByKey]])*ContinuousStatsTable[Average])),0)</f>
        <v>0</v>
      </c>
      <c r="Q982" s="5" cm="1">
        <f t="array" ref="Q982">MAX(IF((ProjectInfoTable[ProjectName]=ContinuousStatsTable[[#This Row],[ProjectName]]),(ProjectInfoTable[ProjectName]=ContinuousStatsTable[[#This Row],[ProjectName]])*ProjectInfoTable[ConfidenceInterval]))</f>
        <v>0.95</v>
      </c>
      <c r="R9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2" s="5" cm="1">
        <f t="array" ref="S982">MIN(IF((ContinuousStatsTable[GroupByKey]=ContinuousStatsTable[[#This Row],[GroupByKey]]),(ContinuousStatsTable[GroupByKey]=ContinuousStatsTable[[#This Row],[GroupByKey]])*ContinuousStatsTable[Average]))</f>
        <v>3</v>
      </c>
      <c r="T982" s="5" cm="1">
        <f t="array" ref="T982">MAX(IF((ContinuousStatsTable[GroupByKey]=ContinuousStatsTable[[#This Row],[GroupByKey]]),(ContinuousStatsTable[GroupByKey]=ContinuousStatsTable[[#This Row],[GroupByKey]])*ContinuousStatsTable[Average]))</f>
        <v>3</v>
      </c>
      <c r="U982" s="5">
        <f>IF((ContinuousStatsTable[[#This Row],[RepsRequested]]&gt;1),ContinuousStatsTable[[#This Row],[HalfWidth]],ContinuousStatsTable[[#This Row],[BatchMeansHalfWidth]])</f>
        <v>0</v>
      </c>
    </row>
    <row r="983" spans="1:21" x14ac:dyDescent="0.35">
      <c r="A983" t="s">
        <v>68</v>
      </c>
      <c r="B983" t="s">
        <v>70</v>
      </c>
      <c r="C983">
        <v>22</v>
      </c>
      <c r="D983" t="s">
        <v>112</v>
      </c>
      <c r="E983" t="s">
        <v>101</v>
      </c>
      <c r="F983" t="s">
        <v>102</v>
      </c>
      <c r="G983">
        <v>7.1908579628132699E-2</v>
      </c>
      <c r="H983">
        <v>2E+20</v>
      </c>
      <c r="I983">
        <v>0</v>
      </c>
      <c r="J983">
        <v>1</v>
      </c>
      <c r="K983">
        <v>4.1666666666666699E-2</v>
      </c>
      <c r="L983">
        <v>0</v>
      </c>
      <c r="M98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983" s="5" cm="1">
        <f t="array" ref="N983">MAX(IF((ProjectInfoTable[ProjectName]=ContinuousStatsTable[[#This Row],[ProjectName]]),(ProjectInfoTable[ProjectName]=ContinuousStatsTable[[#This Row],[ProjectName]])*ProjectInfoTable[NumberOfReplications]))</f>
        <v>40</v>
      </c>
      <c r="O983" s="5" cm="1">
        <f t="array" ref="O98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983" s="5" cm="1">
        <f t="array" ref="P98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983" s="5" cm="1">
        <f t="array" ref="Q983">MAX(IF((ProjectInfoTable[ProjectName]=ContinuousStatsTable[[#This Row],[ProjectName]]),(ProjectInfoTable[ProjectName]=ContinuousStatsTable[[#This Row],[ProjectName]])*ProjectInfoTable[ConfidenceInterval]))</f>
        <v>0.95</v>
      </c>
      <c r="R9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983" s="5" cm="1">
        <f t="array" ref="S983">MIN(IF((ContinuousStatsTable[GroupByKey]=ContinuousStatsTable[[#This Row],[GroupByKey]]),(ContinuousStatsTable[GroupByKey]=ContinuousStatsTable[[#This Row],[GroupByKey]])*ContinuousStatsTable[Average]))</f>
        <v>2.6917362930432401E-2</v>
      </c>
      <c r="T983" s="5" cm="1">
        <f t="array" ref="T983">MAX(IF((ContinuousStatsTable[GroupByKey]=ContinuousStatsTable[[#This Row],[GroupByKey]]),(ContinuousStatsTable[GroupByKey]=ContinuousStatsTable[[#This Row],[GroupByKey]])*ContinuousStatsTable[Average]))</f>
        <v>0.16976135707510301</v>
      </c>
      <c r="U983" s="5">
        <f>IF((ContinuousStatsTable[[#This Row],[RepsRequested]]&gt;1),ContinuousStatsTable[[#This Row],[HalfWidth]],ContinuousStatsTable[[#This Row],[BatchMeansHalfWidth]])</f>
        <v>9.6705244070255485E-3</v>
      </c>
    </row>
    <row r="984" spans="1:21" x14ac:dyDescent="0.35">
      <c r="A984" t="s">
        <v>68</v>
      </c>
      <c r="B984" t="s">
        <v>70</v>
      </c>
      <c r="C984">
        <v>22</v>
      </c>
      <c r="D984" t="s">
        <v>112</v>
      </c>
      <c r="E984" t="s">
        <v>103</v>
      </c>
      <c r="F984" t="s">
        <v>102</v>
      </c>
      <c r="G984">
        <v>2.3305199062431399</v>
      </c>
      <c r="H984">
        <v>2E+20</v>
      </c>
      <c r="I984">
        <v>0</v>
      </c>
      <c r="J984">
        <v>16</v>
      </c>
      <c r="K984">
        <v>2</v>
      </c>
      <c r="L984">
        <v>0</v>
      </c>
      <c r="M98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984" s="5" cm="1">
        <f t="array" ref="N984">MAX(IF((ProjectInfoTable[ProjectName]=ContinuousStatsTable[[#This Row],[ProjectName]]),(ProjectInfoTable[ProjectName]=ContinuousStatsTable[[#This Row],[ProjectName]])*ProjectInfoTable[NumberOfReplications]))</f>
        <v>40</v>
      </c>
      <c r="O984" s="5" cm="1">
        <f t="array" ref="O98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984" s="5" cm="1">
        <f t="array" ref="P98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984" s="5" cm="1">
        <f t="array" ref="Q984">MAX(IF((ProjectInfoTable[ProjectName]=ContinuousStatsTable[[#This Row],[ProjectName]]),(ProjectInfoTable[ProjectName]=ContinuousStatsTable[[#This Row],[ProjectName]])*ProjectInfoTable[ConfidenceInterval]))</f>
        <v>0.95</v>
      </c>
      <c r="R9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984" s="5" cm="1">
        <f t="array" ref="S984">MIN(IF((ContinuousStatsTable[GroupByKey]=ContinuousStatsTable[[#This Row],[GroupByKey]]),(ContinuousStatsTable[GroupByKey]=ContinuousStatsTable[[#This Row],[GroupByKey]])*ContinuousStatsTable[Average]))</f>
        <v>1.2588231451035701</v>
      </c>
      <c r="T984" s="5" cm="1">
        <f t="array" ref="T984">MAX(IF((ContinuousStatsTable[GroupByKey]=ContinuousStatsTable[[#This Row],[GroupByKey]]),(ContinuousStatsTable[GroupByKey]=ContinuousStatsTable[[#This Row],[GroupByKey]])*ContinuousStatsTable[Average]))</f>
        <v>4.9134925203039197</v>
      </c>
      <c r="U984" s="5">
        <f>IF((ContinuousStatsTable[[#This Row],[RepsRequested]]&gt;1),ContinuousStatsTable[[#This Row],[HalfWidth]],ContinuousStatsTable[[#This Row],[BatchMeansHalfWidth]])</f>
        <v>0.23893952850585826</v>
      </c>
    </row>
    <row r="985" spans="1:21" x14ac:dyDescent="0.35">
      <c r="A985" t="s">
        <v>68</v>
      </c>
      <c r="B985" t="s">
        <v>70</v>
      </c>
      <c r="C985">
        <v>22</v>
      </c>
      <c r="D985" t="s">
        <v>112</v>
      </c>
      <c r="E985" t="s">
        <v>104</v>
      </c>
      <c r="F985" t="s">
        <v>102</v>
      </c>
      <c r="G985">
        <v>42.624758199764898</v>
      </c>
      <c r="H985">
        <v>2E+20</v>
      </c>
      <c r="I985">
        <v>0</v>
      </c>
      <c r="J985">
        <v>48</v>
      </c>
      <c r="K985">
        <v>48</v>
      </c>
      <c r="L985">
        <v>0</v>
      </c>
      <c r="M98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985" s="5" cm="1">
        <f t="array" ref="N985">MAX(IF((ProjectInfoTable[ProjectName]=ContinuousStatsTable[[#This Row],[ProjectName]]),(ProjectInfoTable[ProjectName]=ContinuousStatsTable[[#This Row],[ProjectName]])*ProjectInfoTable[NumberOfReplications]))</f>
        <v>40</v>
      </c>
      <c r="O985" s="5" cm="1">
        <f t="array" ref="O98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985" s="5" cm="1">
        <f t="array" ref="P98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985" s="5" cm="1">
        <f t="array" ref="Q985">MAX(IF((ProjectInfoTable[ProjectName]=ContinuousStatsTable[[#This Row],[ProjectName]]),(ProjectInfoTable[ProjectName]=ContinuousStatsTable[[#This Row],[ProjectName]])*ProjectInfoTable[ConfidenceInterval]))</f>
        <v>0.95</v>
      </c>
      <c r="R9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985" s="5" cm="1">
        <f t="array" ref="S985">MIN(IF((ContinuousStatsTable[GroupByKey]=ContinuousStatsTable[[#This Row],[GroupByKey]]),(ContinuousStatsTable[GroupByKey]=ContinuousStatsTable[[#This Row],[GroupByKey]])*ContinuousStatsTable[Average]))</f>
        <v>39.319148936170201</v>
      </c>
      <c r="T985" s="5" cm="1">
        <f t="array" ref="T985">MAX(IF((ContinuousStatsTable[GroupByKey]=ContinuousStatsTable[[#This Row],[GroupByKey]]),(ContinuousStatsTable[GroupByKey]=ContinuousStatsTable[[#This Row],[GroupByKey]])*ContinuousStatsTable[Average]))</f>
        <v>43.914893617021299</v>
      </c>
      <c r="U985" s="5">
        <f>IF((ContinuousStatsTable[[#This Row],[RepsRequested]]&gt;1),ContinuousStatsTable[[#This Row],[HalfWidth]],ContinuousStatsTable[[#This Row],[BatchMeansHalfWidth]])</f>
        <v>0.37377625497939559</v>
      </c>
    </row>
    <row r="986" spans="1:21" x14ac:dyDescent="0.35">
      <c r="A986" t="s">
        <v>68</v>
      </c>
      <c r="B986" t="s">
        <v>70</v>
      </c>
      <c r="C986">
        <v>22</v>
      </c>
      <c r="D986" t="s">
        <v>113</v>
      </c>
      <c r="E986" t="s">
        <v>101</v>
      </c>
      <c r="F986" t="s">
        <v>102</v>
      </c>
      <c r="G986">
        <v>2.2237647776421201E-2</v>
      </c>
      <c r="H986">
        <v>2E+20</v>
      </c>
      <c r="I986">
        <v>0</v>
      </c>
      <c r="J986">
        <v>0.44444444444444398</v>
      </c>
      <c r="K986">
        <v>0</v>
      </c>
      <c r="L986">
        <v>0</v>
      </c>
      <c r="M98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986" s="5" cm="1">
        <f t="array" ref="N986">MAX(IF((ProjectInfoTable[ProjectName]=ContinuousStatsTable[[#This Row],[ProjectName]]),(ProjectInfoTable[ProjectName]=ContinuousStatsTable[[#This Row],[ProjectName]])*ProjectInfoTable[NumberOfReplications]))</f>
        <v>40</v>
      </c>
      <c r="O986" s="5" cm="1">
        <f t="array" ref="O98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986" s="5" cm="1">
        <f t="array" ref="P98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986" s="5" cm="1">
        <f t="array" ref="Q986">MAX(IF((ProjectInfoTable[ProjectName]=ContinuousStatsTable[[#This Row],[ProjectName]]),(ProjectInfoTable[ProjectName]=ContinuousStatsTable[[#This Row],[ProjectName]])*ProjectInfoTable[ConfidenceInterval]))</f>
        <v>0.95</v>
      </c>
      <c r="R9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986" s="5" cm="1">
        <f t="array" ref="S986">MIN(IF((ContinuousStatsTable[GroupByKey]=ContinuousStatsTable[[#This Row],[GroupByKey]]),(ContinuousStatsTable[GroupByKey]=ContinuousStatsTable[[#This Row],[GroupByKey]])*ContinuousStatsTable[Average]))</f>
        <v>1.9285676078063401E-2</v>
      </c>
      <c r="T986" s="5" cm="1">
        <f t="array" ref="T986">MAX(IF((ContinuousStatsTable[GroupByKey]=ContinuousStatsTable[[#This Row],[GroupByKey]]),(ContinuousStatsTable[GroupByKey]=ContinuousStatsTable[[#This Row],[GroupByKey]])*ContinuousStatsTable[Average]))</f>
        <v>4.8625620211652898E-2</v>
      </c>
      <c r="U986" s="5">
        <f>IF((ContinuousStatsTable[[#This Row],[RepsRequested]]&gt;1),ContinuousStatsTable[[#This Row],[HalfWidth]],ContinuousStatsTable[[#This Row],[BatchMeansHalfWidth]])</f>
        <v>2.3250169252848917E-3</v>
      </c>
    </row>
    <row r="987" spans="1:21" x14ac:dyDescent="0.35">
      <c r="A987" t="s">
        <v>68</v>
      </c>
      <c r="B987" t="s">
        <v>70</v>
      </c>
      <c r="C987">
        <v>22</v>
      </c>
      <c r="D987" t="s">
        <v>113</v>
      </c>
      <c r="E987" t="s">
        <v>103</v>
      </c>
      <c r="F987" t="s">
        <v>102</v>
      </c>
      <c r="G987">
        <v>0.80055531995116602</v>
      </c>
      <c r="H987">
        <v>2E+20</v>
      </c>
      <c r="I987">
        <v>0</v>
      </c>
      <c r="J987">
        <v>16</v>
      </c>
      <c r="K987">
        <v>0</v>
      </c>
      <c r="L987">
        <v>0</v>
      </c>
      <c r="M98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987" s="5" cm="1">
        <f t="array" ref="N987">MAX(IF((ProjectInfoTable[ProjectName]=ContinuousStatsTable[[#This Row],[ProjectName]]),(ProjectInfoTable[ProjectName]=ContinuousStatsTable[[#This Row],[ProjectName]])*ProjectInfoTable[NumberOfReplications]))</f>
        <v>40</v>
      </c>
      <c r="O987" s="5" cm="1">
        <f t="array" ref="O98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987" s="5" cm="1">
        <f t="array" ref="P98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987" s="5" cm="1">
        <f t="array" ref="Q987">MAX(IF((ProjectInfoTable[ProjectName]=ContinuousStatsTable[[#This Row],[ProjectName]]),(ProjectInfoTable[ProjectName]=ContinuousStatsTable[[#This Row],[ProjectName]])*ProjectInfoTable[ConfidenceInterval]))</f>
        <v>0.95</v>
      </c>
      <c r="R9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987" s="5" cm="1">
        <f t="array" ref="S987">MIN(IF((ContinuousStatsTable[GroupByKey]=ContinuousStatsTable[[#This Row],[GroupByKey]]),(ContinuousStatsTable[GroupByKey]=ContinuousStatsTable[[#This Row],[GroupByKey]])*ContinuousStatsTable[Average]))</f>
        <v>0.49501686695507002</v>
      </c>
      <c r="T987" s="5" cm="1">
        <f t="array" ref="T987">MAX(IF((ContinuousStatsTable[GroupByKey]=ContinuousStatsTable[[#This Row],[GroupByKey]]),(ContinuousStatsTable[GroupByKey]=ContinuousStatsTable[[#This Row],[GroupByKey]])*ContinuousStatsTable[Average]))</f>
        <v>1.34083283444468</v>
      </c>
      <c r="U987" s="5">
        <f>IF((ContinuousStatsTable[[#This Row],[RepsRequested]]&gt;1),ContinuousStatsTable[[#This Row],[HalfWidth]],ContinuousStatsTable[[#This Row],[BatchMeansHalfWidth]])</f>
        <v>6.3703063430586918E-2</v>
      </c>
    </row>
    <row r="988" spans="1:21" x14ac:dyDescent="0.35">
      <c r="A988" t="s">
        <v>68</v>
      </c>
      <c r="B988" t="s">
        <v>70</v>
      </c>
      <c r="C988">
        <v>22</v>
      </c>
      <c r="D988" t="s">
        <v>113</v>
      </c>
      <c r="E988" t="s">
        <v>104</v>
      </c>
      <c r="F988" t="s">
        <v>102</v>
      </c>
      <c r="G988">
        <v>34.468085106383</v>
      </c>
      <c r="H988">
        <v>2E+20</v>
      </c>
      <c r="I988">
        <v>0</v>
      </c>
      <c r="J988">
        <v>36</v>
      </c>
      <c r="K988">
        <v>36</v>
      </c>
      <c r="L988">
        <v>0</v>
      </c>
      <c r="M98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988" s="5" cm="1">
        <f t="array" ref="N988">MAX(IF((ProjectInfoTable[ProjectName]=ContinuousStatsTable[[#This Row],[ProjectName]]),(ProjectInfoTable[ProjectName]=ContinuousStatsTable[[#This Row],[ProjectName]])*ProjectInfoTable[NumberOfReplications]))</f>
        <v>40</v>
      </c>
      <c r="O988" s="5" cm="1">
        <f t="array" ref="O98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988" s="5" cm="1">
        <f t="array" ref="P98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988" s="5" cm="1">
        <f t="array" ref="Q988">MAX(IF((ProjectInfoTable[ProjectName]=ContinuousStatsTable[[#This Row],[ProjectName]]),(ProjectInfoTable[ProjectName]=ContinuousStatsTable[[#This Row],[ProjectName]])*ProjectInfoTable[ConfidenceInterval]))</f>
        <v>0.95</v>
      </c>
      <c r="R9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988" s="5" cm="1">
        <f t="array" ref="S988">MIN(IF((ContinuousStatsTable[GroupByKey]=ContinuousStatsTable[[#This Row],[GroupByKey]]),(ContinuousStatsTable[GroupByKey]=ContinuousStatsTable[[#This Row],[GroupByKey]])*ContinuousStatsTable[Average]))</f>
        <v>33.840029614371403</v>
      </c>
      <c r="T988" s="5" cm="1">
        <f t="array" ref="T988">MAX(IF((ContinuousStatsTable[GroupByKey]=ContinuousStatsTable[[#This Row],[GroupByKey]]),(ContinuousStatsTable[GroupByKey]=ContinuousStatsTable[[#This Row],[GroupByKey]])*ContinuousStatsTable[Average]))</f>
        <v>34.468085106383</v>
      </c>
      <c r="U988" s="5">
        <f>IF((ContinuousStatsTable[[#This Row],[RepsRequested]]&gt;1),ContinuousStatsTable[[#This Row],[HalfWidth]],ContinuousStatsTable[[#This Row],[BatchMeansHalfWidth]])</f>
        <v>5.7059994756210479E-2</v>
      </c>
    </row>
    <row r="989" spans="1:21" x14ac:dyDescent="0.35">
      <c r="A989" t="s">
        <v>68</v>
      </c>
      <c r="B989" t="s">
        <v>70</v>
      </c>
      <c r="C989">
        <v>22</v>
      </c>
      <c r="D989" t="s">
        <v>114</v>
      </c>
      <c r="E989" t="s">
        <v>101</v>
      </c>
      <c r="F989" t="s">
        <v>102</v>
      </c>
      <c r="G989">
        <v>7.1149973402009195E-2</v>
      </c>
      <c r="H989">
        <v>2E+20</v>
      </c>
      <c r="I989">
        <v>0</v>
      </c>
      <c r="J989">
        <v>1</v>
      </c>
      <c r="K989">
        <v>0.25</v>
      </c>
      <c r="L989">
        <v>0</v>
      </c>
      <c r="M98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989" s="5" cm="1">
        <f t="array" ref="N989">MAX(IF((ProjectInfoTable[ProjectName]=ContinuousStatsTable[[#This Row],[ProjectName]]),(ProjectInfoTable[ProjectName]=ContinuousStatsTable[[#This Row],[ProjectName]])*ProjectInfoTable[NumberOfReplications]))</f>
        <v>40</v>
      </c>
      <c r="O989" s="5" cm="1">
        <f t="array" ref="O98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989" s="5" cm="1">
        <f t="array" ref="P98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989" s="5" cm="1">
        <f t="array" ref="Q989">MAX(IF((ProjectInfoTable[ProjectName]=ContinuousStatsTable[[#This Row],[ProjectName]]),(ProjectInfoTable[ProjectName]=ContinuousStatsTable[[#This Row],[ProjectName]])*ProjectInfoTable[ConfidenceInterval]))</f>
        <v>0.95</v>
      </c>
      <c r="R9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989" s="5" cm="1">
        <f t="array" ref="S989">MIN(IF((ContinuousStatsTable[GroupByKey]=ContinuousStatsTable[[#This Row],[GroupByKey]]),(ContinuousStatsTable[GroupByKey]=ContinuousStatsTable[[#This Row],[GroupByKey]])*ContinuousStatsTable[Average]))</f>
        <v>5.2407092959504499E-2</v>
      </c>
      <c r="T989" s="5" cm="1">
        <f t="array" ref="T989">MAX(IF((ContinuousStatsTable[GroupByKey]=ContinuousStatsTable[[#This Row],[GroupByKey]]),(ContinuousStatsTable[GroupByKey]=ContinuousStatsTable[[#This Row],[GroupByKey]])*ContinuousStatsTable[Average]))</f>
        <v>0.13103116230963199</v>
      </c>
      <c r="U989" s="5">
        <f>IF((ContinuousStatsTable[[#This Row],[RepsRequested]]&gt;1),ContinuousStatsTable[[#This Row],[HalfWidth]],ContinuousStatsTable[[#This Row],[BatchMeansHalfWidth]])</f>
        <v>7.2364318332914495E-3</v>
      </c>
    </row>
    <row r="990" spans="1:21" x14ac:dyDescent="0.35">
      <c r="A990" t="s">
        <v>68</v>
      </c>
      <c r="B990" t="s">
        <v>70</v>
      </c>
      <c r="C990">
        <v>22</v>
      </c>
      <c r="D990" t="s">
        <v>114</v>
      </c>
      <c r="E990" t="s">
        <v>103</v>
      </c>
      <c r="F990" t="s">
        <v>102</v>
      </c>
      <c r="G990">
        <v>2.1498020443111598</v>
      </c>
      <c r="H990">
        <v>2E+20</v>
      </c>
      <c r="I990">
        <v>0</v>
      </c>
      <c r="J990">
        <v>26</v>
      </c>
      <c r="K990">
        <v>9</v>
      </c>
      <c r="L990">
        <v>0</v>
      </c>
      <c r="M99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990" s="5" cm="1">
        <f t="array" ref="N990">MAX(IF((ProjectInfoTable[ProjectName]=ContinuousStatsTable[[#This Row],[ProjectName]]),(ProjectInfoTable[ProjectName]=ContinuousStatsTable[[#This Row],[ProjectName]])*ProjectInfoTable[NumberOfReplications]))</f>
        <v>40</v>
      </c>
      <c r="O990" s="5" cm="1">
        <f t="array" ref="O99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990" s="5" cm="1">
        <f t="array" ref="P99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990" s="5" cm="1">
        <f t="array" ref="Q990">MAX(IF((ProjectInfoTable[ProjectName]=ContinuousStatsTable[[#This Row],[ProjectName]]),(ProjectInfoTable[ProjectName]=ContinuousStatsTable[[#This Row],[ProjectName]])*ProjectInfoTable[ConfidenceInterval]))</f>
        <v>0.95</v>
      </c>
      <c r="R9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990" s="5" cm="1">
        <f t="array" ref="S990">MIN(IF((ContinuousStatsTable[GroupByKey]=ContinuousStatsTable[[#This Row],[GroupByKey]]),(ContinuousStatsTable[GroupByKey]=ContinuousStatsTable[[#This Row],[GroupByKey]])*ContinuousStatsTable[Average]))</f>
        <v>1.4135292926674801</v>
      </c>
      <c r="T990" s="5" cm="1">
        <f t="array" ref="T990">MAX(IF((ContinuousStatsTable[GroupByKey]=ContinuousStatsTable[[#This Row],[GroupByKey]]),(ContinuousStatsTable[GroupByKey]=ContinuousStatsTable[[#This Row],[GroupByKey]])*ContinuousStatsTable[Average]))</f>
        <v>3.63156438765147</v>
      </c>
      <c r="U990" s="5">
        <f>IF((ContinuousStatsTable[[#This Row],[RepsRequested]]&gt;1),ContinuousStatsTable[[#This Row],[HalfWidth]],ContinuousStatsTable[[#This Row],[BatchMeansHalfWidth]])</f>
        <v>0.17088156037632463</v>
      </c>
    </row>
    <row r="991" spans="1:21" x14ac:dyDescent="0.35">
      <c r="A991" t="s">
        <v>68</v>
      </c>
      <c r="B991" t="s">
        <v>70</v>
      </c>
      <c r="C991">
        <v>22</v>
      </c>
      <c r="D991" t="s">
        <v>114</v>
      </c>
      <c r="E991" t="s">
        <v>104</v>
      </c>
      <c r="F991" t="s">
        <v>102</v>
      </c>
      <c r="G991">
        <v>34.040827527610197</v>
      </c>
      <c r="H991">
        <v>2E+20</v>
      </c>
      <c r="I991">
        <v>0</v>
      </c>
      <c r="J991">
        <v>36</v>
      </c>
      <c r="K991">
        <v>36</v>
      </c>
      <c r="L991">
        <v>0</v>
      </c>
      <c r="M99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991" s="5" cm="1">
        <f t="array" ref="N991">MAX(IF((ProjectInfoTable[ProjectName]=ContinuousStatsTable[[#This Row],[ProjectName]]),(ProjectInfoTable[ProjectName]=ContinuousStatsTable[[#This Row],[ProjectName]])*ProjectInfoTable[NumberOfReplications]))</f>
        <v>40</v>
      </c>
      <c r="O991" s="5" cm="1">
        <f t="array" ref="O99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991" s="5" cm="1">
        <f t="array" ref="P99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991" s="5" cm="1">
        <f t="array" ref="Q991">MAX(IF((ProjectInfoTable[ProjectName]=ContinuousStatsTable[[#This Row],[ProjectName]]),(ProjectInfoTable[ProjectName]=ContinuousStatsTable[[#This Row],[ProjectName]])*ProjectInfoTable[ConfidenceInterval]))</f>
        <v>0.95</v>
      </c>
      <c r="R9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991" s="5" cm="1">
        <f t="array" ref="S991">MIN(IF((ContinuousStatsTable[GroupByKey]=ContinuousStatsTable[[#This Row],[GroupByKey]]),(ContinuousStatsTable[GroupByKey]=ContinuousStatsTable[[#This Row],[GroupByKey]])*ContinuousStatsTable[Average]))</f>
        <v>32.66897321215</v>
      </c>
      <c r="T991" s="5" cm="1">
        <f t="array" ref="T991">MAX(IF((ContinuousStatsTable[GroupByKey]=ContinuousStatsTable[[#This Row],[GroupByKey]]),(ContinuousStatsTable[GroupByKey]=ContinuousStatsTable[[#This Row],[GroupByKey]])*ContinuousStatsTable[Average]))</f>
        <v>34.468085106383</v>
      </c>
      <c r="U991" s="5">
        <f>IF((ContinuousStatsTable[[#This Row],[RepsRequested]]&gt;1),ContinuousStatsTable[[#This Row],[HalfWidth]],ContinuousStatsTable[[#This Row],[BatchMeansHalfWidth]])</f>
        <v>0.15911903310216846</v>
      </c>
    </row>
    <row r="992" spans="1:21" x14ac:dyDescent="0.35">
      <c r="A992" t="s">
        <v>68</v>
      </c>
      <c r="B992" t="s">
        <v>70</v>
      </c>
      <c r="C992">
        <v>23</v>
      </c>
      <c r="D992" t="s">
        <v>71</v>
      </c>
      <c r="E992" t="s">
        <v>98</v>
      </c>
      <c r="F992" t="s">
        <v>73</v>
      </c>
      <c r="G992">
        <v>0.16439865401172199</v>
      </c>
      <c r="H992">
        <v>2E+20</v>
      </c>
      <c r="I992">
        <v>0</v>
      </c>
      <c r="J992">
        <v>6</v>
      </c>
      <c r="K992">
        <v>0</v>
      </c>
      <c r="L992">
        <v>0</v>
      </c>
      <c r="M99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992" s="5" cm="1">
        <f t="array" ref="N992">MAX(IF((ProjectInfoTable[ProjectName]=ContinuousStatsTable[[#This Row],[ProjectName]]),(ProjectInfoTable[ProjectName]=ContinuousStatsTable[[#This Row],[ProjectName]])*ProjectInfoTable[NumberOfReplications]))</f>
        <v>40</v>
      </c>
      <c r="O992" s="5" cm="1">
        <f t="array" ref="O99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992" s="5" cm="1">
        <f t="array" ref="P99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992" s="5" cm="1">
        <f t="array" ref="Q992">MAX(IF((ProjectInfoTable[ProjectName]=ContinuousStatsTable[[#This Row],[ProjectName]]),(ProjectInfoTable[ProjectName]=ContinuousStatsTable[[#This Row],[ProjectName]])*ProjectInfoTable[ConfidenceInterval]))</f>
        <v>0.95</v>
      </c>
      <c r="R9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992" s="5" cm="1">
        <f t="array" ref="S992">MIN(IF((ContinuousStatsTable[GroupByKey]=ContinuousStatsTable[[#This Row],[GroupByKey]]),(ContinuousStatsTable[GroupByKey]=ContinuousStatsTable[[#This Row],[GroupByKey]])*ContinuousStatsTable[Average]))</f>
        <v>0</v>
      </c>
      <c r="T992" s="5" cm="1">
        <f t="array" ref="T992">MAX(IF((ContinuousStatsTable[GroupByKey]=ContinuousStatsTable[[#This Row],[GroupByKey]]),(ContinuousStatsTable[GroupByKey]=ContinuousStatsTable[[#This Row],[GroupByKey]])*ContinuousStatsTable[Average]))</f>
        <v>0.39810019353189602</v>
      </c>
      <c r="U992" s="5">
        <f>IF((ContinuousStatsTable[[#This Row],[RepsRequested]]&gt;1),ContinuousStatsTable[[#This Row],[HalfWidth]],ContinuousStatsTable[[#This Row],[BatchMeansHalfWidth]])</f>
        <v>3.517181568707349E-2</v>
      </c>
    </row>
    <row r="993" spans="1:21" x14ac:dyDescent="0.35">
      <c r="A993" t="s">
        <v>68</v>
      </c>
      <c r="B993" t="s">
        <v>70</v>
      </c>
      <c r="C993">
        <v>23</v>
      </c>
      <c r="D993" t="s">
        <v>77</v>
      </c>
      <c r="E993" t="s">
        <v>98</v>
      </c>
      <c r="F993" t="s">
        <v>73</v>
      </c>
      <c r="G993">
        <v>18.6774924965769</v>
      </c>
      <c r="H993">
        <v>3E+20</v>
      </c>
      <c r="I993">
        <v>0</v>
      </c>
      <c r="J993">
        <v>54</v>
      </c>
      <c r="K993">
        <v>9</v>
      </c>
      <c r="L993">
        <v>0</v>
      </c>
      <c r="M99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993" s="5" cm="1">
        <f t="array" ref="N993">MAX(IF((ProjectInfoTable[ProjectName]=ContinuousStatsTable[[#This Row],[ProjectName]]),(ProjectInfoTable[ProjectName]=ContinuousStatsTable[[#This Row],[ProjectName]])*ProjectInfoTable[NumberOfReplications]))</f>
        <v>40</v>
      </c>
      <c r="O993" s="5" cm="1">
        <f t="array" ref="O99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993" s="5" cm="1">
        <f t="array" ref="P99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993" s="5" cm="1">
        <f t="array" ref="Q993">MAX(IF((ProjectInfoTable[ProjectName]=ContinuousStatsTable[[#This Row],[ProjectName]]),(ProjectInfoTable[ProjectName]=ContinuousStatsTable[[#This Row],[ProjectName]])*ProjectInfoTable[ConfidenceInterval]))</f>
        <v>0.95</v>
      </c>
      <c r="R9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993" s="5" cm="1">
        <f t="array" ref="S993">MIN(IF((ContinuousStatsTable[GroupByKey]=ContinuousStatsTable[[#This Row],[GroupByKey]]),(ContinuousStatsTable[GroupByKey]=ContinuousStatsTable[[#This Row],[GroupByKey]])*ContinuousStatsTable[Average]))</f>
        <v>1.97697145350313</v>
      </c>
      <c r="T993" s="5" cm="1">
        <f t="array" ref="T993">MAX(IF((ContinuousStatsTable[GroupByKey]=ContinuousStatsTable[[#This Row],[GroupByKey]]),(ContinuousStatsTable[GroupByKey]=ContinuousStatsTable[[#This Row],[GroupByKey]])*ContinuousStatsTable[Average]))</f>
        <v>41.178919364966802</v>
      </c>
      <c r="U993" s="5">
        <f>IF((ContinuousStatsTable[[#This Row],[RepsRequested]]&gt;1),ContinuousStatsTable[[#This Row],[HalfWidth]],ContinuousStatsTable[[#This Row],[BatchMeansHalfWidth]])</f>
        <v>3.4233048293887243</v>
      </c>
    </row>
    <row r="994" spans="1:21" x14ac:dyDescent="0.35">
      <c r="A994" t="s">
        <v>68</v>
      </c>
      <c r="B994" t="s">
        <v>70</v>
      </c>
      <c r="C994">
        <v>23</v>
      </c>
      <c r="D994" t="s">
        <v>78</v>
      </c>
      <c r="E994" t="s">
        <v>98</v>
      </c>
      <c r="F994" t="s">
        <v>73</v>
      </c>
      <c r="G994">
        <v>2.8895710887867101</v>
      </c>
      <c r="H994">
        <v>2E+20</v>
      </c>
      <c r="I994">
        <v>0</v>
      </c>
      <c r="J994">
        <v>15</v>
      </c>
      <c r="K994">
        <v>12</v>
      </c>
      <c r="L994">
        <v>0</v>
      </c>
      <c r="M99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994" s="5" cm="1">
        <f t="array" ref="N994">MAX(IF((ProjectInfoTable[ProjectName]=ContinuousStatsTable[[#This Row],[ProjectName]]),(ProjectInfoTable[ProjectName]=ContinuousStatsTable[[#This Row],[ProjectName]])*ProjectInfoTable[NumberOfReplications]))</f>
        <v>40</v>
      </c>
      <c r="O994" s="5" cm="1">
        <f t="array" ref="O99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994" s="5" cm="1">
        <f t="array" ref="P99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994" s="5" cm="1">
        <f t="array" ref="Q994">MAX(IF((ProjectInfoTable[ProjectName]=ContinuousStatsTable[[#This Row],[ProjectName]]),(ProjectInfoTable[ProjectName]=ContinuousStatsTable[[#This Row],[ProjectName]])*ProjectInfoTable[ConfidenceInterval]))</f>
        <v>0.95</v>
      </c>
      <c r="R9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994" s="5" cm="1">
        <f t="array" ref="S994">MIN(IF((ContinuousStatsTable[GroupByKey]=ContinuousStatsTable[[#This Row],[GroupByKey]]),(ContinuousStatsTable[GroupByKey]=ContinuousStatsTable[[#This Row],[GroupByKey]])*ContinuousStatsTable[Average]))</f>
        <v>0.454771552839979</v>
      </c>
      <c r="T994" s="5" cm="1">
        <f t="array" ref="T994">MAX(IF((ContinuousStatsTable[GroupByKey]=ContinuousStatsTable[[#This Row],[GroupByKey]]),(ContinuousStatsTable[GroupByKey]=ContinuousStatsTable[[#This Row],[GroupByKey]])*ContinuousStatsTable[Average]))</f>
        <v>19.253696848776201</v>
      </c>
      <c r="U994" s="5">
        <f>IF((ContinuousStatsTable[[#This Row],[RepsRequested]]&gt;1),ContinuousStatsTable[[#This Row],[HalfWidth]],ContinuousStatsTable[[#This Row],[BatchMeansHalfWidth]])</f>
        <v>1.1662037419143689</v>
      </c>
    </row>
    <row r="995" spans="1:21" x14ac:dyDescent="0.35">
      <c r="A995" t="s">
        <v>68</v>
      </c>
      <c r="B995" t="s">
        <v>70</v>
      </c>
      <c r="C995">
        <v>23</v>
      </c>
      <c r="D995" t="s">
        <v>79</v>
      </c>
      <c r="E995" t="s">
        <v>99</v>
      </c>
      <c r="F995" t="s">
        <v>81</v>
      </c>
      <c r="G995">
        <v>38.317666807284198</v>
      </c>
      <c r="H995">
        <v>2E+20</v>
      </c>
      <c r="I995">
        <v>2</v>
      </c>
      <c r="J995">
        <v>90</v>
      </c>
      <c r="K995">
        <v>31</v>
      </c>
      <c r="L995">
        <v>0</v>
      </c>
      <c r="M99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995" s="5" cm="1">
        <f t="array" ref="N995">MAX(IF((ProjectInfoTable[ProjectName]=ContinuousStatsTable[[#This Row],[ProjectName]]),(ProjectInfoTable[ProjectName]=ContinuousStatsTable[[#This Row],[ProjectName]])*ProjectInfoTable[NumberOfReplications]))</f>
        <v>40</v>
      </c>
      <c r="O995" s="5" cm="1">
        <f t="array" ref="O99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995" s="5" cm="1">
        <f t="array" ref="P99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995" s="5" cm="1">
        <f t="array" ref="Q995">MAX(IF((ProjectInfoTable[ProjectName]=ContinuousStatsTable[[#This Row],[ProjectName]]),(ProjectInfoTable[ProjectName]=ContinuousStatsTable[[#This Row],[ProjectName]])*ProjectInfoTable[ConfidenceInterval]))</f>
        <v>0.95</v>
      </c>
      <c r="R9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995" s="5" cm="1">
        <f t="array" ref="S995">MIN(IF((ContinuousStatsTable[GroupByKey]=ContinuousStatsTable[[#This Row],[GroupByKey]]),(ContinuousStatsTable[GroupByKey]=ContinuousStatsTable[[#This Row],[GroupByKey]])*ContinuousStatsTable[Average]))</f>
        <v>13.1688445993387</v>
      </c>
      <c r="T995" s="5" cm="1">
        <f t="array" ref="T995">MAX(IF((ContinuousStatsTable[GroupByKey]=ContinuousStatsTable[[#This Row],[GroupByKey]]),(ContinuousStatsTable[GroupByKey]=ContinuousStatsTable[[#This Row],[GroupByKey]])*ContinuousStatsTable[Average]))</f>
        <v>68.135346638049199</v>
      </c>
      <c r="U995" s="5">
        <f>IF((ContinuousStatsTable[[#This Row],[RepsRequested]]&gt;1),ContinuousStatsTable[[#This Row],[HalfWidth]],ContinuousStatsTable[[#This Row],[BatchMeansHalfWidth]])</f>
        <v>4.6926448559231861</v>
      </c>
    </row>
    <row r="996" spans="1:21" x14ac:dyDescent="0.35">
      <c r="A996" t="s">
        <v>68</v>
      </c>
      <c r="B996" t="s">
        <v>70</v>
      </c>
      <c r="C996">
        <v>23</v>
      </c>
      <c r="D996" t="s">
        <v>87</v>
      </c>
      <c r="E996" t="s">
        <v>98</v>
      </c>
      <c r="F996" t="s">
        <v>73</v>
      </c>
      <c r="G996">
        <v>7.1065089878943499E-2</v>
      </c>
      <c r="H996">
        <v>2E+20</v>
      </c>
      <c r="I996">
        <v>0</v>
      </c>
      <c r="J996">
        <v>20</v>
      </c>
      <c r="K996">
        <v>0</v>
      </c>
      <c r="L996">
        <v>0</v>
      </c>
      <c r="M99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996" s="5" cm="1">
        <f t="array" ref="N996">MAX(IF((ProjectInfoTable[ProjectName]=ContinuousStatsTable[[#This Row],[ProjectName]]),(ProjectInfoTable[ProjectName]=ContinuousStatsTable[[#This Row],[ProjectName]])*ProjectInfoTable[NumberOfReplications]))</f>
        <v>40</v>
      </c>
      <c r="O996" s="5" cm="1">
        <f t="array" ref="O99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996" s="5" cm="1">
        <f t="array" ref="P99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996" s="5" cm="1">
        <f t="array" ref="Q996">MAX(IF((ProjectInfoTable[ProjectName]=ContinuousStatsTable[[#This Row],[ProjectName]]),(ProjectInfoTable[ProjectName]=ContinuousStatsTable[[#This Row],[ProjectName]])*ProjectInfoTable[ConfidenceInterval]))</f>
        <v>0.95</v>
      </c>
      <c r="R9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996" s="5" cm="1">
        <f t="array" ref="S996">MIN(IF((ContinuousStatsTable[GroupByKey]=ContinuousStatsTable[[#This Row],[GroupByKey]]),(ContinuousStatsTable[GroupByKey]=ContinuousStatsTable[[#This Row],[GroupByKey]])*ContinuousStatsTable[Average]))</f>
        <v>0</v>
      </c>
      <c r="T996" s="5" cm="1">
        <f t="array" ref="T996">MAX(IF((ContinuousStatsTable[GroupByKey]=ContinuousStatsTable[[#This Row],[GroupByKey]]),(ContinuousStatsTable[GroupByKey]=ContinuousStatsTable[[#This Row],[GroupByKey]])*ContinuousStatsTable[Average]))</f>
        <v>0.33740401833613798</v>
      </c>
      <c r="U996" s="5">
        <f>IF((ContinuousStatsTable[[#This Row],[RepsRequested]]&gt;1),ContinuousStatsTable[[#This Row],[HalfWidth]],ContinuousStatsTable[[#This Row],[BatchMeansHalfWidth]])</f>
        <v>2.7365839349572658E-2</v>
      </c>
    </row>
    <row r="997" spans="1:21" x14ac:dyDescent="0.35">
      <c r="A997" t="s">
        <v>68</v>
      </c>
      <c r="B997" t="s">
        <v>70</v>
      </c>
      <c r="C997">
        <v>23</v>
      </c>
      <c r="D997" t="s">
        <v>100</v>
      </c>
      <c r="E997" t="s">
        <v>101</v>
      </c>
      <c r="F997" t="s">
        <v>102</v>
      </c>
      <c r="G997">
        <v>0.94947242878204396</v>
      </c>
      <c r="H997">
        <v>2E+20</v>
      </c>
      <c r="I997">
        <v>0</v>
      </c>
      <c r="J997">
        <v>1</v>
      </c>
      <c r="K997">
        <v>1</v>
      </c>
      <c r="L997">
        <v>0</v>
      </c>
      <c r="M99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997" s="5" cm="1">
        <f t="array" ref="N997">MAX(IF((ProjectInfoTable[ProjectName]=ContinuousStatsTable[[#This Row],[ProjectName]]),(ProjectInfoTable[ProjectName]=ContinuousStatsTable[[#This Row],[ProjectName]])*ProjectInfoTable[NumberOfReplications]))</f>
        <v>40</v>
      </c>
      <c r="O997" s="5" cm="1">
        <f t="array" ref="O99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997" s="5" cm="1">
        <f t="array" ref="P99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997" s="5" cm="1">
        <f t="array" ref="Q997">MAX(IF((ProjectInfoTable[ProjectName]=ContinuousStatsTable[[#This Row],[ProjectName]]),(ProjectInfoTable[ProjectName]=ContinuousStatsTable[[#This Row],[ProjectName]])*ProjectInfoTable[ConfidenceInterval]))</f>
        <v>0.95</v>
      </c>
      <c r="R9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997" s="5" cm="1">
        <f t="array" ref="S997">MIN(IF((ContinuousStatsTable[GroupByKey]=ContinuousStatsTable[[#This Row],[GroupByKey]]),(ContinuousStatsTable[GroupByKey]=ContinuousStatsTable[[#This Row],[GroupByKey]])*ContinuousStatsTable[Average]))</f>
        <v>0.460239554527484</v>
      </c>
      <c r="T997" s="5" cm="1">
        <f t="array" ref="T997">MAX(IF((ContinuousStatsTable[GroupByKey]=ContinuousStatsTable[[#This Row],[GroupByKey]]),(ContinuousStatsTable[GroupByKey]=ContinuousStatsTable[[#This Row],[GroupByKey]])*ContinuousStatsTable[Average]))</f>
        <v>1</v>
      </c>
      <c r="U997" s="5">
        <f>IF((ContinuousStatsTable[[#This Row],[RepsRequested]]&gt;1),ContinuousStatsTable[[#This Row],[HalfWidth]],ContinuousStatsTable[[#This Row],[BatchMeansHalfWidth]])</f>
        <v>4.1864622421722578E-2</v>
      </c>
    </row>
    <row r="998" spans="1:21" x14ac:dyDescent="0.35">
      <c r="A998" t="s">
        <v>68</v>
      </c>
      <c r="B998" t="s">
        <v>70</v>
      </c>
      <c r="C998">
        <v>23</v>
      </c>
      <c r="D998" t="s">
        <v>100</v>
      </c>
      <c r="E998" t="s">
        <v>103</v>
      </c>
      <c r="F998" t="s">
        <v>102</v>
      </c>
      <c r="G998">
        <v>2.8484172863461299</v>
      </c>
      <c r="H998">
        <v>2E+20</v>
      </c>
      <c r="I998">
        <v>0</v>
      </c>
      <c r="J998">
        <v>3</v>
      </c>
      <c r="K998">
        <v>3</v>
      </c>
      <c r="L998">
        <v>0</v>
      </c>
      <c r="M99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998" s="5" cm="1">
        <f t="array" ref="N998">MAX(IF((ProjectInfoTable[ProjectName]=ContinuousStatsTable[[#This Row],[ProjectName]]),(ProjectInfoTable[ProjectName]=ContinuousStatsTable[[#This Row],[ProjectName]])*ProjectInfoTable[NumberOfReplications]))</f>
        <v>40</v>
      </c>
      <c r="O998" s="5" cm="1">
        <f t="array" ref="O99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998" s="5" cm="1">
        <f t="array" ref="P99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998" s="5" cm="1">
        <f t="array" ref="Q998">MAX(IF((ProjectInfoTable[ProjectName]=ContinuousStatsTable[[#This Row],[ProjectName]]),(ProjectInfoTable[ProjectName]=ContinuousStatsTable[[#This Row],[ProjectName]])*ProjectInfoTable[ConfidenceInterval]))</f>
        <v>0.95</v>
      </c>
      <c r="R9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998" s="5" cm="1">
        <f t="array" ref="S998">MIN(IF((ContinuousStatsTable[GroupByKey]=ContinuousStatsTable[[#This Row],[GroupByKey]]),(ContinuousStatsTable[GroupByKey]=ContinuousStatsTable[[#This Row],[GroupByKey]])*ContinuousStatsTable[Average]))</f>
        <v>1.38071866358245</v>
      </c>
      <c r="T998" s="5" cm="1">
        <f t="array" ref="T998">MAX(IF((ContinuousStatsTable[GroupByKey]=ContinuousStatsTable[[#This Row],[GroupByKey]]),(ContinuousStatsTable[GroupByKey]=ContinuousStatsTable[[#This Row],[GroupByKey]])*ContinuousStatsTable[Average]))</f>
        <v>3</v>
      </c>
      <c r="U998" s="5">
        <f>IF((ContinuousStatsTable[[#This Row],[RepsRequested]]&gt;1),ContinuousStatsTable[[#This Row],[HalfWidth]],ContinuousStatsTable[[#This Row],[BatchMeansHalfWidth]])</f>
        <v>0.1255938672651678</v>
      </c>
    </row>
    <row r="999" spans="1:21" x14ac:dyDescent="0.35">
      <c r="A999" t="s">
        <v>68</v>
      </c>
      <c r="B999" t="s">
        <v>70</v>
      </c>
      <c r="C999">
        <v>23</v>
      </c>
      <c r="D999" t="s">
        <v>100</v>
      </c>
      <c r="E999" t="s">
        <v>104</v>
      </c>
      <c r="F999" t="s">
        <v>102</v>
      </c>
      <c r="G999">
        <v>3</v>
      </c>
      <c r="H999">
        <v>2E+20</v>
      </c>
      <c r="I999">
        <v>3</v>
      </c>
      <c r="J999">
        <v>3</v>
      </c>
      <c r="K999">
        <v>3</v>
      </c>
      <c r="L999">
        <v>0</v>
      </c>
      <c r="M99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999" s="5" cm="1">
        <f t="array" ref="N999">MAX(IF((ProjectInfoTable[ProjectName]=ContinuousStatsTable[[#This Row],[ProjectName]]),(ProjectInfoTable[ProjectName]=ContinuousStatsTable[[#This Row],[ProjectName]])*ProjectInfoTable[NumberOfReplications]))</f>
        <v>40</v>
      </c>
      <c r="O999" s="5" cm="1">
        <f t="array" ref="O999">IFERROR(AVERAGE(IF((ContinuousStatsTable[GroupByKey]=ContinuousStatsTable[[#This Row],[GroupByKey]]),(ContinuousStatsTable[GroupByKey]=ContinuousStatsTable[[#This Row],[GroupByKey]])*ContinuousStatsTable[Average])),0)</f>
        <v>3</v>
      </c>
      <c r="P999" s="5" cm="1">
        <f t="array" ref="P999">IFERROR(_xlfn.STDEV.S(IF((ContinuousStatsTable[GroupByKey]=ContinuousStatsTable[[#This Row],[GroupByKey]]),(ContinuousStatsTable[GroupByKey]=ContinuousStatsTable[[#This Row],[GroupByKey]])*ContinuousStatsTable[Average])),0)</f>
        <v>0</v>
      </c>
      <c r="Q999" s="5" cm="1">
        <f t="array" ref="Q999">MAX(IF((ProjectInfoTable[ProjectName]=ContinuousStatsTable[[#This Row],[ProjectName]]),(ProjectInfoTable[ProjectName]=ContinuousStatsTable[[#This Row],[ProjectName]])*ProjectInfoTable[ConfidenceInterval]))</f>
        <v>0.95</v>
      </c>
      <c r="R9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9" s="5" cm="1">
        <f t="array" ref="S999">MIN(IF((ContinuousStatsTable[GroupByKey]=ContinuousStatsTable[[#This Row],[GroupByKey]]),(ContinuousStatsTable[GroupByKey]=ContinuousStatsTable[[#This Row],[GroupByKey]])*ContinuousStatsTable[Average]))</f>
        <v>3</v>
      </c>
      <c r="T999" s="5" cm="1">
        <f t="array" ref="T999">MAX(IF((ContinuousStatsTable[GroupByKey]=ContinuousStatsTable[[#This Row],[GroupByKey]]),(ContinuousStatsTable[GroupByKey]=ContinuousStatsTable[[#This Row],[GroupByKey]])*ContinuousStatsTable[Average]))</f>
        <v>3</v>
      </c>
      <c r="U999" s="5">
        <f>IF((ContinuousStatsTable[[#This Row],[RepsRequested]]&gt;1),ContinuousStatsTable[[#This Row],[HalfWidth]],ContinuousStatsTable[[#This Row],[BatchMeansHalfWidth]])</f>
        <v>0</v>
      </c>
    </row>
    <row r="1000" spans="1:21" x14ac:dyDescent="0.35">
      <c r="A1000" t="s">
        <v>68</v>
      </c>
      <c r="B1000" t="s">
        <v>70</v>
      </c>
      <c r="C1000">
        <v>23</v>
      </c>
      <c r="D1000" t="s">
        <v>105</v>
      </c>
      <c r="E1000" t="s">
        <v>101</v>
      </c>
      <c r="F1000" t="s">
        <v>102</v>
      </c>
      <c r="G1000">
        <v>0.89810993908318204</v>
      </c>
      <c r="H1000">
        <v>2E+20</v>
      </c>
      <c r="I1000">
        <v>0</v>
      </c>
      <c r="J1000">
        <v>1</v>
      </c>
      <c r="K1000">
        <v>1</v>
      </c>
      <c r="L1000">
        <v>0</v>
      </c>
      <c r="M100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000" s="5" cm="1">
        <f t="array" ref="N1000">MAX(IF((ProjectInfoTable[ProjectName]=ContinuousStatsTable[[#This Row],[ProjectName]]),(ProjectInfoTable[ProjectName]=ContinuousStatsTable[[#This Row],[ProjectName]])*ProjectInfoTable[NumberOfReplications]))</f>
        <v>40</v>
      </c>
      <c r="O1000" s="5" cm="1">
        <f t="array" ref="O100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000" s="5" cm="1">
        <f t="array" ref="P100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000" s="5" cm="1">
        <f t="array" ref="Q1000">MAX(IF((ProjectInfoTable[ProjectName]=ContinuousStatsTable[[#This Row],[ProjectName]]),(ProjectInfoTable[ProjectName]=ContinuousStatsTable[[#This Row],[ProjectName]])*ProjectInfoTable[ConfidenceInterval]))</f>
        <v>0.95</v>
      </c>
      <c r="R10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000" s="5" cm="1">
        <f t="array" ref="S1000">MIN(IF((ContinuousStatsTable[GroupByKey]=ContinuousStatsTable[[#This Row],[GroupByKey]]),(ContinuousStatsTable[GroupByKey]=ContinuousStatsTable[[#This Row],[GroupByKey]])*ContinuousStatsTable[Average]))</f>
        <v>0.51093143286290499</v>
      </c>
      <c r="T1000" s="5" cm="1">
        <f t="array" ref="T1000">MAX(IF((ContinuousStatsTable[GroupByKey]=ContinuousStatsTable[[#This Row],[GroupByKey]]),(ContinuousStatsTable[GroupByKey]=ContinuousStatsTable[[#This Row],[GroupByKey]])*ContinuousStatsTable[Average]))</f>
        <v>0.99324124232539002</v>
      </c>
      <c r="U1000" s="5">
        <f>IF((ContinuousStatsTable[[#This Row],[RepsRequested]]&gt;1),ContinuousStatsTable[[#This Row],[HalfWidth]],ContinuousStatsTable[[#This Row],[BatchMeansHalfWidth]])</f>
        <v>3.8036249547188657E-2</v>
      </c>
    </row>
    <row r="1001" spans="1:21" x14ac:dyDescent="0.35">
      <c r="A1001" t="s">
        <v>68</v>
      </c>
      <c r="B1001" t="s">
        <v>70</v>
      </c>
      <c r="C1001">
        <v>23</v>
      </c>
      <c r="D1001" t="s">
        <v>105</v>
      </c>
      <c r="E1001" t="s">
        <v>103</v>
      </c>
      <c r="F1001" t="s">
        <v>102</v>
      </c>
      <c r="G1001">
        <v>1.7962198781663601</v>
      </c>
      <c r="H1001">
        <v>2E+20</v>
      </c>
      <c r="I1001">
        <v>0</v>
      </c>
      <c r="J1001">
        <v>2</v>
      </c>
      <c r="K1001">
        <v>2</v>
      </c>
      <c r="L1001">
        <v>0</v>
      </c>
      <c r="M100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001" s="5" cm="1">
        <f t="array" ref="N1001">MAX(IF((ProjectInfoTable[ProjectName]=ContinuousStatsTable[[#This Row],[ProjectName]]),(ProjectInfoTable[ProjectName]=ContinuousStatsTable[[#This Row],[ProjectName]])*ProjectInfoTable[NumberOfReplications]))</f>
        <v>40</v>
      </c>
      <c r="O1001" s="5" cm="1">
        <f t="array" ref="O100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001" s="5" cm="1">
        <f t="array" ref="P100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001" s="5" cm="1">
        <f t="array" ref="Q1001">MAX(IF((ProjectInfoTable[ProjectName]=ContinuousStatsTable[[#This Row],[ProjectName]]),(ProjectInfoTable[ProjectName]=ContinuousStatsTable[[#This Row],[ProjectName]])*ProjectInfoTable[ConfidenceInterval]))</f>
        <v>0.95</v>
      </c>
      <c r="R10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001" s="5" cm="1">
        <f t="array" ref="S1001">MIN(IF((ContinuousStatsTable[GroupByKey]=ContinuousStatsTable[[#This Row],[GroupByKey]]),(ContinuousStatsTable[GroupByKey]=ContinuousStatsTable[[#This Row],[GroupByKey]])*ContinuousStatsTable[Average]))</f>
        <v>1.02186286572581</v>
      </c>
      <c r="T1001" s="5" cm="1">
        <f t="array" ref="T1001">MAX(IF((ContinuousStatsTable[GroupByKey]=ContinuousStatsTable[[#This Row],[GroupByKey]]),(ContinuousStatsTable[GroupByKey]=ContinuousStatsTable[[#This Row],[GroupByKey]])*ContinuousStatsTable[Average]))</f>
        <v>1.98648248465078</v>
      </c>
      <c r="U1001" s="5">
        <f>IF((ContinuousStatsTable[[#This Row],[RepsRequested]]&gt;1),ContinuousStatsTable[[#This Row],[HalfWidth]],ContinuousStatsTable[[#This Row],[BatchMeansHalfWidth]])</f>
        <v>7.6072499094375606E-2</v>
      </c>
    </row>
    <row r="1002" spans="1:21" x14ac:dyDescent="0.35">
      <c r="A1002" t="s">
        <v>68</v>
      </c>
      <c r="B1002" t="s">
        <v>70</v>
      </c>
      <c r="C1002">
        <v>23</v>
      </c>
      <c r="D1002" t="s">
        <v>105</v>
      </c>
      <c r="E1002" t="s">
        <v>104</v>
      </c>
      <c r="F1002" t="s">
        <v>102</v>
      </c>
      <c r="G1002">
        <v>2</v>
      </c>
      <c r="H1002">
        <v>2E+20</v>
      </c>
      <c r="I1002">
        <v>2</v>
      </c>
      <c r="J1002">
        <v>2</v>
      </c>
      <c r="K1002">
        <v>2</v>
      </c>
      <c r="L1002">
        <v>0</v>
      </c>
      <c r="M100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002" s="5" cm="1">
        <f t="array" ref="N1002">MAX(IF((ProjectInfoTable[ProjectName]=ContinuousStatsTable[[#This Row],[ProjectName]]),(ProjectInfoTable[ProjectName]=ContinuousStatsTable[[#This Row],[ProjectName]])*ProjectInfoTable[NumberOfReplications]))</f>
        <v>40</v>
      </c>
      <c r="O1002" s="5" cm="1">
        <f t="array" ref="O1002">IFERROR(AVERAGE(IF((ContinuousStatsTable[GroupByKey]=ContinuousStatsTable[[#This Row],[GroupByKey]]),(ContinuousStatsTable[GroupByKey]=ContinuousStatsTable[[#This Row],[GroupByKey]])*ContinuousStatsTable[Average])),0)</f>
        <v>2</v>
      </c>
      <c r="P1002" s="5" cm="1">
        <f t="array" ref="P1002">IFERROR(_xlfn.STDEV.S(IF((ContinuousStatsTable[GroupByKey]=ContinuousStatsTable[[#This Row],[GroupByKey]]),(ContinuousStatsTable[GroupByKey]=ContinuousStatsTable[[#This Row],[GroupByKey]])*ContinuousStatsTable[Average])),0)</f>
        <v>0</v>
      </c>
      <c r="Q1002" s="5" cm="1">
        <f t="array" ref="Q1002">MAX(IF((ProjectInfoTable[ProjectName]=ContinuousStatsTable[[#This Row],[ProjectName]]),(ProjectInfoTable[ProjectName]=ContinuousStatsTable[[#This Row],[ProjectName]])*ProjectInfoTable[ConfidenceInterval]))</f>
        <v>0.95</v>
      </c>
      <c r="R10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2" s="5" cm="1">
        <f t="array" ref="S1002">MIN(IF((ContinuousStatsTable[GroupByKey]=ContinuousStatsTable[[#This Row],[GroupByKey]]),(ContinuousStatsTable[GroupByKey]=ContinuousStatsTable[[#This Row],[GroupByKey]])*ContinuousStatsTable[Average]))</f>
        <v>2</v>
      </c>
      <c r="T1002" s="5" cm="1">
        <f t="array" ref="T1002">MAX(IF((ContinuousStatsTable[GroupByKey]=ContinuousStatsTable[[#This Row],[GroupByKey]]),(ContinuousStatsTable[GroupByKey]=ContinuousStatsTable[[#This Row],[GroupByKey]])*ContinuousStatsTable[Average]))</f>
        <v>2</v>
      </c>
      <c r="U1002" s="5">
        <f>IF((ContinuousStatsTable[[#This Row],[RepsRequested]]&gt;1),ContinuousStatsTable[[#This Row],[HalfWidth]],ContinuousStatsTable[[#This Row],[BatchMeansHalfWidth]])</f>
        <v>0</v>
      </c>
    </row>
    <row r="1003" spans="1:21" x14ac:dyDescent="0.35">
      <c r="A1003" t="s">
        <v>68</v>
      </c>
      <c r="B1003" t="s">
        <v>70</v>
      </c>
      <c r="C1003">
        <v>23</v>
      </c>
      <c r="D1003" t="s">
        <v>106</v>
      </c>
      <c r="E1003" t="s">
        <v>101</v>
      </c>
      <c r="F1003" t="s">
        <v>102</v>
      </c>
      <c r="G1003">
        <v>3.1400920817124402E-2</v>
      </c>
      <c r="H1003">
        <v>2E+20</v>
      </c>
      <c r="I1003">
        <v>0</v>
      </c>
      <c r="J1003">
        <v>1</v>
      </c>
      <c r="K1003">
        <v>0</v>
      </c>
      <c r="L1003">
        <v>0</v>
      </c>
      <c r="M100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003" s="5" cm="1">
        <f t="array" ref="N1003">MAX(IF((ProjectInfoTable[ProjectName]=ContinuousStatsTable[[#This Row],[ProjectName]]),(ProjectInfoTable[ProjectName]=ContinuousStatsTable[[#This Row],[ProjectName]])*ProjectInfoTable[NumberOfReplications]))</f>
        <v>40</v>
      </c>
      <c r="O1003" s="5" cm="1">
        <f t="array" ref="O100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003" s="5" cm="1">
        <f t="array" ref="P100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003" s="5" cm="1">
        <f t="array" ref="Q1003">MAX(IF((ProjectInfoTable[ProjectName]=ContinuousStatsTable[[#This Row],[ProjectName]]),(ProjectInfoTable[ProjectName]=ContinuousStatsTable[[#This Row],[ProjectName]])*ProjectInfoTable[ConfidenceInterval]))</f>
        <v>0.95</v>
      </c>
      <c r="R10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003" s="5" cm="1">
        <f t="array" ref="S1003">MIN(IF((ContinuousStatsTable[GroupByKey]=ContinuousStatsTable[[#This Row],[GroupByKey]]),(ContinuousStatsTable[GroupByKey]=ContinuousStatsTable[[#This Row],[GroupByKey]])*ContinuousStatsTable[Average]))</f>
        <v>1.4048189417398899E-2</v>
      </c>
      <c r="T1003" s="5" cm="1">
        <f t="array" ref="T1003">MAX(IF((ContinuousStatsTable[GroupByKey]=ContinuousStatsTable[[#This Row],[GroupByKey]]),(ContinuousStatsTable[GroupByKey]=ContinuousStatsTable[[#This Row],[GroupByKey]])*ContinuousStatsTable[Average]))</f>
        <v>4.5875370133509598E-2</v>
      </c>
      <c r="U1003" s="5">
        <f>IF((ContinuousStatsTable[[#This Row],[RepsRequested]]&gt;1),ContinuousStatsTable[[#This Row],[HalfWidth]],ContinuousStatsTable[[#This Row],[BatchMeansHalfWidth]])</f>
        <v>2.1678538559285762E-3</v>
      </c>
    </row>
    <row r="1004" spans="1:21" x14ac:dyDescent="0.35">
      <c r="A1004" t="s">
        <v>68</v>
      </c>
      <c r="B1004" t="s">
        <v>70</v>
      </c>
      <c r="C1004">
        <v>23</v>
      </c>
      <c r="D1004" t="s">
        <v>106</v>
      </c>
      <c r="E1004" t="s">
        <v>103</v>
      </c>
      <c r="F1004" t="s">
        <v>102</v>
      </c>
      <c r="G1004">
        <v>3.1400920817124402E-2</v>
      </c>
      <c r="H1004">
        <v>2E+20</v>
      </c>
      <c r="I1004">
        <v>0</v>
      </c>
      <c r="J1004">
        <v>1</v>
      </c>
      <c r="K1004">
        <v>0</v>
      </c>
      <c r="L1004">
        <v>0</v>
      </c>
      <c r="M100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004" s="5" cm="1">
        <f t="array" ref="N1004">MAX(IF((ProjectInfoTable[ProjectName]=ContinuousStatsTable[[#This Row],[ProjectName]]),(ProjectInfoTable[ProjectName]=ContinuousStatsTable[[#This Row],[ProjectName]])*ProjectInfoTable[NumberOfReplications]))</f>
        <v>40</v>
      </c>
      <c r="O1004" s="5" cm="1">
        <f t="array" ref="O100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004" s="5" cm="1">
        <f t="array" ref="P100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004" s="5" cm="1">
        <f t="array" ref="Q1004">MAX(IF((ProjectInfoTable[ProjectName]=ContinuousStatsTable[[#This Row],[ProjectName]]),(ProjectInfoTable[ProjectName]=ContinuousStatsTable[[#This Row],[ProjectName]])*ProjectInfoTable[ConfidenceInterval]))</f>
        <v>0.95</v>
      </c>
      <c r="R10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004" s="5" cm="1">
        <f t="array" ref="S1004">MIN(IF((ContinuousStatsTable[GroupByKey]=ContinuousStatsTable[[#This Row],[GroupByKey]]),(ContinuousStatsTable[GroupByKey]=ContinuousStatsTable[[#This Row],[GroupByKey]])*ContinuousStatsTable[Average]))</f>
        <v>1.4048189417398899E-2</v>
      </c>
      <c r="T1004" s="5" cm="1">
        <f t="array" ref="T1004">MAX(IF((ContinuousStatsTable[GroupByKey]=ContinuousStatsTable[[#This Row],[GroupByKey]]),(ContinuousStatsTable[GroupByKey]=ContinuousStatsTable[[#This Row],[GroupByKey]])*ContinuousStatsTable[Average]))</f>
        <v>4.5875370133509598E-2</v>
      </c>
      <c r="U1004" s="5">
        <f>IF((ContinuousStatsTable[[#This Row],[RepsRequested]]&gt;1),ContinuousStatsTable[[#This Row],[HalfWidth]],ContinuousStatsTable[[#This Row],[BatchMeansHalfWidth]])</f>
        <v>2.1678538559285762E-3</v>
      </c>
    </row>
    <row r="1005" spans="1:21" x14ac:dyDescent="0.35">
      <c r="A1005" t="s">
        <v>68</v>
      </c>
      <c r="B1005" t="s">
        <v>70</v>
      </c>
      <c r="C1005">
        <v>23</v>
      </c>
      <c r="D1005" t="s">
        <v>106</v>
      </c>
      <c r="E1005" t="s">
        <v>104</v>
      </c>
      <c r="F1005" t="s">
        <v>102</v>
      </c>
      <c r="G1005">
        <v>1</v>
      </c>
      <c r="H1005">
        <v>2E+20</v>
      </c>
      <c r="I1005">
        <v>1</v>
      </c>
      <c r="J1005">
        <v>1</v>
      </c>
      <c r="K1005">
        <v>1</v>
      </c>
      <c r="L1005">
        <v>0</v>
      </c>
      <c r="M100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005" s="5" cm="1">
        <f t="array" ref="N1005">MAX(IF((ProjectInfoTable[ProjectName]=ContinuousStatsTable[[#This Row],[ProjectName]]),(ProjectInfoTable[ProjectName]=ContinuousStatsTable[[#This Row],[ProjectName]])*ProjectInfoTable[NumberOfReplications]))</f>
        <v>40</v>
      </c>
      <c r="O1005" s="5" cm="1">
        <f t="array" ref="O1005">IFERROR(AVERAGE(IF((ContinuousStatsTable[GroupByKey]=ContinuousStatsTable[[#This Row],[GroupByKey]]),(ContinuousStatsTable[GroupByKey]=ContinuousStatsTable[[#This Row],[GroupByKey]])*ContinuousStatsTable[Average])),0)</f>
        <v>1</v>
      </c>
      <c r="P1005" s="5" cm="1">
        <f t="array" ref="P1005">IFERROR(_xlfn.STDEV.S(IF((ContinuousStatsTable[GroupByKey]=ContinuousStatsTable[[#This Row],[GroupByKey]]),(ContinuousStatsTable[GroupByKey]=ContinuousStatsTable[[#This Row],[GroupByKey]])*ContinuousStatsTable[Average])),0)</f>
        <v>0</v>
      </c>
      <c r="Q1005" s="5" cm="1">
        <f t="array" ref="Q1005">MAX(IF((ProjectInfoTable[ProjectName]=ContinuousStatsTable[[#This Row],[ProjectName]]),(ProjectInfoTable[ProjectName]=ContinuousStatsTable[[#This Row],[ProjectName]])*ProjectInfoTable[ConfidenceInterval]))</f>
        <v>0.95</v>
      </c>
      <c r="R10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5" s="5" cm="1">
        <f t="array" ref="S1005">MIN(IF((ContinuousStatsTable[GroupByKey]=ContinuousStatsTable[[#This Row],[GroupByKey]]),(ContinuousStatsTable[GroupByKey]=ContinuousStatsTable[[#This Row],[GroupByKey]])*ContinuousStatsTable[Average]))</f>
        <v>1</v>
      </c>
      <c r="T1005" s="5" cm="1">
        <f t="array" ref="T1005">MAX(IF((ContinuousStatsTable[GroupByKey]=ContinuousStatsTable[[#This Row],[GroupByKey]]),(ContinuousStatsTable[GroupByKey]=ContinuousStatsTable[[#This Row],[GroupByKey]])*ContinuousStatsTable[Average]))</f>
        <v>1</v>
      </c>
      <c r="U1005" s="5">
        <f>IF((ContinuousStatsTable[[#This Row],[RepsRequested]]&gt;1),ContinuousStatsTable[[#This Row],[HalfWidth]],ContinuousStatsTable[[#This Row],[BatchMeansHalfWidth]])</f>
        <v>0</v>
      </c>
    </row>
    <row r="1006" spans="1:21" x14ac:dyDescent="0.35">
      <c r="A1006" t="s">
        <v>68</v>
      </c>
      <c r="B1006" t="s">
        <v>70</v>
      </c>
      <c r="C1006">
        <v>23</v>
      </c>
      <c r="D1006" t="s">
        <v>88</v>
      </c>
      <c r="E1006" t="s">
        <v>98</v>
      </c>
      <c r="F1006" t="s">
        <v>73</v>
      </c>
      <c r="G1006">
        <v>0</v>
      </c>
      <c r="H1006">
        <v>2E+20</v>
      </c>
      <c r="I1006">
        <v>0</v>
      </c>
      <c r="J1006">
        <v>0</v>
      </c>
      <c r="K1006">
        <v>0</v>
      </c>
      <c r="L1006">
        <v>0</v>
      </c>
      <c r="M100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006" s="5" cm="1">
        <f t="array" ref="N1006">MAX(IF((ProjectInfoTable[ProjectName]=ContinuousStatsTable[[#This Row],[ProjectName]]),(ProjectInfoTable[ProjectName]=ContinuousStatsTable[[#This Row],[ProjectName]])*ProjectInfoTable[NumberOfReplications]))</f>
        <v>40</v>
      </c>
      <c r="O1006" s="5" cm="1">
        <f t="array" ref="O1006">IFERROR(AVERAGE(IF((ContinuousStatsTable[GroupByKey]=ContinuousStatsTable[[#This Row],[GroupByKey]]),(ContinuousStatsTable[GroupByKey]=ContinuousStatsTable[[#This Row],[GroupByKey]])*ContinuousStatsTable[Average])),0)</f>
        <v>0</v>
      </c>
      <c r="P1006" s="5" cm="1">
        <f t="array" ref="P1006">IFERROR(_xlfn.STDEV.S(IF((ContinuousStatsTable[GroupByKey]=ContinuousStatsTable[[#This Row],[GroupByKey]]),(ContinuousStatsTable[GroupByKey]=ContinuousStatsTable[[#This Row],[GroupByKey]])*ContinuousStatsTable[Average])),0)</f>
        <v>0</v>
      </c>
      <c r="Q1006" s="5" cm="1">
        <f t="array" ref="Q1006">MAX(IF((ProjectInfoTable[ProjectName]=ContinuousStatsTable[[#This Row],[ProjectName]]),(ProjectInfoTable[ProjectName]=ContinuousStatsTable[[#This Row],[ProjectName]])*ProjectInfoTable[ConfidenceInterval]))</f>
        <v>0.95</v>
      </c>
      <c r="R10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6" s="5" cm="1">
        <f t="array" ref="S1006">MIN(IF((ContinuousStatsTable[GroupByKey]=ContinuousStatsTable[[#This Row],[GroupByKey]]),(ContinuousStatsTable[GroupByKey]=ContinuousStatsTable[[#This Row],[GroupByKey]])*ContinuousStatsTable[Average]))</f>
        <v>0</v>
      </c>
      <c r="T1006" s="5" cm="1">
        <f t="array" ref="T1006">MAX(IF((ContinuousStatsTable[GroupByKey]=ContinuousStatsTable[[#This Row],[GroupByKey]]),(ContinuousStatsTable[GroupByKey]=ContinuousStatsTable[[#This Row],[GroupByKey]])*ContinuousStatsTable[Average]))</f>
        <v>0</v>
      </c>
      <c r="U1006" s="5">
        <f>IF((ContinuousStatsTable[[#This Row],[RepsRequested]]&gt;1),ContinuousStatsTable[[#This Row],[HalfWidth]],ContinuousStatsTable[[#This Row],[BatchMeansHalfWidth]])</f>
        <v>0</v>
      </c>
    </row>
    <row r="1007" spans="1:21" x14ac:dyDescent="0.35">
      <c r="A1007" t="s">
        <v>68</v>
      </c>
      <c r="B1007" t="s">
        <v>70</v>
      </c>
      <c r="C1007">
        <v>23</v>
      </c>
      <c r="D1007" t="s">
        <v>89</v>
      </c>
      <c r="E1007" t="s">
        <v>98</v>
      </c>
      <c r="F1007" t="s">
        <v>73</v>
      </c>
      <c r="G1007">
        <v>0.44737683087198998</v>
      </c>
      <c r="H1007">
        <v>2E+20</v>
      </c>
      <c r="I1007">
        <v>0</v>
      </c>
      <c r="J1007">
        <v>8</v>
      </c>
      <c r="K1007">
        <v>0</v>
      </c>
      <c r="L1007">
        <v>0</v>
      </c>
      <c r="M100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007" s="5" cm="1">
        <f t="array" ref="N1007">MAX(IF((ProjectInfoTable[ProjectName]=ContinuousStatsTable[[#This Row],[ProjectName]]),(ProjectInfoTable[ProjectName]=ContinuousStatsTable[[#This Row],[ProjectName]])*ProjectInfoTable[NumberOfReplications]))</f>
        <v>40</v>
      </c>
      <c r="O1007" s="5" cm="1">
        <f t="array" ref="O100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007" s="5" cm="1">
        <f t="array" ref="P100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007" s="5" cm="1">
        <f t="array" ref="Q1007">MAX(IF((ProjectInfoTable[ProjectName]=ContinuousStatsTable[[#This Row],[ProjectName]]),(ProjectInfoTable[ProjectName]=ContinuousStatsTable[[#This Row],[ProjectName]])*ProjectInfoTable[ConfidenceInterval]))</f>
        <v>0.95</v>
      </c>
      <c r="R10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007" s="5" cm="1">
        <f t="array" ref="S1007">MIN(IF((ContinuousStatsTable[GroupByKey]=ContinuousStatsTable[[#This Row],[GroupByKey]]),(ContinuousStatsTable[GroupByKey]=ContinuousStatsTable[[#This Row],[GroupByKey]])*ContinuousStatsTable[Average]))</f>
        <v>0.204887090690615</v>
      </c>
      <c r="T1007" s="5" cm="1">
        <f t="array" ref="T1007">MAX(IF((ContinuousStatsTable[GroupByKey]=ContinuousStatsTable[[#This Row],[GroupByKey]]),(ContinuousStatsTable[GroupByKey]=ContinuousStatsTable[[#This Row],[GroupByKey]])*ContinuousStatsTable[Average]))</f>
        <v>0.964264608806778</v>
      </c>
      <c r="U1007" s="5">
        <f>IF((ContinuousStatsTable[[#This Row],[RepsRequested]]&gt;1),ContinuousStatsTable[[#This Row],[HalfWidth]],ContinuousStatsTable[[#This Row],[BatchMeansHalfWidth]])</f>
        <v>4.9144138657566706E-2</v>
      </c>
    </row>
    <row r="1008" spans="1:21" x14ac:dyDescent="0.35">
      <c r="A1008" t="s">
        <v>68</v>
      </c>
      <c r="B1008" t="s">
        <v>70</v>
      </c>
      <c r="C1008">
        <v>23</v>
      </c>
      <c r="D1008" t="s">
        <v>107</v>
      </c>
      <c r="E1008" t="s">
        <v>101</v>
      </c>
      <c r="F1008" t="s">
        <v>102</v>
      </c>
      <c r="G1008">
        <v>0.110368304586536</v>
      </c>
      <c r="H1008">
        <v>2E+20</v>
      </c>
      <c r="I1008">
        <v>0</v>
      </c>
      <c r="J1008">
        <v>1</v>
      </c>
      <c r="K1008">
        <v>0</v>
      </c>
      <c r="L1008">
        <v>0</v>
      </c>
      <c r="M100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008" s="5" cm="1">
        <f t="array" ref="N1008">MAX(IF((ProjectInfoTable[ProjectName]=ContinuousStatsTable[[#This Row],[ProjectName]]),(ProjectInfoTable[ProjectName]=ContinuousStatsTable[[#This Row],[ProjectName]])*ProjectInfoTable[NumberOfReplications]))</f>
        <v>40</v>
      </c>
      <c r="O1008" s="5" cm="1">
        <f t="array" ref="O100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008" s="5" cm="1">
        <f t="array" ref="P100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008" s="5" cm="1">
        <f t="array" ref="Q1008">MAX(IF((ProjectInfoTable[ProjectName]=ContinuousStatsTable[[#This Row],[ProjectName]]),(ProjectInfoTable[ProjectName]=ContinuousStatsTable[[#This Row],[ProjectName]])*ProjectInfoTable[ConfidenceInterval]))</f>
        <v>0.95</v>
      </c>
      <c r="R10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008" s="5" cm="1">
        <f t="array" ref="S1008">MIN(IF((ContinuousStatsTable[GroupByKey]=ContinuousStatsTable[[#This Row],[GroupByKey]]),(ContinuousStatsTable[GroupByKey]=ContinuousStatsTable[[#This Row],[GroupByKey]])*ContinuousStatsTable[Average]))</f>
        <v>5.37537032568541E-2</v>
      </c>
      <c r="T1008" s="5" cm="1">
        <f t="array" ref="T1008">MAX(IF((ContinuousStatsTable[GroupByKey]=ContinuousStatsTable[[#This Row],[GroupByKey]]),(ContinuousStatsTable[GroupByKey]=ContinuousStatsTable[[#This Row],[GroupByKey]])*ContinuousStatsTable[Average]))</f>
        <v>0.25294900578934798</v>
      </c>
      <c r="U1008" s="5">
        <f>IF((ContinuousStatsTable[[#This Row],[RepsRequested]]&gt;1),ContinuousStatsTable[[#This Row],[HalfWidth]],ContinuousStatsTable[[#This Row],[BatchMeansHalfWidth]])</f>
        <v>1.2546446473909312E-2</v>
      </c>
    </row>
    <row r="1009" spans="1:21" x14ac:dyDescent="0.35">
      <c r="A1009" t="s">
        <v>68</v>
      </c>
      <c r="B1009" t="s">
        <v>70</v>
      </c>
      <c r="C1009">
        <v>23</v>
      </c>
      <c r="D1009" t="s">
        <v>107</v>
      </c>
      <c r="E1009" t="s">
        <v>103</v>
      </c>
      <c r="F1009" t="s">
        <v>102</v>
      </c>
      <c r="G1009">
        <v>0.220736609173072</v>
      </c>
      <c r="H1009">
        <v>2E+20</v>
      </c>
      <c r="I1009">
        <v>0</v>
      </c>
      <c r="J1009">
        <v>2</v>
      </c>
      <c r="K1009">
        <v>0</v>
      </c>
      <c r="L1009">
        <v>0</v>
      </c>
      <c r="M100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009" s="5" cm="1">
        <f t="array" ref="N1009">MAX(IF((ProjectInfoTable[ProjectName]=ContinuousStatsTable[[#This Row],[ProjectName]]),(ProjectInfoTable[ProjectName]=ContinuousStatsTable[[#This Row],[ProjectName]])*ProjectInfoTable[NumberOfReplications]))</f>
        <v>40</v>
      </c>
      <c r="O1009" s="5" cm="1">
        <f t="array" ref="O100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009" s="5" cm="1">
        <f t="array" ref="P100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009" s="5" cm="1">
        <f t="array" ref="Q1009">MAX(IF((ProjectInfoTable[ProjectName]=ContinuousStatsTable[[#This Row],[ProjectName]]),(ProjectInfoTable[ProjectName]=ContinuousStatsTable[[#This Row],[ProjectName]])*ProjectInfoTable[ConfidenceInterval]))</f>
        <v>0.95</v>
      </c>
      <c r="R10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009" s="5" cm="1">
        <f t="array" ref="S1009">MIN(IF((ContinuousStatsTable[GroupByKey]=ContinuousStatsTable[[#This Row],[GroupByKey]]),(ContinuousStatsTable[GroupByKey]=ContinuousStatsTable[[#This Row],[GroupByKey]])*ContinuousStatsTable[Average]))</f>
        <v>0.10750740651370801</v>
      </c>
      <c r="T1009" s="5" cm="1">
        <f t="array" ref="T1009">MAX(IF((ContinuousStatsTable[GroupByKey]=ContinuousStatsTable[[#This Row],[GroupByKey]]),(ContinuousStatsTable[GroupByKey]=ContinuousStatsTable[[#This Row],[GroupByKey]])*ContinuousStatsTable[Average]))</f>
        <v>0.50589801157869696</v>
      </c>
      <c r="U1009" s="5">
        <f>IF((ContinuousStatsTable[[#This Row],[RepsRequested]]&gt;1),ContinuousStatsTable[[#This Row],[HalfWidth]],ContinuousStatsTable[[#This Row],[BatchMeansHalfWidth]])</f>
        <v>2.5092892947818527E-2</v>
      </c>
    </row>
    <row r="1010" spans="1:21" x14ac:dyDescent="0.35">
      <c r="A1010" t="s">
        <v>68</v>
      </c>
      <c r="B1010" t="s">
        <v>70</v>
      </c>
      <c r="C1010">
        <v>23</v>
      </c>
      <c r="D1010" t="s">
        <v>107</v>
      </c>
      <c r="E1010" t="s">
        <v>104</v>
      </c>
      <c r="F1010" t="s">
        <v>102</v>
      </c>
      <c r="G1010">
        <v>2</v>
      </c>
      <c r="H1010">
        <v>2E+20</v>
      </c>
      <c r="I1010">
        <v>2</v>
      </c>
      <c r="J1010">
        <v>2</v>
      </c>
      <c r="K1010">
        <v>2</v>
      </c>
      <c r="L1010">
        <v>0</v>
      </c>
      <c r="M101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010" s="5" cm="1">
        <f t="array" ref="N1010">MAX(IF((ProjectInfoTable[ProjectName]=ContinuousStatsTable[[#This Row],[ProjectName]]),(ProjectInfoTable[ProjectName]=ContinuousStatsTable[[#This Row],[ProjectName]])*ProjectInfoTable[NumberOfReplications]))</f>
        <v>40</v>
      </c>
      <c r="O1010" s="5" cm="1">
        <f t="array" ref="O1010">IFERROR(AVERAGE(IF((ContinuousStatsTable[GroupByKey]=ContinuousStatsTable[[#This Row],[GroupByKey]]),(ContinuousStatsTable[GroupByKey]=ContinuousStatsTable[[#This Row],[GroupByKey]])*ContinuousStatsTable[Average])),0)</f>
        <v>2</v>
      </c>
      <c r="P1010" s="5" cm="1">
        <f t="array" ref="P1010">IFERROR(_xlfn.STDEV.S(IF((ContinuousStatsTable[GroupByKey]=ContinuousStatsTable[[#This Row],[GroupByKey]]),(ContinuousStatsTable[GroupByKey]=ContinuousStatsTable[[#This Row],[GroupByKey]])*ContinuousStatsTable[Average])),0)</f>
        <v>0</v>
      </c>
      <c r="Q1010" s="5" cm="1">
        <f t="array" ref="Q1010">MAX(IF((ProjectInfoTable[ProjectName]=ContinuousStatsTable[[#This Row],[ProjectName]]),(ProjectInfoTable[ProjectName]=ContinuousStatsTable[[#This Row],[ProjectName]])*ProjectInfoTable[ConfidenceInterval]))</f>
        <v>0.95</v>
      </c>
      <c r="R10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0" s="5" cm="1">
        <f t="array" ref="S1010">MIN(IF((ContinuousStatsTable[GroupByKey]=ContinuousStatsTable[[#This Row],[GroupByKey]]),(ContinuousStatsTable[GroupByKey]=ContinuousStatsTable[[#This Row],[GroupByKey]])*ContinuousStatsTable[Average]))</f>
        <v>2</v>
      </c>
      <c r="T1010" s="5" cm="1">
        <f t="array" ref="T1010">MAX(IF((ContinuousStatsTable[GroupByKey]=ContinuousStatsTable[[#This Row],[GroupByKey]]),(ContinuousStatsTable[GroupByKey]=ContinuousStatsTable[[#This Row],[GroupByKey]])*ContinuousStatsTable[Average]))</f>
        <v>2</v>
      </c>
      <c r="U1010" s="5">
        <f>IF((ContinuousStatsTable[[#This Row],[RepsRequested]]&gt;1),ContinuousStatsTable[[#This Row],[HalfWidth]],ContinuousStatsTable[[#This Row],[BatchMeansHalfWidth]])</f>
        <v>0</v>
      </c>
    </row>
    <row r="1011" spans="1:21" x14ac:dyDescent="0.35">
      <c r="A1011" t="s">
        <v>68</v>
      </c>
      <c r="B1011" t="s">
        <v>70</v>
      </c>
      <c r="C1011">
        <v>23</v>
      </c>
      <c r="D1011" t="s">
        <v>90</v>
      </c>
      <c r="E1011" t="s">
        <v>98</v>
      </c>
      <c r="F1011" t="s">
        <v>73</v>
      </c>
      <c r="G1011">
        <v>0</v>
      </c>
      <c r="H1011">
        <v>2E+20</v>
      </c>
      <c r="I1011">
        <v>0</v>
      </c>
      <c r="J1011">
        <v>0</v>
      </c>
      <c r="K1011">
        <v>0</v>
      </c>
      <c r="L1011">
        <v>0</v>
      </c>
      <c r="M101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011" s="5" cm="1">
        <f t="array" ref="N1011">MAX(IF((ProjectInfoTable[ProjectName]=ContinuousStatsTable[[#This Row],[ProjectName]]),(ProjectInfoTable[ProjectName]=ContinuousStatsTable[[#This Row],[ProjectName]])*ProjectInfoTable[NumberOfReplications]))</f>
        <v>40</v>
      </c>
      <c r="O1011" s="5" cm="1">
        <f t="array" ref="O101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011" s="5" cm="1">
        <f t="array" ref="P101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011" s="5" cm="1">
        <f t="array" ref="Q1011">MAX(IF((ProjectInfoTable[ProjectName]=ContinuousStatsTable[[#This Row],[ProjectName]]),(ProjectInfoTable[ProjectName]=ContinuousStatsTable[[#This Row],[ProjectName]])*ProjectInfoTable[ConfidenceInterval]))</f>
        <v>0.95</v>
      </c>
      <c r="R10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011" s="5" cm="1">
        <f t="array" ref="S1011">MIN(IF((ContinuousStatsTable[GroupByKey]=ContinuousStatsTable[[#This Row],[GroupByKey]]),(ContinuousStatsTable[GroupByKey]=ContinuousStatsTable[[#This Row],[GroupByKey]])*ContinuousStatsTable[Average]))</f>
        <v>0</v>
      </c>
      <c r="T1011" s="5" cm="1">
        <f t="array" ref="T1011">MAX(IF((ContinuousStatsTable[GroupByKey]=ContinuousStatsTable[[#This Row],[GroupByKey]]),(ContinuousStatsTable[GroupByKey]=ContinuousStatsTable[[#This Row],[GroupByKey]])*ContinuousStatsTable[Average]))</f>
        <v>3.9129347275412202E-2</v>
      </c>
      <c r="U1011" s="5">
        <f>IF((ContinuousStatsTable[[#This Row],[RepsRequested]]&gt;1),ContinuousStatsTable[[#This Row],[HalfWidth]],ContinuousStatsTable[[#This Row],[BatchMeansHalfWidth]])</f>
        <v>2.9617305217409431E-3</v>
      </c>
    </row>
    <row r="1012" spans="1:21" x14ac:dyDescent="0.35">
      <c r="A1012" t="s">
        <v>68</v>
      </c>
      <c r="B1012" t="s">
        <v>70</v>
      </c>
      <c r="C1012">
        <v>23</v>
      </c>
      <c r="D1012" t="s">
        <v>91</v>
      </c>
      <c r="E1012" t="s">
        <v>98</v>
      </c>
      <c r="F1012" t="s">
        <v>73</v>
      </c>
      <c r="G1012">
        <v>1.77255572560958E-2</v>
      </c>
      <c r="H1012">
        <v>2E+20</v>
      </c>
      <c r="I1012">
        <v>0</v>
      </c>
      <c r="J1012">
        <v>2</v>
      </c>
      <c r="K1012">
        <v>0</v>
      </c>
      <c r="L1012">
        <v>0</v>
      </c>
      <c r="M101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012" s="5" cm="1">
        <f t="array" ref="N1012">MAX(IF((ProjectInfoTable[ProjectName]=ContinuousStatsTable[[#This Row],[ProjectName]]),(ProjectInfoTable[ProjectName]=ContinuousStatsTable[[#This Row],[ProjectName]])*ProjectInfoTable[NumberOfReplications]))</f>
        <v>40</v>
      </c>
      <c r="O1012" s="5" cm="1">
        <f t="array" ref="O101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012" s="5" cm="1">
        <f t="array" ref="P101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012" s="5" cm="1">
        <f t="array" ref="Q1012">MAX(IF((ProjectInfoTable[ProjectName]=ContinuousStatsTable[[#This Row],[ProjectName]]),(ProjectInfoTable[ProjectName]=ContinuousStatsTable[[#This Row],[ProjectName]])*ProjectInfoTable[ConfidenceInterval]))</f>
        <v>0.95</v>
      </c>
      <c r="R10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012" s="5" cm="1">
        <f t="array" ref="S1012">MIN(IF((ContinuousStatsTable[GroupByKey]=ContinuousStatsTable[[#This Row],[GroupByKey]]),(ContinuousStatsTable[GroupByKey]=ContinuousStatsTable[[#This Row],[GroupByKey]])*ContinuousStatsTable[Average]))</f>
        <v>0</v>
      </c>
      <c r="T1012" s="5" cm="1">
        <f t="array" ref="T1012">MAX(IF((ContinuousStatsTable[GroupByKey]=ContinuousStatsTable[[#This Row],[GroupByKey]]),(ContinuousStatsTable[GroupByKey]=ContinuousStatsTable[[#This Row],[GroupByKey]])*ContinuousStatsTable[Average]))</f>
        <v>5.1297285883804403E-2</v>
      </c>
      <c r="U1012" s="5">
        <f>IF((ContinuousStatsTable[[#This Row],[RepsRequested]]&gt;1),ContinuousStatsTable[[#This Row],[HalfWidth]],ContinuousStatsTable[[#This Row],[BatchMeansHalfWidth]])</f>
        <v>4.266409302196481E-3</v>
      </c>
    </row>
    <row r="1013" spans="1:21" x14ac:dyDescent="0.35">
      <c r="A1013" t="s">
        <v>68</v>
      </c>
      <c r="B1013" t="s">
        <v>70</v>
      </c>
      <c r="C1013">
        <v>23</v>
      </c>
      <c r="D1013" t="s">
        <v>92</v>
      </c>
      <c r="E1013" t="s">
        <v>98</v>
      </c>
      <c r="F1013" t="s">
        <v>73</v>
      </c>
      <c r="G1013">
        <v>4.6395932472551999</v>
      </c>
      <c r="H1013">
        <v>2E+20</v>
      </c>
      <c r="I1013">
        <v>0</v>
      </c>
      <c r="J1013">
        <v>10</v>
      </c>
      <c r="K1013">
        <v>2</v>
      </c>
      <c r="L1013">
        <v>0</v>
      </c>
      <c r="M101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013" s="5" cm="1">
        <f t="array" ref="N1013">MAX(IF((ProjectInfoTable[ProjectName]=ContinuousStatsTable[[#This Row],[ProjectName]]),(ProjectInfoTable[ProjectName]=ContinuousStatsTable[[#This Row],[ProjectName]])*ProjectInfoTable[NumberOfReplications]))</f>
        <v>40</v>
      </c>
      <c r="O1013" s="5" cm="1">
        <f t="array" ref="O101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013" s="5" cm="1">
        <f t="array" ref="P101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013" s="5" cm="1">
        <f t="array" ref="Q1013">MAX(IF((ProjectInfoTable[ProjectName]=ContinuousStatsTable[[#This Row],[ProjectName]]),(ProjectInfoTable[ProjectName]=ContinuousStatsTable[[#This Row],[ProjectName]])*ProjectInfoTable[ConfidenceInterval]))</f>
        <v>0.95</v>
      </c>
      <c r="R10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013" s="5" cm="1">
        <f t="array" ref="S1013">MIN(IF((ContinuousStatsTable[GroupByKey]=ContinuousStatsTable[[#This Row],[GroupByKey]]),(ContinuousStatsTable[GroupByKey]=ContinuousStatsTable[[#This Row],[GroupByKey]])*ContinuousStatsTable[Average]))</f>
        <v>3.0665287286053702</v>
      </c>
      <c r="T1013" s="5" cm="1">
        <f t="array" ref="T1013">MAX(IF((ContinuousStatsTable[GroupByKey]=ContinuousStatsTable[[#This Row],[GroupByKey]]),(ContinuousStatsTable[GroupByKey]=ContinuousStatsTable[[#This Row],[GroupByKey]])*ContinuousStatsTable[Average]))</f>
        <v>5.6439865641560401</v>
      </c>
      <c r="U1013" s="5">
        <f>IF((ContinuousStatsTable[[#This Row],[RepsRequested]]&gt;1),ContinuousStatsTable[[#This Row],[HalfWidth]],ContinuousStatsTable[[#This Row],[BatchMeansHalfWidth]])</f>
        <v>0.22493791736316851</v>
      </c>
    </row>
    <row r="1014" spans="1:21" x14ac:dyDescent="0.35">
      <c r="A1014" t="s">
        <v>68</v>
      </c>
      <c r="B1014" t="s">
        <v>70</v>
      </c>
      <c r="C1014">
        <v>23</v>
      </c>
      <c r="D1014" t="s">
        <v>94</v>
      </c>
      <c r="E1014" t="s">
        <v>98</v>
      </c>
      <c r="F1014" t="s">
        <v>73</v>
      </c>
      <c r="G1014">
        <v>0</v>
      </c>
      <c r="H1014">
        <v>2E+20</v>
      </c>
      <c r="I1014">
        <v>0</v>
      </c>
      <c r="J1014">
        <v>0</v>
      </c>
      <c r="K1014">
        <v>0</v>
      </c>
      <c r="L1014">
        <v>0</v>
      </c>
      <c r="M101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014" s="5" cm="1">
        <f t="array" ref="N1014">MAX(IF((ProjectInfoTable[ProjectName]=ContinuousStatsTable[[#This Row],[ProjectName]]),(ProjectInfoTable[ProjectName]=ContinuousStatsTable[[#This Row],[ProjectName]])*ProjectInfoTable[NumberOfReplications]))</f>
        <v>40</v>
      </c>
      <c r="O1014" s="5" cm="1">
        <f t="array" ref="O1014">IFERROR(AVERAGE(IF((ContinuousStatsTable[GroupByKey]=ContinuousStatsTable[[#This Row],[GroupByKey]]),(ContinuousStatsTable[GroupByKey]=ContinuousStatsTable[[#This Row],[GroupByKey]])*ContinuousStatsTable[Average])),0)</f>
        <v>0</v>
      </c>
      <c r="P1014" s="5" cm="1">
        <f t="array" ref="P1014">IFERROR(_xlfn.STDEV.S(IF((ContinuousStatsTable[GroupByKey]=ContinuousStatsTable[[#This Row],[GroupByKey]]),(ContinuousStatsTable[GroupByKey]=ContinuousStatsTable[[#This Row],[GroupByKey]])*ContinuousStatsTable[Average])),0)</f>
        <v>0</v>
      </c>
      <c r="Q1014" s="5" cm="1">
        <f t="array" ref="Q1014">MAX(IF((ProjectInfoTable[ProjectName]=ContinuousStatsTable[[#This Row],[ProjectName]]),(ProjectInfoTable[ProjectName]=ContinuousStatsTable[[#This Row],[ProjectName]])*ProjectInfoTable[ConfidenceInterval]))</f>
        <v>0.95</v>
      </c>
      <c r="R10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4" s="5" cm="1">
        <f t="array" ref="S1014">MIN(IF((ContinuousStatsTable[GroupByKey]=ContinuousStatsTable[[#This Row],[GroupByKey]]),(ContinuousStatsTable[GroupByKey]=ContinuousStatsTable[[#This Row],[GroupByKey]])*ContinuousStatsTable[Average]))</f>
        <v>0</v>
      </c>
      <c r="T1014" s="5" cm="1">
        <f t="array" ref="T1014">MAX(IF((ContinuousStatsTable[GroupByKey]=ContinuousStatsTable[[#This Row],[GroupByKey]]),(ContinuousStatsTable[GroupByKey]=ContinuousStatsTable[[#This Row],[GroupByKey]])*ContinuousStatsTable[Average]))</f>
        <v>0</v>
      </c>
      <c r="U1014" s="5">
        <f>IF((ContinuousStatsTable[[#This Row],[RepsRequested]]&gt;1),ContinuousStatsTable[[#This Row],[HalfWidth]],ContinuousStatsTable[[#This Row],[BatchMeansHalfWidth]])</f>
        <v>0</v>
      </c>
    </row>
    <row r="1015" spans="1:21" x14ac:dyDescent="0.35">
      <c r="A1015" t="s">
        <v>68</v>
      </c>
      <c r="B1015" t="s">
        <v>70</v>
      </c>
      <c r="C1015">
        <v>23</v>
      </c>
      <c r="D1015" t="s">
        <v>95</v>
      </c>
      <c r="E1015" t="s">
        <v>98</v>
      </c>
      <c r="F1015" t="s">
        <v>73</v>
      </c>
      <c r="G1015">
        <v>0.33670838278529203</v>
      </c>
      <c r="H1015">
        <v>2E+20</v>
      </c>
      <c r="I1015">
        <v>0</v>
      </c>
      <c r="J1015">
        <v>10</v>
      </c>
      <c r="K1015">
        <v>0</v>
      </c>
      <c r="L1015">
        <v>0</v>
      </c>
      <c r="M101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015" s="5" cm="1">
        <f t="array" ref="N1015">MAX(IF((ProjectInfoTable[ProjectName]=ContinuousStatsTable[[#This Row],[ProjectName]]),(ProjectInfoTable[ProjectName]=ContinuousStatsTable[[#This Row],[ProjectName]])*ProjectInfoTable[NumberOfReplications]))</f>
        <v>40</v>
      </c>
      <c r="O1015" s="5" cm="1">
        <f t="array" ref="O101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015" s="5" cm="1">
        <f t="array" ref="P101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015" s="5" cm="1">
        <f t="array" ref="Q1015">MAX(IF((ProjectInfoTable[ProjectName]=ContinuousStatsTable[[#This Row],[ProjectName]]),(ProjectInfoTable[ProjectName]=ContinuousStatsTable[[#This Row],[ProjectName]])*ProjectInfoTable[ConfidenceInterval]))</f>
        <v>0.95</v>
      </c>
      <c r="R10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015" s="5" cm="1">
        <f t="array" ref="S1015">MIN(IF((ContinuousStatsTable[GroupByKey]=ContinuousStatsTable[[#This Row],[GroupByKey]]),(ContinuousStatsTable[GroupByKey]=ContinuousStatsTable[[#This Row],[GroupByKey]])*ContinuousStatsTable[Average]))</f>
        <v>0</v>
      </c>
      <c r="T1015" s="5" cm="1">
        <f t="array" ref="T1015">MAX(IF((ContinuousStatsTable[GroupByKey]=ContinuousStatsTable[[#This Row],[GroupByKey]]),(ContinuousStatsTable[GroupByKey]=ContinuousStatsTable[[#This Row],[GroupByKey]])*ContinuousStatsTable[Average]))</f>
        <v>0.44531135910512998</v>
      </c>
      <c r="U1015" s="5">
        <f>IF((ContinuousStatsTable[[#This Row],[RepsRequested]]&gt;1),ContinuousStatsTable[[#This Row],[HalfWidth]],ContinuousStatsTable[[#This Row],[BatchMeansHalfWidth]])</f>
        <v>4.0313835051106688E-2</v>
      </c>
    </row>
    <row r="1016" spans="1:21" x14ac:dyDescent="0.35">
      <c r="A1016" t="s">
        <v>68</v>
      </c>
      <c r="B1016" t="s">
        <v>70</v>
      </c>
      <c r="C1016">
        <v>23</v>
      </c>
      <c r="D1016" t="s">
        <v>108</v>
      </c>
      <c r="E1016" t="s">
        <v>101</v>
      </c>
      <c r="F1016" t="s">
        <v>102</v>
      </c>
      <c r="G1016">
        <v>0</v>
      </c>
      <c r="H1016">
        <v>2E+20</v>
      </c>
      <c r="I1016">
        <v>0</v>
      </c>
      <c r="J1016">
        <v>0</v>
      </c>
      <c r="K1016">
        <v>0</v>
      </c>
      <c r="L1016">
        <v>0</v>
      </c>
      <c r="M101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016" s="5" cm="1">
        <f t="array" ref="N1016">MAX(IF((ProjectInfoTable[ProjectName]=ContinuousStatsTable[[#This Row],[ProjectName]]),(ProjectInfoTable[ProjectName]=ContinuousStatsTable[[#This Row],[ProjectName]])*ProjectInfoTable[NumberOfReplications]))</f>
        <v>40</v>
      </c>
      <c r="O1016" s="5" cm="1">
        <f t="array" ref="O1016">IFERROR(AVERAGE(IF((ContinuousStatsTable[GroupByKey]=ContinuousStatsTable[[#This Row],[GroupByKey]]),(ContinuousStatsTable[GroupByKey]=ContinuousStatsTable[[#This Row],[GroupByKey]])*ContinuousStatsTable[Average])),0)</f>
        <v>0</v>
      </c>
      <c r="P1016" s="5" cm="1">
        <f t="array" ref="P1016">IFERROR(_xlfn.STDEV.S(IF((ContinuousStatsTable[GroupByKey]=ContinuousStatsTable[[#This Row],[GroupByKey]]),(ContinuousStatsTable[GroupByKey]=ContinuousStatsTable[[#This Row],[GroupByKey]])*ContinuousStatsTable[Average])),0)</f>
        <v>0</v>
      </c>
      <c r="Q1016" s="5" cm="1">
        <f t="array" ref="Q1016">MAX(IF((ProjectInfoTable[ProjectName]=ContinuousStatsTable[[#This Row],[ProjectName]]),(ProjectInfoTable[ProjectName]=ContinuousStatsTable[[#This Row],[ProjectName]])*ProjectInfoTable[ConfidenceInterval]))</f>
        <v>0.95</v>
      </c>
      <c r="R10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6" s="5" cm="1">
        <f t="array" ref="S1016">MIN(IF((ContinuousStatsTable[GroupByKey]=ContinuousStatsTable[[#This Row],[GroupByKey]]),(ContinuousStatsTable[GroupByKey]=ContinuousStatsTable[[#This Row],[GroupByKey]])*ContinuousStatsTable[Average]))</f>
        <v>0</v>
      </c>
      <c r="T1016" s="5" cm="1">
        <f t="array" ref="T1016">MAX(IF((ContinuousStatsTable[GroupByKey]=ContinuousStatsTable[[#This Row],[GroupByKey]]),(ContinuousStatsTable[GroupByKey]=ContinuousStatsTable[[#This Row],[GroupByKey]])*ContinuousStatsTable[Average]))</f>
        <v>0</v>
      </c>
      <c r="U1016" s="5">
        <f>IF((ContinuousStatsTable[[#This Row],[RepsRequested]]&gt;1),ContinuousStatsTable[[#This Row],[HalfWidth]],ContinuousStatsTable[[#This Row],[BatchMeansHalfWidth]])</f>
        <v>0</v>
      </c>
    </row>
    <row r="1017" spans="1:21" x14ac:dyDescent="0.35">
      <c r="A1017" t="s">
        <v>68</v>
      </c>
      <c r="B1017" t="s">
        <v>70</v>
      </c>
      <c r="C1017">
        <v>23</v>
      </c>
      <c r="D1017" t="s">
        <v>108</v>
      </c>
      <c r="E1017" t="s">
        <v>103</v>
      </c>
      <c r="F1017" t="s">
        <v>102</v>
      </c>
      <c r="G1017">
        <v>0</v>
      </c>
      <c r="H1017">
        <v>2E+20</v>
      </c>
      <c r="I1017">
        <v>0</v>
      </c>
      <c r="J1017">
        <v>0</v>
      </c>
      <c r="K1017">
        <v>0</v>
      </c>
      <c r="L1017">
        <v>0</v>
      </c>
      <c r="M101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017" s="5" cm="1">
        <f t="array" ref="N1017">MAX(IF((ProjectInfoTable[ProjectName]=ContinuousStatsTable[[#This Row],[ProjectName]]),(ProjectInfoTable[ProjectName]=ContinuousStatsTable[[#This Row],[ProjectName]])*ProjectInfoTable[NumberOfReplications]))</f>
        <v>40</v>
      </c>
      <c r="O1017" s="5" cm="1">
        <f t="array" ref="O1017">IFERROR(AVERAGE(IF((ContinuousStatsTable[GroupByKey]=ContinuousStatsTable[[#This Row],[GroupByKey]]),(ContinuousStatsTable[GroupByKey]=ContinuousStatsTable[[#This Row],[GroupByKey]])*ContinuousStatsTable[Average])),0)</f>
        <v>0</v>
      </c>
      <c r="P1017" s="5" cm="1">
        <f t="array" ref="P1017">IFERROR(_xlfn.STDEV.S(IF((ContinuousStatsTable[GroupByKey]=ContinuousStatsTable[[#This Row],[GroupByKey]]),(ContinuousStatsTable[GroupByKey]=ContinuousStatsTable[[#This Row],[GroupByKey]])*ContinuousStatsTable[Average])),0)</f>
        <v>0</v>
      </c>
      <c r="Q1017" s="5" cm="1">
        <f t="array" ref="Q1017">MAX(IF((ProjectInfoTable[ProjectName]=ContinuousStatsTable[[#This Row],[ProjectName]]),(ProjectInfoTable[ProjectName]=ContinuousStatsTable[[#This Row],[ProjectName]])*ProjectInfoTable[ConfidenceInterval]))</f>
        <v>0.95</v>
      </c>
      <c r="R10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7" s="5" cm="1">
        <f t="array" ref="S1017">MIN(IF((ContinuousStatsTable[GroupByKey]=ContinuousStatsTable[[#This Row],[GroupByKey]]),(ContinuousStatsTable[GroupByKey]=ContinuousStatsTable[[#This Row],[GroupByKey]])*ContinuousStatsTable[Average]))</f>
        <v>0</v>
      </c>
      <c r="T1017" s="5" cm="1">
        <f t="array" ref="T1017">MAX(IF((ContinuousStatsTable[GroupByKey]=ContinuousStatsTable[[#This Row],[GroupByKey]]),(ContinuousStatsTable[GroupByKey]=ContinuousStatsTable[[#This Row],[GroupByKey]])*ContinuousStatsTable[Average]))</f>
        <v>0</v>
      </c>
      <c r="U1017" s="5">
        <f>IF((ContinuousStatsTable[[#This Row],[RepsRequested]]&gt;1),ContinuousStatsTable[[#This Row],[HalfWidth]],ContinuousStatsTable[[#This Row],[BatchMeansHalfWidth]])</f>
        <v>0</v>
      </c>
    </row>
    <row r="1018" spans="1:21" x14ac:dyDescent="0.35">
      <c r="A1018" t="s">
        <v>68</v>
      </c>
      <c r="B1018" t="s">
        <v>70</v>
      </c>
      <c r="C1018">
        <v>23</v>
      </c>
      <c r="D1018" t="s">
        <v>108</v>
      </c>
      <c r="E1018" t="s">
        <v>104</v>
      </c>
      <c r="F1018" t="s">
        <v>102</v>
      </c>
      <c r="G1018">
        <v>1</v>
      </c>
      <c r="H1018">
        <v>2E+20</v>
      </c>
      <c r="I1018">
        <v>1</v>
      </c>
      <c r="J1018">
        <v>1</v>
      </c>
      <c r="K1018">
        <v>1</v>
      </c>
      <c r="L1018">
        <v>0</v>
      </c>
      <c r="M101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018" s="5" cm="1">
        <f t="array" ref="N1018">MAX(IF((ProjectInfoTable[ProjectName]=ContinuousStatsTable[[#This Row],[ProjectName]]),(ProjectInfoTable[ProjectName]=ContinuousStatsTable[[#This Row],[ProjectName]])*ProjectInfoTable[NumberOfReplications]))</f>
        <v>40</v>
      </c>
      <c r="O1018" s="5" cm="1">
        <f t="array" ref="O1018">IFERROR(AVERAGE(IF((ContinuousStatsTable[GroupByKey]=ContinuousStatsTable[[#This Row],[GroupByKey]]),(ContinuousStatsTable[GroupByKey]=ContinuousStatsTable[[#This Row],[GroupByKey]])*ContinuousStatsTable[Average])),0)</f>
        <v>1</v>
      </c>
      <c r="P1018" s="5" cm="1">
        <f t="array" ref="P1018">IFERROR(_xlfn.STDEV.S(IF((ContinuousStatsTable[GroupByKey]=ContinuousStatsTable[[#This Row],[GroupByKey]]),(ContinuousStatsTable[GroupByKey]=ContinuousStatsTable[[#This Row],[GroupByKey]])*ContinuousStatsTable[Average])),0)</f>
        <v>0</v>
      </c>
      <c r="Q1018" s="5" cm="1">
        <f t="array" ref="Q1018">MAX(IF((ProjectInfoTable[ProjectName]=ContinuousStatsTable[[#This Row],[ProjectName]]),(ProjectInfoTable[ProjectName]=ContinuousStatsTable[[#This Row],[ProjectName]])*ProjectInfoTable[ConfidenceInterval]))</f>
        <v>0.95</v>
      </c>
      <c r="R10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8" s="5" cm="1">
        <f t="array" ref="S1018">MIN(IF((ContinuousStatsTable[GroupByKey]=ContinuousStatsTable[[#This Row],[GroupByKey]]),(ContinuousStatsTable[GroupByKey]=ContinuousStatsTable[[#This Row],[GroupByKey]])*ContinuousStatsTable[Average]))</f>
        <v>1</v>
      </c>
      <c r="T1018" s="5" cm="1">
        <f t="array" ref="T1018">MAX(IF((ContinuousStatsTable[GroupByKey]=ContinuousStatsTable[[#This Row],[GroupByKey]]),(ContinuousStatsTable[GroupByKey]=ContinuousStatsTable[[#This Row],[GroupByKey]])*ContinuousStatsTable[Average]))</f>
        <v>1</v>
      </c>
      <c r="U1018" s="5">
        <f>IF((ContinuousStatsTable[[#This Row],[RepsRequested]]&gt;1),ContinuousStatsTable[[#This Row],[HalfWidth]],ContinuousStatsTable[[#This Row],[BatchMeansHalfWidth]])</f>
        <v>0</v>
      </c>
    </row>
    <row r="1019" spans="1:21" x14ac:dyDescent="0.35">
      <c r="A1019" t="s">
        <v>68</v>
      </c>
      <c r="B1019" t="s">
        <v>70</v>
      </c>
      <c r="C1019">
        <v>23</v>
      </c>
      <c r="D1019" t="s">
        <v>109</v>
      </c>
      <c r="E1019" t="s">
        <v>101</v>
      </c>
      <c r="F1019" t="s">
        <v>102</v>
      </c>
      <c r="G1019">
        <v>0</v>
      </c>
      <c r="H1019">
        <v>2E+20</v>
      </c>
      <c r="I1019">
        <v>0</v>
      </c>
      <c r="J1019">
        <v>0</v>
      </c>
      <c r="K1019">
        <v>0</v>
      </c>
      <c r="L1019">
        <v>0</v>
      </c>
      <c r="M101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019" s="5" cm="1">
        <f t="array" ref="N1019">MAX(IF((ProjectInfoTable[ProjectName]=ContinuousStatsTable[[#This Row],[ProjectName]]),(ProjectInfoTable[ProjectName]=ContinuousStatsTable[[#This Row],[ProjectName]])*ProjectInfoTable[NumberOfReplications]))</f>
        <v>40</v>
      </c>
      <c r="O1019" s="5" cm="1">
        <f t="array" ref="O1019">IFERROR(AVERAGE(IF((ContinuousStatsTable[GroupByKey]=ContinuousStatsTable[[#This Row],[GroupByKey]]),(ContinuousStatsTable[GroupByKey]=ContinuousStatsTable[[#This Row],[GroupByKey]])*ContinuousStatsTable[Average])),0)</f>
        <v>0</v>
      </c>
      <c r="P1019" s="5" cm="1">
        <f t="array" ref="P1019">IFERROR(_xlfn.STDEV.S(IF((ContinuousStatsTable[GroupByKey]=ContinuousStatsTable[[#This Row],[GroupByKey]]),(ContinuousStatsTable[GroupByKey]=ContinuousStatsTable[[#This Row],[GroupByKey]])*ContinuousStatsTable[Average])),0)</f>
        <v>0</v>
      </c>
      <c r="Q1019" s="5" cm="1">
        <f t="array" ref="Q1019">MAX(IF((ProjectInfoTable[ProjectName]=ContinuousStatsTable[[#This Row],[ProjectName]]),(ProjectInfoTable[ProjectName]=ContinuousStatsTable[[#This Row],[ProjectName]])*ProjectInfoTable[ConfidenceInterval]))</f>
        <v>0.95</v>
      </c>
      <c r="R10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9" s="5" cm="1">
        <f t="array" ref="S1019">MIN(IF((ContinuousStatsTable[GroupByKey]=ContinuousStatsTable[[#This Row],[GroupByKey]]),(ContinuousStatsTable[GroupByKey]=ContinuousStatsTable[[#This Row],[GroupByKey]])*ContinuousStatsTable[Average]))</f>
        <v>0</v>
      </c>
      <c r="T1019" s="5" cm="1">
        <f t="array" ref="T1019">MAX(IF((ContinuousStatsTable[GroupByKey]=ContinuousStatsTable[[#This Row],[GroupByKey]]),(ContinuousStatsTable[GroupByKey]=ContinuousStatsTable[[#This Row],[GroupByKey]])*ContinuousStatsTable[Average]))</f>
        <v>0</v>
      </c>
      <c r="U1019" s="5">
        <f>IF((ContinuousStatsTable[[#This Row],[RepsRequested]]&gt;1),ContinuousStatsTable[[#This Row],[HalfWidth]],ContinuousStatsTable[[#This Row],[BatchMeansHalfWidth]])</f>
        <v>0</v>
      </c>
    </row>
    <row r="1020" spans="1:21" x14ac:dyDescent="0.35">
      <c r="A1020" t="s">
        <v>68</v>
      </c>
      <c r="B1020" t="s">
        <v>70</v>
      </c>
      <c r="C1020">
        <v>23</v>
      </c>
      <c r="D1020" t="s">
        <v>109</v>
      </c>
      <c r="E1020" t="s">
        <v>103</v>
      </c>
      <c r="F1020" t="s">
        <v>102</v>
      </c>
      <c r="G1020">
        <v>0</v>
      </c>
      <c r="H1020">
        <v>2E+20</v>
      </c>
      <c r="I1020">
        <v>0</v>
      </c>
      <c r="J1020">
        <v>0</v>
      </c>
      <c r="K1020">
        <v>0</v>
      </c>
      <c r="L1020">
        <v>0</v>
      </c>
      <c r="M102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020" s="5" cm="1">
        <f t="array" ref="N1020">MAX(IF((ProjectInfoTable[ProjectName]=ContinuousStatsTable[[#This Row],[ProjectName]]),(ProjectInfoTable[ProjectName]=ContinuousStatsTable[[#This Row],[ProjectName]])*ProjectInfoTable[NumberOfReplications]))</f>
        <v>40</v>
      </c>
      <c r="O1020" s="5" cm="1">
        <f t="array" ref="O1020">IFERROR(AVERAGE(IF((ContinuousStatsTable[GroupByKey]=ContinuousStatsTable[[#This Row],[GroupByKey]]),(ContinuousStatsTable[GroupByKey]=ContinuousStatsTable[[#This Row],[GroupByKey]])*ContinuousStatsTable[Average])),0)</f>
        <v>0</v>
      </c>
      <c r="P1020" s="5" cm="1">
        <f t="array" ref="P1020">IFERROR(_xlfn.STDEV.S(IF((ContinuousStatsTable[GroupByKey]=ContinuousStatsTable[[#This Row],[GroupByKey]]),(ContinuousStatsTable[GroupByKey]=ContinuousStatsTable[[#This Row],[GroupByKey]])*ContinuousStatsTable[Average])),0)</f>
        <v>0</v>
      </c>
      <c r="Q1020" s="5" cm="1">
        <f t="array" ref="Q1020">MAX(IF((ProjectInfoTable[ProjectName]=ContinuousStatsTable[[#This Row],[ProjectName]]),(ProjectInfoTable[ProjectName]=ContinuousStatsTable[[#This Row],[ProjectName]])*ProjectInfoTable[ConfidenceInterval]))</f>
        <v>0.95</v>
      </c>
      <c r="R10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0" s="5" cm="1">
        <f t="array" ref="S1020">MIN(IF((ContinuousStatsTable[GroupByKey]=ContinuousStatsTable[[#This Row],[GroupByKey]]),(ContinuousStatsTable[GroupByKey]=ContinuousStatsTable[[#This Row],[GroupByKey]])*ContinuousStatsTable[Average]))</f>
        <v>0</v>
      </c>
      <c r="T1020" s="5" cm="1">
        <f t="array" ref="T1020">MAX(IF((ContinuousStatsTable[GroupByKey]=ContinuousStatsTable[[#This Row],[GroupByKey]]),(ContinuousStatsTable[GroupByKey]=ContinuousStatsTable[[#This Row],[GroupByKey]])*ContinuousStatsTable[Average]))</f>
        <v>0</v>
      </c>
      <c r="U1020" s="5">
        <f>IF((ContinuousStatsTable[[#This Row],[RepsRequested]]&gt;1),ContinuousStatsTable[[#This Row],[HalfWidth]],ContinuousStatsTable[[#This Row],[BatchMeansHalfWidth]])</f>
        <v>0</v>
      </c>
    </row>
    <row r="1021" spans="1:21" x14ac:dyDescent="0.35">
      <c r="A1021" t="s">
        <v>68</v>
      </c>
      <c r="B1021" t="s">
        <v>70</v>
      </c>
      <c r="C1021">
        <v>23</v>
      </c>
      <c r="D1021" t="s">
        <v>109</v>
      </c>
      <c r="E1021" t="s">
        <v>104</v>
      </c>
      <c r="F1021" t="s">
        <v>102</v>
      </c>
      <c r="G1021">
        <v>1</v>
      </c>
      <c r="H1021">
        <v>2E+20</v>
      </c>
      <c r="I1021">
        <v>1</v>
      </c>
      <c r="J1021">
        <v>1</v>
      </c>
      <c r="K1021">
        <v>1</v>
      </c>
      <c r="L1021">
        <v>0</v>
      </c>
      <c r="M102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021" s="5" cm="1">
        <f t="array" ref="N1021">MAX(IF((ProjectInfoTable[ProjectName]=ContinuousStatsTable[[#This Row],[ProjectName]]),(ProjectInfoTable[ProjectName]=ContinuousStatsTable[[#This Row],[ProjectName]])*ProjectInfoTable[NumberOfReplications]))</f>
        <v>40</v>
      </c>
      <c r="O1021" s="5" cm="1">
        <f t="array" ref="O1021">IFERROR(AVERAGE(IF((ContinuousStatsTable[GroupByKey]=ContinuousStatsTable[[#This Row],[GroupByKey]]),(ContinuousStatsTable[GroupByKey]=ContinuousStatsTable[[#This Row],[GroupByKey]])*ContinuousStatsTable[Average])),0)</f>
        <v>1</v>
      </c>
      <c r="P1021" s="5" cm="1">
        <f t="array" ref="P1021">IFERROR(_xlfn.STDEV.S(IF((ContinuousStatsTable[GroupByKey]=ContinuousStatsTable[[#This Row],[GroupByKey]]),(ContinuousStatsTable[GroupByKey]=ContinuousStatsTable[[#This Row],[GroupByKey]])*ContinuousStatsTable[Average])),0)</f>
        <v>0</v>
      </c>
      <c r="Q1021" s="5" cm="1">
        <f t="array" ref="Q1021">MAX(IF((ProjectInfoTable[ProjectName]=ContinuousStatsTable[[#This Row],[ProjectName]]),(ProjectInfoTable[ProjectName]=ContinuousStatsTable[[#This Row],[ProjectName]])*ProjectInfoTable[ConfidenceInterval]))</f>
        <v>0.95</v>
      </c>
      <c r="R10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1" s="5" cm="1">
        <f t="array" ref="S1021">MIN(IF((ContinuousStatsTable[GroupByKey]=ContinuousStatsTable[[#This Row],[GroupByKey]]),(ContinuousStatsTable[GroupByKey]=ContinuousStatsTable[[#This Row],[GroupByKey]])*ContinuousStatsTable[Average]))</f>
        <v>1</v>
      </c>
      <c r="T1021" s="5" cm="1">
        <f t="array" ref="T1021">MAX(IF((ContinuousStatsTable[GroupByKey]=ContinuousStatsTable[[#This Row],[GroupByKey]]),(ContinuousStatsTable[GroupByKey]=ContinuousStatsTable[[#This Row],[GroupByKey]])*ContinuousStatsTable[Average]))</f>
        <v>1</v>
      </c>
      <c r="U1021" s="5">
        <f>IF((ContinuousStatsTable[[#This Row],[RepsRequested]]&gt;1),ContinuousStatsTable[[#This Row],[HalfWidth]],ContinuousStatsTable[[#This Row],[BatchMeansHalfWidth]])</f>
        <v>0</v>
      </c>
    </row>
    <row r="1022" spans="1:21" x14ac:dyDescent="0.35">
      <c r="A1022" t="s">
        <v>68</v>
      </c>
      <c r="B1022" t="s">
        <v>70</v>
      </c>
      <c r="C1022">
        <v>23</v>
      </c>
      <c r="D1022" t="s">
        <v>110</v>
      </c>
      <c r="E1022" t="s">
        <v>101</v>
      </c>
      <c r="F1022" t="s">
        <v>102</v>
      </c>
      <c r="G1022">
        <v>0</v>
      </c>
      <c r="H1022">
        <v>2E+20</v>
      </c>
      <c r="I1022">
        <v>0</v>
      </c>
      <c r="J1022">
        <v>0</v>
      </c>
      <c r="K1022">
        <v>0</v>
      </c>
      <c r="L1022">
        <v>0</v>
      </c>
      <c r="M102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022" s="5" cm="1">
        <f t="array" ref="N1022">MAX(IF((ProjectInfoTable[ProjectName]=ContinuousStatsTable[[#This Row],[ProjectName]]),(ProjectInfoTable[ProjectName]=ContinuousStatsTable[[#This Row],[ProjectName]])*ProjectInfoTable[NumberOfReplications]))</f>
        <v>40</v>
      </c>
      <c r="O1022" s="5" cm="1">
        <f t="array" ref="O1022">IFERROR(AVERAGE(IF((ContinuousStatsTable[GroupByKey]=ContinuousStatsTable[[#This Row],[GroupByKey]]),(ContinuousStatsTable[GroupByKey]=ContinuousStatsTable[[#This Row],[GroupByKey]])*ContinuousStatsTable[Average])),0)</f>
        <v>0</v>
      </c>
      <c r="P1022" s="5" cm="1">
        <f t="array" ref="P1022">IFERROR(_xlfn.STDEV.S(IF((ContinuousStatsTable[GroupByKey]=ContinuousStatsTable[[#This Row],[GroupByKey]]),(ContinuousStatsTable[GroupByKey]=ContinuousStatsTable[[#This Row],[GroupByKey]])*ContinuousStatsTable[Average])),0)</f>
        <v>0</v>
      </c>
      <c r="Q1022" s="5" cm="1">
        <f t="array" ref="Q1022">MAX(IF((ProjectInfoTable[ProjectName]=ContinuousStatsTable[[#This Row],[ProjectName]]),(ProjectInfoTable[ProjectName]=ContinuousStatsTable[[#This Row],[ProjectName]])*ProjectInfoTable[ConfidenceInterval]))</f>
        <v>0.95</v>
      </c>
      <c r="R10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2" s="5" cm="1">
        <f t="array" ref="S1022">MIN(IF((ContinuousStatsTable[GroupByKey]=ContinuousStatsTable[[#This Row],[GroupByKey]]),(ContinuousStatsTable[GroupByKey]=ContinuousStatsTable[[#This Row],[GroupByKey]])*ContinuousStatsTable[Average]))</f>
        <v>0</v>
      </c>
      <c r="T1022" s="5" cm="1">
        <f t="array" ref="T1022">MAX(IF((ContinuousStatsTable[GroupByKey]=ContinuousStatsTable[[#This Row],[GroupByKey]]),(ContinuousStatsTable[GroupByKey]=ContinuousStatsTable[[#This Row],[GroupByKey]])*ContinuousStatsTable[Average]))</f>
        <v>0</v>
      </c>
      <c r="U1022" s="5">
        <f>IF((ContinuousStatsTable[[#This Row],[RepsRequested]]&gt;1),ContinuousStatsTable[[#This Row],[HalfWidth]],ContinuousStatsTable[[#This Row],[BatchMeansHalfWidth]])</f>
        <v>0</v>
      </c>
    </row>
    <row r="1023" spans="1:21" x14ac:dyDescent="0.35">
      <c r="A1023" t="s">
        <v>68</v>
      </c>
      <c r="B1023" t="s">
        <v>70</v>
      </c>
      <c r="C1023">
        <v>23</v>
      </c>
      <c r="D1023" t="s">
        <v>110</v>
      </c>
      <c r="E1023" t="s">
        <v>103</v>
      </c>
      <c r="F1023" t="s">
        <v>102</v>
      </c>
      <c r="G1023">
        <v>0</v>
      </c>
      <c r="H1023">
        <v>2E+20</v>
      </c>
      <c r="I1023">
        <v>0</v>
      </c>
      <c r="J1023">
        <v>0</v>
      </c>
      <c r="K1023">
        <v>0</v>
      </c>
      <c r="L1023">
        <v>0</v>
      </c>
      <c r="M102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023" s="5" cm="1">
        <f t="array" ref="N1023">MAX(IF((ProjectInfoTable[ProjectName]=ContinuousStatsTable[[#This Row],[ProjectName]]),(ProjectInfoTable[ProjectName]=ContinuousStatsTable[[#This Row],[ProjectName]])*ProjectInfoTable[NumberOfReplications]))</f>
        <v>40</v>
      </c>
      <c r="O1023" s="5" cm="1">
        <f t="array" ref="O1023">IFERROR(AVERAGE(IF((ContinuousStatsTable[GroupByKey]=ContinuousStatsTable[[#This Row],[GroupByKey]]),(ContinuousStatsTable[GroupByKey]=ContinuousStatsTable[[#This Row],[GroupByKey]])*ContinuousStatsTable[Average])),0)</f>
        <v>0</v>
      </c>
      <c r="P1023" s="5" cm="1">
        <f t="array" ref="P1023">IFERROR(_xlfn.STDEV.S(IF((ContinuousStatsTable[GroupByKey]=ContinuousStatsTable[[#This Row],[GroupByKey]]),(ContinuousStatsTable[GroupByKey]=ContinuousStatsTable[[#This Row],[GroupByKey]])*ContinuousStatsTable[Average])),0)</f>
        <v>0</v>
      </c>
      <c r="Q1023" s="5" cm="1">
        <f t="array" ref="Q1023">MAX(IF((ProjectInfoTable[ProjectName]=ContinuousStatsTable[[#This Row],[ProjectName]]),(ProjectInfoTable[ProjectName]=ContinuousStatsTable[[#This Row],[ProjectName]])*ProjectInfoTable[ConfidenceInterval]))</f>
        <v>0.95</v>
      </c>
      <c r="R10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3" s="5" cm="1">
        <f t="array" ref="S1023">MIN(IF((ContinuousStatsTable[GroupByKey]=ContinuousStatsTable[[#This Row],[GroupByKey]]),(ContinuousStatsTable[GroupByKey]=ContinuousStatsTable[[#This Row],[GroupByKey]])*ContinuousStatsTable[Average]))</f>
        <v>0</v>
      </c>
      <c r="T1023" s="5" cm="1">
        <f t="array" ref="T1023">MAX(IF((ContinuousStatsTable[GroupByKey]=ContinuousStatsTable[[#This Row],[GroupByKey]]),(ContinuousStatsTable[GroupByKey]=ContinuousStatsTable[[#This Row],[GroupByKey]])*ContinuousStatsTable[Average]))</f>
        <v>0</v>
      </c>
      <c r="U1023" s="5">
        <f>IF((ContinuousStatsTable[[#This Row],[RepsRequested]]&gt;1),ContinuousStatsTable[[#This Row],[HalfWidth]],ContinuousStatsTable[[#This Row],[BatchMeansHalfWidth]])</f>
        <v>0</v>
      </c>
    </row>
    <row r="1024" spans="1:21" x14ac:dyDescent="0.35">
      <c r="A1024" t="s">
        <v>68</v>
      </c>
      <c r="B1024" t="s">
        <v>70</v>
      </c>
      <c r="C1024">
        <v>23</v>
      </c>
      <c r="D1024" t="s">
        <v>110</v>
      </c>
      <c r="E1024" t="s">
        <v>104</v>
      </c>
      <c r="F1024" t="s">
        <v>102</v>
      </c>
      <c r="G1024">
        <v>1</v>
      </c>
      <c r="H1024">
        <v>2E+20</v>
      </c>
      <c r="I1024">
        <v>1</v>
      </c>
      <c r="J1024">
        <v>1</v>
      </c>
      <c r="K1024">
        <v>1</v>
      </c>
      <c r="L1024">
        <v>0</v>
      </c>
      <c r="M102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024" s="5" cm="1">
        <f t="array" ref="N1024">MAX(IF((ProjectInfoTable[ProjectName]=ContinuousStatsTable[[#This Row],[ProjectName]]),(ProjectInfoTable[ProjectName]=ContinuousStatsTable[[#This Row],[ProjectName]])*ProjectInfoTable[NumberOfReplications]))</f>
        <v>40</v>
      </c>
      <c r="O1024" s="5" cm="1">
        <f t="array" ref="O1024">IFERROR(AVERAGE(IF((ContinuousStatsTable[GroupByKey]=ContinuousStatsTable[[#This Row],[GroupByKey]]),(ContinuousStatsTable[GroupByKey]=ContinuousStatsTable[[#This Row],[GroupByKey]])*ContinuousStatsTable[Average])),0)</f>
        <v>1</v>
      </c>
      <c r="P1024" s="5" cm="1">
        <f t="array" ref="P1024">IFERROR(_xlfn.STDEV.S(IF((ContinuousStatsTable[GroupByKey]=ContinuousStatsTable[[#This Row],[GroupByKey]]),(ContinuousStatsTable[GroupByKey]=ContinuousStatsTable[[#This Row],[GroupByKey]])*ContinuousStatsTable[Average])),0)</f>
        <v>0</v>
      </c>
      <c r="Q1024" s="5" cm="1">
        <f t="array" ref="Q1024">MAX(IF((ProjectInfoTable[ProjectName]=ContinuousStatsTable[[#This Row],[ProjectName]]),(ProjectInfoTable[ProjectName]=ContinuousStatsTable[[#This Row],[ProjectName]])*ProjectInfoTable[ConfidenceInterval]))</f>
        <v>0.95</v>
      </c>
      <c r="R10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4" s="5" cm="1">
        <f t="array" ref="S1024">MIN(IF((ContinuousStatsTable[GroupByKey]=ContinuousStatsTable[[#This Row],[GroupByKey]]),(ContinuousStatsTable[GroupByKey]=ContinuousStatsTable[[#This Row],[GroupByKey]])*ContinuousStatsTable[Average]))</f>
        <v>1</v>
      </c>
      <c r="T1024" s="5" cm="1">
        <f t="array" ref="T1024">MAX(IF((ContinuousStatsTable[GroupByKey]=ContinuousStatsTable[[#This Row],[GroupByKey]]),(ContinuousStatsTable[GroupByKey]=ContinuousStatsTable[[#This Row],[GroupByKey]])*ContinuousStatsTable[Average]))</f>
        <v>1</v>
      </c>
      <c r="U1024" s="5">
        <f>IF((ContinuousStatsTable[[#This Row],[RepsRequested]]&gt;1),ContinuousStatsTable[[#This Row],[HalfWidth]],ContinuousStatsTable[[#This Row],[BatchMeansHalfWidth]])</f>
        <v>0</v>
      </c>
    </row>
    <row r="1025" spans="1:21" x14ac:dyDescent="0.35">
      <c r="A1025" t="s">
        <v>68</v>
      </c>
      <c r="B1025" t="s">
        <v>70</v>
      </c>
      <c r="C1025">
        <v>23</v>
      </c>
      <c r="D1025" t="s">
        <v>111</v>
      </c>
      <c r="E1025" t="s">
        <v>101</v>
      </c>
      <c r="F1025" t="s">
        <v>102</v>
      </c>
      <c r="G1025">
        <v>0</v>
      </c>
      <c r="H1025">
        <v>2E+20</v>
      </c>
      <c r="I1025">
        <v>0</v>
      </c>
      <c r="J1025">
        <v>0</v>
      </c>
      <c r="K1025">
        <v>0</v>
      </c>
      <c r="L1025">
        <v>0</v>
      </c>
      <c r="M102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025" s="5" cm="1">
        <f t="array" ref="N1025">MAX(IF((ProjectInfoTable[ProjectName]=ContinuousStatsTable[[#This Row],[ProjectName]]),(ProjectInfoTable[ProjectName]=ContinuousStatsTable[[#This Row],[ProjectName]])*ProjectInfoTable[NumberOfReplications]))</f>
        <v>40</v>
      </c>
      <c r="O1025" s="5" cm="1">
        <f t="array" ref="O1025">IFERROR(AVERAGE(IF((ContinuousStatsTable[GroupByKey]=ContinuousStatsTable[[#This Row],[GroupByKey]]),(ContinuousStatsTable[GroupByKey]=ContinuousStatsTable[[#This Row],[GroupByKey]])*ContinuousStatsTable[Average])),0)</f>
        <v>0</v>
      </c>
      <c r="P1025" s="5" cm="1">
        <f t="array" ref="P1025">IFERROR(_xlfn.STDEV.S(IF((ContinuousStatsTable[GroupByKey]=ContinuousStatsTable[[#This Row],[GroupByKey]]),(ContinuousStatsTable[GroupByKey]=ContinuousStatsTable[[#This Row],[GroupByKey]])*ContinuousStatsTable[Average])),0)</f>
        <v>0</v>
      </c>
      <c r="Q1025" s="5" cm="1">
        <f t="array" ref="Q1025">MAX(IF((ProjectInfoTable[ProjectName]=ContinuousStatsTable[[#This Row],[ProjectName]]),(ProjectInfoTable[ProjectName]=ContinuousStatsTable[[#This Row],[ProjectName]])*ProjectInfoTable[ConfidenceInterval]))</f>
        <v>0.95</v>
      </c>
      <c r="R10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5" s="5" cm="1">
        <f t="array" ref="S1025">MIN(IF((ContinuousStatsTable[GroupByKey]=ContinuousStatsTable[[#This Row],[GroupByKey]]),(ContinuousStatsTable[GroupByKey]=ContinuousStatsTable[[#This Row],[GroupByKey]])*ContinuousStatsTable[Average]))</f>
        <v>0</v>
      </c>
      <c r="T1025" s="5" cm="1">
        <f t="array" ref="T1025">MAX(IF((ContinuousStatsTable[GroupByKey]=ContinuousStatsTable[[#This Row],[GroupByKey]]),(ContinuousStatsTable[GroupByKey]=ContinuousStatsTable[[#This Row],[GroupByKey]])*ContinuousStatsTable[Average]))</f>
        <v>0</v>
      </c>
      <c r="U1025" s="5">
        <f>IF((ContinuousStatsTable[[#This Row],[RepsRequested]]&gt;1),ContinuousStatsTable[[#This Row],[HalfWidth]],ContinuousStatsTable[[#This Row],[BatchMeansHalfWidth]])</f>
        <v>0</v>
      </c>
    </row>
    <row r="1026" spans="1:21" x14ac:dyDescent="0.35">
      <c r="A1026" t="s">
        <v>68</v>
      </c>
      <c r="B1026" t="s">
        <v>70</v>
      </c>
      <c r="C1026">
        <v>23</v>
      </c>
      <c r="D1026" t="s">
        <v>111</v>
      </c>
      <c r="E1026" t="s">
        <v>103</v>
      </c>
      <c r="F1026" t="s">
        <v>102</v>
      </c>
      <c r="G1026">
        <v>0</v>
      </c>
      <c r="H1026">
        <v>2E+20</v>
      </c>
      <c r="I1026">
        <v>0</v>
      </c>
      <c r="J1026">
        <v>0</v>
      </c>
      <c r="K1026">
        <v>0</v>
      </c>
      <c r="L1026">
        <v>0</v>
      </c>
      <c r="M102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026" s="5" cm="1">
        <f t="array" ref="N1026">MAX(IF((ProjectInfoTable[ProjectName]=ContinuousStatsTable[[#This Row],[ProjectName]]),(ProjectInfoTable[ProjectName]=ContinuousStatsTable[[#This Row],[ProjectName]])*ProjectInfoTable[NumberOfReplications]))</f>
        <v>40</v>
      </c>
      <c r="O1026" s="5" cm="1">
        <f t="array" ref="O1026">IFERROR(AVERAGE(IF((ContinuousStatsTable[GroupByKey]=ContinuousStatsTable[[#This Row],[GroupByKey]]),(ContinuousStatsTable[GroupByKey]=ContinuousStatsTable[[#This Row],[GroupByKey]])*ContinuousStatsTable[Average])),0)</f>
        <v>0</v>
      </c>
      <c r="P1026" s="5" cm="1">
        <f t="array" ref="P1026">IFERROR(_xlfn.STDEV.S(IF((ContinuousStatsTable[GroupByKey]=ContinuousStatsTable[[#This Row],[GroupByKey]]),(ContinuousStatsTable[GroupByKey]=ContinuousStatsTable[[#This Row],[GroupByKey]])*ContinuousStatsTable[Average])),0)</f>
        <v>0</v>
      </c>
      <c r="Q1026" s="5" cm="1">
        <f t="array" ref="Q1026">MAX(IF((ProjectInfoTable[ProjectName]=ContinuousStatsTable[[#This Row],[ProjectName]]),(ProjectInfoTable[ProjectName]=ContinuousStatsTable[[#This Row],[ProjectName]])*ProjectInfoTable[ConfidenceInterval]))</f>
        <v>0.95</v>
      </c>
      <c r="R10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6" s="5" cm="1">
        <f t="array" ref="S1026">MIN(IF((ContinuousStatsTable[GroupByKey]=ContinuousStatsTable[[#This Row],[GroupByKey]]),(ContinuousStatsTable[GroupByKey]=ContinuousStatsTable[[#This Row],[GroupByKey]])*ContinuousStatsTable[Average]))</f>
        <v>0</v>
      </c>
      <c r="T1026" s="5" cm="1">
        <f t="array" ref="T1026">MAX(IF((ContinuousStatsTable[GroupByKey]=ContinuousStatsTable[[#This Row],[GroupByKey]]),(ContinuousStatsTable[GroupByKey]=ContinuousStatsTable[[#This Row],[GroupByKey]])*ContinuousStatsTable[Average]))</f>
        <v>0</v>
      </c>
      <c r="U1026" s="5">
        <f>IF((ContinuousStatsTable[[#This Row],[RepsRequested]]&gt;1),ContinuousStatsTable[[#This Row],[HalfWidth]],ContinuousStatsTable[[#This Row],[BatchMeansHalfWidth]])</f>
        <v>0</v>
      </c>
    </row>
    <row r="1027" spans="1:21" x14ac:dyDescent="0.35">
      <c r="A1027" t="s">
        <v>68</v>
      </c>
      <c r="B1027" t="s">
        <v>70</v>
      </c>
      <c r="C1027">
        <v>23</v>
      </c>
      <c r="D1027" t="s">
        <v>111</v>
      </c>
      <c r="E1027" t="s">
        <v>104</v>
      </c>
      <c r="F1027" t="s">
        <v>102</v>
      </c>
      <c r="G1027">
        <v>3</v>
      </c>
      <c r="H1027">
        <v>2E+20</v>
      </c>
      <c r="I1027">
        <v>3</v>
      </c>
      <c r="J1027">
        <v>3</v>
      </c>
      <c r="K1027">
        <v>3</v>
      </c>
      <c r="L1027">
        <v>0</v>
      </c>
      <c r="M102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027" s="5" cm="1">
        <f t="array" ref="N1027">MAX(IF((ProjectInfoTable[ProjectName]=ContinuousStatsTable[[#This Row],[ProjectName]]),(ProjectInfoTable[ProjectName]=ContinuousStatsTable[[#This Row],[ProjectName]])*ProjectInfoTable[NumberOfReplications]))</f>
        <v>40</v>
      </c>
      <c r="O1027" s="5" cm="1">
        <f t="array" ref="O1027">IFERROR(AVERAGE(IF((ContinuousStatsTable[GroupByKey]=ContinuousStatsTable[[#This Row],[GroupByKey]]),(ContinuousStatsTable[GroupByKey]=ContinuousStatsTable[[#This Row],[GroupByKey]])*ContinuousStatsTable[Average])),0)</f>
        <v>3</v>
      </c>
      <c r="P1027" s="5" cm="1">
        <f t="array" ref="P1027">IFERROR(_xlfn.STDEV.S(IF((ContinuousStatsTable[GroupByKey]=ContinuousStatsTable[[#This Row],[GroupByKey]]),(ContinuousStatsTable[GroupByKey]=ContinuousStatsTable[[#This Row],[GroupByKey]])*ContinuousStatsTable[Average])),0)</f>
        <v>0</v>
      </c>
      <c r="Q1027" s="5" cm="1">
        <f t="array" ref="Q1027">MAX(IF((ProjectInfoTable[ProjectName]=ContinuousStatsTable[[#This Row],[ProjectName]]),(ProjectInfoTable[ProjectName]=ContinuousStatsTable[[#This Row],[ProjectName]])*ProjectInfoTable[ConfidenceInterval]))</f>
        <v>0.95</v>
      </c>
      <c r="R10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7" s="5" cm="1">
        <f t="array" ref="S1027">MIN(IF((ContinuousStatsTable[GroupByKey]=ContinuousStatsTable[[#This Row],[GroupByKey]]),(ContinuousStatsTable[GroupByKey]=ContinuousStatsTable[[#This Row],[GroupByKey]])*ContinuousStatsTable[Average]))</f>
        <v>3</v>
      </c>
      <c r="T1027" s="5" cm="1">
        <f t="array" ref="T1027">MAX(IF((ContinuousStatsTable[GroupByKey]=ContinuousStatsTable[[#This Row],[GroupByKey]]),(ContinuousStatsTable[GroupByKey]=ContinuousStatsTable[[#This Row],[GroupByKey]])*ContinuousStatsTable[Average]))</f>
        <v>3</v>
      </c>
      <c r="U1027" s="5">
        <f>IF((ContinuousStatsTable[[#This Row],[RepsRequested]]&gt;1),ContinuousStatsTable[[#This Row],[HalfWidth]],ContinuousStatsTable[[#This Row],[BatchMeansHalfWidth]])</f>
        <v>0</v>
      </c>
    </row>
    <row r="1028" spans="1:21" x14ac:dyDescent="0.35">
      <c r="A1028" t="s">
        <v>68</v>
      </c>
      <c r="B1028" t="s">
        <v>70</v>
      </c>
      <c r="C1028">
        <v>23</v>
      </c>
      <c r="D1028" t="s">
        <v>112</v>
      </c>
      <c r="E1028" t="s">
        <v>101</v>
      </c>
      <c r="F1028" t="s">
        <v>102</v>
      </c>
      <c r="G1028">
        <v>9.7730401660955493E-2</v>
      </c>
      <c r="H1028">
        <v>2E+20</v>
      </c>
      <c r="I1028">
        <v>0</v>
      </c>
      <c r="J1028">
        <v>1</v>
      </c>
      <c r="K1028">
        <v>0</v>
      </c>
      <c r="L1028">
        <v>0</v>
      </c>
      <c r="M102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028" s="5" cm="1">
        <f t="array" ref="N1028">MAX(IF((ProjectInfoTable[ProjectName]=ContinuousStatsTable[[#This Row],[ProjectName]]),(ProjectInfoTable[ProjectName]=ContinuousStatsTable[[#This Row],[ProjectName]])*ProjectInfoTable[NumberOfReplications]))</f>
        <v>40</v>
      </c>
      <c r="O1028" s="5" cm="1">
        <f t="array" ref="O102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028" s="5" cm="1">
        <f t="array" ref="P102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028" s="5" cm="1">
        <f t="array" ref="Q1028">MAX(IF((ProjectInfoTable[ProjectName]=ContinuousStatsTable[[#This Row],[ProjectName]]),(ProjectInfoTable[ProjectName]=ContinuousStatsTable[[#This Row],[ProjectName]])*ProjectInfoTable[ConfidenceInterval]))</f>
        <v>0.95</v>
      </c>
      <c r="R10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028" s="5" cm="1">
        <f t="array" ref="S1028">MIN(IF((ContinuousStatsTable[GroupByKey]=ContinuousStatsTable[[#This Row],[GroupByKey]]),(ContinuousStatsTable[GroupByKey]=ContinuousStatsTable[[#This Row],[GroupByKey]])*ContinuousStatsTable[Average]))</f>
        <v>2.6917362930432401E-2</v>
      </c>
      <c r="T1028" s="5" cm="1">
        <f t="array" ref="T1028">MAX(IF((ContinuousStatsTable[GroupByKey]=ContinuousStatsTable[[#This Row],[GroupByKey]]),(ContinuousStatsTable[GroupByKey]=ContinuousStatsTable[[#This Row],[GroupByKey]])*ContinuousStatsTable[Average]))</f>
        <v>0.16976135707510301</v>
      </c>
      <c r="U1028" s="5">
        <f>IF((ContinuousStatsTable[[#This Row],[RepsRequested]]&gt;1),ContinuousStatsTable[[#This Row],[HalfWidth]],ContinuousStatsTable[[#This Row],[BatchMeansHalfWidth]])</f>
        <v>9.6705244070255485E-3</v>
      </c>
    </row>
    <row r="1029" spans="1:21" x14ac:dyDescent="0.35">
      <c r="A1029" t="s">
        <v>68</v>
      </c>
      <c r="B1029" t="s">
        <v>70</v>
      </c>
      <c r="C1029">
        <v>23</v>
      </c>
      <c r="D1029" t="s">
        <v>112</v>
      </c>
      <c r="E1029" t="s">
        <v>103</v>
      </c>
      <c r="F1029" t="s">
        <v>102</v>
      </c>
      <c r="G1029">
        <v>2.4570604190193399</v>
      </c>
      <c r="H1029">
        <v>2E+20</v>
      </c>
      <c r="I1029">
        <v>0</v>
      </c>
      <c r="J1029">
        <v>16</v>
      </c>
      <c r="K1029">
        <v>0</v>
      </c>
      <c r="L1029">
        <v>0</v>
      </c>
      <c r="M102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029" s="5" cm="1">
        <f t="array" ref="N1029">MAX(IF((ProjectInfoTable[ProjectName]=ContinuousStatsTable[[#This Row],[ProjectName]]),(ProjectInfoTable[ProjectName]=ContinuousStatsTable[[#This Row],[ProjectName]])*ProjectInfoTable[NumberOfReplications]))</f>
        <v>40</v>
      </c>
      <c r="O1029" s="5" cm="1">
        <f t="array" ref="O102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029" s="5" cm="1">
        <f t="array" ref="P102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029" s="5" cm="1">
        <f t="array" ref="Q1029">MAX(IF((ProjectInfoTable[ProjectName]=ContinuousStatsTable[[#This Row],[ProjectName]]),(ProjectInfoTable[ProjectName]=ContinuousStatsTable[[#This Row],[ProjectName]])*ProjectInfoTable[ConfidenceInterval]))</f>
        <v>0.95</v>
      </c>
      <c r="R10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029" s="5" cm="1">
        <f t="array" ref="S1029">MIN(IF((ContinuousStatsTable[GroupByKey]=ContinuousStatsTable[[#This Row],[GroupByKey]]),(ContinuousStatsTable[GroupByKey]=ContinuousStatsTable[[#This Row],[GroupByKey]])*ContinuousStatsTable[Average]))</f>
        <v>1.2588231451035701</v>
      </c>
      <c r="T1029" s="5" cm="1">
        <f t="array" ref="T1029">MAX(IF((ContinuousStatsTable[GroupByKey]=ContinuousStatsTable[[#This Row],[GroupByKey]]),(ContinuousStatsTable[GroupByKey]=ContinuousStatsTable[[#This Row],[GroupByKey]])*ContinuousStatsTable[Average]))</f>
        <v>4.9134925203039197</v>
      </c>
      <c r="U1029" s="5">
        <f>IF((ContinuousStatsTable[[#This Row],[RepsRequested]]&gt;1),ContinuousStatsTable[[#This Row],[HalfWidth]],ContinuousStatsTable[[#This Row],[BatchMeansHalfWidth]])</f>
        <v>0.23893952850585826</v>
      </c>
    </row>
    <row r="1030" spans="1:21" x14ac:dyDescent="0.35">
      <c r="A1030" t="s">
        <v>68</v>
      </c>
      <c r="B1030" t="s">
        <v>70</v>
      </c>
      <c r="C1030">
        <v>23</v>
      </c>
      <c r="D1030" t="s">
        <v>112</v>
      </c>
      <c r="E1030" t="s">
        <v>104</v>
      </c>
      <c r="F1030" t="s">
        <v>102</v>
      </c>
      <c r="G1030">
        <v>41.454010763804199</v>
      </c>
      <c r="H1030">
        <v>2E+20</v>
      </c>
      <c r="I1030">
        <v>0</v>
      </c>
      <c r="J1030">
        <v>48</v>
      </c>
      <c r="K1030">
        <v>48</v>
      </c>
      <c r="L1030">
        <v>0</v>
      </c>
      <c r="M103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030" s="5" cm="1">
        <f t="array" ref="N1030">MAX(IF((ProjectInfoTable[ProjectName]=ContinuousStatsTable[[#This Row],[ProjectName]]),(ProjectInfoTable[ProjectName]=ContinuousStatsTable[[#This Row],[ProjectName]])*ProjectInfoTable[NumberOfReplications]))</f>
        <v>40</v>
      </c>
      <c r="O1030" s="5" cm="1">
        <f t="array" ref="O103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030" s="5" cm="1">
        <f t="array" ref="P103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030" s="5" cm="1">
        <f t="array" ref="Q1030">MAX(IF((ProjectInfoTable[ProjectName]=ContinuousStatsTable[[#This Row],[ProjectName]]),(ProjectInfoTable[ProjectName]=ContinuousStatsTable[[#This Row],[ProjectName]])*ProjectInfoTable[ConfidenceInterval]))</f>
        <v>0.95</v>
      </c>
      <c r="R10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030" s="5" cm="1">
        <f t="array" ref="S1030">MIN(IF((ContinuousStatsTable[GroupByKey]=ContinuousStatsTable[[#This Row],[GroupByKey]]),(ContinuousStatsTable[GroupByKey]=ContinuousStatsTable[[#This Row],[GroupByKey]])*ContinuousStatsTable[Average]))</f>
        <v>39.319148936170201</v>
      </c>
      <c r="T1030" s="5" cm="1">
        <f t="array" ref="T1030">MAX(IF((ContinuousStatsTable[GroupByKey]=ContinuousStatsTable[[#This Row],[GroupByKey]]),(ContinuousStatsTable[GroupByKey]=ContinuousStatsTable[[#This Row],[GroupByKey]])*ContinuousStatsTable[Average]))</f>
        <v>43.914893617021299</v>
      </c>
      <c r="U1030" s="5">
        <f>IF((ContinuousStatsTable[[#This Row],[RepsRequested]]&gt;1),ContinuousStatsTable[[#This Row],[HalfWidth]],ContinuousStatsTable[[#This Row],[BatchMeansHalfWidth]])</f>
        <v>0.37377625497939559</v>
      </c>
    </row>
    <row r="1031" spans="1:21" x14ac:dyDescent="0.35">
      <c r="A1031" t="s">
        <v>68</v>
      </c>
      <c r="B1031" t="s">
        <v>70</v>
      </c>
      <c r="C1031">
        <v>23</v>
      </c>
      <c r="D1031" t="s">
        <v>113</v>
      </c>
      <c r="E1031" t="s">
        <v>101</v>
      </c>
      <c r="F1031" t="s">
        <v>102</v>
      </c>
      <c r="G1031">
        <v>2.4855710391643401E-2</v>
      </c>
      <c r="H1031">
        <v>2E+20</v>
      </c>
      <c r="I1031">
        <v>0</v>
      </c>
      <c r="J1031">
        <v>1</v>
      </c>
      <c r="K1031">
        <v>0</v>
      </c>
      <c r="L1031">
        <v>0</v>
      </c>
      <c r="M103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031" s="5" cm="1">
        <f t="array" ref="N1031">MAX(IF((ProjectInfoTable[ProjectName]=ContinuousStatsTable[[#This Row],[ProjectName]]),(ProjectInfoTable[ProjectName]=ContinuousStatsTable[[#This Row],[ProjectName]])*ProjectInfoTable[NumberOfReplications]))</f>
        <v>40</v>
      </c>
      <c r="O1031" s="5" cm="1">
        <f t="array" ref="O103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031" s="5" cm="1">
        <f t="array" ref="P103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031" s="5" cm="1">
        <f t="array" ref="Q1031">MAX(IF((ProjectInfoTable[ProjectName]=ContinuousStatsTable[[#This Row],[ProjectName]]),(ProjectInfoTable[ProjectName]=ContinuousStatsTable[[#This Row],[ProjectName]])*ProjectInfoTable[ConfidenceInterval]))</f>
        <v>0.95</v>
      </c>
      <c r="R10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031" s="5" cm="1">
        <f t="array" ref="S1031">MIN(IF((ContinuousStatsTable[GroupByKey]=ContinuousStatsTable[[#This Row],[GroupByKey]]),(ContinuousStatsTable[GroupByKey]=ContinuousStatsTable[[#This Row],[GroupByKey]])*ContinuousStatsTable[Average]))</f>
        <v>1.9285676078063401E-2</v>
      </c>
      <c r="T1031" s="5" cm="1">
        <f t="array" ref="T1031">MAX(IF((ContinuousStatsTable[GroupByKey]=ContinuousStatsTable[[#This Row],[GroupByKey]]),(ContinuousStatsTable[GroupByKey]=ContinuousStatsTable[[#This Row],[GroupByKey]])*ContinuousStatsTable[Average]))</f>
        <v>4.8625620211652898E-2</v>
      </c>
      <c r="U1031" s="5">
        <f>IF((ContinuousStatsTable[[#This Row],[RepsRequested]]&gt;1),ContinuousStatsTable[[#This Row],[HalfWidth]],ContinuousStatsTable[[#This Row],[BatchMeansHalfWidth]])</f>
        <v>2.3250169252848917E-3</v>
      </c>
    </row>
    <row r="1032" spans="1:21" x14ac:dyDescent="0.35">
      <c r="A1032" t="s">
        <v>68</v>
      </c>
      <c r="B1032" t="s">
        <v>70</v>
      </c>
      <c r="C1032">
        <v>23</v>
      </c>
      <c r="D1032" t="s">
        <v>113</v>
      </c>
      <c r="E1032" t="s">
        <v>103</v>
      </c>
      <c r="F1032" t="s">
        <v>102</v>
      </c>
      <c r="G1032">
        <v>0.89457749470276104</v>
      </c>
      <c r="H1032">
        <v>2E+20</v>
      </c>
      <c r="I1032">
        <v>0</v>
      </c>
      <c r="J1032">
        <v>20</v>
      </c>
      <c r="K1032">
        <v>0</v>
      </c>
      <c r="L1032">
        <v>0</v>
      </c>
      <c r="M103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032" s="5" cm="1">
        <f t="array" ref="N1032">MAX(IF((ProjectInfoTable[ProjectName]=ContinuousStatsTable[[#This Row],[ProjectName]]),(ProjectInfoTable[ProjectName]=ContinuousStatsTable[[#This Row],[ProjectName]])*ProjectInfoTable[NumberOfReplications]))</f>
        <v>40</v>
      </c>
      <c r="O1032" s="5" cm="1">
        <f t="array" ref="O103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032" s="5" cm="1">
        <f t="array" ref="P103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032" s="5" cm="1">
        <f t="array" ref="Q1032">MAX(IF((ProjectInfoTable[ProjectName]=ContinuousStatsTable[[#This Row],[ProjectName]]),(ProjectInfoTable[ProjectName]=ContinuousStatsTable[[#This Row],[ProjectName]])*ProjectInfoTable[ConfidenceInterval]))</f>
        <v>0.95</v>
      </c>
      <c r="R10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032" s="5" cm="1">
        <f t="array" ref="S1032">MIN(IF((ContinuousStatsTable[GroupByKey]=ContinuousStatsTable[[#This Row],[GroupByKey]]),(ContinuousStatsTable[GroupByKey]=ContinuousStatsTable[[#This Row],[GroupByKey]])*ContinuousStatsTable[Average]))</f>
        <v>0.49501686695507002</v>
      </c>
      <c r="T1032" s="5" cm="1">
        <f t="array" ref="T1032">MAX(IF((ContinuousStatsTable[GroupByKey]=ContinuousStatsTable[[#This Row],[GroupByKey]]),(ContinuousStatsTable[GroupByKey]=ContinuousStatsTable[[#This Row],[GroupByKey]])*ContinuousStatsTable[Average]))</f>
        <v>1.34083283444468</v>
      </c>
      <c r="U1032" s="5">
        <f>IF((ContinuousStatsTable[[#This Row],[RepsRequested]]&gt;1),ContinuousStatsTable[[#This Row],[HalfWidth]],ContinuousStatsTable[[#This Row],[BatchMeansHalfWidth]])</f>
        <v>6.3703063430586918E-2</v>
      </c>
    </row>
    <row r="1033" spans="1:21" x14ac:dyDescent="0.35">
      <c r="A1033" t="s">
        <v>68</v>
      </c>
      <c r="B1033" t="s">
        <v>70</v>
      </c>
      <c r="C1033">
        <v>23</v>
      </c>
      <c r="D1033" t="s">
        <v>113</v>
      </c>
      <c r="E1033" t="s">
        <v>104</v>
      </c>
      <c r="F1033" t="s">
        <v>102</v>
      </c>
      <c r="G1033">
        <v>34.467850510432399</v>
      </c>
      <c r="H1033">
        <v>2E+20</v>
      </c>
      <c r="I1033">
        <v>0</v>
      </c>
      <c r="J1033">
        <v>36</v>
      </c>
      <c r="K1033">
        <v>36</v>
      </c>
      <c r="L1033">
        <v>0</v>
      </c>
      <c r="M103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033" s="5" cm="1">
        <f t="array" ref="N1033">MAX(IF((ProjectInfoTable[ProjectName]=ContinuousStatsTable[[#This Row],[ProjectName]]),(ProjectInfoTable[ProjectName]=ContinuousStatsTable[[#This Row],[ProjectName]])*ProjectInfoTable[NumberOfReplications]))</f>
        <v>40</v>
      </c>
      <c r="O1033" s="5" cm="1">
        <f t="array" ref="O103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033" s="5" cm="1">
        <f t="array" ref="P103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033" s="5" cm="1">
        <f t="array" ref="Q1033">MAX(IF((ProjectInfoTable[ProjectName]=ContinuousStatsTable[[#This Row],[ProjectName]]),(ProjectInfoTable[ProjectName]=ContinuousStatsTable[[#This Row],[ProjectName]])*ProjectInfoTable[ConfidenceInterval]))</f>
        <v>0.95</v>
      </c>
      <c r="R10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033" s="5" cm="1">
        <f t="array" ref="S1033">MIN(IF((ContinuousStatsTable[GroupByKey]=ContinuousStatsTable[[#This Row],[GroupByKey]]),(ContinuousStatsTable[GroupByKey]=ContinuousStatsTable[[#This Row],[GroupByKey]])*ContinuousStatsTable[Average]))</f>
        <v>33.840029614371403</v>
      </c>
      <c r="T1033" s="5" cm="1">
        <f t="array" ref="T1033">MAX(IF((ContinuousStatsTable[GroupByKey]=ContinuousStatsTable[[#This Row],[GroupByKey]]),(ContinuousStatsTable[GroupByKey]=ContinuousStatsTable[[#This Row],[GroupByKey]])*ContinuousStatsTable[Average]))</f>
        <v>34.468085106383</v>
      </c>
      <c r="U1033" s="5">
        <f>IF((ContinuousStatsTable[[#This Row],[RepsRequested]]&gt;1),ContinuousStatsTable[[#This Row],[HalfWidth]],ContinuousStatsTable[[#This Row],[BatchMeansHalfWidth]])</f>
        <v>5.7059994756210479E-2</v>
      </c>
    </row>
    <row r="1034" spans="1:21" x14ac:dyDescent="0.35">
      <c r="A1034" t="s">
        <v>68</v>
      </c>
      <c r="B1034" t="s">
        <v>70</v>
      </c>
      <c r="C1034">
        <v>23</v>
      </c>
      <c r="D1034" t="s">
        <v>114</v>
      </c>
      <c r="E1034" t="s">
        <v>101</v>
      </c>
      <c r="F1034" t="s">
        <v>102</v>
      </c>
      <c r="G1034">
        <v>0.11268462155</v>
      </c>
      <c r="H1034">
        <v>4.4798459494767497E-2</v>
      </c>
      <c r="I1034">
        <v>0</v>
      </c>
      <c r="J1034">
        <v>1</v>
      </c>
      <c r="K1034">
        <v>0</v>
      </c>
      <c r="L1034">
        <v>0</v>
      </c>
      <c r="M103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034" s="5" cm="1">
        <f t="array" ref="N1034">MAX(IF((ProjectInfoTable[ProjectName]=ContinuousStatsTable[[#This Row],[ProjectName]]),(ProjectInfoTable[ProjectName]=ContinuousStatsTable[[#This Row],[ProjectName]])*ProjectInfoTable[NumberOfReplications]))</f>
        <v>40</v>
      </c>
      <c r="O1034" s="5" cm="1">
        <f t="array" ref="O103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034" s="5" cm="1">
        <f t="array" ref="P103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034" s="5" cm="1">
        <f t="array" ref="Q1034">MAX(IF((ProjectInfoTable[ProjectName]=ContinuousStatsTable[[#This Row],[ProjectName]]),(ProjectInfoTable[ProjectName]=ContinuousStatsTable[[#This Row],[ProjectName]])*ProjectInfoTable[ConfidenceInterval]))</f>
        <v>0.95</v>
      </c>
      <c r="R10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034" s="5" cm="1">
        <f t="array" ref="S1034">MIN(IF((ContinuousStatsTable[GroupByKey]=ContinuousStatsTable[[#This Row],[GroupByKey]]),(ContinuousStatsTable[GroupByKey]=ContinuousStatsTable[[#This Row],[GroupByKey]])*ContinuousStatsTable[Average]))</f>
        <v>5.2407092959504499E-2</v>
      </c>
      <c r="T1034" s="5" cm="1">
        <f t="array" ref="T1034">MAX(IF((ContinuousStatsTable[GroupByKey]=ContinuousStatsTable[[#This Row],[GroupByKey]]),(ContinuousStatsTable[GroupByKey]=ContinuousStatsTable[[#This Row],[GroupByKey]])*ContinuousStatsTable[Average]))</f>
        <v>0.13103116230963199</v>
      </c>
      <c r="U1034" s="5">
        <f>IF((ContinuousStatsTable[[#This Row],[RepsRequested]]&gt;1),ContinuousStatsTable[[#This Row],[HalfWidth]],ContinuousStatsTable[[#This Row],[BatchMeansHalfWidth]])</f>
        <v>7.2364318332914495E-3</v>
      </c>
    </row>
    <row r="1035" spans="1:21" x14ac:dyDescent="0.35">
      <c r="A1035" t="s">
        <v>68</v>
      </c>
      <c r="B1035" t="s">
        <v>70</v>
      </c>
      <c r="C1035">
        <v>23</v>
      </c>
      <c r="D1035" t="s">
        <v>114</v>
      </c>
      <c r="E1035" t="s">
        <v>103</v>
      </c>
      <c r="F1035" t="s">
        <v>102</v>
      </c>
      <c r="G1035">
        <v>2.6345928791515001</v>
      </c>
      <c r="H1035">
        <v>0.83086869466807201</v>
      </c>
      <c r="I1035">
        <v>0</v>
      </c>
      <c r="J1035">
        <v>12</v>
      </c>
      <c r="K1035">
        <v>0</v>
      </c>
      <c r="L1035">
        <v>0</v>
      </c>
      <c r="M103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035" s="5" cm="1">
        <f t="array" ref="N1035">MAX(IF((ProjectInfoTable[ProjectName]=ContinuousStatsTable[[#This Row],[ProjectName]]),(ProjectInfoTable[ProjectName]=ContinuousStatsTable[[#This Row],[ProjectName]])*ProjectInfoTable[NumberOfReplications]))</f>
        <v>40</v>
      </c>
      <c r="O1035" s="5" cm="1">
        <f t="array" ref="O103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035" s="5" cm="1">
        <f t="array" ref="P103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035" s="5" cm="1">
        <f t="array" ref="Q1035">MAX(IF((ProjectInfoTable[ProjectName]=ContinuousStatsTable[[#This Row],[ProjectName]]),(ProjectInfoTable[ProjectName]=ContinuousStatsTable[[#This Row],[ProjectName]])*ProjectInfoTable[ConfidenceInterval]))</f>
        <v>0.95</v>
      </c>
      <c r="R10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035" s="5" cm="1">
        <f t="array" ref="S1035">MIN(IF((ContinuousStatsTable[GroupByKey]=ContinuousStatsTable[[#This Row],[GroupByKey]]),(ContinuousStatsTable[GroupByKey]=ContinuousStatsTable[[#This Row],[GroupByKey]])*ContinuousStatsTable[Average]))</f>
        <v>1.4135292926674801</v>
      </c>
      <c r="T1035" s="5" cm="1">
        <f t="array" ref="T1035">MAX(IF((ContinuousStatsTable[GroupByKey]=ContinuousStatsTable[[#This Row],[GroupByKey]]),(ContinuousStatsTable[GroupByKey]=ContinuousStatsTable[[#This Row],[GroupByKey]])*ContinuousStatsTable[Average]))</f>
        <v>3.63156438765147</v>
      </c>
      <c r="U1035" s="5">
        <f>IF((ContinuousStatsTable[[#This Row],[RepsRequested]]&gt;1),ContinuousStatsTable[[#This Row],[HalfWidth]],ContinuousStatsTable[[#This Row],[BatchMeansHalfWidth]])</f>
        <v>0.17088156037632463</v>
      </c>
    </row>
    <row r="1036" spans="1:21" x14ac:dyDescent="0.35">
      <c r="A1036" t="s">
        <v>68</v>
      </c>
      <c r="B1036" t="s">
        <v>70</v>
      </c>
      <c r="C1036">
        <v>23</v>
      </c>
      <c r="D1036" t="s">
        <v>114</v>
      </c>
      <c r="E1036" t="s">
        <v>104</v>
      </c>
      <c r="F1036" t="s">
        <v>102</v>
      </c>
      <c r="G1036">
        <v>32.841812802230301</v>
      </c>
      <c r="H1036">
        <v>2E+20</v>
      </c>
      <c r="I1036">
        <v>0</v>
      </c>
      <c r="J1036">
        <v>36</v>
      </c>
      <c r="K1036">
        <v>36</v>
      </c>
      <c r="L1036">
        <v>0</v>
      </c>
      <c r="M103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036" s="5" cm="1">
        <f t="array" ref="N1036">MAX(IF((ProjectInfoTable[ProjectName]=ContinuousStatsTable[[#This Row],[ProjectName]]),(ProjectInfoTable[ProjectName]=ContinuousStatsTable[[#This Row],[ProjectName]])*ProjectInfoTable[NumberOfReplications]))</f>
        <v>40</v>
      </c>
      <c r="O1036" s="5" cm="1">
        <f t="array" ref="O103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036" s="5" cm="1">
        <f t="array" ref="P103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036" s="5" cm="1">
        <f t="array" ref="Q1036">MAX(IF((ProjectInfoTable[ProjectName]=ContinuousStatsTable[[#This Row],[ProjectName]]),(ProjectInfoTable[ProjectName]=ContinuousStatsTable[[#This Row],[ProjectName]])*ProjectInfoTable[ConfidenceInterval]))</f>
        <v>0.95</v>
      </c>
      <c r="R10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036" s="5" cm="1">
        <f t="array" ref="S1036">MIN(IF((ContinuousStatsTable[GroupByKey]=ContinuousStatsTable[[#This Row],[GroupByKey]]),(ContinuousStatsTable[GroupByKey]=ContinuousStatsTable[[#This Row],[GroupByKey]])*ContinuousStatsTable[Average]))</f>
        <v>32.66897321215</v>
      </c>
      <c r="T1036" s="5" cm="1">
        <f t="array" ref="T1036">MAX(IF((ContinuousStatsTable[GroupByKey]=ContinuousStatsTable[[#This Row],[GroupByKey]]),(ContinuousStatsTable[GroupByKey]=ContinuousStatsTable[[#This Row],[GroupByKey]])*ContinuousStatsTable[Average]))</f>
        <v>34.468085106383</v>
      </c>
      <c r="U1036" s="5">
        <f>IF((ContinuousStatsTable[[#This Row],[RepsRequested]]&gt;1),ContinuousStatsTable[[#This Row],[HalfWidth]],ContinuousStatsTable[[#This Row],[BatchMeansHalfWidth]])</f>
        <v>0.15911903310216846</v>
      </c>
    </row>
    <row r="1037" spans="1:21" x14ac:dyDescent="0.35">
      <c r="A1037" t="s">
        <v>68</v>
      </c>
      <c r="B1037" t="s">
        <v>70</v>
      </c>
      <c r="C1037">
        <v>24</v>
      </c>
      <c r="D1037" t="s">
        <v>71</v>
      </c>
      <c r="E1037" t="s">
        <v>98</v>
      </c>
      <c r="F1037" t="s">
        <v>73</v>
      </c>
      <c r="G1037">
        <v>2.8918605902494499E-2</v>
      </c>
      <c r="H1037">
        <v>2E+20</v>
      </c>
      <c r="I1037">
        <v>0</v>
      </c>
      <c r="J1037">
        <v>7</v>
      </c>
      <c r="K1037">
        <v>0</v>
      </c>
      <c r="L1037">
        <v>0</v>
      </c>
      <c r="M103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037" s="5" cm="1">
        <f t="array" ref="N1037">MAX(IF((ProjectInfoTable[ProjectName]=ContinuousStatsTable[[#This Row],[ProjectName]]),(ProjectInfoTable[ProjectName]=ContinuousStatsTable[[#This Row],[ProjectName]])*ProjectInfoTable[NumberOfReplications]))</f>
        <v>40</v>
      </c>
      <c r="O1037" s="5" cm="1">
        <f t="array" ref="O103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037" s="5" cm="1">
        <f t="array" ref="P103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037" s="5" cm="1">
        <f t="array" ref="Q1037">MAX(IF((ProjectInfoTable[ProjectName]=ContinuousStatsTable[[#This Row],[ProjectName]]),(ProjectInfoTable[ProjectName]=ContinuousStatsTable[[#This Row],[ProjectName]])*ProjectInfoTable[ConfidenceInterval]))</f>
        <v>0.95</v>
      </c>
      <c r="R10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037" s="5" cm="1">
        <f t="array" ref="S1037">MIN(IF((ContinuousStatsTable[GroupByKey]=ContinuousStatsTable[[#This Row],[GroupByKey]]),(ContinuousStatsTable[GroupByKey]=ContinuousStatsTable[[#This Row],[GroupByKey]])*ContinuousStatsTable[Average]))</f>
        <v>0</v>
      </c>
      <c r="T1037" s="5" cm="1">
        <f t="array" ref="T1037">MAX(IF((ContinuousStatsTable[GroupByKey]=ContinuousStatsTable[[#This Row],[GroupByKey]]),(ContinuousStatsTable[GroupByKey]=ContinuousStatsTable[[#This Row],[GroupByKey]])*ContinuousStatsTable[Average]))</f>
        <v>0.39810019353189602</v>
      </c>
      <c r="U1037" s="5">
        <f>IF((ContinuousStatsTable[[#This Row],[RepsRequested]]&gt;1),ContinuousStatsTable[[#This Row],[HalfWidth]],ContinuousStatsTable[[#This Row],[BatchMeansHalfWidth]])</f>
        <v>3.517181568707349E-2</v>
      </c>
    </row>
    <row r="1038" spans="1:21" x14ac:dyDescent="0.35">
      <c r="A1038" t="s">
        <v>68</v>
      </c>
      <c r="B1038" t="s">
        <v>70</v>
      </c>
      <c r="C1038">
        <v>24</v>
      </c>
      <c r="D1038" t="s">
        <v>77</v>
      </c>
      <c r="E1038" t="s">
        <v>98</v>
      </c>
      <c r="F1038" t="s">
        <v>73</v>
      </c>
      <c r="G1038">
        <v>11.337083136795</v>
      </c>
      <c r="H1038">
        <v>3E+20</v>
      </c>
      <c r="I1038">
        <v>0</v>
      </c>
      <c r="J1038">
        <v>29</v>
      </c>
      <c r="K1038">
        <v>17</v>
      </c>
      <c r="L1038">
        <v>0</v>
      </c>
      <c r="M103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038" s="5" cm="1">
        <f t="array" ref="N1038">MAX(IF((ProjectInfoTable[ProjectName]=ContinuousStatsTable[[#This Row],[ProjectName]]),(ProjectInfoTable[ProjectName]=ContinuousStatsTable[[#This Row],[ProjectName]])*ProjectInfoTable[NumberOfReplications]))</f>
        <v>40</v>
      </c>
      <c r="O1038" s="5" cm="1">
        <f t="array" ref="O103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038" s="5" cm="1">
        <f t="array" ref="P103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038" s="5" cm="1">
        <f t="array" ref="Q1038">MAX(IF((ProjectInfoTable[ProjectName]=ContinuousStatsTable[[#This Row],[ProjectName]]),(ProjectInfoTable[ProjectName]=ContinuousStatsTable[[#This Row],[ProjectName]])*ProjectInfoTable[ConfidenceInterval]))</f>
        <v>0.95</v>
      </c>
      <c r="R10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038" s="5" cm="1">
        <f t="array" ref="S1038">MIN(IF((ContinuousStatsTable[GroupByKey]=ContinuousStatsTable[[#This Row],[GroupByKey]]),(ContinuousStatsTable[GroupByKey]=ContinuousStatsTable[[#This Row],[GroupByKey]])*ContinuousStatsTable[Average]))</f>
        <v>1.97697145350313</v>
      </c>
      <c r="T1038" s="5" cm="1">
        <f t="array" ref="T1038">MAX(IF((ContinuousStatsTable[GroupByKey]=ContinuousStatsTable[[#This Row],[GroupByKey]]),(ContinuousStatsTable[GroupByKey]=ContinuousStatsTable[[#This Row],[GroupByKey]])*ContinuousStatsTable[Average]))</f>
        <v>41.178919364966802</v>
      </c>
      <c r="U1038" s="5">
        <f>IF((ContinuousStatsTable[[#This Row],[RepsRequested]]&gt;1),ContinuousStatsTable[[#This Row],[HalfWidth]],ContinuousStatsTable[[#This Row],[BatchMeansHalfWidth]])</f>
        <v>3.4233048293887243</v>
      </c>
    </row>
    <row r="1039" spans="1:21" x14ac:dyDescent="0.35">
      <c r="A1039" t="s">
        <v>68</v>
      </c>
      <c r="B1039" t="s">
        <v>70</v>
      </c>
      <c r="C1039">
        <v>24</v>
      </c>
      <c r="D1039" t="s">
        <v>78</v>
      </c>
      <c r="E1039" t="s">
        <v>98</v>
      </c>
      <c r="F1039" t="s">
        <v>73</v>
      </c>
      <c r="G1039">
        <v>2.5316754090103801</v>
      </c>
      <c r="H1039">
        <v>2E+20</v>
      </c>
      <c r="I1039">
        <v>0</v>
      </c>
      <c r="J1039">
        <v>8</v>
      </c>
      <c r="K1039">
        <v>7</v>
      </c>
      <c r="L1039">
        <v>0</v>
      </c>
      <c r="M103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039" s="5" cm="1">
        <f t="array" ref="N1039">MAX(IF((ProjectInfoTable[ProjectName]=ContinuousStatsTable[[#This Row],[ProjectName]]),(ProjectInfoTable[ProjectName]=ContinuousStatsTable[[#This Row],[ProjectName]])*ProjectInfoTable[NumberOfReplications]))</f>
        <v>40</v>
      </c>
      <c r="O1039" s="5" cm="1">
        <f t="array" ref="O103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039" s="5" cm="1">
        <f t="array" ref="P103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039" s="5" cm="1">
        <f t="array" ref="Q1039">MAX(IF((ProjectInfoTable[ProjectName]=ContinuousStatsTable[[#This Row],[ProjectName]]),(ProjectInfoTable[ProjectName]=ContinuousStatsTable[[#This Row],[ProjectName]])*ProjectInfoTable[ConfidenceInterval]))</f>
        <v>0.95</v>
      </c>
      <c r="R10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039" s="5" cm="1">
        <f t="array" ref="S1039">MIN(IF((ContinuousStatsTable[GroupByKey]=ContinuousStatsTable[[#This Row],[GroupByKey]]),(ContinuousStatsTable[GroupByKey]=ContinuousStatsTable[[#This Row],[GroupByKey]])*ContinuousStatsTable[Average]))</f>
        <v>0.454771552839979</v>
      </c>
      <c r="T1039" s="5" cm="1">
        <f t="array" ref="T1039">MAX(IF((ContinuousStatsTable[GroupByKey]=ContinuousStatsTable[[#This Row],[GroupByKey]]),(ContinuousStatsTable[GroupByKey]=ContinuousStatsTable[[#This Row],[GroupByKey]])*ContinuousStatsTable[Average]))</f>
        <v>19.253696848776201</v>
      </c>
      <c r="U1039" s="5">
        <f>IF((ContinuousStatsTable[[#This Row],[RepsRequested]]&gt;1),ContinuousStatsTable[[#This Row],[HalfWidth]],ContinuousStatsTable[[#This Row],[BatchMeansHalfWidth]])</f>
        <v>1.1662037419143689</v>
      </c>
    </row>
    <row r="1040" spans="1:21" x14ac:dyDescent="0.35">
      <c r="A1040" t="s">
        <v>68</v>
      </c>
      <c r="B1040" t="s">
        <v>70</v>
      </c>
      <c r="C1040">
        <v>24</v>
      </c>
      <c r="D1040" t="s">
        <v>79</v>
      </c>
      <c r="E1040" t="s">
        <v>99</v>
      </c>
      <c r="F1040" t="s">
        <v>81</v>
      </c>
      <c r="G1040">
        <v>29.440924201331899</v>
      </c>
      <c r="H1040">
        <v>2E+20</v>
      </c>
      <c r="I1040">
        <v>8</v>
      </c>
      <c r="J1040">
        <v>58</v>
      </c>
      <c r="K1040">
        <v>43</v>
      </c>
      <c r="L1040">
        <v>0</v>
      </c>
      <c r="M104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040" s="5" cm="1">
        <f t="array" ref="N1040">MAX(IF((ProjectInfoTable[ProjectName]=ContinuousStatsTable[[#This Row],[ProjectName]]),(ProjectInfoTable[ProjectName]=ContinuousStatsTable[[#This Row],[ProjectName]])*ProjectInfoTable[NumberOfReplications]))</f>
        <v>40</v>
      </c>
      <c r="O1040" s="5" cm="1">
        <f t="array" ref="O104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040" s="5" cm="1">
        <f t="array" ref="P104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040" s="5" cm="1">
        <f t="array" ref="Q1040">MAX(IF((ProjectInfoTable[ProjectName]=ContinuousStatsTable[[#This Row],[ProjectName]]),(ProjectInfoTable[ProjectName]=ContinuousStatsTable[[#This Row],[ProjectName]])*ProjectInfoTable[ConfidenceInterval]))</f>
        <v>0.95</v>
      </c>
      <c r="R10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040" s="5" cm="1">
        <f t="array" ref="S1040">MIN(IF((ContinuousStatsTable[GroupByKey]=ContinuousStatsTable[[#This Row],[GroupByKey]]),(ContinuousStatsTable[GroupByKey]=ContinuousStatsTable[[#This Row],[GroupByKey]])*ContinuousStatsTable[Average]))</f>
        <v>13.1688445993387</v>
      </c>
      <c r="T1040" s="5" cm="1">
        <f t="array" ref="T1040">MAX(IF((ContinuousStatsTable[GroupByKey]=ContinuousStatsTable[[#This Row],[GroupByKey]]),(ContinuousStatsTable[GroupByKey]=ContinuousStatsTable[[#This Row],[GroupByKey]])*ContinuousStatsTable[Average]))</f>
        <v>68.135346638049199</v>
      </c>
      <c r="U1040" s="5">
        <f>IF((ContinuousStatsTable[[#This Row],[RepsRequested]]&gt;1),ContinuousStatsTable[[#This Row],[HalfWidth]],ContinuousStatsTable[[#This Row],[BatchMeansHalfWidth]])</f>
        <v>4.6926448559231861</v>
      </c>
    </row>
    <row r="1041" spans="1:21" x14ac:dyDescent="0.35">
      <c r="A1041" t="s">
        <v>68</v>
      </c>
      <c r="B1041" t="s">
        <v>70</v>
      </c>
      <c r="C1041">
        <v>24</v>
      </c>
      <c r="D1041" t="s">
        <v>87</v>
      </c>
      <c r="E1041" t="s">
        <v>98</v>
      </c>
      <c r="F1041" t="s">
        <v>73</v>
      </c>
      <c r="G1041">
        <v>3.7369015175435401E-2</v>
      </c>
      <c r="H1041">
        <v>2E+20</v>
      </c>
      <c r="I1041">
        <v>0</v>
      </c>
      <c r="J1041">
        <v>10</v>
      </c>
      <c r="K1041">
        <v>0</v>
      </c>
      <c r="L1041">
        <v>0</v>
      </c>
      <c r="M104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041" s="5" cm="1">
        <f t="array" ref="N1041">MAX(IF((ProjectInfoTable[ProjectName]=ContinuousStatsTable[[#This Row],[ProjectName]]),(ProjectInfoTable[ProjectName]=ContinuousStatsTable[[#This Row],[ProjectName]])*ProjectInfoTable[NumberOfReplications]))</f>
        <v>40</v>
      </c>
      <c r="O1041" s="5" cm="1">
        <f t="array" ref="O104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041" s="5" cm="1">
        <f t="array" ref="P104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041" s="5" cm="1">
        <f t="array" ref="Q1041">MAX(IF((ProjectInfoTable[ProjectName]=ContinuousStatsTable[[#This Row],[ProjectName]]),(ProjectInfoTable[ProjectName]=ContinuousStatsTable[[#This Row],[ProjectName]])*ProjectInfoTable[ConfidenceInterval]))</f>
        <v>0.95</v>
      </c>
      <c r="R10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041" s="5" cm="1">
        <f t="array" ref="S1041">MIN(IF((ContinuousStatsTable[GroupByKey]=ContinuousStatsTable[[#This Row],[GroupByKey]]),(ContinuousStatsTable[GroupByKey]=ContinuousStatsTable[[#This Row],[GroupByKey]])*ContinuousStatsTable[Average]))</f>
        <v>0</v>
      </c>
      <c r="T1041" s="5" cm="1">
        <f t="array" ref="T1041">MAX(IF((ContinuousStatsTable[GroupByKey]=ContinuousStatsTable[[#This Row],[GroupByKey]]),(ContinuousStatsTable[GroupByKey]=ContinuousStatsTable[[#This Row],[GroupByKey]])*ContinuousStatsTable[Average]))</f>
        <v>0.33740401833613798</v>
      </c>
      <c r="U1041" s="5">
        <f>IF((ContinuousStatsTable[[#This Row],[RepsRequested]]&gt;1),ContinuousStatsTable[[#This Row],[HalfWidth]],ContinuousStatsTable[[#This Row],[BatchMeansHalfWidth]])</f>
        <v>2.7365839349572658E-2</v>
      </c>
    </row>
    <row r="1042" spans="1:21" x14ac:dyDescent="0.35">
      <c r="A1042" t="s">
        <v>68</v>
      </c>
      <c r="B1042" t="s">
        <v>70</v>
      </c>
      <c r="C1042">
        <v>24</v>
      </c>
      <c r="D1042" t="s">
        <v>100</v>
      </c>
      <c r="E1042" t="s">
        <v>101</v>
      </c>
      <c r="F1042" t="s">
        <v>102</v>
      </c>
      <c r="G1042">
        <v>0.88686247108202998</v>
      </c>
      <c r="H1042">
        <v>2E+20</v>
      </c>
      <c r="I1042">
        <v>0</v>
      </c>
      <c r="J1042">
        <v>1</v>
      </c>
      <c r="K1042">
        <v>1</v>
      </c>
      <c r="L1042">
        <v>0</v>
      </c>
      <c r="M104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042" s="5" cm="1">
        <f t="array" ref="N1042">MAX(IF((ProjectInfoTable[ProjectName]=ContinuousStatsTable[[#This Row],[ProjectName]]),(ProjectInfoTable[ProjectName]=ContinuousStatsTable[[#This Row],[ProjectName]])*ProjectInfoTable[NumberOfReplications]))</f>
        <v>40</v>
      </c>
      <c r="O1042" s="5" cm="1">
        <f t="array" ref="O104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042" s="5" cm="1">
        <f t="array" ref="P104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042" s="5" cm="1">
        <f t="array" ref="Q1042">MAX(IF((ProjectInfoTable[ProjectName]=ContinuousStatsTable[[#This Row],[ProjectName]]),(ProjectInfoTable[ProjectName]=ContinuousStatsTable[[#This Row],[ProjectName]])*ProjectInfoTable[ConfidenceInterval]))</f>
        <v>0.95</v>
      </c>
      <c r="R10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042" s="5" cm="1">
        <f t="array" ref="S1042">MIN(IF((ContinuousStatsTable[GroupByKey]=ContinuousStatsTable[[#This Row],[GroupByKey]]),(ContinuousStatsTable[GroupByKey]=ContinuousStatsTable[[#This Row],[GroupByKey]])*ContinuousStatsTable[Average]))</f>
        <v>0.460239554527484</v>
      </c>
      <c r="T1042" s="5" cm="1">
        <f t="array" ref="T1042">MAX(IF((ContinuousStatsTable[GroupByKey]=ContinuousStatsTable[[#This Row],[GroupByKey]]),(ContinuousStatsTable[GroupByKey]=ContinuousStatsTable[[#This Row],[GroupByKey]])*ContinuousStatsTable[Average]))</f>
        <v>1</v>
      </c>
      <c r="U1042" s="5">
        <f>IF((ContinuousStatsTable[[#This Row],[RepsRequested]]&gt;1),ContinuousStatsTable[[#This Row],[HalfWidth]],ContinuousStatsTable[[#This Row],[BatchMeansHalfWidth]])</f>
        <v>4.1864622421722578E-2</v>
      </c>
    </row>
    <row r="1043" spans="1:21" x14ac:dyDescent="0.35">
      <c r="A1043" t="s">
        <v>68</v>
      </c>
      <c r="B1043" t="s">
        <v>70</v>
      </c>
      <c r="C1043">
        <v>24</v>
      </c>
      <c r="D1043" t="s">
        <v>100</v>
      </c>
      <c r="E1043" t="s">
        <v>103</v>
      </c>
      <c r="F1043" t="s">
        <v>102</v>
      </c>
      <c r="G1043">
        <v>2.6605874132460898</v>
      </c>
      <c r="H1043">
        <v>2E+20</v>
      </c>
      <c r="I1043">
        <v>0</v>
      </c>
      <c r="J1043">
        <v>3</v>
      </c>
      <c r="K1043">
        <v>3</v>
      </c>
      <c r="L1043">
        <v>0</v>
      </c>
      <c r="M104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043" s="5" cm="1">
        <f t="array" ref="N1043">MAX(IF((ProjectInfoTable[ProjectName]=ContinuousStatsTable[[#This Row],[ProjectName]]),(ProjectInfoTable[ProjectName]=ContinuousStatsTable[[#This Row],[ProjectName]])*ProjectInfoTable[NumberOfReplications]))</f>
        <v>40</v>
      </c>
      <c r="O1043" s="5" cm="1">
        <f t="array" ref="O104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043" s="5" cm="1">
        <f t="array" ref="P104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043" s="5" cm="1">
        <f t="array" ref="Q1043">MAX(IF((ProjectInfoTable[ProjectName]=ContinuousStatsTable[[#This Row],[ProjectName]]),(ProjectInfoTable[ProjectName]=ContinuousStatsTable[[#This Row],[ProjectName]])*ProjectInfoTable[ConfidenceInterval]))</f>
        <v>0.95</v>
      </c>
      <c r="R10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043" s="5" cm="1">
        <f t="array" ref="S1043">MIN(IF((ContinuousStatsTable[GroupByKey]=ContinuousStatsTable[[#This Row],[GroupByKey]]),(ContinuousStatsTable[GroupByKey]=ContinuousStatsTable[[#This Row],[GroupByKey]])*ContinuousStatsTable[Average]))</f>
        <v>1.38071866358245</v>
      </c>
      <c r="T1043" s="5" cm="1">
        <f t="array" ref="T1043">MAX(IF((ContinuousStatsTable[GroupByKey]=ContinuousStatsTable[[#This Row],[GroupByKey]]),(ContinuousStatsTable[GroupByKey]=ContinuousStatsTable[[#This Row],[GroupByKey]])*ContinuousStatsTable[Average]))</f>
        <v>3</v>
      </c>
      <c r="U1043" s="5">
        <f>IF((ContinuousStatsTable[[#This Row],[RepsRequested]]&gt;1),ContinuousStatsTable[[#This Row],[HalfWidth]],ContinuousStatsTable[[#This Row],[BatchMeansHalfWidth]])</f>
        <v>0.1255938672651678</v>
      </c>
    </row>
    <row r="1044" spans="1:21" x14ac:dyDescent="0.35">
      <c r="A1044" t="s">
        <v>68</v>
      </c>
      <c r="B1044" t="s">
        <v>70</v>
      </c>
      <c r="C1044">
        <v>24</v>
      </c>
      <c r="D1044" t="s">
        <v>100</v>
      </c>
      <c r="E1044" t="s">
        <v>104</v>
      </c>
      <c r="F1044" t="s">
        <v>102</v>
      </c>
      <c r="G1044">
        <v>3</v>
      </c>
      <c r="H1044">
        <v>2E+20</v>
      </c>
      <c r="I1044">
        <v>3</v>
      </c>
      <c r="J1044">
        <v>3</v>
      </c>
      <c r="K1044">
        <v>3</v>
      </c>
      <c r="L1044">
        <v>0</v>
      </c>
      <c r="M104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044" s="5" cm="1">
        <f t="array" ref="N1044">MAX(IF((ProjectInfoTable[ProjectName]=ContinuousStatsTable[[#This Row],[ProjectName]]),(ProjectInfoTable[ProjectName]=ContinuousStatsTable[[#This Row],[ProjectName]])*ProjectInfoTable[NumberOfReplications]))</f>
        <v>40</v>
      </c>
      <c r="O1044" s="5" cm="1">
        <f t="array" ref="O1044">IFERROR(AVERAGE(IF((ContinuousStatsTable[GroupByKey]=ContinuousStatsTable[[#This Row],[GroupByKey]]),(ContinuousStatsTable[GroupByKey]=ContinuousStatsTable[[#This Row],[GroupByKey]])*ContinuousStatsTable[Average])),0)</f>
        <v>3</v>
      </c>
      <c r="P1044" s="5" cm="1">
        <f t="array" ref="P1044">IFERROR(_xlfn.STDEV.S(IF((ContinuousStatsTable[GroupByKey]=ContinuousStatsTable[[#This Row],[GroupByKey]]),(ContinuousStatsTable[GroupByKey]=ContinuousStatsTable[[#This Row],[GroupByKey]])*ContinuousStatsTable[Average])),0)</f>
        <v>0</v>
      </c>
      <c r="Q1044" s="5" cm="1">
        <f t="array" ref="Q1044">MAX(IF((ProjectInfoTable[ProjectName]=ContinuousStatsTable[[#This Row],[ProjectName]]),(ProjectInfoTable[ProjectName]=ContinuousStatsTable[[#This Row],[ProjectName]])*ProjectInfoTable[ConfidenceInterval]))</f>
        <v>0.95</v>
      </c>
      <c r="R10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4" s="5" cm="1">
        <f t="array" ref="S1044">MIN(IF((ContinuousStatsTable[GroupByKey]=ContinuousStatsTable[[#This Row],[GroupByKey]]),(ContinuousStatsTable[GroupByKey]=ContinuousStatsTable[[#This Row],[GroupByKey]])*ContinuousStatsTable[Average]))</f>
        <v>3</v>
      </c>
      <c r="T1044" s="5" cm="1">
        <f t="array" ref="T1044">MAX(IF((ContinuousStatsTable[GroupByKey]=ContinuousStatsTable[[#This Row],[GroupByKey]]),(ContinuousStatsTable[GroupByKey]=ContinuousStatsTable[[#This Row],[GroupByKey]])*ContinuousStatsTable[Average]))</f>
        <v>3</v>
      </c>
      <c r="U1044" s="5">
        <f>IF((ContinuousStatsTable[[#This Row],[RepsRequested]]&gt;1),ContinuousStatsTable[[#This Row],[HalfWidth]],ContinuousStatsTable[[#This Row],[BatchMeansHalfWidth]])</f>
        <v>0</v>
      </c>
    </row>
    <row r="1045" spans="1:21" x14ac:dyDescent="0.35">
      <c r="A1045" t="s">
        <v>68</v>
      </c>
      <c r="B1045" t="s">
        <v>70</v>
      </c>
      <c r="C1045">
        <v>24</v>
      </c>
      <c r="D1045" t="s">
        <v>105</v>
      </c>
      <c r="E1045" t="s">
        <v>101</v>
      </c>
      <c r="F1045" t="s">
        <v>102</v>
      </c>
      <c r="G1045">
        <v>0.83037566791708095</v>
      </c>
      <c r="H1045">
        <v>2E+20</v>
      </c>
      <c r="I1045">
        <v>0</v>
      </c>
      <c r="J1045">
        <v>1</v>
      </c>
      <c r="K1045">
        <v>1</v>
      </c>
      <c r="L1045">
        <v>0</v>
      </c>
      <c r="M104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045" s="5" cm="1">
        <f t="array" ref="N1045">MAX(IF((ProjectInfoTable[ProjectName]=ContinuousStatsTable[[#This Row],[ProjectName]]),(ProjectInfoTable[ProjectName]=ContinuousStatsTable[[#This Row],[ProjectName]])*ProjectInfoTable[NumberOfReplications]))</f>
        <v>40</v>
      </c>
      <c r="O1045" s="5" cm="1">
        <f t="array" ref="O104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045" s="5" cm="1">
        <f t="array" ref="P104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045" s="5" cm="1">
        <f t="array" ref="Q1045">MAX(IF((ProjectInfoTable[ProjectName]=ContinuousStatsTable[[#This Row],[ProjectName]]),(ProjectInfoTable[ProjectName]=ContinuousStatsTable[[#This Row],[ProjectName]])*ProjectInfoTable[ConfidenceInterval]))</f>
        <v>0.95</v>
      </c>
      <c r="R10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045" s="5" cm="1">
        <f t="array" ref="S1045">MIN(IF((ContinuousStatsTable[GroupByKey]=ContinuousStatsTable[[#This Row],[GroupByKey]]),(ContinuousStatsTable[GroupByKey]=ContinuousStatsTable[[#This Row],[GroupByKey]])*ContinuousStatsTable[Average]))</f>
        <v>0.51093143286290499</v>
      </c>
      <c r="T1045" s="5" cm="1">
        <f t="array" ref="T1045">MAX(IF((ContinuousStatsTable[GroupByKey]=ContinuousStatsTable[[#This Row],[GroupByKey]]),(ContinuousStatsTable[GroupByKey]=ContinuousStatsTable[[#This Row],[GroupByKey]])*ContinuousStatsTable[Average]))</f>
        <v>0.99324124232539002</v>
      </c>
      <c r="U1045" s="5">
        <f>IF((ContinuousStatsTable[[#This Row],[RepsRequested]]&gt;1),ContinuousStatsTable[[#This Row],[HalfWidth]],ContinuousStatsTable[[#This Row],[BatchMeansHalfWidth]])</f>
        <v>3.8036249547188657E-2</v>
      </c>
    </row>
    <row r="1046" spans="1:21" x14ac:dyDescent="0.35">
      <c r="A1046" t="s">
        <v>68</v>
      </c>
      <c r="B1046" t="s">
        <v>70</v>
      </c>
      <c r="C1046">
        <v>24</v>
      </c>
      <c r="D1046" t="s">
        <v>105</v>
      </c>
      <c r="E1046" t="s">
        <v>103</v>
      </c>
      <c r="F1046" t="s">
        <v>102</v>
      </c>
      <c r="G1046">
        <v>1.6607513358341599</v>
      </c>
      <c r="H1046">
        <v>2E+20</v>
      </c>
      <c r="I1046">
        <v>0</v>
      </c>
      <c r="J1046">
        <v>2</v>
      </c>
      <c r="K1046">
        <v>2</v>
      </c>
      <c r="L1046">
        <v>0</v>
      </c>
      <c r="M104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046" s="5" cm="1">
        <f t="array" ref="N1046">MAX(IF((ProjectInfoTable[ProjectName]=ContinuousStatsTable[[#This Row],[ProjectName]]),(ProjectInfoTable[ProjectName]=ContinuousStatsTable[[#This Row],[ProjectName]])*ProjectInfoTable[NumberOfReplications]))</f>
        <v>40</v>
      </c>
      <c r="O1046" s="5" cm="1">
        <f t="array" ref="O104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046" s="5" cm="1">
        <f t="array" ref="P104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046" s="5" cm="1">
        <f t="array" ref="Q1046">MAX(IF((ProjectInfoTable[ProjectName]=ContinuousStatsTable[[#This Row],[ProjectName]]),(ProjectInfoTable[ProjectName]=ContinuousStatsTable[[#This Row],[ProjectName]])*ProjectInfoTable[ConfidenceInterval]))</f>
        <v>0.95</v>
      </c>
      <c r="R10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046" s="5" cm="1">
        <f t="array" ref="S1046">MIN(IF((ContinuousStatsTable[GroupByKey]=ContinuousStatsTable[[#This Row],[GroupByKey]]),(ContinuousStatsTable[GroupByKey]=ContinuousStatsTable[[#This Row],[GroupByKey]])*ContinuousStatsTable[Average]))</f>
        <v>1.02186286572581</v>
      </c>
      <c r="T1046" s="5" cm="1">
        <f t="array" ref="T1046">MAX(IF((ContinuousStatsTable[GroupByKey]=ContinuousStatsTable[[#This Row],[GroupByKey]]),(ContinuousStatsTable[GroupByKey]=ContinuousStatsTable[[#This Row],[GroupByKey]])*ContinuousStatsTable[Average]))</f>
        <v>1.98648248465078</v>
      </c>
      <c r="U1046" s="5">
        <f>IF((ContinuousStatsTable[[#This Row],[RepsRequested]]&gt;1),ContinuousStatsTable[[#This Row],[HalfWidth]],ContinuousStatsTable[[#This Row],[BatchMeansHalfWidth]])</f>
        <v>7.6072499094375606E-2</v>
      </c>
    </row>
    <row r="1047" spans="1:21" x14ac:dyDescent="0.35">
      <c r="A1047" t="s">
        <v>68</v>
      </c>
      <c r="B1047" t="s">
        <v>70</v>
      </c>
      <c r="C1047">
        <v>24</v>
      </c>
      <c r="D1047" t="s">
        <v>105</v>
      </c>
      <c r="E1047" t="s">
        <v>104</v>
      </c>
      <c r="F1047" t="s">
        <v>102</v>
      </c>
      <c r="G1047">
        <v>2</v>
      </c>
      <c r="H1047">
        <v>2E+20</v>
      </c>
      <c r="I1047">
        <v>2</v>
      </c>
      <c r="J1047">
        <v>2</v>
      </c>
      <c r="K1047">
        <v>2</v>
      </c>
      <c r="L1047">
        <v>0</v>
      </c>
      <c r="M104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047" s="5" cm="1">
        <f t="array" ref="N1047">MAX(IF((ProjectInfoTable[ProjectName]=ContinuousStatsTable[[#This Row],[ProjectName]]),(ProjectInfoTable[ProjectName]=ContinuousStatsTable[[#This Row],[ProjectName]])*ProjectInfoTable[NumberOfReplications]))</f>
        <v>40</v>
      </c>
      <c r="O1047" s="5" cm="1">
        <f t="array" ref="O1047">IFERROR(AVERAGE(IF((ContinuousStatsTable[GroupByKey]=ContinuousStatsTable[[#This Row],[GroupByKey]]),(ContinuousStatsTable[GroupByKey]=ContinuousStatsTable[[#This Row],[GroupByKey]])*ContinuousStatsTable[Average])),0)</f>
        <v>2</v>
      </c>
      <c r="P1047" s="5" cm="1">
        <f t="array" ref="P1047">IFERROR(_xlfn.STDEV.S(IF((ContinuousStatsTable[GroupByKey]=ContinuousStatsTable[[#This Row],[GroupByKey]]),(ContinuousStatsTable[GroupByKey]=ContinuousStatsTable[[#This Row],[GroupByKey]])*ContinuousStatsTable[Average])),0)</f>
        <v>0</v>
      </c>
      <c r="Q1047" s="5" cm="1">
        <f t="array" ref="Q1047">MAX(IF((ProjectInfoTable[ProjectName]=ContinuousStatsTable[[#This Row],[ProjectName]]),(ProjectInfoTable[ProjectName]=ContinuousStatsTable[[#This Row],[ProjectName]])*ProjectInfoTable[ConfidenceInterval]))</f>
        <v>0.95</v>
      </c>
      <c r="R10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7" s="5" cm="1">
        <f t="array" ref="S1047">MIN(IF((ContinuousStatsTable[GroupByKey]=ContinuousStatsTable[[#This Row],[GroupByKey]]),(ContinuousStatsTable[GroupByKey]=ContinuousStatsTable[[#This Row],[GroupByKey]])*ContinuousStatsTable[Average]))</f>
        <v>2</v>
      </c>
      <c r="T1047" s="5" cm="1">
        <f t="array" ref="T1047">MAX(IF((ContinuousStatsTable[GroupByKey]=ContinuousStatsTable[[#This Row],[GroupByKey]]),(ContinuousStatsTable[GroupByKey]=ContinuousStatsTable[[#This Row],[GroupByKey]])*ContinuousStatsTable[Average]))</f>
        <v>2</v>
      </c>
      <c r="U1047" s="5">
        <f>IF((ContinuousStatsTable[[#This Row],[RepsRequested]]&gt;1),ContinuousStatsTable[[#This Row],[HalfWidth]],ContinuousStatsTable[[#This Row],[BatchMeansHalfWidth]])</f>
        <v>0</v>
      </c>
    </row>
    <row r="1048" spans="1:21" x14ac:dyDescent="0.35">
      <c r="A1048" t="s">
        <v>68</v>
      </c>
      <c r="B1048" t="s">
        <v>70</v>
      </c>
      <c r="C1048">
        <v>24</v>
      </c>
      <c r="D1048" t="s">
        <v>106</v>
      </c>
      <c r="E1048" t="s">
        <v>101</v>
      </c>
      <c r="F1048" t="s">
        <v>102</v>
      </c>
      <c r="G1048">
        <v>3.05704781720222E-2</v>
      </c>
      <c r="H1048">
        <v>2E+20</v>
      </c>
      <c r="I1048">
        <v>0</v>
      </c>
      <c r="J1048">
        <v>1</v>
      </c>
      <c r="K1048">
        <v>0</v>
      </c>
      <c r="L1048">
        <v>0</v>
      </c>
      <c r="M104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048" s="5" cm="1">
        <f t="array" ref="N1048">MAX(IF((ProjectInfoTable[ProjectName]=ContinuousStatsTable[[#This Row],[ProjectName]]),(ProjectInfoTable[ProjectName]=ContinuousStatsTable[[#This Row],[ProjectName]])*ProjectInfoTable[NumberOfReplications]))</f>
        <v>40</v>
      </c>
      <c r="O1048" s="5" cm="1">
        <f t="array" ref="O104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048" s="5" cm="1">
        <f t="array" ref="P104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048" s="5" cm="1">
        <f t="array" ref="Q1048">MAX(IF((ProjectInfoTable[ProjectName]=ContinuousStatsTable[[#This Row],[ProjectName]]),(ProjectInfoTable[ProjectName]=ContinuousStatsTable[[#This Row],[ProjectName]])*ProjectInfoTable[ConfidenceInterval]))</f>
        <v>0.95</v>
      </c>
      <c r="R10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048" s="5" cm="1">
        <f t="array" ref="S1048">MIN(IF((ContinuousStatsTable[GroupByKey]=ContinuousStatsTable[[#This Row],[GroupByKey]]),(ContinuousStatsTable[GroupByKey]=ContinuousStatsTable[[#This Row],[GroupByKey]])*ContinuousStatsTable[Average]))</f>
        <v>1.4048189417398899E-2</v>
      </c>
      <c r="T1048" s="5" cm="1">
        <f t="array" ref="T1048">MAX(IF((ContinuousStatsTable[GroupByKey]=ContinuousStatsTable[[#This Row],[GroupByKey]]),(ContinuousStatsTable[GroupByKey]=ContinuousStatsTable[[#This Row],[GroupByKey]])*ContinuousStatsTable[Average]))</f>
        <v>4.5875370133509598E-2</v>
      </c>
      <c r="U1048" s="5">
        <f>IF((ContinuousStatsTable[[#This Row],[RepsRequested]]&gt;1),ContinuousStatsTable[[#This Row],[HalfWidth]],ContinuousStatsTable[[#This Row],[BatchMeansHalfWidth]])</f>
        <v>2.1678538559285762E-3</v>
      </c>
    </row>
    <row r="1049" spans="1:21" x14ac:dyDescent="0.35">
      <c r="A1049" t="s">
        <v>68</v>
      </c>
      <c r="B1049" t="s">
        <v>70</v>
      </c>
      <c r="C1049">
        <v>24</v>
      </c>
      <c r="D1049" t="s">
        <v>106</v>
      </c>
      <c r="E1049" t="s">
        <v>103</v>
      </c>
      <c r="F1049" t="s">
        <v>102</v>
      </c>
      <c r="G1049">
        <v>3.05704781720222E-2</v>
      </c>
      <c r="H1049">
        <v>2E+20</v>
      </c>
      <c r="I1049">
        <v>0</v>
      </c>
      <c r="J1049">
        <v>1</v>
      </c>
      <c r="K1049">
        <v>0</v>
      </c>
      <c r="L1049">
        <v>0</v>
      </c>
      <c r="M104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049" s="5" cm="1">
        <f t="array" ref="N1049">MAX(IF((ProjectInfoTable[ProjectName]=ContinuousStatsTable[[#This Row],[ProjectName]]),(ProjectInfoTable[ProjectName]=ContinuousStatsTable[[#This Row],[ProjectName]])*ProjectInfoTable[NumberOfReplications]))</f>
        <v>40</v>
      </c>
      <c r="O1049" s="5" cm="1">
        <f t="array" ref="O104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049" s="5" cm="1">
        <f t="array" ref="P104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049" s="5" cm="1">
        <f t="array" ref="Q1049">MAX(IF((ProjectInfoTable[ProjectName]=ContinuousStatsTable[[#This Row],[ProjectName]]),(ProjectInfoTable[ProjectName]=ContinuousStatsTable[[#This Row],[ProjectName]])*ProjectInfoTable[ConfidenceInterval]))</f>
        <v>0.95</v>
      </c>
      <c r="R10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049" s="5" cm="1">
        <f t="array" ref="S1049">MIN(IF((ContinuousStatsTable[GroupByKey]=ContinuousStatsTable[[#This Row],[GroupByKey]]),(ContinuousStatsTable[GroupByKey]=ContinuousStatsTable[[#This Row],[GroupByKey]])*ContinuousStatsTable[Average]))</f>
        <v>1.4048189417398899E-2</v>
      </c>
      <c r="T1049" s="5" cm="1">
        <f t="array" ref="T1049">MAX(IF((ContinuousStatsTable[GroupByKey]=ContinuousStatsTable[[#This Row],[GroupByKey]]),(ContinuousStatsTable[GroupByKey]=ContinuousStatsTable[[#This Row],[GroupByKey]])*ContinuousStatsTable[Average]))</f>
        <v>4.5875370133509598E-2</v>
      </c>
      <c r="U1049" s="5">
        <f>IF((ContinuousStatsTable[[#This Row],[RepsRequested]]&gt;1),ContinuousStatsTable[[#This Row],[HalfWidth]],ContinuousStatsTable[[#This Row],[BatchMeansHalfWidth]])</f>
        <v>2.1678538559285762E-3</v>
      </c>
    </row>
    <row r="1050" spans="1:21" x14ac:dyDescent="0.35">
      <c r="A1050" t="s">
        <v>68</v>
      </c>
      <c r="B1050" t="s">
        <v>70</v>
      </c>
      <c r="C1050">
        <v>24</v>
      </c>
      <c r="D1050" t="s">
        <v>106</v>
      </c>
      <c r="E1050" t="s">
        <v>104</v>
      </c>
      <c r="F1050" t="s">
        <v>102</v>
      </c>
      <c r="G1050">
        <v>1</v>
      </c>
      <c r="H1050">
        <v>2E+20</v>
      </c>
      <c r="I1050">
        <v>1</v>
      </c>
      <c r="J1050">
        <v>1</v>
      </c>
      <c r="K1050">
        <v>1</v>
      </c>
      <c r="L1050">
        <v>0</v>
      </c>
      <c r="M105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050" s="5" cm="1">
        <f t="array" ref="N1050">MAX(IF((ProjectInfoTable[ProjectName]=ContinuousStatsTable[[#This Row],[ProjectName]]),(ProjectInfoTable[ProjectName]=ContinuousStatsTable[[#This Row],[ProjectName]])*ProjectInfoTable[NumberOfReplications]))</f>
        <v>40</v>
      </c>
      <c r="O1050" s="5" cm="1">
        <f t="array" ref="O1050">IFERROR(AVERAGE(IF((ContinuousStatsTable[GroupByKey]=ContinuousStatsTable[[#This Row],[GroupByKey]]),(ContinuousStatsTable[GroupByKey]=ContinuousStatsTable[[#This Row],[GroupByKey]])*ContinuousStatsTable[Average])),0)</f>
        <v>1</v>
      </c>
      <c r="P1050" s="5" cm="1">
        <f t="array" ref="P1050">IFERROR(_xlfn.STDEV.S(IF((ContinuousStatsTable[GroupByKey]=ContinuousStatsTable[[#This Row],[GroupByKey]]),(ContinuousStatsTable[GroupByKey]=ContinuousStatsTable[[#This Row],[GroupByKey]])*ContinuousStatsTable[Average])),0)</f>
        <v>0</v>
      </c>
      <c r="Q1050" s="5" cm="1">
        <f t="array" ref="Q1050">MAX(IF((ProjectInfoTable[ProjectName]=ContinuousStatsTable[[#This Row],[ProjectName]]),(ProjectInfoTable[ProjectName]=ContinuousStatsTable[[#This Row],[ProjectName]])*ProjectInfoTable[ConfidenceInterval]))</f>
        <v>0.95</v>
      </c>
      <c r="R10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0" s="5" cm="1">
        <f t="array" ref="S1050">MIN(IF((ContinuousStatsTable[GroupByKey]=ContinuousStatsTable[[#This Row],[GroupByKey]]),(ContinuousStatsTable[GroupByKey]=ContinuousStatsTable[[#This Row],[GroupByKey]])*ContinuousStatsTable[Average]))</f>
        <v>1</v>
      </c>
      <c r="T1050" s="5" cm="1">
        <f t="array" ref="T1050">MAX(IF((ContinuousStatsTable[GroupByKey]=ContinuousStatsTable[[#This Row],[GroupByKey]]),(ContinuousStatsTable[GroupByKey]=ContinuousStatsTable[[#This Row],[GroupByKey]])*ContinuousStatsTable[Average]))</f>
        <v>1</v>
      </c>
      <c r="U1050" s="5">
        <f>IF((ContinuousStatsTable[[#This Row],[RepsRequested]]&gt;1),ContinuousStatsTable[[#This Row],[HalfWidth]],ContinuousStatsTable[[#This Row],[BatchMeansHalfWidth]])</f>
        <v>0</v>
      </c>
    </row>
    <row r="1051" spans="1:21" x14ac:dyDescent="0.35">
      <c r="A1051" t="s">
        <v>68</v>
      </c>
      <c r="B1051" t="s">
        <v>70</v>
      </c>
      <c r="C1051">
        <v>24</v>
      </c>
      <c r="D1051" t="s">
        <v>88</v>
      </c>
      <c r="E1051" t="s">
        <v>98</v>
      </c>
      <c r="F1051" t="s">
        <v>73</v>
      </c>
      <c r="G1051">
        <v>0</v>
      </c>
      <c r="H1051">
        <v>2E+20</v>
      </c>
      <c r="I1051">
        <v>0</v>
      </c>
      <c r="J1051">
        <v>0</v>
      </c>
      <c r="K1051">
        <v>0</v>
      </c>
      <c r="L1051">
        <v>0</v>
      </c>
      <c r="M105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051" s="5" cm="1">
        <f t="array" ref="N1051">MAX(IF((ProjectInfoTable[ProjectName]=ContinuousStatsTable[[#This Row],[ProjectName]]),(ProjectInfoTable[ProjectName]=ContinuousStatsTable[[#This Row],[ProjectName]])*ProjectInfoTable[NumberOfReplications]))</f>
        <v>40</v>
      </c>
      <c r="O1051" s="5" cm="1">
        <f t="array" ref="O1051">IFERROR(AVERAGE(IF((ContinuousStatsTable[GroupByKey]=ContinuousStatsTable[[#This Row],[GroupByKey]]),(ContinuousStatsTable[GroupByKey]=ContinuousStatsTable[[#This Row],[GroupByKey]])*ContinuousStatsTable[Average])),0)</f>
        <v>0</v>
      </c>
      <c r="P1051" s="5" cm="1">
        <f t="array" ref="P1051">IFERROR(_xlfn.STDEV.S(IF((ContinuousStatsTable[GroupByKey]=ContinuousStatsTable[[#This Row],[GroupByKey]]),(ContinuousStatsTable[GroupByKey]=ContinuousStatsTable[[#This Row],[GroupByKey]])*ContinuousStatsTable[Average])),0)</f>
        <v>0</v>
      </c>
      <c r="Q1051" s="5" cm="1">
        <f t="array" ref="Q1051">MAX(IF((ProjectInfoTable[ProjectName]=ContinuousStatsTable[[#This Row],[ProjectName]]),(ProjectInfoTable[ProjectName]=ContinuousStatsTable[[#This Row],[ProjectName]])*ProjectInfoTable[ConfidenceInterval]))</f>
        <v>0.95</v>
      </c>
      <c r="R10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1" s="5" cm="1">
        <f t="array" ref="S1051">MIN(IF((ContinuousStatsTable[GroupByKey]=ContinuousStatsTable[[#This Row],[GroupByKey]]),(ContinuousStatsTable[GroupByKey]=ContinuousStatsTable[[#This Row],[GroupByKey]])*ContinuousStatsTable[Average]))</f>
        <v>0</v>
      </c>
      <c r="T1051" s="5" cm="1">
        <f t="array" ref="T1051">MAX(IF((ContinuousStatsTable[GroupByKey]=ContinuousStatsTable[[#This Row],[GroupByKey]]),(ContinuousStatsTable[GroupByKey]=ContinuousStatsTable[[#This Row],[GroupByKey]])*ContinuousStatsTable[Average]))</f>
        <v>0</v>
      </c>
      <c r="U1051" s="5">
        <f>IF((ContinuousStatsTable[[#This Row],[RepsRequested]]&gt;1),ContinuousStatsTable[[#This Row],[HalfWidth]],ContinuousStatsTable[[#This Row],[BatchMeansHalfWidth]])</f>
        <v>0</v>
      </c>
    </row>
    <row r="1052" spans="1:21" x14ac:dyDescent="0.35">
      <c r="A1052" t="s">
        <v>68</v>
      </c>
      <c r="B1052" t="s">
        <v>70</v>
      </c>
      <c r="C1052">
        <v>24</v>
      </c>
      <c r="D1052" t="s">
        <v>89</v>
      </c>
      <c r="E1052" t="s">
        <v>98</v>
      </c>
      <c r="F1052" t="s">
        <v>73</v>
      </c>
      <c r="G1052">
        <v>0.45194531763975798</v>
      </c>
      <c r="H1052">
        <v>2E+20</v>
      </c>
      <c r="I1052">
        <v>0</v>
      </c>
      <c r="J1052">
        <v>8</v>
      </c>
      <c r="K1052">
        <v>0</v>
      </c>
      <c r="L1052">
        <v>0</v>
      </c>
      <c r="M105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052" s="5" cm="1">
        <f t="array" ref="N1052">MAX(IF((ProjectInfoTable[ProjectName]=ContinuousStatsTable[[#This Row],[ProjectName]]),(ProjectInfoTable[ProjectName]=ContinuousStatsTable[[#This Row],[ProjectName]])*ProjectInfoTable[NumberOfReplications]))</f>
        <v>40</v>
      </c>
      <c r="O1052" s="5" cm="1">
        <f t="array" ref="O105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052" s="5" cm="1">
        <f t="array" ref="P105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052" s="5" cm="1">
        <f t="array" ref="Q1052">MAX(IF((ProjectInfoTable[ProjectName]=ContinuousStatsTable[[#This Row],[ProjectName]]),(ProjectInfoTable[ProjectName]=ContinuousStatsTable[[#This Row],[ProjectName]])*ProjectInfoTable[ConfidenceInterval]))</f>
        <v>0.95</v>
      </c>
      <c r="R10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052" s="5" cm="1">
        <f t="array" ref="S1052">MIN(IF((ContinuousStatsTable[GroupByKey]=ContinuousStatsTable[[#This Row],[GroupByKey]]),(ContinuousStatsTable[GroupByKey]=ContinuousStatsTable[[#This Row],[GroupByKey]])*ContinuousStatsTable[Average]))</f>
        <v>0.204887090690615</v>
      </c>
      <c r="T1052" s="5" cm="1">
        <f t="array" ref="T1052">MAX(IF((ContinuousStatsTable[GroupByKey]=ContinuousStatsTable[[#This Row],[GroupByKey]]),(ContinuousStatsTable[GroupByKey]=ContinuousStatsTable[[#This Row],[GroupByKey]])*ContinuousStatsTable[Average]))</f>
        <v>0.964264608806778</v>
      </c>
      <c r="U1052" s="5">
        <f>IF((ContinuousStatsTable[[#This Row],[RepsRequested]]&gt;1),ContinuousStatsTable[[#This Row],[HalfWidth]],ContinuousStatsTable[[#This Row],[BatchMeansHalfWidth]])</f>
        <v>4.9144138657566706E-2</v>
      </c>
    </row>
    <row r="1053" spans="1:21" x14ac:dyDescent="0.35">
      <c r="A1053" t="s">
        <v>68</v>
      </c>
      <c r="B1053" t="s">
        <v>70</v>
      </c>
      <c r="C1053">
        <v>24</v>
      </c>
      <c r="D1053" t="s">
        <v>107</v>
      </c>
      <c r="E1053" t="s">
        <v>101</v>
      </c>
      <c r="F1053" t="s">
        <v>102</v>
      </c>
      <c r="G1053">
        <v>0.11227664224468301</v>
      </c>
      <c r="H1053">
        <v>2E+20</v>
      </c>
      <c r="I1053">
        <v>0</v>
      </c>
      <c r="J1053">
        <v>1</v>
      </c>
      <c r="K1053">
        <v>0</v>
      </c>
      <c r="L1053">
        <v>0</v>
      </c>
      <c r="M105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053" s="5" cm="1">
        <f t="array" ref="N1053">MAX(IF((ProjectInfoTable[ProjectName]=ContinuousStatsTable[[#This Row],[ProjectName]]),(ProjectInfoTable[ProjectName]=ContinuousStatsTable[[#This Row],[ProjectName]])*ProjectInfoTable[NumberOfReplications]))</f>
        <v>40</v>
      </c>
      <c r="O1053" s="5" cm="1">
        <f t="array" ref="O105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053" s="5" cm="1">
        <f t="array" ref="P105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053" s="5" cm="1">
        <f t="array" ref="Q1053">MAX(IF((ProjectInfoTable[ProjectName]=ContinuousStatsTable[[#This Row],[ProjectName]]),(ProjectInfoTable[ProjectName]=ContinuousStatsTable[[#This Row],[ProjectName]])*ProjectInfoTable[ConfidenceInterval]))</f>
        <v>0.95</v>
      </c>
      <c r="R10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053" s="5" cm="1">
        <f t="array" ref="S1053">MIN(IF((ContinuousStatsTable[GroupByKey]=ContinuousStatsTable[[#This Row],[GroupByKey]]),(ContinuousStatsTable[GroupByKey]=ContinuousStatsTable[[#This Row],[GroupByKey]])*ContinuousStatsTable[Average]))</f>
        <v>5.37537032568541E-2</v>
      </c>
      <c r="T1053" s="5" cm="1">
        <f t="array" ref="T1053">MAX(IF((ContinuousStatsTable[GroupByKey]=ContinuousStatsTable[[#This Row],[GroupByKey]]),(ContinuousStatsTable[GroupByKey]=ContinuousStatsTable[[#This Row],[GroupByKey]])*ContinuousStatsTable[Average]))</f>
        <v>0.25294900578934798</v>
      </c>
      <c r="U1053" s="5">
        <f>IF((ContinuousStatsTable[[#This Row],[RepsRequested]]&gt;1),ContinuousStatsTable[[#This Row],[HalfWidth]],ContinuousStatsTable[[#This Row],[BatchMeansHalfWidth]])</f>
        <v>1.2546446473909312E-2</v>
      </c>
    </row>
    <row r="1054" spans="1:21" x14ac:dyDescent="0.35">
      <c r="A1054" t="s">
        <v>68</v>
      </c>
      <c r="B1054" t="s">
        <v>70</v>
      </c>
      <c r="C1054">
        <v>24</v>
      </c>
      <c r="D1054" t="s">
        <v>107</v>
      </c>
      <c r="E1054" t="s">
        <v>103</v>
      </c>
      <c r="F1054" t="s">
        <v>102</v>
      </c>
      <c r="G1054">
        <v>0.22455328448936601</v>
      </c>
      <c r="H1054">
        <v>2E+20</v>
      </c>
      <c r="I1054">
        <v>0</v>
      </c>
      <c r="J1054">
        <v>2</v>
      </c>
      <c r="K1054">
        <v>0</v>
      </c>
      <c r="L1054">
        <v>0</v>
      </c>
      <c r="M105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054" s="5" cm="1">
        <f t="array" ref="N1054">MAX(IF((ProjectInfoTable[ProjectName]=ContinuousStatsTable[[#This Row],[ProjectName]]),(ProjectInfoTable[ProjectName]=ContinuousStatsTable[[#This Row],[ProjectName]])*ProjectInfoTable[NumberOfReplications]))</f>
        <v>40</v>
      </c>
      <c r="O1054" s="5" cm="1">
        <f t="array" ref="O105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054" s="5" cm="1">
        <f t="array" ref="P105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054" s="5" cm="1">
        <f t="array" ref="Q1054">MAX(IF((ProjectInfoTable[ProjectName]=ContinuousStatsTable[[#This Row],[ProjectName]]),(ProjectInfoTable[ProjectName]=ContinuousStatsTable[[#This Row],[ProjectName]])*ProjectInfoTable[ConfidenceInterval]))</f>
        <v>0.95</v>
      </c>
      <c r="R10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054" s="5" cm="1">
        <f t="array" ref="S1054">MIN(IF((ContinuousStatsTable[GroupByKey]=ContinuousStatsTable[[#This Row],[GroupByKey]]),(ContinuousStatsTable[GroupByKey]=ContinuousStatsTable[[#This Row],[GroupByKey]])*ContinuousStatsTable[Average]))</f>
        <v>0.10750740651370801</v>
      </c>
      <c r="T1054" s="5" cm="1">
        <f t="array" ref="T1054">MAX(IF((ContinuousStatsTable[GroupByKey]=ContinuousStatsTable[[#This Row],[GroupByKey]]),(ContinuousStatsTable[GroupByKey]=ContinuousStatsTable[[#This Row],[GroupByKey]])*ContinuousStatsTable[Average]))</f>
        <v>0.50589801157869696</v>
      </c>
      <c r="U1054" s="5">
        <f>IF((ContinuousStatsTable[[#This Row],[RepsRequested]]&gt;1),ContinuousStatsTable[[#This Row],[HalfWidth]],ContinuousStatsTable[[#This Row],[BatchMeansHalfWidth]])</f>
        <v>2.5092892947818527E-2</v>
      </c>
    </row>
    <row r="1055" spans="1:21" x14ac:dyDescent="0.35">
      <c r="A1055" t="s">
        <v>68</v>
      </c>
      <c r="B1055" t="s">
        <v>70</v>
      </c>
      <c r="C1055">
        <v>24</v>
      </c>
      <c r="D1055" t="s">
        <v>107</v>
      </c>
      <c r="E1055" t="s">
        <v>104</v>
      </c>
      <c r="F1055" t="s">
        <v>102</v>
      </c>
      <c r="G1055">
        <v>2</v>
      </c>
      <c r="H1055">
        <v>2E+20</v>
      </c>
      <c r="I1055">
        <v>2</v>
      </c>
      <c r="J1055">
        <v>2</v>
      </c>
      <c r="K1055">
        <v>2</v>
      </c>
      <c r="L1055">
        <v>0</v>
      </c>
      <c r="M105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055" s="5" cm="1">
        <f t="array" ref="N1055">MAX(IF((ProjectInfoTable[ProjectName]=ContinuousStatsTable[[#This Row],[ProjectName]]),(ProjectInfoTable[ProjectName]=ContinuousStatsTable[[#This Row],[ProjectName]])*ProjectInfoTable[NumberOfReplications]))</f>
        <v>40</v>
      </c>
      <c r="O1055" s="5" cm="1">
        <f t="array" ref="O1055">IFERROR(AVERAGE(IF((ContinuousStatsTable[GroupByKey]=ContinuousStatsTable[[#This Row],[GroupByKey]]),(ContinuousStatsTable[GroupByKey]=ContinuousStatsTable[[#This Row],[GroupByKey]])*ContinuousStatsTable[Average])),0)</f>
        <v>2</v>
      </c>
      <c r="P1055" s="5" cm="1">
        <f t="array" ref="P1055">IFERROR(_xlfn.STDEV.S(IF((ContinuousStatsTable[GroupByKey]=ContinuousStatsTable[[#This Row],[GroupByKey]]),(ContinuousStatsTable[GroupByKey]=ContinuousStatsTable[[#This Row],[GroupByKey]])*ContinuousStatsTable[Average])),0)</f>
        <v>0</v>
      </c>
      <c r="Q1055" s="5" cm="1">
        <f t="array" ref="Q1055">MAX(IF((ProjectInfoTable[ProjectName]=ContinuousStatsTable[[#This Row],[ProjectName]]),(ProjectInfoTable[ProjectName]=ContinuousStatsTable[[#This Row],[ProjectName]])*ProjectInfoTable[ConfidenceInterval]))</f>
        <v>0.95</v>
      </c>
      <c r="R10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5" s="5" cm="1">
        <f t="array" ref="S1055">MIN(IF((ContinuousStatsTable[GroupByKey]=ContinuousStatsTable[[#This Row],[GroupByKey]]),(ContinuousStatsTable[GroupByKey]=ContinuousStatsTable[[#This Row],[GroupByKey]])*ContinuousStatsTable[Average]))</f>
        <v>2</v>
      </c>
      <c r="T1055" s="5" cm="1">
        <f t="array" ref="T1055">MAX(IF((ContinuousStatsTable[GroupByKey]=ContinuousStatsTable[[#This Row],[GroupByKey]]),(ContinuousStatsTable[GroupByKey]=ContinuousStatsTable[[#This Row],[GroupByKey]])*ContinuousStatsTable[Average]))</f>
        <v>2</v>
      </c>
      <c r="U1055" s="5">
        <f>IF((ContinuousStatsTable[[#This Row],[RepsRequested]]&gt;1),ContinuousStatsTable[[#This Row],[HalfWidth]],ContinuousStatsTable[[#This Row],[BatchMeansHalfWidth]])</f>
        <v>0</v>
      </c>
    </row>
    <row r="1056" spans="1:21" x14ac:dyDescent="0.35">
      <c r="A1056" t="s">
        <v>68</v>
      </c>
      <c r="B1056" t="s">
        <v>70</v>
      </c>
      <c r="C1056">
        <v>24</v>
      </c>
      <c r="D1056" t="s">
        <v>90</v>
      </c>
      <c r="E1056" t="s">
        <v>98</v>
      </c>
      <c r="F1056" t="s">
        <v>73</v>
      </c>
      <c r="G1056">
        <v>0</v>
      </c>
      <c r="H1056">
        <v>2E+20</v>
      </c>
      <c r="I1056">
        <v>0</v>
      </c>
      <c r="J1056">
        <v>0</v>
      </c>
      <c r="K1056">
        <v>0</v>
      </c>
      <c r="L1056">
        <v>0</v>
      </c>
      <c r="M105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056" s="5" cm="1">
        <f t="array" ref="N1056">MAX(IF((ProjectInfoTable[ProjectName]=ContinuousStatsTable[[#This Row],[ProjectName]]),(ProjectInfoTable[ProjectName]=ContinuousStatsTable[[#This Row],[ProjectName]])*ProjectInfoTable[NumberOfReplications]))</f>
        <v>40</v>
      </c>
      <c r="O1056" s="5" cm="1">
        <f t="array" ref="O105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056" s="5" cm="1">
        <f t="array" ref="P105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056" s="5" cm="1">
        <f t="array" ref="Q1056">MAX(IF((ProjectInfoTable[ProjectName]=ContinuousStatsTable[[#This Row],[ProjectName]]),(ProjectInfoTable[ProjectName]=ContinuousStatsTable[[#This Row],[ProjectName]])*ProjectInfoTable[ConfidenceInterval]))</f>
        <v>0.95</v>
      </c>
      <c r="R10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056" s="5" cm="1">
        <f t="array" ref="S1056">MIN(IF((ContinuousStatsTable[GroupByKey]=ContinuousStatsTable[[#This Row],[GroupByKey]]),(ContinuousStatsTable[GroupByKey]=ContinuousStatsTable[[#This Row],[GroupByKey]])*ContinuousStatsTable[Average]))</f>
        <v>0</v>
      </c>
      <c r="T1056" s="5" cm="1">
        <f t="array" ref="T1056">MAX(IF((ContinuousStatsTable[GroupByKey]=ContinuousStatsTable[[#This Row],[GroupByKey]]),(ContinuousStatsTable[GroupByKey]=ContinuousStatsTable[[#This Row],[GroupByKey]])*ContinuousStatsTable[Average]))</f>
        <v>3.9129347275412202E-2</v>
      </c>
      <c r="U1056" s="5">
        <f>IF((ContinuousStatsTable[[#This Row],[RepsRequested]]&gt;1),ContinuousStatsTable[[#This Row],[HalfWidth]],ContinuousStatsTable[[#This Row],[BatchMeansHalfWidth]])</f>
        <v>2.9617305217409431E-3</v>
      </c>
    </row>
    <row r="1057" spans="1:21" x14ac:dyDescent="0.35">
      <c r="A1057" t="s">
        <v>68</v>
      </c>
      <c r="B1057" t="s">
        <v>70</v>
      </c>
      <c r="C1057">
        <v>24</v>
      </c>
      <c r="D1057" t="s">
        <v>91</v>
      </c>
      <c r="E1057" t="s">
        <v>98</v>
      </c>
      <c r="F1057" t="s">
        <v>73</v>
      </c>
      <c r="G1057">
        <v>9.6771706867248598E-3</v>
      </c>
      <c r="H1057">
        <v>2E+20</v>
      </c>
      <c r="I1057">
        <v>0</v>
      </c>
      <c r="J1057">
        <v>1</v>
      </c>
      <c r="K1057">
        <v>0</v>
      </c>
      <c r="L1057">
        <v>0</v>
      </c>
      <c r="M105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057" s="5" cm="1">
        <f t="array" ref="N1057">MAX(IF((ProjectInfoTable[ProjectName]=ContinuousStatsTable[[#This Row],[ProjectName]]),(ProjectInfoTable[ProjectName]=ContinuousStatsTable[[#This Row],[ProjectName]])*ProjectInfoTable[NumberOfReplications]))</f>
        <v>40</v>
      </c>
      <c r="O1057" s="5" cm="1">
        <f t="array" ref="O105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057" s="5" cm="1">
        <f t="array" ref="P105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057" s="5" cm="1">
        <f t="array" ref="Q1057">MAX(IF((ProjectInfoTable[ProjectName]=ContinuousStatsTable[[#This Row],[ProjectName]]),(ProjectInfoTable[ProjectName]=ContinuousStatsTable[[#This Row],[ProjectName]])*ProjectInfoTable[ConfidenceInterval]))</f>
        <v>0.95</v>
      </c>
      <c r="R10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057" s="5" cm="1">
        <f t="array" ref="S1057">MIN(IF((ContinuousStatsTable[GroupByKey]=ContinuousStatsTable[[#This Row],[GroupByKey]]),(ContinuousStatsTable[GroupByKey]=ContinuousStatsTable[[#This Row],[GroupByKey]])*ContinuousStatsTable[Average]))</f>
        <v>0</v>
      </c>
      <c r="T1057" s="5" cm="1">
        <f t="array" ref="T1057">MAX(IF((ContinuousStatsTable[GroupByKey]=ContinuousStatsTable[[#This Row],[GroupByKey]]),(ContinuousStatsTable[GroupByKey]=ContinuousStatsTable[[#This Row],[GroupByKey]])*ContinuousStatsTable[Average]))</f>
        <v>5.1297285883804403E-2</v>
      </c>
      <c r="U1057" s="5">
        <f>IF((ContinuousStatsTable[[#This Row],[RepsRequested]]&gt;1),ContinuousStatsTable[[#This Row],[HalfWidth]],ContinuousStatsTable[[#This Row],[BatchMeansHalfWidth]])</f>
        <v>4.266409302196481E-3</v>
      </c>
    </row>
    <row r="1058" spans="1:21" x14ac:dyDescent="0.35">
      <c r="A1058" t="s">
        <v>68</v>
      </c>
      <c r="B1058" t="s">
        <v>70</v>
      </c>
      <c r="C1058">
        <v>24</v>
      </c>
      <c r="D1058" t="s">
        <v>92</v>
      </c>
      <c r="E1058" t="s">
        <v>98</v>
      </c>
      <c r="F1058" t="s">
        <v>73</v>
      </c>
      <c r="G1058">
        <v>4.1303992697126901</v>
      </c>
      <c r="H1058">
        <v>2E+20</v>
      </c>
      <c r="I1058">
        <v>0</v>
      </c>
      <c r="J1058">
        <v>10</v>
      </c>
      <c r="K1058">
        <v>4</v>
      </c>
      <c r="L1058">
        <v>0</v>
      </c>
      <c r="M105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058" s="5" cm="1">
        <f t="array" ref="N1058">MAX(IF((ProjectInfoTable[ProjectName]=ContinuousStatsTable[[#This Row],[ProjectName]]),(ProjectInfoTable[ProjectName]=ContinuousStatsTable[[#This Row],[ProjectName]])*ProjectInfoTable[NumberOfReplications]))</f>
        <v>40</v>
      </c>
      <c r="O1058" s="5" cm="1">
        <f t="array" ref="O105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058" s="5" cm="1">
        <f t="array" ref="P105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058" s="5" cm="1">
        <f t="array" ref="Q1058">MAX(IF((ProjectInfoTable[ProjectName]=ContinuousStatsTable[[#This Row],[ProjectName]]),(ProjectInfoTable[ProjectName]=ContinuousStatsTable[[#This Row],[ProjectName]])*ProjectInfoTable[ConfidenceInterval]))</f>
        <v>0.95</v>
      </c>
      <c r="R10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058" s="5" cm="1">
        <f t="array" ref="S1058">MIN(IF((ContinuousStatsTable[GroupByKey]=ContinuousStatsTable[[#This Row],[GroupByKey]]),(ContinuousStatsTable[GroupByKey]=ContinuousStatsTable[[#This Row],[GroupByKey]])*ContinuousStatsTable[Average]))</f>
        <v>3.0665287286053702</v>
      </c>
      <c r="T1058" s="5" cm="1">
        <f t="array" ref="T1058">MAX(IF((ContinuousStatsTable[GroupByKey]=ContinuousStatsTable[[#This Row],[GroupByKey]]),(ContinuousStatsTable[GroupByKey]=ContinuousStatsTable[[#This Row],[GroupByKey]])*ContinuousStatsTable[Average]))</f>
        <v>5.6439865641560401</v>
      </c>
      <c r="U1058" s="5">
        <f>IF((ContinuousStatsTable[[#This Row],[RepsRequested]]&gt;1),ContinuousStatsTable[[#This Row],[HalfWidth]],ContinuousStatsTable[[#This Row],[BatchMeansHalfWidth]])</f>
        <v>0.22493791736316851</v>
      </c>
    </row>
    <row r="1059" spans="1:21" x14ac:dyDescent="0.35">
      <c r="A1059" t="s">
        <v>68</v>
      </c>
      <c r="B1059" t="s">
        <v>70</v>
      </c>
      <c r="C1059">
        <v>24</v>
      </c>
      <c r="D1059" t="s">
        <v>94</v>
      </c>
      <c r="E1059" t="s">
        <v>98</v>
      </c>
      <c r="F1059" t="s">
        <v>73</v>
      </c>
      <c r="G1059">
        <v>0</v>
      </c>
      <c r="H1059">
        <v>2E+20</v>
      </c>
      <c r="I1059">
        <v>0</v>
      </c>
      <c r="J1059">
        <v>0</v>
      </c>
      <c r="K1059">
        <v>0</v>
      </c>
      <c r="L1059">
        <v>0</v>
      </c>
      <c r="M105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059" s="5" cm="1">
        <f t="array" ref="N1059">MAX(IF((ProjectInfoTable[ProjectName]=ContinuousStatsTable[[#This Row],[ProjectName]]),(ProjectInfoTable[ProjectName]=ContinuousStatsTable[[#This Row],[ProjectName]])*ProjectInfoTable[NumberOfReplications]))</f>
        <v>40</v>
      </c>
      <c r="O1059" s="5" cm="1">
        <f t="array" ref="O1059">IFERROR(AVERAGE(IF((ContinuousStatsTable[GroupByKey]=ContinuousStatsTable[[#This Row],[GroupByKey]]),(ContinuousStatsTable[GroupByKey]=ContinuousStatsTable[[#This Row],[GroupByKey]])*ContinuousStatsTable[Average])),0)</f>
        <v>0</v>
      </c>
      <c r="P1059" s="5" cm="1">
        <f t="array" ref="P1059">IFERROR(_xlfn.STDEV.S(IF((ContinuousStatsTable[GroupByKey]=ContinuousStatsTable[[#This Row],[GroupByKey]]),(ContinuousStatsTable[GroupByKey]=ContinuousStatsTable[[#This Row],[GroupByKey]])*ContinuousStatsTable[Average])),0)</f>
        <v>0</v>
      </c>
      <c r="Q1059" s="5" cm="1">
        <f t="array" ref="Q1059">MAX(IF((ProjectInfoTable[ProjectName]=ContinuousStatsTable[[#This Row],[ProjectName]]),(ProjectInfoTable[ProjectName]=ContinuousStatsTable[[#This Row],[ProjectName]])*ProjectInfoTable[ConfidenceInterval]))</f>
        <v>0.95</v>
      </c>
      <c r="R10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9" s="5" cm="1">
        <f t="array" ref="S1059">MIN(IF((ContinuousStatsTable[GroupByKey]=ContinuousStatsTable[[#This Row],[GroupByKey]]),(ContinuousStatsTable[GroupByKey]=ContinuousStatsTable[[#This Row],[GroupByKey]])*ContinuousStatsTable[Average]))</f>
        <v>0</v>
      </c>
      <c r="T1059" s="5" cm="1">
        <f t="array" ref="T1059">MAX(IF((ContinuousStatsTable[GroupByKey]=ContinuousStatsTable[[#This Row],[GroupByKey]]),(ContinuousStatsTable[GroupByKey]=ContinuousStatsTable[[#This Row],[GroupByKey]])*ContinuousStatsTable[Average]))</f>
        <v>0</v>
      </c>
      <c r="U1059" s="5">
        <f>IF((ContinuousStatsTable[[#This Row],[RepsRequested]]&gt;1),ContinuousStatsTable[[#This Row],[HalfWidth]],ContinuousStatsTable[[#This Row],[BatchMeansHalfWidth]])</f>
        <v>0</v>
      </c>
    </row>
    <row r="1060" spans="1:21" x14ac:dyDescent="0.35">
      <c r="A1060" t="s">
        <v>68</v>
      </c>
      <c r="B1060" t="s">
        <v>70</v>
      </c>
      <c r="C1060">
        <v>24</v>
      </c>
      <c r="D1060" t="s">
        <v>95</v>
      </c>
      <c r="E1060" t="s">
        <v>98</v>
      </c>
      <c r="F1060" t="s">
        <v>73</v>
      </c>
      <c r="G1060">
        <v>1.87115026896407E-2</v>
      </c>
      <c r="H1060">
        <v>2E+20</v>
      </c>
      <c r="I1060">
        <v>0</v>
      </c>
      <c r="J1060">
        <v>9</v>
      </c>
      <c r="K1060">
        <v>0</v>
      </c>
      <c r="L1060">
        <v>0</v>
      </c>
      <c r="M106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060" s="5" cm="1">
        <f t="array" ref="N1060">MAX(IF((ProjectInfoTable[ProjectName]=ContinuousStatsTable[[#This Row],[ProjectName]]),(ProjectInfoTable[ProjectName]=ContinuousStatsTable[[#This Row],[ProjectName]])*ProjectInfoTable[NumberOfReplications]))</f>
        <v>40</v>
      </c>
      <c r="O1060" s="5" cm="1">
        <f t="array" ref="O106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060" s="5" cm="1">
        <f t="array" ref="P106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060" s="5" cm="1">
        <f t="array" ref="Q1060">MAX(IF((ProjectInfoTable[ProjectName]=ContinuousStatsTable[[#This Row],[ProjectName]]),(ProjectInfoTable[ProjectName]=ContinuousStatsTable[[#This Row],[ProjectName]])*ProjectInfoTable[ConfidenceInterval]))</f>
        <v>0.95</v>
      </c>
      <c r="R10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060" s="5" cm="1">
        <f t="array" ref="S1060">MIN(IF((ContinuousStatsTable[GroupByKey]=ContinuousStatsTable[[#This Row],[GroupByKey]]),(ContinuousStatsTable[GroupByKey]=ContinuousStatsTable[[#This Row],[GroupByKey]])*ContinuousStatsTable[Average]))</f>
        <v>0</v>
      </c>
      <c r="T1060" s="5" cm="1">
        <f t="array" ref="T1060">MAX(IF((ContinuousStatsTable[GroupByKey]=ContinuousStatsTable[[#This Row],[GroupByKey]]),(ContinuousStatsTable[GroupByKey]=ContinuousStatsTable[[#This Row],[GroupByKey]])*ContinuousStatsTable[Average]))</f>
        <v>0.44531135910512998</v>
      </c>
      <c r="U1060" s="5">
        <f>IF((ContinuousStatsTable[[#This Row],[RepsRequested]]&gt;1),ContinuousStatsTable[[#This Row],[HalfWidth]],ContinuousStatsTable[[#This Row],[BatchMeansHalfWidth]])</f>
        <v>4.0313835051106688E-2</v>
      </c>
    </row>
    <row r="1061" spans="1:21" x14ac:dyDescent="0.35">
      <c r="A1061" t="s">
        <v>68</v>
      </c>
      <c r="B1061" t="s">
        <v>70</v>
      </c>
      <c r="C1061">
        <v>24</v>
      </c>
      <c r="D1061" t="s">
        <v>108</v>
      </c>
      <c r="E1061" t="s">
        <v>101</v>
      </c>
      <c r="F1061" t="s">
        <v>102</v>
      </c>
      <c r="G1061">
        <v>0</v>
      </c>
      <c r="H1061">
        <v>2E+20</v>
      </c>
      <c r="I1061">
        <v>0</v>
      </c>
      <c r="J1061">
        <v>0</v>
      </c>
      <c r="K1061">
        <v>0</v>
      </c>
      <c r="L1061">
        <v>0</v>
      </c>
      <c r="M106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061" s="5" cm="1">
        <f t="array" ref="N1061">MAX(IF((ProjectInfoTable[ProjectName]=ContinuousStatsTable[[#This Row],[ProjectName]]),(ProjectInfoTable[ProjectName]=ContinuousStatsTable[[#This Row],[ProjectName]])*ProjectInfoTable[NumberOfReplications]))</f>
        <v>40</v>
      </c>
      <c r="O1061" s="5" cm="1">
        <f t="array" ref="O1061">IFERROR(AVERAGE(IF((ContinuousStatsTable[GroupByKey]=ContinuousStatsTable[[#This Row],[GroupByKey]]),(ContinuousStatsTable[GroupByKey]=ContinuousStatsTable[[#This Row],[GroupByKey]])*ContinuousStatsTable[Average])),0)</f>
        <v>0</v>
      </c>
      <c r="P1061" s="5" cm="1">
        <f t="array" ref="P1061">IFERROR(_xlfn.STDEV.S(IF((ContinuousStatsTable[GroupByKey]=ContinuousStatsTable[[#This Row],[GroupByKey]]),(ContinuousStatsTable[GroupByKey]=ContinuousStatsTable[[#This Row],[GroupByKey]])*ContinuousStatsTable[Average])),0)</f>
        <v>0</v>
      </c>
      <c r="Q1061" s="5" cm="1">
        <f t="array" ref="Q1061">MAX(IF((ProjectInfoTable[ProjectName]=ContinuousStatsTable[[#This Row],[ProjectName]]),(ProjectInfoTable[ProjectName]=ContinuousStatsTable[[#This Row],[ProjectName]])*ProjectInfoTable[ConfidenceInterval]))</f>
        <v>0.95</v>
      </c>
      <c r="R10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1" s="5" cm="1">
        <f t="array" ref="S1061">MIN(IF((ContinuousStatsTable[GroupByKey]=ContinuousStatsTable[[#This Row],[GroupByKey]]),(ContinuousStatsTable[GroupByKey]=ContinuousStatsTable[[#This Row],[GroupByKey]])*ContinuousStatsTable[Average]))</f>
        <v>0</v>
      </c>
      <c r="T1061" s="5" cm="1">
        <f t="array" ref="T1061">MAX(IF((ContinuousStatsTable[GroupByKey]=ContinuousStatsTable[[#This Row],[GroupByKey]]),(ContinuousStatsTable[GroupByKey]=ContinuousStatsTable[[#This Row],[GroupByKey]])*ContinuousStatsTable[Average]))</f>
        <v>0</v>
      </c>
      <c r="U1061" s="5">
        <f>IF((ContinuousStatsTable[[#This Row],[RepsRequested]]&gt;1),ContinuousStatsTable[[#This Row],[HalfWidth]],ContinuousStatsTable[[#This Row],[BatchMeansHalfWidth]])</f>
        <v>0</v>
      </c>
    </row>
    <row r="1062" spans="1:21" x14ac:dyDescent="0.35">
      <c r="A1062" t="s">
        <v>68</v>
      </c>
      <c r="B1062" t="s">
        <v>70</v>
      </c>
      <c r="C1062">
        <v>24</v>
      </c>
      <c r="D1062" t="s">
        <v>108</v>
      </c>
      <c r="E1062" t="s">
        <v>103</v>
      </c>
      <c r="F1062" t="s">
        <v>102</v>
      </c>
      <c r="G1062">
        <v>0</v>
      </c>
      <c r="H1062">
        <v>2E+20</v>
      </c>
      <c r="I1062">
        <v>0</v>
      </c>
      <c r="J1062">
        <v>0</v>
      </c>
      <c r="K1062">
        <v>0</v>
      </c>
      <c r="L1062">
        <v>0</v>
      </c>
      <c r="M106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062" s="5" cm="1">
        <f t="array" ref="N1062">MAX(IF((ProjectInfoTable[ProjectName]=ContinuousStatsTable[[#This Row],[ProjectName]]),(ProjectInfoTable[ProjectName]=ContinuousStatsTable[[#This Row],[ProjectName]])*ProjectInfoTable[NumberOfReplications]))</f>
        <v>40</v>
      </c>
      <c r="O1062" s="5" cm="1">
        <f t="array" ref="O1062">IFERROR(AVERAGE(IF((ContinuousStatsTable[GroupByKey]=ContinuousStatsTable[[#This Row],[GroupByKey]]),(ContinuousStatsTable[GroupByKey]=ContinuousStatsTable[[#This Row],[GroupByKey]])*ContinuousStatsTable[Average])),0)</f>
        <v>0</v>
      </c>
      <c r="P1062" s="5" cm="1">
        <f t="array" ref="P1062">IFERROR(_xlfn.STDEV.S(IF((ContinuousStatsTable[GroupByKey]=ContinuousStatsTable[[#This Row],[GroupByKey]]),(ContinuousStatsTable[GroupByKey]=ContinuousStatsTable[[#This Row],[GroupByKey]])*ContinuousStatsTable[Average])),0)</f>
        <v>0</v>
      </c>
      <c r="Q1062" s="5" cm="1">
        <f t="array" ref="Q1062">MAX(IF((ProjectInfoTable[ProjectName]=ContinuousStatsTable[[#This Row],[ProjectName]]),(ProjectInfoTable[ProjectName]=ContinuousStatsTable[[#This Row],[ProjectName]])*ProjectInfoTable[ConfidenceInterval]))</f>
        <v>0.95</v>
      </c>
      <c r="R10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2" s="5" cm="1">
        <f t="array" ref="S1062">MIN(IF((ContinuousStatsTable[GroupByKey]=ContinuousStatsTable[[#This Row],[GroupByKey]]),(ContinuousStatsTable[GroupByKey]=ContinuousStatsTable[[#This Row],[GroupByKey]])*ContinuousStatsTable[Average]))</f>
        <v>0</v>
      </c>
      <c r="T1062" s="5" cm="1">
        <f t="array" ref="T1062">MAX(IF((ContinuousStatsTable[GroupByKey]=ContinuousStatsTable[[#This Row],[GroupByKey]]),(ContinuousStatsTable[GroupByKey]=ContinuousStatsTable[[#This Row],[GroupByKey]])*ContinuousStatsTable[Average]))</f>
        <v>0</v>
      </c>
      <c r="U1062" s="5">
        <f>IF((ContinuousStatsTable[[#This Row],[RepsRequested]]&gt;1),ContinuousStatsTable[[#This Row],[HalfWidth]],ContinuousStatsTable[[#This Row],[BatchMeansHalfWidth]])</f>
        <v>0</v>
      </c>
    </row>
    <row r="1063" spans="1:21" x14ac:dyDescent="0.35">
      <c r="A1063" t="s">
        <v>68</v>
      </c>
      <c r="B1063" t="s">
        <v>70</v>
      </c>
      <c r="C1063">
        <v>24</v>
      </c>
      <c r="D1063" t="s">
        <v>108</v>
      </c>
      <c r="E1063" t="s">
        <v>104</v>
      </c>
      <c r="F1063" t="s">
        <v>102</v>
      </c>
      <c r="G1063">
        <v>1</v>
      </c>
      <c r="H1063">
        <v>2E+20</v>
      </c>
      <c r="I1063">
        <v>1</v>
      </c>
      <c r="J1063">
        <v>1</v>
      </c>
      <c r="K1063">
        <v>1</v>
      </c>
      <c r="L1063">
        <v>0</v>
      </c>
      <c r="M106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063" s="5" cm="1">
        <f t="array" ref="N1063">MAX(IF((ProjectInfoTable[ProjectName]=ContinuousStatsTable[[#This Row],[ProjectName]]),(ProjectInfoTable[ProjectName]=ContinuousStatsTable[[#This Row],[ProjectName]])*ProjectInfoTable[NumberOfReplications]))</f>
        <v>40</v>
      </c>
      <c r="O1063" s="5" cm="1">
        <f t="array" ref="O1063">IFERROR(AVERAGE(IF((ContinuousStatsTable[GroupByKey]=ContinuousStatsTable[[#This Row],[GroupByKey]]),(ContinuousStatsTable[GroupByKey]=ContinuousStatsTable[[#This Row],[GroupByKey]])*ContinuousStatsTable[Average])),0)</f>
        <v>1</v>
      </c>
      <c r="P1063" s="5" cm="1">
        <f t="array" ref="P1063">IFERROR(_xlfn.STDEV.S(IF((ContinuousStatsTable[GroupByKey]=ContinuousStatsTable[[#This Row],[GroupByKey]]),(ContinuousStatsTable[GroupByKey]=ContinuousStatsTable[[#This Row],[GroupByKey]])*ContinuousStatsTable[Average])),0)</f>
        <v>0</v>
      </c>
      <c r="Q1063" s="5" cm="1">
        <f t="array" ref="Q1063">MAX(IF((ProjectInfoTable[ProjectName]=ContinuousStatsTable[[#This Row],[ProjectName]]),(ProjectInfoTable[ProjectName]=ContinuousStatsTable[[#This Row],[ProjectName]])*ProjectInfoTable[ConfidenceInterval]))</f>
        <v>0.95</v>
      </c>
      <c r="R10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3" s="5" cm="1">
        <f t="array" ref="S1063">MIN(IF((ContinuousStatsTable[GroupByKey]=ContinuousStatsTable[[#This Row],[GroupByKey]]),(ContinuousStatsTable[GroupByKey]=ContinuousStatsTable[[#This Row],[GroupByKey]])*ContinuousStatsTable[Average]))</f>
        <v>1</v>
      </c>
      <c r="T1063" s="5" cm="1">
        <f t="array" ref="T1063">MAX(IF((ContinuousStatsTable[GroupByKey]=ContinuousStatsTable[[#This Row],[GroupByKey]]),(ContinuousStatsTable[GroupByKey]=ContinuousStatsTable[[#This Row],[GroupByKey]])*ContinuousStatsTable[Average]))</f>
        <v>1</v>
      </c>
      <c r="U1063" s="5">
        <f>IF((ContinuousStatsTable[[#This Row],[RepsRequested]]&gt;1),ContinuousStatsTable[[#This Row],[HalfWidth]],ContinuousStatsTable[[#This Row],[BatchMeansHalfWidth]])</f>
        <v>0</v>
      </c>
    </row>
    <row r="1064" spans="1:21" x14ac:dyDescent="0.35">
      <c r="A1064" t="s">
        <v>68</v>
      </c>
      <c r="B1064" t="s">
        <v>70</v>
      </c>
      <c r="C1064">
        <v>24</v>
      </c>
      <c r="D1064" t="s">
        <v>109</v>
      </c>
      <c r="E1064" t="s">
        <v>101</v>
      </c>
      <c r="F1064" t="s">
        <v>102</v>
      </c>
      <c r="G1064">
        <v>0</v>
      </c>
      <c r="H1064">
        <v>2E+20</v>
      </c>
      <c r="I1064">
        <v>0</v>
      </c>
      <c r="J1064">
        <v>0</v>
      </c>
      <c r="K1064">
        <v>0</v>
      </c>
      <c r="L1064">
        <v>0</v>
      </c>
      <c r="M106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064" s="5" cm="1">
        <f t="array" ref="N1064">MAX(IF((ProjectInfoTable[ProjectName]=ContinuousStatsTable[[#This Row],[ProjectName]]),(ProjectInfoTable[ProjectName]=ContinuousStatsTable[[#This Row],[ProjectName]])*ProjectInfoTable[NumberOfReplications]))</f>
        <v>40</v>
      </c>
      <c r="O1064" s="5" cm="1">
        <f t="array" ref="O1064">IFERROR(AVERAGE(IF((ContinuousStatsTable[GroupByKey]=ContinuousStatsTable[[#This Row],[GroupByKey]]),(ContinuousStatsTable[GroupByKey]=ContinuousStatsTable[[#This Row],[GroupByKey]])*ContinuousStatsTable[Average])),0)</f>
        <v>0</v>
      </c>
      <c r="P1064" s="5" cm="1">
        <f t="array" ref="P1064">IFERROR(_xlfn.STDEV.S(IF((ContinuousStatsTable[GroupByKey]=ContinuousStatsTable[[#This Row],[GroupByKey]]),(ContinuousStatsTable[GroupByKey]=ContinuousStatsTable[[#This Row],[GroupByKey]])*ContinuousStatsTable[Average])),0)</f>
        <v>0</v>
      </c>
      <c r="Q1064" s="5" cm="1">
        <f t="array" ref="Q1064">MAX(IF((ProjectInfoTable[ProjectName]=ContinuousStatsTable[[#This Row],[ProjectName]]),(ProjectInfoTable[ProjectName]=ContinuousStatsTable[[#This Row],[ProjectName]])*ProjectInfoTable[ConfidenceInterval]))</f>
        <v>0.95</v>
      </c>
      <c r="R10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4" s="5" cm="1">
        <f t="array" ref="S1064">MIN(IF((ContinuousStatsTable[GroupByKey]=ContinuousStatsTable[[#This Row],[GroupByKey]]),(ContinuousStatsTable[GroupByKey]=ContinuousStatsTable[[#This Row],[GroupByKey]])*ContinuousStatsTable[Average]))</f>
        <v>0</v>
      </c>
      <c r="T1064" s="5" cm="1">
        <f t="array" ref="T1064">MAX(IF((ContinuousStatsTable[GroupByKey]=ContinuousStatsTable[[#This Row],[GroupByKey]]),(ContinuousStatsTable[GroupByKey]=ContinuousStatsTable[[#This Row],[GroupByKey]])*ContinuousStatsTable[Average]))</f>
        <v>0</v>
      </c>
      <c r="U1064" s="5">
        <f>IF((ContinuousStatsTable[[#This Row],[RepsRequested]]&gt;1),ContinuousStatsTable[[#This Row],[HalfWidth]],ContinuousStatsTable[[#This Row],[BatchMeansHalfWidth]])</f>
        <v>0</v>
      </c>
    </row>
    <row r="1065" spans="1:21" x14ac:dyDescent="0.35">
      <c r="A1065" t="s">
        <v>68</v>
      </c>
      <c r="B1065" t="s">
        <v>70</v>
      </c>
      <c r="C1065">
        <v>24</v>
      </c>
      <c r="D1065" t="s">
        <v>109</v>
      </c>
      <c r="E1065" t="s">
        <v>103</v>
      </c>
      <c r="F1065" t="s">
        <v>102</v>
      </c>
      <c r="G1065">
        <v>0</v>
      </c>
      <c r="H1065">
        <v>2E+20</v>
      </c>
      <c r="I1065">
        <v>0</v>
      </c>
      <c r="J1065">
        <v>0</v>
      </c>
      <c r="K1065">
        <v>0</v>
      </c>
      <c r="L1065">
        <v>0</v>
      </c>
      <c r="M106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065" s="5" cm="1">
        <f t="array" ref="N1065">MAX(IF((ProjectInfoTable[ProjectName]=ContinuousStatsTable[[#This Row],[ProjectName]]),(ProjectInfoTable[ProjectName]=ContinuousStatsTable[[#This Row],[ProjectName]])*ProjectInfoTable[NumberOfReplications]))</f>
        <v>40</v>
      </c>
      <c r="O1065" s="5" cm="1">
        <f t="array" ref="O1065">IFERROR(AVERAGE(IF((ContinuousStatsTable[GroupByKey]=ContinuousStatsTable[[#This Row],[GroupByKey]]),(ContinuousStatsTable[GroupByKey]=ContinuousStatsTable[[#This Row],[GroupByKey]])*ContinuousStatsTable[Average])),0)</f>
        <v>0</v>
      </c>
      <c r="P1065" s="5" cm="1">
        <f t="array" ref="P1065">IFERROR(_xlfn.STDEV.S(IF((ContinuousStatsTable[GroupByKey]=ContinuousStatsTable[[#This Row],[GroupByKey]]),(ContinuousStatsTable[GroupByKey]=ContinuousStatsTable[[#This Row],[GroupByKey]])*ContinuousStatsTable[Average])),0)</f>
        <v>0</v>
      </c>
      <c r="Q1065" s="5" cm="1">
        <f t="array" ref="Q1065">MAX(IF((ProjectInfoTable[ProjectName]=ContinuousStatsTable[[#This Row],[ProjectName]]),(ProjectInfoTable[ProjectName]=ContinuousStatsTable[[#This Row],[ProjectName]])*ProjectInfoTable[ConfidenceInterval]))</f>
        <v>0.95</v>
      </c>
      <c r="R10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5" s="5" cm="1">
        <f t="array" ref="S1065">MIN(IF((ContinuousStatsTable[GroupByKey]=ContinuousStatsTable[[#This Row],[GroupByKey]]),(ContinuousStatsTable[GroupByKey]=ContinuousStatsTable[[#This Row],[GroupByKey]])*ContinuousStatsTable[Average]))</f>
        <v>0</v>
      </c>
      <c r="T1065" s="5" cm="1">
        <f t="array" ref="T1065">MAX(IF((ContinuousStatsTable[GroupByKey]=ContinuousStatsTable[[#This Row],[GroupByKey]]),(ContinuousStatsTable[GroupByKey]=ContinuousStatsTable[[#This Row],[GroupByKey]])*ContinuousStatsTable[Average]))</f>
        <v>0</v>
      </c>
      <c r="U1065" s="5">
        <f>IF((ContinuousStatsTable[[#This Row],[RepsRequested]]&gt;1),ContinuousStatsTable[[#This Row],[HalfWidth]],ContinuousStatsTable[[#This Row],[BatchMeansHalfWidth]])</f>
        <v>0</v>
      </c>
    </row>
    <row r="1066" spans="1:21" x14ac:dyDescent="0.35">
      <c r="A1066" t="s">
        <v>68</v>
      </c>
      <c r="B1066" t="s">
        <v>70</v>
      </c>
      <c r="C1066">
        <v>24</v>
      </c>
      <c r="D1066" t="s">
        <v>109</v>
      </c>
      <c r="E1066" t="s">
        <v>104</v>
      </c>
      <c r="F1066" t="s">
        <v>102</v>
      </c>
      <c r="G1066">
        <v>1</v>
      </c>
      <c r="H1066">
        <v>2E+20</v>
      </c>
      <c r="I1066">
        <v>1</v>
      </c>
      <c r="J1066">
        <v>1</v>
      </c>
      <c r="K1066">
        <v>1</v>
      </c>
      <c r="L1066">
        <v>0</v>
      </c>
      <c r="M106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066" s="5" cm="1">
        <f t="array" ref="N1066">MAX(IF((ProjectInfoTable[ProjectName]=ContinuousStatsTable[[#This Row],[ProjectName]]),(ProjectInfoTable[ProjectName]=ContinuousStatsTable[[#This Row],[ProjectName]])*ProjectInfoTable[NumberOfReplications]))</f>
        <v>40</v>
      </c>
      <c r="O1066" s="5" cm="1">
        <f t="array" ref="O1066">IFERROR(AVERAGE(IF((ContinuousStatsTable[GroupByKey]=ContinuousStatsTable[[#This Row],[GroupByKey]]),(ContinuousStatsTable[GroupByKey]=ContinuousStatsTable[[#This Row],[GroupByKey]])*ContinuousStatsTable[Average])),0)</f>
        <v>1</v>
      </c>
      <c r="P1066" s="5" cm="1">
        <f t="array" ref="P1066">IFERROR(_xlfn.STDEV.S(IF((ContinuousStatsTable[GroupByKey]=ContinuousStatsTable[[#This Row],[GroupByKey]]),(ContinuousStatsTable[GroupByKey]=ContinuousStatsTable[[#This Row],[GroupByKey]])*ContinuousStatsTable[Average])),0)</f>
        <v>0</v>
      </c>
      <c r="Q1066" s="5" cm="1">
        <f t="array" ref="Q1066">MAX(IF((ProjectInfoTable[ProjectName]=ContinuousStatsTable[[#This Row],[ProjectName]]),(ProjectInfoTable[ProjectName]=ContinuousStatsTable[[#This Row],[ProjectName]])*ProjectInfoTable[ConfidenceInterval]))</f>
        <v>0.95</v>
      </c>
      <c r="R10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6" s="5" cm="1">
        <f t="array" ref="S1066">MIN(IF((ContinuousStatsTable[GroupByKey]=ContinuousStatsTable[[#This Row],[GroupByKey]]),(ContinuousStatsTable[GroupByKey]=ContinuousStatsTable[[#This Row],[GroupByKey]])*ContinuousStatsTable[Average]))</f>
        <v>1</v>
      </c>
      <c r="T1066" s="5" cm="1">
        <f t="array" ref="T1066">MAX(IF((ContinuousStatsTable[GroupByKey]=ContinuousStatsTable[[#This Row],[GroupByKey]]),(ContinuousStatsTable[GroupByKey]=ContinuousStatsTable[[#This Row],[GroupByKey]])*ContinuousStatsTable[Average]))</f>
        <v>1</v>
      </c>
      <c r="U1066" s="5">
        <f>IF((ContinuousStatsTable[[#This Row],[RepsRequested]]&gt;1),ContinuousStatsTable[[#This Row],[HalfWidth]],ContinuousStatsTable[[#This Row],[BatchMeansHalfWidth]])</f>
        <v>0</v>
      </c>
    </row>
    <row r="1067" spans="1:21" x14ac:dyDescent="0.35">
      <c r="A1067" t="s">
        <v>68</v>
      </c>
      <c r="B1067" t="s">
        <v>70</v>
      </c>
      <c r="C1067">
        <v>24</v>
      </c>
      <c r="D1067" t="s">
        <v>110</v>
      </c>
      <c r="E1067" t="s">
        <v>101</v>
      </c>
      <c r="F1067" t="s">
        <v>102</v>
      </c>
      <c r="G1067">
        <v>0</v>
      </c>
      <c r="H1067">
        <v>2E+20</v>
      </c>
      <c r="I1067">
        <v>0</v>
      </c>
      <c r="J1067">
        <v>0</v>
      </c>
      <c r="K1067">
        <v>0</v>
      </c>
      <c r="L1067">
        <v>0</v>
      </c>
      <c r="M106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067" s="5" cm="1">
        <f t="array" ref="N1067">MAX(IF((ProjectInfoTable[ProjectName]=ContinuousStatsTable[[#This Row],[ProjectName]]),(ProjectInfoTable[ProjectName]=ContinuousStatsTable[[#This Row],[ProjectName]])*ProjectInfoTable[NumberOfReplications]))</f>
        <v>40</v>
      </c>
      <c r="O1067" s="5" cm="1">
        <f t="array" ref="O1067">IFERROR(AVERAGE(IF((ContinuousStatsTable[GroupByKey]=ContinuousStatsTable[[#This Row],[GroupByKey]]),(ContinuousStatsTable[GroupByKey]=ContinuousStatsTable[[#This Row],[GroupByKey]])*ContinuousStatsTable[Average])),0)</f>
        <v>0</v>
      </c>
      <c r="P1067" s="5" cm="1">
        <f t="array" ref="P1067">IFERROR(_xlfn.STDEV.S(IF((ContinuousStatsTable[GroupByKey]=ContinuousStatsTable[[#This Row],[GroupByKey]]),(ContinuousStatsTable[GroupByKey]=ContinuousStatsTable[[#This Row],[GroupByKey]])*ContinuousStatsTable[Average])),0)</f>
        <v>0</v>
      </c>
      <c r="Q1067" s="5" cm="1">
        <f t="array" ref="Q1067">MAX(IF((ProjectInfoTable[ProjectName]=ContinuousStatsTable[[#This Row],[ProjectName]]),(ProjectInfoTable[ProjectName]=ContinuousStatsTable[[#This Row],[ProjectName]])*ProjectInfoTable[ConfidenceInterval]))</f>
        <v>0.95</v>
      </c>
      <c r="R10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7" s="5" cm="1">
        <f t="array" ref="S1067">MIN(IF((ContinuousStatsTable[GroupByKey]=ContinuousStatsTable[[#This Row],[GroupByKey]]),(ContinuousStatsTable[GroupByKey]=ContinuousStatsTable[[#This Row],[GroupByKey]])*ContinuousStatsTable[Average]))</f>
        <v>0</v>
      </c>
      <c r="T1067" s="5" cm="1">
        <f t="array" ref="T1067">MAX(IF((ContinuousStatsTable[GroupByKey]=ContinuousStatsTable[[#This Row],[GroupByKey]]),(ContinuousStatsTable[GroupByKey]=ContinuousStatsTable[[#This Row],[GroupByKey]])*ContinuousStatsTable[Average]))</f>
        <v>0</v>
      </c>
      <c r="U1067" s="5">
        <f>IF((ContinuousStatsTable[[#This Row],[RepsRequested]]&gt;1),ContinuousStatsTable[[#This Row],[HalfWidth]],ContinuousStatsTable[[#This Row],[BatchMeansHalfWidth]])</f>
        <v>0</v>
      </c>
    </row>
    <row r="1068" spans="1:21" x14ac:dyDescent="0.35">
      <c r="A1068" t="s">
        <v>68</v>
      </c>
      <c r="B1068" t="s">
        <v>70</v>
      </c>
      <c r="C1068">
        <v>24</v>
      </c>
      <c r="D1068" t="s">
        <v>110</v>
      </c>
      <c r="E1068" t="s">
        <v>103</v>
      </c>
      <c r="F1068" t="s">
        <v>102</v>
      </c>
      <c r="G1068">
        <v>0</v>
      </c>
      <c r="H1068">
        <v>2E+20</v>
      </c>
      <c r="I1068">
        <v>0</v>
      </c>
      <c r="J1068">
        <v>0</v>
      </c>
      <c r="K1068">
        <v>0</v>
      </c>
      <c r="L1068">
        <v>0</v>
      </c>
      <c r="M106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068" s="5" cm="1">
        <f t="array" ref="N1068">MAX(IF((ProjectInfoTable[ProjectName]=ContinuousStatsTable[[#This Row],[ProjectName]]),(ProjectInfoTable[ProjectName]=ContinuousStatsTable[[#This Row],[ProjectName]])*ProjectInfoTable[NumberOfReplications]))</f>
        <v>40</v>
      </c>
      <c r="O1068" s="5" cm="1">
        <f t="array" ref="O1068">IFERROR(AVERAGE(IF((ContinuousStatsTable[GroupByKey]=ContinuousStatsTable[[#This Row],[GroupByKey]]),(ContinuousStatsTable[GroupByKey]=ContinuousStatsTable[[#This Row],[GroupByKey]])*ContinuousStatsTable[Average])),0)</f>
        <v>0</v>
      </c>
      <c r="P1068" s="5" cm="1">
        <f t="array" ref="P1068">IFERROR(_xlfn.STDEV.S(IF((ContinuousStatsTable[GroupByKey]=ContinuousStatsTable[[#This Row],[GroupByKey]]),(ContinuousStatsTable[GroupByKey]=ContinuousStatsTable[[#This Row],[GroupByKey]])*ContinuousStatsTable[Average])),0)</f>
        <v>0</v>
      </c>
      <c r="Q1068" s="5" cm="1">
        <f t="array" ref="Q1068">MAX(IF((ProjectInfoTable[ProjectName]=ContinuousStatsTable[[#This Row],[ProjectName]]),(ProjectInfoTable[ProjectName]=ContinuousStatsTable[[#This Row],[ProjectName]])*ProjectInfoTable[ConfidenceInterval]))</f>
        <v>0.95</v>
      </c>
      <c r="R10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8" s="5" cm="1">
        <f t="array" ref="S1068">MIN(IF((ContinuousStatsTable[GroupByKey]=ContinuousStatsTable[[#This Row],[GroupByKey]]),(ContinuousStatsTable[GroupByKey]=ContinuousStatsTable[[#This Row],[GroupByKey]])*ContinuousStatsTable[Average]))</f>
        <v>0</v>
      </c>
      <c r="T1068" s="5" cm="1">
        <f t="array" ref="T1068">MAX(IF((ContinuousStatsTable[GroupByKey]=ContinuousStatsTable[[#This Row],[GroupByKey]]),(ContinuousStatsTable[GroupByKey]=ContinuousStatsTable[[#This Row],[GroupByKey]])*ContinuousStatsTable[Average]))</f>
        <v>0</v>
      </c>
      <c r="U1068" s="5">
        <f>IF((ContinuousStatsTable[[#This Row],[RepsRequested]]&gt;1),ContinuousStatsTable[[#This Row],[HalfWidth]],ContinuousStatsTable[[#This Row],[BatchMeansHalfWidth]])</f>
        <v>0</v>
      </c>
    </row>
    <row r="1069" spans="1:21" x14ac:dyDescent="0.35">
      <c r="A1069" t="s">
        <v>68</v>
      </c>
      <c r="B1069" t="s">
        <v>70</v>
      </c>
      <c r="C1069">
        <v>24</v>
      </c>
      <c r="D1069" t="s">
        <v>110</v>
      </c>
      <c r="E1069" t="s">
        <v>104</v>
      </c>
      <c r="F1069" t="s">
        <v>102</v>
      </c>
      <c r="G1069">
        <v>1</v>
      </c>
      <c r="H1069">
        <v>2E+20</v>
      </c>
      <c r="I1069">
        <v>1</v>
      </c>
      <c r="J1069">
        <v>1</v>
      </c>
      <c r="K1069">
        <v>1</v>
      </c>
      <c r="L1069">
        <v>0</v>
      </c>
      <c r="M106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069" s="5" cm="1">
        <f t="array" ref="N1069">MAX(IF((ProjectInfoTable[ProjectName]=ContinuousStatsTable[[#This Row],[ProjectName]]),(ProjectInfoTable[ProjectName]=ContinuousStatsTable[[#This Row],[ProjectName]])*ProjectInfoTable[NumberOfReplications]))</f>
        <v>40</v>
      </c>
      <c r="O1069" s="5" cm="1">
        <f t="array" ref="O1069">IFERROR(AVERAGE(IF((ContinuousStatsTable[GroupByKey]=ContinuousStatsTable[[#This Row],[GroupByKey]]),(ContinuousStatsTable[GroupByKey]=ContinuousStatsTable[[#This Row],[GroupByKey]])*ContinuousStatsTable[Average])),0)</f>
        <v>1</v>
      </c>
      <c r="P1069" s="5" cm="1">
        <f t="array" ref="P1069">IFERROR(_xlfn.STDEV.S(IF((ContinuousStatsTable[GroupByKey]=ContinuousStatsTable[[#This Row],[GroupByKey]]),(ContinuousStatsTable[GroupByKey]=ContinuousStatsTable[[#This Row],[GroupByKey]])*ContinuousStatsTable[Average])),0)</f>
        <v>0</v>
      </c>
      <c r="Q1069" s="5" cm="1">
        <f t="array" ref="Q1069">MAX(IF((ProjectInfoTable[ProjectName]=ContinuousStatsTable[[#This Row],[ProjectName]]),(ProjectInfoTable[ProjectName]=ContinuousStatsTable[[#This Row],[ProjectName]])*ProjectInfoTable[ConfidenceInterval]))</f>
        <v>0.95</v>
      </c>
      <c r="R10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9" s="5" cm="1">
        <f t="array" ref="S1069">MIN(IF((ContinuousStatsTable[GroupByKey]=ContinuousStatsTable[[#This Row],[GroupByKey]]),(ContinuousStatsTable[GroupByKey]=ContinuousStatsTable[[#This Row],[GroupByKey]])*ContinuousStatsTable[Average]))</f>
        <v>1</v>
      </c>
      <c r="T1069" s="5" cm="1">
        <f t="array" ref="T1069">MAX(IF((ContinuousStatsTable[GroupByKey]=ContinuousStatsTable[[#This Row],[GroupByKey]]),(ContinuousStatsTable[GroupByKey]=ContinuousStatsTable[[#This Row],[GroupByKey]])*ContinuousStatsTable[Average]))</f>
        <v>1</v>
      </c>
      <c r="U1069" s="5">
        <f>IF((ContinuousStatsTable[[#This Row],[RepsRequested]]&gt;1),ContinuousStatsTable[[#This Row],[HalfWidth]],ContinuousStatsTable[[#This Row],[BatchMeansHalfWidth]])</f>
        <v>0</v>
      </c>
    </row>
    <row r="1070" spans="1:21" x14ac:dyDescent="0.35">
      <c r="A1070" t="s">
        <v>68</v>
      </c>
      <c r="B1070" t="s">
        <v>70</v>
      </c>
      <c r="C1070">
        <v>24</v>
      </c>
      <c r="D1070" t="s">
        <v>111</v>
      </c>
      <c r="E1070" t="s">
        <v>101</v>
      </c>
      <c r="F1070" t="s">
        <v>102</v>
      </c>
      <c r="G1070">
        <v>0</v>
      </c>
      <c r="H1070">
        <v>2E+20</v>
      </c>
      <c r="I1070">
        <v>0</v>
      </c>
      <c r="J1070">
        <v>0</v>
      </c>
      <c r="K1070">
        <v>0</v>
      </c>
      <c r="L1070">
        <v>0</v>
      </c>
      <c r="M107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070" s="5" cm="1">
        <f t="array" ref="N1070">MAX(IF((ProjectInfoTable[ProjectName]=ContinuousStatsTable[[#This Row],[ProjectName]]),(ProjectInfoTable[ProjectName]=ContinuousStatsTable[[#This Row],[ProjectName]])*ProjectInfoTable[NumberOfReplications]))</f>
        <v>40</v>
      </c>
      <c r="O1070" s="5" cm="1">
        <f t="array" ref="O1070">IFERROR(AVERAGE(IF((ContinuousStatsTable[GroupByKey]=ContinuousStatsTable[[#This Row],[GroupByKey]]),(ContinuousStatsTable[GroupByKey]=ContinuousStatsTable[[#This Row],[GroupByKey]])*ContinuousStatsTable[Average])),0)</f>
        <v>0</v>
      </c>
      <c r="P1070" s="5" cm="1">
        <f t="array" ref="P1070">IFERROR(_xlfn.STDEV.S(IF((ContinuousStatsTable[GroupByKey]=ContinuousStatsTable[[#This Row],[GroupByKey]]),(ContinuousStatsTable[GroupByKey]=ContinuousStatsTable[[#This Row],[GroupByKey]])*ContinuousStatsTable[Average])),0)</f>
        <v>0</v>
      </c>
      <c r="Q1070" s="5" cm="1">
        <f t="array" ref="Q1070">MAX(IF((ProjectInfoTable[ProjectName]=ContinuousStatsTable[[#This Row],[ProjectName]]),(ProjectInfoTable[ProjectName]=ContinuousStatsTable[[#This Row],[ProjectName]])*ProjectInfoTable[ConfidenceInterval]))</f>
        <v>0.95</v>
      </c>
      <c r="R10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0" s="5" cm="1">
        <f t="array" ref="S1070">MIN(IF((ContinuousStatsTable[GroupByKey]=ContinuousStatsTable[[#This Row],[GroupByKey]]),(ContinuousStatsTable[GroupByKey]=ContinuousStatsTable[[#This Row],[GroupByKey]])*ContinuousStatsTable[Average]))</f>
        <v>0</v>
      </c>
      <c r="T1070" s="5" cm="1">
        <f t="array" ref="T1070">MAX(IF((ContinuousStatsTable[GroupByKey]=ContinuousStatsTable[[#This Row],[GroupByKey]]),(ContinuousStatsTable[GroupByKey]=ContinuousStatsTable[[#This Row],[GroupByKey]])*ContinuousStatsTable[Average]))</f>
        <v>0</v>
      </c>
      <c r="U1070" s="5">
        <f>IF((ContinuousStatsTable[[#This Row],[RepsRequested]]&gt;1),ContinuousStatsTable[[#This Row],[HalfWidth]],ContinuousStatsTable[[#This Row],[BatchMeansHalfWidth]])</f>
        <v>0</v>
      </c>
    </row>
    <row r="1071" spans="1:21" x14ac:dyDescent="0.35">
      <c r="A1071" t="s">
        <v>68</v>
      </c>
      <c r="B1071" t="s">
        <v>70</v>
      </c>
      <c r="C1071">
        <v>24</v>
      </c>
      <c r="D1071" t="s">
        <v>111</v>
      </c>
      <c r="E1071" t="s">
        <v>103</v>
      </c>
      <c r="F1071" t="s">
        <v>102</v>
      </c>
      <c r="G1071">
        <v>0</v>
      </c>
      <c r="H1071">
        <v>2E+20</v>
      </c>
      <c r="I1071">
        <v>0</v>
      </c>
      <c r="J1071">
        <v>0</v>
      </c>
      <c r="K1071">
        <v>0</v>
      </c>
      <c r="L1071">
        <v>0</v>
      </c>
      <c r="M107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071" s="5" cm="1">
        <f t="array" ref="N1071">MAX(IF((ProjectInfoTable[ProjectName]=ContinuousStatsTable[[#This Row],[ProjectName]]),(ProjectInfoTable[ProjectName]=ContinuousStatsTable[[#This Row],[ProjectName]])*ProjectInfoTable[NumberOfReplications]))</f>
        <v>40</v>
      </c>
      <c r="O1071" s="5" cm="1">
        <f t="array" ref="O1071">IFERROR(AVERAGE(IF((ContinuousStatsTable[GroupByKey]=ContinuousStatsTable[[#This Row],[GroupByKey]]),(ContinuousStatsTable[GroupByKey]=ContinuousStatsTable[[#This Row],[GroupByKey]])*ContinuousStatsTable[Average])),0)</f>
        <v>0</v>
      </c>
      <c r="P1071" s="5" cm="1">
        <f t="array" ref="P1071">IFERROR(_xlfn.STDEV.S(IF((ContinuousStatsTable[GroupByKey]=ContinuousStatsTable[[#This Row],[GroupByKey]]),(ContinuousStatsTable[GroupByKey]=ContinuousStatsTable[[#This Row],[GroupByKey]])*ContinuousStatsTable[Average])),0)</f>
        <v>0</v>
      </c>
      <c r="Q1071" s="5" cm="1">
        <f t="array" ref="Q1071">MAX(IF((ProjectInfoTable[ProjectName]=ContinuousStatsTable[[#This Row],[ProjectName]]),(ProjectInfoTable[ProjectName]=ContinuousStatsTable[[#This Row],[ProjectName]])*ProjectInfoTable[ConfidenceInterval]))</f>
        <v>0.95</v>
      </c>
      <c r="R10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1" s="5" cm="1">
        <f t="array" ref="S1071">MIN(IF((ContinuousStatsTable[GroupByKey]=ContinuousStatsTable[[#This Row],[GroupByKey]]),(ContinuousStatsTable[GroupByKey]=ContinuousStatsTable[[#This Row],[GroupByKey]])*ContinuousStatsTable[Average]))</f>
        <v>0</v>
      </c>
      <c r="T1071" s="5" cm="1">
        <f t="array" ref="T1071">MAX(IF((ContinuousStatsTable[GroupByKey]=ContinuousStatsTable[[#This Row],[GroupByKey]]),(ContinuousStatsTable[GroupByKey]=ContinuousStatsTable[[#This Row],[GroupByKey]])*ContinuousStatsTable[Average]))</f>
        <v>0</v>
      </c>
      <c r="U1071" s="5">
        <f>IF((ContinuousStatsTable[[#This Row],[RepsRequested]]&gt;1),ContinuousStatsTable[[#This Row],[HalfWidth]],ContinuousStatsTable[[#This Row],[BatchMeansHalfWidth]])</f>
        <v>0</v>
      </c>
    </row>
    <row r="1072" spans="1:21" x14ac:dyDescent="0.35">
      <c r="A1072" t="s">
        <v>68</v>
      </c>
      <c r="B1072" t="s">
        <v>70</v>
      </c>
      <c r="C1072">
        <v>24</v>
      </c>
      <c r="D1072" t="s">
        <v>111</v>
      </c>
      <c r="E1072" t="s">
        <v>104</v>
      </c>
      <c r="F1072" t="s">
        <v>102</v>
      </c>
      <c r="G1072">
        <v>3</v>
      </c>
      <c r="H1072">
        <v>2E+20</v>
      </c>
      <c r="I1072">
        <v>3</v>
      </c>
      <c r="J1072">
        <v>3</v>
      </c>
      <c r="K1072">
        <v>3</v>
      </c>
      <c r="L1072">
        <v>0</v>
      </c>
      <c r="M107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072" s="5" cm="1">
        <f t="array" ref="N1072">MAX(IF((ProjectInfoTable[ProjectName]=ContinuousStatsTable[[#This Row],[ProjectName]]),(ProjectInfoTable[ProjectName]=ContinuousStatsTable[[#This Row],[ProjectName]])*ProjectInfoTable[NumberOfReplications]))</f>
        <v>40</v>
      </c>
      <c r="O1072" s="5" cm="1">
        <f t="array" ref="O1072">IFERROR(AVERAGE(IF((ContinuousStatsTable[GroupByKey]=ContinuousStatsTable[[#This Row],[GroupByKey]]),(ContinuousStatsTable[GroupByKey]=ContinuousStatsTable[[#This Row],[GroupByKey]])*ContinuousStatsTable[Average])),0)</f>
        <v>3</v>
      </c>
      <c r="P1072" s="5" cm="1">
        <f t="array" ref="P1072">IFERROR(_xlfn.STDEV.S(IF((ContinuousStatsTable[GroupByKey]=ContinuousStatsTable[[#This Row],[GroupByKey]]),(ContinuousStatsTable[GroupByKey]=ContinuousStatsTable[[#This Row],[GroupByKey]])*ContinuousStatsTable[Average])),0)</f>
        <v>0</v>
      </c>
      <c r="Q1072" s="5" cm="1">
        <f t="array" ref="Q1072">MAX(IF((ProjectInfoTable[ProjectName]=ContinuousStatsTable[[#This Row],[ProjectName]]),(ProjectInfoTable[ProjectName]=ContinuousStatsTable[[#This Row],[ProjectName]])*ProjectInfoTable[ConfidenceInterval]))</f>
        <v>0.95</v>
      </c>
      <c r="R10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2" s="5" cm="1">
        <f t="array" ref="S1072">MIN(IF((ContinuousStatsTable[GroupByKey]=ContinuousStatsTable[[#This Row],[GroupByKey]]),(ContinuousStatsTable[GroupByKey]=ContinuousStatsTable[[#This Row],[GroupByKey]])*ContinuousStatsTable[Average]))</f>
        <v>3</v>
      </c>
      <c r="T1072" s="5" cm="1">
        <f t="array" ref="T1072">MAX(IF((ContinuousStatsTable[GroupByKey]=ContinuousStatsTable[[#This Row],[GroupByKey]]),(ContinuousStatsTable[GroupByKey]=ContinuousStatsTable[[#This Row],[GroupByKey]])*ContinuousStatsTable[Average]))</f>
        <v>3</v>
      </c>
      <c r="U1072" s="5">
        <f>IF((ContinuousStatsTable[[#This Row],[RepsRequested]]&gt;1),ContinuousStatsTable[[#This Row],[HalfWidth]],ContinuousStatsTable[[#This Row],[BatchMeansHalfWidth]])</f>
        <v>0</v>
      </c>
    </row>
    <row r="1073" spans="1:21" x14ac:dyDescent="0.35">
      <c r="A1073" t="s">
        <v>68</v>
      </c>
      <c r="B1073" t="s">
        <v>70</v>
      </c>
      <c r="C1073">
        <v>24</v>
      </c>
      <c r="D1073" t="s">
        <v>112</v>
      </c>
      <c r="E1073" t="s">
        <v>101</v>
      </c>
      <c r="F1073" t="s">
        <v>102</v>
      </c>
      <c r="G1073">
        <v>7.6326204810330894E-2</v>
      </c>
      <c r="H1073">
        <v>2E+20</v>
      </c>
      <c r="I1073">
        <v>0</v>
      </c>
      <c r="J1073">
        <v>1</v>
      </c>
      <c r="K1073">
        <v>4.1666666666666699E-2</v>
      </c>
      <c r="L1073">
        <v>0</v>
      </c>
      <c r="M107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073" s="5" cm="1">
        <f t="array" ref="N1073">MAX(IF((ProjectInfoTable[ProjectName]=ContinuousStatsTable[[#This Row],[ProjectName]]),(ProjectInfoTable[ProjectName]=ContinuousStatsTable[[#This Row],[ProjectName]])*ProjectInfoTable[NumberOfReplications]))</f>
        <v>40</v>
      </c>
      <c r="O1073" s="5" cm="1">
        <f t="array" ref="O107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073" s="5" cm="1">
        <f t="array" ref="P107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073" s="5" cm="1">
        <f t="array" ref="Q1073">MAX(IF((ProjectInfoTable[ProjectName]=ContinuousStatsTable[[#This Row],[ProjectName]]),(ProjectInfoTable[ProjectName]=ContinuousStatsTable[[#This Row],[ProjectName]])*ProjectInfoTable[ConfidenceInterval]))</f>
        <v>0.95</v>
      </c>
      <c r="R10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073" s="5" cm="1">
        <f t="array" ref="S1073">MIN(IF((ContinuousStatsTable[GroupByKey]=ContinuousStatsTable[[#This Row],[GroupByKey]]),(ContinuousStatsTable[GroupByKey]=ContinuousStatsTable[[#This Row],[GroupByKey]])*ContinuousStatsTable[Average]))</f>
        <v>2.6917362930432401E-2</v>
      </c>
      <c r="T1073" s="5" cm="1">
        <f t="array" ref="T1073">MAX(IF((ContinuousStatsTable[GroupByKey]=ContinuousStatsTable[[#This Row],[GroupByKey]]),(ContinuousStatsTable[GroupByKey]=ContinuousStatsTable[[#This Row],[GroupByKey]])*ContinuousStatsTable[Average]))</f>
        <v>0.16976135707510301</v>
      </c>
      <c r="U1073" s="5">
        <f>IF((ContinuousStatsTable[[#This Row],[RepsRequested]]&gt;1),ContinuousStatsTable[[#This Row],[HalfWidth]],ContinuousStatsTable[[#This Row],[BatchMeansHalfWidth]])</f>
        <v>9.6705244070255485E-3</v>
      </c>
    </row>
    <row r="1074" spans="1:21" x14ac:dyDescent="0.35">
      <c r="A1074" t="s">
        <v>68</v>
      </c>
      <c r="B1074" t="s">
        <v>70</v>
      </c>
      <c r="C1074">
        <v>24</v>
      </c>
      <c r="D1074" t="s">
        <v>112</v>
      </c>
      <c r="E1074" t="s">
        <v>103</v>
      </c>
      <c r="F1074" t="s">
        <v>102</v>
      </c>
      <c r="G1074">
        <v>2.6723099008406499</v>
      </c>
      <c r="H1074">
        <v>2E+20</v>
      </c>
      <c r="I1074">
        <v>0</v>
      </c>
      <c r="J1074">
        <v>14</v>
      </c>
      <c r="K1074">
        <v>2</v>
      </c>
      <c r="L1074">
        <v>0</v>
      </c>
      <c r="M107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074" s="5" cm="1">
        <f t="array" ref="N1074">MAX(IF((ProjectInfoTable[ProjectName]=ContinuousStatsTable[[#This Row],[ProjectName]]),(ProjectInfoTable[ProjectName]=ContinuousStatsTable[[#This Row],[ProjectName]])*ProjectInfoTable[NumberOfReplications]))</f>
        <v>40</v>
      </c>
      <c r="O1074" s="5" cm="1">
        <f t="array" ref="O107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074" s="5" cm="1">
        <f t="array" ref="P107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074" s="5" cm="1">
        <f t="array" ref="Q1074">MAX(IF((ProjectInfoTable[ProjectName]=ContinuousStatsTable[[#This Row],[ProjectName]]),(ProjectInfoTable[ProjectName]=ContinuousStatsTable[[#This Row],[ProjectName]])*ProjectInfoTable[ConfidenceInterval]))</f>
        <v>0.95</v>
      </c>
      <c r="R10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074" s="5" cm="1">
        <f t="array" ref="S1074">MIN(IF((ContinuousStatsTable[GroupByKey]=ContinuousStatsTable[[#This Row],[GroupByKey]]),(ContinuousStatsTable[GroupByKey]=ContinuousStatsTable[[#This Row],[GroupByKey]])*ContinuousStatsTable[Average]))</f>
        <v>1.2588231451035701</v>
      </c>
      <c r="T1074" s="5" cm="1">
        <f t="array" ref="T1074">MAX(IF((ContinuousStatsTable[GroupByKey]=ContinuousStatsTable[[#This Row],[GroupByKey]]),(ContinuousStatsTable[GroupByKey]=ContinuousStatsTable[[#This Row],[GroupByKey]])*ContinuousStatsTable[Average]))</f>
        <v>4.9134925203039197</v>
      </c>
      <c r="U1074" s="5">
        <f>IF((ContinuousStatsTable[[#This Row],[RepsRequested]]&gt;1),ContinuousStatsTable[[#This Row],[HalfWidth]],ContinuousStatsTable[[#This Row],[BatchMeansHalfWidth]])</f>
        <v>0.23893952850585826</v>
      </c>
    </row>
    <row r="1075" spans="1:21" x14ac:dyDescent="0.35">
      <c r="A1075" t="s">
        <v>68</v>
      </c>
      <c r="B1075" t="s">
        <v>70</v>
      </c>
      <c r="C1075">
        <v>24</v>
      </c>
      <c r="D1075" t="s">
        <v>112</v>
      </c>
      <c r="E1075" t="s">
        <v>104</v>
      </c>
      <c r="F1075" t="s">
        <v>102</v>
      </c>
      <c r="G1075">
        <v>42.684557954744797</v>
      </c>
      <c r="H1075">
        <v>2E+20</v>
      </c>
      <c r="I1075">
        <v>0</v>
      </c>
      <c r="J1075">
        <v>48</v>
      </c>
      <c r="K1075">
        <v>48</v>
      </c>
      <c r="L1075">
        <v>0</v>
      </c>
      <c r="M107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075" s="5" cm="1">
        <f t="array" ref="N1075">MAX(IF((ProjectInfoTable[ProjectName]=ContinuousStatsTable[[#This Row],[ProjectName]]),(ProjectInfoTable[ProjectName]=ContinuousStatsTable[[#This Row],[ProjectName]])*ProjectInfoTable[NumberOfReplications]))</f>
        <v>40</v>
      </c>
      <c r="O1075" s="5" cm="1">
        <f t="array" ref="O107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075" s="5" cm="1">
        <f t="array" ref="P107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075" s="5" cm="1">
        <f t="array" ref="Q1075">MAX(IF((ProjectInfoTable[ProjectName]=ContinuousStatsTable[[#This Row],[ProjectName]]),(ProjectInfoTable[ProjectName]=ContinuousStatsTable[[#This Row],[ProjectName]])*ProjectInfoTable[ConfidenceInterval]))</f>
        <v>0.95</v>
      </c>
      <c r="R10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075" s="5" cm="1">
        <f t="array" ref="S1075">MIN(IF((ContinuousStatsTable[GroupByKey]=ContinuousStatsTable[[#This Row],[GroupByKey]]),(ContinuousStatsTable[GroupByKey]=ContinuousStatsTable[[#This Row],[GroupByKey]])*ContinuousStatsTable[Average]))</f>
        <v>39.319148936170201</v>
      </c>
      <c r="T1075" s="5" cm="1">
        <f t="array" ref="T1075">MAX(IF((ContinuousStatsTable[GroupByKey]=ContinuousStatsTable[[#This Row],[GroupByKey]]),(ContinuousStatsTable[GroupByKey]=ContinuousStatsTable[[#This Row],[GroupByKey]])*ContinuousStatsTable[Average]))</f>
        <v>43.914893617021299</v>
      </c>
      <c r="U1075" s="5">
        <f>IF((ContinuousStatsTable[[#This Row],[RepsRequested]]&gt;1),ContinuousStatsTable[[#This Row],[HalfWidth]],ContinuousStatsTable[[#This Row],[BatchMeansHalfWidth]])</f>
        <v>0.37377625497939559</v>
      </c>
    </row>
    <row r="1076" spans="1:21" x14ac:dyDescent="0.35">
      <c r="A1076" t="s">
        <v>68</v>
      </c>
      <c r="B1076" t="s">
        <v>70</v>
      </c>
      <c r="C1076">
        <v>24</v>
      </c>
      <c r="D1076" t="s">
        <v>113</v>
      </c>
      <c r="E1076" t="s">
        <v>101</v>
      </c>
      <c r="F1076" t="s">
        <v>102</v>
      </c>
      <c r="G1076">
        <v>3.0811554804123599E-2</v>
      </c>
      <c r="H1076">
        <v>1.2005983952089801E-2</v>
      </c>
      <c r="I1076">
        <v>0</v>
      </c>
      <c r="J1076">
        <v>1</v>
      </c>
      <c r="K1076">
        <v>0</v>
      </c>
      <c r="L1076">
        <v>0</v>
      </c>
      <c r="M107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076" s="5" cm="1">
        <f t="array" ref="N1076">MAX(IF((ProjectInfoTable[ProjectName]=ContinuousStatsTable[[#This Row],[ProjectName]]),(ProjectInfoTable[ProjectName]=ContinuousStatsTable[[#This Row],[ProjectName]])*ProjectInfoTable[NumberOfReplications]))</f>
        <v>40</v>
      </c>
      <c r="O1076" s="5" cm="1">
        <f t="array" ref="O107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076" s="5" cm="1">
        <f t="array" ref="P107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076" s="5" cm="1">
        <f t="array" ref="Q1076">MAX(IF((ProjectInfoTable[ProjectName]=ContinuousStatsTable[[#This Row],[ProjectName]]),(ProjectInfoTable[ProjectName]=ContinuousStatsTable[[#This Row],[ProjectName]])*ProjectInfoTable[ConfidenceInterval]))</f>
        <v>0.95</v>
      </c>
      <c r="R10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076" s="5" cm="1">
        <f t="array" ref="S1076">MIN(IF((ContinuousStatsTable[GroupByKey]=ContinuousStatsTable[[#This Row],[GroupByKey]]),(ContinuousStatsTable[GroupByKey]=ContinuousStatsTable[[#This Row],[GroupByKey]])*ContinuousStatsTable[Average]))</f>
        <v>1.9285676078063401E-2</v>
      </c>
      <c r="T1076" s="5" cm="1">
        <f t="array" ref="T1076">MAX(IF((ContinuousStatsTable[GroupByKey]=ContinuousStatsTable[[#This Row],[GroupByKey]]),(ContinuousStatsTable[GroupByKey]=ContinuousStatsTable[[#This Row],[GroupByKey]])*ContinuousStatsTable[Average]))</f>
        <v>4.8625620211652898E-2</v>
      </c>
      <c r="U1076" s="5">
        <f>IF((ContinuousStatsTable[[#This Row],[RepsRequested]]&gt;1),ContinuousStatsTable[[#This Row],[HalfWidth]],ContinuousStatsTable[[#This Row],[BatchMeansHalfWidth]])</f>
        <v>2.3250169252848917E-3</v>
      </c>
    </row>
    <row r="1077" spans="1:21" x14ac:dyDescent="0.35">
      <c r="A1077" t="s">
        <v>68</v>
      </c>
      <c r="B1077" t="s">
        <v>70</v>
      </c>
      <c r="C1077">
        <v>24</v>
      </c>
      <c r="D1077" t="s">
        <v>113</v>
      </c>
      <c r="E1077" t="s">
        <v>103</v>
      </c>
      <c r="F1077" t="s">
        <v>102</v>
      </c>
      <c r="G1077">
        <v>0.96763368915766101</v>
      </c>
      <c r="H1077">
        <v>0.32117090077192401</v>
      </c>
      <c r="I1077">
        <v>0</v>
      </c>
      <c r="J1077">
        <v>20</v>
      </c>
      <c r="K1077">
        <v>0</v>
      </c>
      <c r="L1077">
        <v>0</v>
      </c>
      <c r="M107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077" s="5" cm="1">
        <f t="array" ref="N1077">MAX(IF((ProjectInfoTable[ProjectName]=ContinuousStatsTable[[#This Row],[ProjectName]]),(ProjectInfoTable[ProjectName]=ContinuousStatsTable[[#This Row],[ProjectName]])*ProjectInfoTable[NumberOfReplications]))</f>
        <v>40</v>
      </c>
      <c r="O1077" s="5" cm="1">
        <f t="array" ref="O107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077" s="5" cm="1">
        <f t="array" ref="P107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077" s="5" cm="1">
        <f t="array" ref="Q1077">MAX(IF((ProjectInfoTable[ProjectName]=ContinuousStatsTable[[#This Row],[ProjectName]]),(ProjectInfoTable[ProjectName]=ContinuousStatsTable[[#This Row],[ProjectName]])*ProjectInfoTable[ConfidenceInterval]))</f>
        <v>0.95</v>
      </c>
      <c r="R10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077" s="5" cm="1">
        <f t="array" ref="S1077">MIN(IF((ContinuousStatsTable[GroupByKey]=ContinuousStatsTable[[#This Row],[GroupByKey]]),(ContinuousStatsTable[GroupByKey]=ContinuousStatsTable[[#This Row],[GroupByKey]])*ContinuousStatsTable[Average]))</f>
        <v>0.49501686695507002</v>
      </c>
      <c r="T1077" s="5" cm="1">
        <f t="array" ref="T1077">MAX(IF((ContinuousStatsTable[GroupByKey]=ContinuousStatsTable[[#This Row],[GroupByKey]]),(ContinuousStatsTable[GroupByKey]=ContinuousStatsTable[[#This Row],[GroupByKey]])*ContinuousStatsTable[Average]))</f>
        <v>1.34083283444468</v>
      </c>
      <c r="U1077" s="5">
        <f>IF((ContinuousStatsTable[[#This Row],[RepsRequested]]&gt;1),ContinuousStatsTable[[#This Row],[HalfWidth]],ContinuousStatsTable[[#This Row],[BatchMeansHalfWidth]])</f>
        <v>6.3703063430586918E-2</v>
      </c>
    </row>
    <row r="1078" spans="1:21" x14ac:dyDescent="0.35">
      <c r="A1078" t="s">
        <v>68</v>
      </c>
      <c r="B1078" t="s">
        <v>70</v>
      </c>
      <c r="C1078">
        <v>24</v>
      </c>
      <c r="D1078" t="s">
        <v>113</v>
      </c>
      <c r="E1078" t="s">
        <v>104</v>
      </c>
      <c r="F1078" t="s">
        <v>102</v>
      </c>
      <c r="G1078">
        <v>34.302551933531603</v>
      </c>
      <c r="H1078">
        <v>2E+20</v>
      </c>
      <c r="I1078">
        <v>0</v>
      </c>
      <c r="J1078">
        <v>36</v>
      </c>
      <c r="K1078">
        <v>36</v>
      </c>
      <c r="L1078">
        <v>0</v>
      </c>
      <c r="M107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078" s="5" cm="1">
        <f t="array" ref="N1078">MAX(IF((ProjectInfoTable[ProjectName]=ContinuousStatsTable[[#This Row],[ProjectName]]),(ProjectInfoTable[ProjectName]=ContinuousStatsTable[[#This Row],[ProjectName]])*ProjectInfoTable[NumberOfReplications]))</f>
        <v>40</v>
      </c>
      <c r="O1078" s="5" cm="1">
        <f t="array" ref="O107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078" s="5" cm="1">
        <f t="array" ref="P107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078" s="5" cm="1">
        <f t="array" ref="Q1078">MAX(IF((ProjectInfoTable[ProjectName]=ContinuousStatsTable[[#This Row],[ProjectName]]),(ProjectInfoTable[ProjectName]=ContinuousStatsTable[[#This Row],[ProjectName]])*ProjectInfoTable[ConfidenceInterval]))</f>
        <v>0.95</v>
      </c>
      <c r="R10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078" s="5" cm="1">
        <f t="array" ref="S1078">MIN(IF((ContinuousStatsTable[GroupByKey]=ContinuousStatsTable[[#This Row],[GroupByKey]]),(ContinuousStatsTable[GroupByKey]=ContinuousStatsTable[[#This Row],[GroupByKey]])*ContinuousStatsTable[Average]))</f>
        <v>33.840029614371403</v>
      </c>
      <c r="T1078" s="5" cm="1">
        <f t="array" ref="T1078">MAX(IF((ContinuousStatsTable[GroupByKey]=ContinuousStatsTable[[#This Row],[GroupByKey]]),(ContinuousStatsTable[GroupByKey]=ContinuousStatsTable[[#This Row],[GroupByKey]])*ContinuousStatsTable[Average]))</f>
        <v>34.468085106383</v>
      </c>
      <c r="U1078" s="5">
        <f>IF((ContinuousStatsTable[[#This Row],[RepsRequested]]&gt;1),ContinuousStatsTable[[#This Row],[HalfWidth]],ContinuousStatsTable[[#This Row],[BatchMeansHalfWidth]])</f>
        <v>5.7059994756210479E-2</v>
      </c>
    </row>
    <row r="1079" spans="1:21" x14ac:dyDescent="0.35">
      <c r="A1079" t="s">
        <v>68</v>
      </c>
      <c r="B1079" t="s">
        <v>70</v>
      </c>
      <c r="C1079">
        <v>24</v>
      </c>
      <c r="D1079" t="s">
        <v>114</v>
      </c>
      <c r="E1079" t="s">
        <v>101</v>
      </c>
      <c r="F1079" t="s">
        <v>102</v>
      </c>
      <c r="G1079">
        <v>0.110879210796561</v>
      </c>
      <c r="H1079">
        <v>4.6611447507491299E-2</v>
      </c>
      <c r="I1079">
        <v>0</v>
      </c>
      <c r="J1079">
        <v>1</v>
      </c>
      <c r="K1079">
        <v>0.22222222222222199</v>
      </c>
      <c r="L1079">
        <v>0</v>
      </c>
      <c r="M107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079" s="5" cm="1">
        <f t="array" ref="N1079">MAX(IF((ProjectInfoTable[ProjectName]=ContinuousStatsTable[[#This Row],[ProjectName]]),(ProjectInfoTable[ProjectName]=ContinuousStatsTable[[#This Row],[ProjectName]])*ProjectInfoTable[NumberOfReplications]))</f>
        <v>40</v>
      </c>
      <c r="O1079" s="5" cm="1">
        <f t="array" ref="O107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079" s="5" cm="1">
        <f t="array" ref="P107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079" s="5" cm="1">
        <f t="array" ref="Q1079">MAX(IF((ProjectInfoTable[ProjectName]=ContinuousStatsTable[[#This Row],[ProjectName]]),(ProjectInfoTable[ProjectName]=ContinuousStatsTable[[#This Row],[ProjectName]])*ProjectInfoTable[ConfidenceInterval]))</f>
        <v>0.95</v>
      </c>
      <c r="R10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079" s="5" cm="1">
        <f t="array" ref="S1079">MIN(IF((ContinuousStatsTable[GroupByKey]=ContinuousStatsTable[[#This Row],[GroupByKey]]),(ContinuousStatsTable[GroupByKey]=ContinuousStatsTable[[#This Row],[GroupByKey]])*ContinuousStatsTable[Average]))</f>
        <v>5.2407092959504499E-2</v>
      </c>
      <c r="T1079" s="5" cm="1">
        <f t="array" ref="T1079">MAX(IF((ContinuousStatsTable[GroupByKey]=ContinuousStatsTable[[#This Row],[GroupByKey]]),(ContinuousStatsTable[GroupByKey]=ContinuousStatsTable[[#This Row],[GroupByKey]])*ContinuousStatsTable[Average]))</f>
        <v>0.13103116230963199</v>
      </c>
      <c r="U1079" s="5">
        <f>IF((ContinuousStatsTable[[#This Row],[RepsRequested]]&gt;1),ContinuousStatsTable[[#This Row],[HalfWidth]],ContinuousStatsTable[[#This Row],[BatchMeansHalfWidth]])</f>
        <v>7.2364318332914495E-3</v>
      </c>
    </row>
    <row r="1080" spans="1:21" x14ac:dyDescent="0.35">
      <c r="A1080" t="s">
        <v>68</v>
      </c>
      <c r="B1080" t="s">
        <v>70</v>
      </c>
      <c r="C1080">
        <v>24</v>
      </c>
      <c r="D1080" t="s">
        <v>114</v>
      </c>
      <c r="E1080" t="s">
        <v>103</v>
      </c>
      <c r="F1080" t="s">
        <v>102</v>
      </c>
      <c r="G1080">
        <v>2.7400584978499798</v>
      </c>
      <c r="H1080">
        <v>0.99026342143495705</v>
      </c>
      <c r="I1080">
        <v>0</v>
      </c>
      <c r="J1080">
        <v>17</v>
      </c>
      <c r="K1080">
        <v>8</v>
      </c>
      <c r="L1080">
        <v>0</v>
      </c>
      <c r="M108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080" s="5" cm="1">
        <f t="array" ref="N1080">MAX(IF((ProjectInfoTable[ProjectName]=ContinuousStatsTable[[#This Row],[ProjectName]]),(ProjectInfoTable[ProjectName]=ContinuousStatsTable[[#This Row],[ProjectName]])*ProjectInfoTable[NumberOfReplications]))</f>
        <v>40</v>
      </c>
      <c r="O1080" s="5" cm="1">
        <f t="array" ref="O108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080" s="5" cm="1">
        <f t="array" ref="P108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080" s="5" cm="1">
        <f t="array" ref="Q1080">MAX(IF((ProjectInfoTable[ProjectName]=ContinuousStatsTable[[#This Row],[ProjectName]]),(ProjectInfoTable[ProjectName]=ContinuousStatsTable[[#This Row],[ProjectName]])*ProjectInfoTable[ConfidenceInterval]))</f>
        <v>0.95</v>
      </c>
      <c r="R10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080" s="5" cm="1">
        <f t="array" ref="S1080">MIN(IF((ContinuousStatsTable[GroupByKey]=ContinuousStatsTable[[#This Row],[GroupByKey]]),(ContinuousStatsTable[GroupByKey]=ContinuousStatsTable[[#This Row],[GroupByKey]])*ContinuousStatsTable[Average]))</f>
        <v>1.4135292926674801</v>
      </c>
      <c r="T1080" s="5" cm="1">
        <f t="array" ref="T1080">MAX(IF((ContinuousStatsTable[GroupByKey]=ContinuousStatsTable[[#This Row],[GroupByKey]]),(ContinuousStatsTable[GroupByKey]=ContinuousStatsTable[[#This Row],[GroupByKey]])*ContinuousStatsTable[Average]))</f>
        <v>3.63156438765147</v>
      </c>
      <c r="U1080" s="5">
        <f>IF((ContinuousStatsTable[[#This Row],[RepsRequested]]&gt;1),ContinuousStatsTable[[#This Row],[HalfWidth]],ContinuousStatsTable[[#This Row],[BatchMeansHalfWidth]])</f>
        <v>0.17088156037632463</v>
      </c>
    </row>
    <row r="1081" spans="1:21" x14ac:dyDescent="0.35">
      <c r="A1081" t="s">
        <v>68</v>
      </c>
      <c r="B1081" t="s">
        <v>70</v>
      </c>
      <c r="C1081">
        <v>24</v>
      </c>
      <c r="D1081" t="s">
        <v>114</v>
      </c>
      <c r="E1081" t="s">
        <v>104</v>
      </c>
      <c r="F1081" t="s">
        <v>102</v>
      </c>
      <c r="G1081">
        <v>33.120469044020403</v>
      </c>
      <c r="H1081">
        <v>2E+20</v>
      </c>
      <c r="I1081">
        <v>0</v>
      </c>
      <c r="J1081">
        <v>36</v>
      </c>
      <c r="K1081">
        <v>36</v>
      </c>
      <c r="L1081">
        <v>0</v>
      </c>
      <c r="M108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081" s="5" cm="1">
        <f t="array" ref="N1081">MAX(IF((ProjectInfoTable[ProjectName]=ContinuousStatsTable[[#This Row],[ProjectName]]),(ProjectInfoTable[ProjectName]=ContinuousStatsTable[[#This Row],[ProjectName]])*ProjectInfoTable[NumberOfReplications]))</f>
        <v>40</v>
      </c>
      <c r="O1081" s="5" cm="1">
        <f t="array" ref="O108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081" s="5" cm="1">
        <f t="array" ref="P108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081" s="5" cm="1">
        <f t="array" ref="Q1081">MAX(IF((ProjectInfoTable[ProjectName]=ContinuousStatsTable[[#This Row],[ProjectName]]),(ProjectInfoTable[ProjectName]=ContinuousStatsTable[[#This Row],[ProjectName]])*ProjectInfoTable[ConfidenceInterval]))</f>
        <v>0.95</v>
      </c>
      <c r="R10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081" s="5" cm="1">
        <f t="array" ref="S1081">MIN(IF((ContinuousStatsTable[GroupByKey]=ContinuousStatsTable[[#This Row],[GroupByKey]]),(ContinuousStatsTable[GroupByKey]=ContinuousStatsTable[[#This Row],[GroupByKey]])*ContinuousStatsTable[Average]))</f>
        <v>32.66897321215</v>
      </c>
      <c r="T1081" s="5" cm="1">
        <f t="array" ref="T1081">MAX(IF((ContinuousStatsTable[GroupByKey]=ContinuousStatsTable[[#This Row],[GroupByKey]]),(ContinuousStatsTable[GroupByKey]=ContinuousStatsTable[[#This Row],[GroupByKey]])*ContinuousStatsTable[Average]))</f>
        <v>34.468085106383</v>
      </c>
      <c r="U1081" s="5">
        <f>IF((ContinuousStatsTable[[#This Row],[RepsRequested]]&gt;1),ContinuousStatsTable[[#This Row],[HalfWidth]],ContinuousStatsTable[[#This Row],[BatchMeansHalfWidth]])</f>
        <v>0.15911903310216846</v>
      </c>
    </row>
    <row r="1082" spans="1:21" x14ac:dyDescent="0.35">
      <c r="A1082" t="s">
        <v>68</v>
      </c>
      <c r="B1082" t="s">
        <v>70</v>
      </c>
      <c r="C1082">
        <v>25</v>
      </c>
      <c r="D1082" t="s">
        <v>71</v>
      </c>
      <c r="E1082" t="s">
        <v>98</v>
      </c>
      <c r="F1082" t="s">
        <v>73</v>
      </c>
      <c r="G1082">
        <v>0.17330298147536</v>
      </c>
      <c r="H1082">
        <v>2E+20</v>
      </c>
      <c r="I1082">
        <v>0</v>
      </c>
      <c r="J1082">
        <v>8</v>
      </c>
      <c r="K1082">
        <v>0</v>
      </c>
      <c r="L1082">
        <v>0</v>
      </c>
      <c r="M108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082" s="5" cm="1">
        <f t="array" ref="N1082">MAX(IF((ProjectInfoTable[ProjectName]=ContinuousStatsTable[[#This Row],[ProjectName]]),(ProjectInfoTable[ProjectName]=ContinuousStatsTable[[#This Row],[ProjectName]])*ProjectInfoTable[NumberOfReplications]))</f>
        <v>40</v>
      </c>
      <c r="O1082" s="5" cm="1">
        <f t="array" ref="O108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082" s="5" cm="1">
        <f t="array" ref="P108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082" s="5" cm="1">
        <f t="array" ref="Q1082">MAX(IF((ProjectInfoTable[ProjectName]=ContinuousStatsTable[[#This Row],[ProjectName]]),(ProjectInfoTable[ProjectName]=ContinuousStatsTable[[#This Row],[ProjectName]])*ProjectInfoTable[ConfidenceInterval]))</f>
        <v>0.95</v>
      </c>
      <c r="R10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082" s="5" cm="1">
        <f t="array" ref="S1082">MIN(IF((ContinuousStatsTable[GroupByKey]=ContinuousStatsTable[[#This Row],[GroupByKey]]),(ContinuousStatsTable[GroupByKey]=ContinuousStatsTable[[#This Row],[GroupByKey]])*ContinuousStatsTable[Average]))</f>
        <v>0</v>
      </c>
      <c r="T1082" s="5" cm="1">
        <f t="array" ref="T1082">MAX(IF((ContinuousStatsTable[GroupByKey]=ContinuousStatsTable[[#This Row],[GroupByKey]]),(ContinuousStatsTable[GroupByKey]=ContinuousStatsTable[[#This Row],[GroupByKey]])*ContinuousStatsTable[Average]))</f>
        <v>0.39810019353189602</v>
      </c>
      <c r="U1082" s="5">
        <f>IF((ContinuousStatsTable[[#This Row],[RepsRequested]]&gt;1),ContinuousStatsTable[[#This Row],[HalfWidth]],ContinuousStatsTable[[#This Row],[BatchMeansHalfWidth]])</f>
        <v>3.517181568707349E-2</v>
      </c>
    </row>
    <row r="1083" spans="1:21" x14ac:dyDescent="0.35">
      <c r="A1083" t="s">
        <v>68</v>
      </c>
      <c r="B1083" t="s">
        <v>70</v>
      </c>
      <c r="C1083">
        <v>25</v>
      </c>
      <c r="D1083" t="s">
        <v>77</v>
      </c>
      <c r="E1083" t="s">
        <v>98</v>
      </c>
      <c r="F1083" t="s">
        <v>73</v>
      </c>
      <c r="G1083">
        <v>16.2814418963763</v>
      </c>
      <c r="H1083">
        <v>3E+20</v>
      </c>
      <c r="I1083">
        <v>0</v>
      </c>
      <c r="J1083">
        <v>47</v>
      </c>
      <c r="K1083">
        <v>44</v>
      </c>
      <c r="L1083">
        <v>0</v>
      </c>
      <c r="M108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083" s="5" cm="1">
        <f t="array" ref="N1083">MAX(IF((ProjectInfoTable[ProjectName]=ContinuousStatsTable[[#This Row],[ProjectName]]),(ProjectInfoTable[ProjectName]=ContinuousStatsTable[[#This Row],[ProjectName]])*ProjectInfoTable[NumberOfReplications]))</f>
        <v>40</v>
      </c>
      <c r="O1083" s="5" cm="1">
        <f t="array" ref="O108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083" s="5" cm="1">
        <f t="array" ref="P108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083" s="5" cm="1">
        <f t="array" ref="Q1083">MAX(IF((ProjectInfoTable[ProjectName]=ContinuousStatsTable[[#This Row],[ProjectName]]),(ProjectInfoTable[ProjectName]=ContinuousStatsTable[[#This Row],[ProjectName]])*ProjectInfoTable[ConfidenceInterval]))</f>
        <v>0.95</v>
      </c>
      <c r="R10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083" s="5" cm="1">
        <f t="array" ref="S1083">MIN(IF((ContinuousStatsTable[GroupByKey]=ContinuousStatsTable[[#This Row],[GroupByKey]]),(ContinuousStatsTable[GroupByKey]=ContinuousStatsTable[[#This Row],[GroupByKey]])*ContinuousStatsTable[Average]))</f>
        <v>1.97697145350313</v>
      </c>
      <c r="T1083" s="5" cm="1">
        <f t="array" ref="T1083">MAX(IF((ContinuousStatsTable[GroupByKey]=ContinuousStatsTable[[#This Row],[GroupByKey]]),(ContinuousStatsTable[GroupByKey]=ContinuousStatsTable[[#This Row],[GroupByKey]])*ContinuousStatsTable[Average]))</f>
        <v>41.178919364966802</v>
      </c>
      <c r="U1083" s="5">
        <f>IF((ContinuousStatsTable[[#This Row],[RepsRequested]]&gt;1),ContinuousStatsTable[[#This Row],[HalfWidth]],ContinuousStatsTable[[#This Row],[BatchMeansHalfWidth]])</f>
        <v>3.4233048293887243</v>
      </c>
    </row>
    <row r="1084" spans="1:21" x14ac:dyDescent="0.35">
      <c r="A1084" t="s">
        <v>68</v>
      </c>
      <c r="B1084" t="s">
        <v>70</v>
      </c>
      <c r="C1084">
        <v>25</v>
      </c>
      <c r="D1084" t="s">
        <v>78</v>
      </c>
      <c r="E1084" t="s">
        <v>98</v>
      </c>
      <c r="F1084" t="s">
        <v>73</v>
      </c>
      <c r="G1084">
        <v>6.1337035636773596</v>
      </c>
      <c r="H1084">
        <v>2E+20</v>
      </c>
      <c r="I1084">
        <v>0</v>
      </c>
      <c r="J1084">
        <v>16</v>
      </c>
      <c r="K1084">
        <v>12</v>
      </c>
      <c r="L1084">
        <v>0</v>
      </c>
      <c r="M108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084" s="5" cm="1">
        <f t="array" ref="N1084">MAX(IF((ProjectInfoTable[ProjectName]=ContinuousStatsTable[[#This Row],[ProjectName]]),(ProjectInfoTable[ProjectName]=ContinuousStatsTable[[#This Row],[ProjectName]])*ProjectInfoTable[NumberOfReplications]))</f>
        <v>40</v>
      </c>
      <c r="O1084" s="5" cm="1">
        <f t="array" ref="O108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084" s="5" cm="1">
        <f t="array" ref="P108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084" s="5" cm="1">
        <f t="array" ref="Q1084">MAX(IF((ProjectInfoTable[ProjectName]=ContinuousStatsTable[[#This Row],[ProjectName]]),(ProjectInfoTable[ProjectName]=ContinuousStatsTable[[#This Row],[ProjectName]])*ProjectInfoTable[ConfidenceInterval]))</f>
        <v>0.95</v>
      </c>
      <c r="R10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084" s="5" cm="1">
        <f t="array" ref="S1084">MIN(IF((ContinuousStatsTable[GroupByKey]=ContinuousStatsTable[[#This Row],[GroupByKey]]),(ContinuousStatsTable[GroupByKey]=ContinuousStatsTable[[#This Row],[GroupByKey]])*ContinuousStatsTable[Average]))</f>
        <v>0.454771552839979</v>
      </c>
      <c r="T1084" s="5" cm="1">
        <f t="array" ref="T1084">MAX(IF((ContinuousStatsTable[GroupByKey]=ContinuousStatsTable[[#This Row],[GroupByKey]]),(ContinuousStatsTable[GroupByKey]=ContinuousStatsTable[[#This Row],[GroupByKey]])*ContinuousStatsTable[Average]))</f>
        <v>19.253696848776201</v>
      </c>
      <c r="U1084" s="5">
        <f>IF((ContinuousStatsTable[[#This Row],[RepsRequested]]&gt;1),ContinuousStatsTable[[#This Row],[HalfWidth]],ContinuousStatsTable[[#This Row],[BatchMeansHalfWidth]])</f>
        <v>1.1662037419143689</v>
      </c>
    </row>
    <row r="1085" spans="1:21" x14ac:dyDescent="0.35">
      <c r="A1085" t="s">
        <v>68</v>
      </c>
      <c r="B1085" t="s">
        <v>70</v>
      </c>
      <c r="C1085">
        <v>25</v>
      </c>
      <c r="D1085" t="s">
        <v>79</v>
      </c>
      <c r="E1085" t="s">
        <v>99</v>
      </c>
      <c r="F1085" t="s">
        <v>81</v>
      </c>
      <c r="G1085">
        <v>40.803000193513803</v>
      </c>
      <c r="H1085">
        <v>3E+20</v>
      </c>
      <c r="I1085">
        <v>11</v>
      </c>
      <c r="J1085">
        <v>90</v>
      </c>
      <c r="K1085">
        <v>67</v>
      </c>
      <c r="L1085">
        <v>0</v>
      </c>
      <c r="M108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085" s="5" cm="1">
        <f t="array" ref="N1085">MAX(IF((ProjectInfoTable[ProjectName]=ContinuousStatsTable[[#This Row],[ProjectName]]),(ProjectInfoTable[ProjectName]=ContinuousStatsTable[[#This Row],[ProjectName]])*ProjectInfoTable[NumberOfReplications]))</f>
        <v>40</v>
      </c>
      <c r="O1085" s="5" cm="1">
        <f t="array" ref="O108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085" s="5" cm="1">
        <f t="array" ref="P108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085" s="5" cm="1">
        <f t="array" ref="Q1085">MAX(IF((ProjectInfoTable[ProjectName]=ContinuousStatsTable[[#This Row],[ProjectName]]),(ProjectInfoTable[ProjectName]=ContinuousStatsTable[[#This Row],[ProjectName]])*ProjectInfoTable[ConfidenceInterval]))</f>
        <v>0.95</v>
      </c>
      <c r="R10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085" s="5" cm="1">
        <f t="array" ref="S1085">MIN(IF((ContinuousStatsTable[GroupByKey]=ContinuousStatsTable[[#This Row],[GroupByKey]]),(ContinuousStatsTable[GroupByKey]=ContinuousStatsTable[[#This Row],[GroupByKey]])*ContinuousStatsTable[Average]))</f>
        <v>13.1688445993387</v>
      </c>
      <c r="T1085" s="5" cm="1">
        <f t="array" ref="T1085">MAX(IF((ContinuousStatsTable[GroupByKey]=ContinuousStatsTable[[#This Row],[GroupByKey]]),(ContinuousStatsTable[GroupByKey]=ContinuousStatsTable[[#This Row],[GroupByKey]])*ContinuousStatsTable[Average]))</f>
        <v>68.135346638049199</v>
      </c>
      <c r="U1085" s="5">
        <f>IF((ContinuousStatsTable[[#This Row],[RepsRequested]]&gt;1),ContinuousStatsTable[[#This Row],[HalfWidth]],ContinuousStatsTable[[#This Row],[BatchMeansHalfWidth]])</f>
        <v>4.6926448559231861</v>
      </c>
    </row>
    <row r="1086" spans="1:21" x14ac:dyDescent="0.35">
      <c r="A1086" t="s">
        <v>68</v>
      </c>
      <c r="B1086" t="s">
        <v>70</v>
      </c>
      <c r="C1086">
        <v>25</v>
      </c>
      <c r="D1086" t="s">
        <v>87</v>
      </c>
      <c r="E1086" t="s">
        <v>98</v>
      </c>
      <c r="F1086" t="s">
        <v>73</v>
      </c>
      <c r="G1086">
        <v>0</v>
      </c>
      <c r="H1086">
        <v>2E+20</v>
      </c>
      <c r="I1086">
        <v>0</v>
      </c>
      <c r="J1086">
        <v>0</v>
      </c>
      <c r="K1086">
        <v>0</v>
      </c>
      <c r="L1086">
        <v>0</v>
      </c>
      <c r="M108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086" s="5" cm="1">
        <f t="array" ref="N1086">MAX(IF((ProjectInfoTable[ProjectName]=ContinuousStatsTable[[#This Row],[ProjectName]]),(ProjectInfoTable[ProjectName]=ContinuousStatsTable[[#This Row],[ProjectName]])*ProjectInfoTable[NumberOfReplications]))</f>
        <v>40</v>
      </c>
      <c r="O1086" s="5" cm="1">
        <f t="array" ref="O108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086" s="5" cm="1">
        <f t="array" ref="P108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086" s="5" cm="1">
        <f t="array" ref="Q1086">MAX(IF((ProjectInfoTable[ProjectName]=ContinuousStatsTable[[#This Row],[ProjectName]]),(ProjectInfoTable[ProjectName]=ContinuousStatsTable[[#This Row],[ProjectName]])*ProjectInfoTable[ConfidenceInterval]))</f>
        <v>0.95</v>
      </c>
      <c r="R10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086" s="5" cm="1">
        <f t="array" ref="S1086">MIN(IF((ContinuousStatsTable[GroupByKey]=ContinuousStatsTable[[#This Row],[GroupByKey]]),(ContinuousStatsTable[GroupByKey]=ContinuousStatsTable[[#This Row],[GroupByKey]])*ContinuousStatsTable[Average]))</f>
        <v>0</v>
      </c>
      <c r="T1086" s="5" cm="1">
        <f t="array" ref="T1086">MAX(IF((ContinuousStatsTable[GroupByKey]=ContinuousStatsTable[[#This Row],[GroupByKey]]),(ContinuousStatsTable[GroupByKey]=ContinuousStatsTable[[#This Row],[GroupByKey]])*ContinuousStatsTable[Average]))</f>
        <v>0.33740401833613798</v>
      </c>
      <c r="U1086" s="5">
        <f>IF((ContinuousStatsTable[[#This Row],[RepsRequested]]&gt;1),ContinuousStatsTable[[#This Row],[HalfWidth]],ContinuousStatsTable[[#This Row],[BatchMeansHalfWidth]])</f>
        <v>2.7365839349572658E-2</v>
      </c>
    </row>
    <row r="1087" spans="1:21" x14ac:dyDescent="0.35">
      <c r="A1087" t="s">
        <v>68</v>
      </c>
      <c r="B1087" t="s">
        <v>70</v>
      </c>
      <c r="C1087">
        <v>25</v>
      </c>
      <c r="D1087" t="s">
        <v>100</v>
      </c>
      <c r="E1087" t="s">
        <v>101</v>
      </c>
      <c r="F1087" t="s">
        <v>102</v>
      </c>
      <c r="G1087">
        <v>0.93229965804501802</v>
      </c>
      <c r="H1087">
        <v>2E+20</v>
      </c>
      <c r="I1087">
        <v>0</v>
      </c>
      <c r="J1087">
        <v>1</v>
      </c>
      <c r="K1087">
        <v>1</v>
      </c>
      <c r="L1087">
        <v>0</v>
      </c>
      <c r="M108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087" s="5" cm="1">
        <f t="array" ref="N1087">MAX(IF((ProjectInfoTable[ProjectName]=ContinuousStatsTable[[#This Row],[ProjectName]]),(ProjectInfoTable[ProjectName]=ContinuousStatsTable[[#This Row],[ProjectName]])*ProjectInfoTable[NumberOfReplications]))</f>
        <v>40</v>
      </c>
      <c r="O1087" s="5" cm="1">
        <f t="array" ref="O108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087" s="5" cm="1">
        <f t="array" ref="P108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087" s="5" cm="1">
        <f t="array" ref="Q1087">MAX(IF((ProjectInfoTable[ProjectName]=ContinuousStatsTable[[#This Row],[ProjectName]]),(ProjectInfoTable[ProjectName]=ContinuousStatsTable[[#This Row],[ProjectName]])*ProjectInfoTable[ConfidenceInterval]))</f>
        <v>0.95</v>
      </c>
      <c r="R10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087" s="5" cm="1">
        <f t="array" ref="S1087">MIN(IF((ContinuousStatsTable[GroupByKey]=ContinuousStatsTable[[#This Row],[GroupByKey]]),(ContinuousStatsTable[GroupByKey]=ContinuousStatsTable[[#This Row],[GroupByKey]])*ContinuousStatsTable[Average]))</f>
        <v>0.460239554527484</v>
      </c>
      <c r="T1087" s="5" cm="1">
        <f t="array" ref="T1087">MAX(IF((ContinuousStatsTable[GroupByKey]=ContinuousStatsTable[[#This Row],[GroupByKey]]),(ContinuousStatsTable[GroupByKey]=ContinuousStatsTable[[#This Row],[GroupByKey]])*ContinuousStatsTable[Average]))</f>
        <v>1</v>
      </c>
      <c r="U1087" s="5">
        <f>IF((ContinuousStatsTable[[#This Row],[RepsRequested]]&gt;1),ContinuousStatsTable[[#This Row],[HalfWidth]],ContinuousStatsTable[[#This Row],[BatchMeansHalfWidth]])</f>
        <v>4.1864622421722578E-2</v>
      </c>
    </row>
    <row r="1088" spans="1:21" x14ac:dyDescent="0.35">
      <c r="A1088" t="s">
        <v>68</v>
      </c>
      <c r="B1088" t="s">
        <v>70</v>
      </c>
      <c r="C1088">
        <v>25</v>
      </c>
      <c r="D1088" t="s">
        <v>100</v>
      </c>
      <c r="E1088" t="s">
        <v>103</v>
      </c>
      <c r="F1088" t="s">
        <v>102</v>
      </c>
      <c r="G1088">
        <v>2.7968989741350501</v>
      </c>
      <c r="H1088">
        <v>2E+20</v>
      </c>
      <c r="I1088">
        <v>0</v>
      </c>
      <c r="J1088">
        <v>3</v>
      </c>
      <c r="K1088">
        <v>3</v>
      </c>
      <c r="L1088">
        <v>0</v>
      </c>
      <c r="M108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088" s="5" cm="1">
        <f t="array" ref="N1088">MAX(IF((ProjectInfoTable[ProjectName]=ContinuousStatsTable[[#This Row],[ProjectName]]),(ProjectInfoTable[ProjectName]=ContinuousStatsTable[[#This Row],[ProjectName]])*ProjectInfoTable[NumberOfReplications]))</f>
        <v>40</v>
      </c>
      <c r="O1088" s="5" cm="1">
        <f t="array" ref="O108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088" s="5" cm="1">
        <f t="array" ref="P108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088" s="5" cm="1">
        <f t="array" ref="Q1088">MAX(IF((ProjectInfoTable[ProjectName]=ContinuousStatsTable[[#This Row],[ProjectName]]),(ProjectInfoTable[ProjectName]=ContinuousStatsTable[[#This Row],[ProjectName]])*ProjectInfoTable[ConfidenceInterval]))</f>
        <v>0.95</v>
      </c>
      <c r="R10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088" s="5" cm="1">
        <f t="array" ref="S1088">MIN(IF((ContinuousStatsTable[GroupByKey]=ContinuousStatsTable[[#This Row],[GroupByKey]]),(ContinuousStatsTable[GroupByKey]=ContinuousStatsTable[[#This Row],[GroupByKey]])*ContinuousStatsTable[Average]))</f>
        <v>1.38071866358245</v>
      </c>
      <c r="T1088" s="5" cm="1">
        <f t="array" ref="T1088">MAX(IF((ContinuousStatsTable[GroupByKey]=ContinuousStatsTable[[#This Row],[GroupByKey]]),(ContinuousStatsTable[GroupByKey]=ContinuousStatsTable[[#This Row],[GroupByKey]])*ContinuousStatsTable[Average]))</f>
        <v>3</v>
      </c>
      <c r="U1088" s="5">
        <f>IF((ContinuousStatsTable[[#This Row],[RepsRequested]]&gt;1),ContinuousStatsTable[[#This Row],[HalfWidth]],ContinuousStatsTable[[#This Row],[BatchMeansHalfWidth]])</f>
        <v>0.1255938672651678</v>
      </c>
    </row>
    <row r="1089" spans="1:21" x14ac:dyDescent="0.35">
      <c r="A1089" t="s">
        <v>68</v>
      </c>
      <c r="B1089" t="s">
        <v>70</v>
      </c>
      <c r="C1089">
        <v>25</v>
      </c>
      <c r="D1089" t="s">
        <v>100</v>
      </c>
      <c r="E1089" t="s">
        <v>104</v>
      </c>
      <c r="F1089" t="s">
        <v>102</v>
      </c>
      <c r="G1089">
        <v>3</v>
      </c>
      <c r="H1089">
        <v>2E+20</v>
      </c>
      <c r="I1089">
        <v>3</v>
      </c>
      <c r="J1089">
        <v>3</v>
      </c>
      <c r="K1089">
        <v>3</v>
      </c>
      <c r="L1089">
        <v>0</v>
      </c>
      <c r="M108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089" s="5" cm="1">
        <f t="array" ref="N1089">MAX(IF((ProjectInfoTable[ProjectName]=ContinuousStatsTable[[#This Row],[ProjectName]]),(ProjectInfoTable[ProjectName]=ContinuousStatsTable[[#This Row],[ProjectName]])*ProjectInfoTable[NumberOfReplications]))</f>
        <v>40</v>
      </c>
      <c r="O1089" s="5" cm="1">
        <f t="array" ref="O1089">IFERROR(AVERAGE(IF((ContinuousStatsTable[GroupByKey]=ContinuousStatsTable[[#This Row],[GroupByKey]]),(ContinuousStatsTable[GroupByKey]=ContinuousStatsTable[[#This Row],[GroupByKey]])*ContinuousStatsTable[Average])),0)</f>
        <v>3</v>
      </c>
      <c r="P1089" s="5" cm="1">
        <f t="array" ref="P1089">IFERROR(_xlfn.STDEV.S(IF((ContinuousStatsTable[GroupByKey]=ContinuousStatsTable[[#This Row],[GroupByKey]]),(ContinuousStatsTable[GroupByKey]=ContinuousStatsTable[[#This Row],[GroupByKey]])*ContinuousStatsTable[Average])),0)</f>
        <v>0</v>
      </c>
      <c r="Q1089" s="5" cm="1">
        <f t="array" ref="Q1089">MAX(IF((ProjectInfoTable[ProjectName]=ContinuousStatsTable[[#This Row],[ProjectName]]),(ProjectInfoTable[ProjectName]=ContinuousStatsTable[[#This Row],[ProjectName]])*ProjectInfoTable[ConfidenceInterval]))</f>
        <v>0.95</v>
      </c>
      <c r="R10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9" s="5" cm="1">
        <f t="array" ref="S1089">MIN(IF((ContinuousStatsTable[GroupByKey]=ContinuousStatsTable[[#This Row],[GroupByKey]]),(ContinuousStatsTable[GroupByKey]=ContinuousStatsTable[[#This Row],[GroupByKey]])*ContinuousStatsTable[Average]))</f>
        <v>3</v>
      </c>
      <c r="T1089" s="5" cm="1">
        <f t="array" ref="T1089">MAX(IF((ContinuousStatsTable[GroupByKey]=ContinuousStatsTable[[#This Row],[GroupByKey]]),(ContinuousStatsTable[GroupByKey]=ContinuousStatsTable[[#This Row],[GroupByKey]])*ContinuousStatsTable[Average]))</f>
        <v>3</v>
      </c>
      <c r="U1089" s="5">
        <f>IF((ContinuousStatsTable[[#This Row],[RepsRequested]]&gt;1),ContinuousStatsTable[[#This Row],[HalfWidth]],ContinuousStatsTable[[#This Row],[BatchMeansHalfWidth]])</f>
        <v>0</v>
      </c>
    </row>
    <row r="1090" spans="1:21" x14ac:dyDescent="0.35">
      <c r="A1090" t="s">
        <v>68</v>
      </c>
      <c r="B1090" t="s">
        <v>70</v>
      </c>
      <c r="C1090">
        <v>25</v>
      </c>
      <c r="D1090" t="s">
        <v>105</v>
      </c>
      <c r="E1090" t="s">
        <v>101</v>
      </c>
      <c r="F1090" t="s">
        <v>102</v>
      </c>
      <c r="G1090">
        <v>0.96352776999839995</v>
      </c>
      <c r="H1090">
        <v>2E+20</v>
      </c>
      <c r="I1090">
        <v>0</v>
      </c>
      <c r="J1090">
        <v>1</v>
      </c>
      <c r="K1090">
        <v>1</v>
      </c>
      <c r="L1090">
        <v>0</v>
      </c>
      <c r="M109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090" s="5" cm="1">
        <f t="array" ref="N1090">MAX(IF((ProjectInfoTable[ProjectName]=ContinuousStatsTable[[#This Row],[ProjectName]]),(ProjectInfoTable[ProjectName]=ContinuousStatsTable[[#This Row],[ProjectName]])*ProjectInfoTable[NumberOfReplications]))</f>
        <v>40</v>
      </c>
      <c r="O1090" s="5" cm="1">
        <f t="array" ref="O109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090" s="5" cm="1">
        <f t="array" ref="P109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090" s="5" cm="1">
        <f t="array" ref="Q1090">MAX(IF((ProjectInfoTable[ProjectName]=ContinuousStatsTable[[#This Row],[ProjectName]]),(ProjectInfoTable[ProjectName]=ContinuousStatsTable[[#This Row],[ProjectName]])*ProjectInfoTable[ConfidenceInterval]))</f>
        <v>0.95</v>
      </c>
      <c r="R10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090" s="5" cm="1">
        <f t="array" ref="S1090">MIN(IF((ContinuousStatsTable[GroupByKey]=ContinuousStatsTable[[#This Row],[GroupByKey]]),(ContinuousStatsTable[GroupByKey]=ContinuousStatsTable[[#This Row],[GroupByKey]])*ContinuousStatsTable[Average]))</f>
        <v>0.51093143286290499</v>
      </c>
      <c r="T1090" s="5" cm="1">
        <f t="array" ref="T1090">MAX(IF((ContinuousStatsTable[GroupByKey]=ContinuousStatsTable[[#This Row],[GroupByKey]]),(ContinuousStatsTable[GroupByKey]=ContinuousStatsTable[[#This Row],[GroupByKey]])*ContinuousStatsTable[Average]))</f>
        <v>0.99324124232539002</v>
      </c>
      <c r="U1090" s="5">
        <f>IF((ContinuousStatsTable[[#This Row],[RepsRequested]]&gt;1),ContinuousStatsTable[[#This Row],[HalfWidth]],ContinuousStatsTable[[#This Row],[BatchMeansHalfWidth]])</f>
        <v>3.8036249547188657E-2</v>
      </c>
    </row>
    <row r="1091" spans="1:21" x14ac:dyDescent="0.35">
      <c r="A1091" t="s">
        <v>68</v>
      </c>
      <c r="B1091" t="s">
        <v>70</v>
      </c>
      <c r="C1091">
        <v>25</v>
      </c>
      <c r="D1091" t="s">
        <v>105</v>
      </c>
      <c r="E1091" t="s">
        <v>103</v>
      </c>
      <c r="F1091" t="s">
        <v>102</v>
      </c>
      <c r="G1091">
        <v>1.9270555399967999</v>
      </c>
      <c r="H1091">
        <v>2E+20</v>
      </c>
      <c r="I1091">
        <v>0</v>
      </c>
      <c r="J1091">
        <v>2</v>
      </c>
      <c r="K1091">
        <v>2</v>
      </c>
      <c r="L1091">
        <v>0</v>
      </c>
      <c r="M109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091" s="5" cm="1">
        <f t="array" ref="N1091">MAX(IF((ProjectInfoTable[ProjectName]=ContinuousStatsTable[[#This Row],[ProjectName]]),(ProjectInfoTable[ProjectName]=ContinuousStatsTable[[#This Row],[ProjectName]])*ProjectInfoTable[NumberOfReplications]))</f>
        <v>40</v>
      </c>
      <c r="O1091" s="5" cm="1">
        <f t="array" ref="O109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091" s="5" cm="1">
        <f t="array" ref="P109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091" s="5" cm="1">
        <f t="array" ref="Q1091">MAX(IF((ProjectInfoTable[ProjectName]=ContinuousStatsTable[[#This Row],[ProjectName]]),(ProjectInfoTable[ProjectName]=ContinuousStatsTable[[#This Row],[ProjectName]])*ProjectInfoTable[ConfidenceInterval]))</f>
        <v>0.95</v>
      </c>
      <c r="R10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091" s="5" cm="1">
        <f t="array" ref="S1091">MIN(IF((ContinuousStatsTable[GroupByKey]=ContinuousStatsTable[[#This Row],[GroupByKey]]),(ContinuousStatsTable[GroupByKey]=ContinuousStatsTable[[#This Row],[GroupByKey]])*ContinuousStatsTable[Average]))</f>
        <v>1.02186286572581</v>
      </c>
      <c r="T1091" s="5" cm="1">
        <f t="array" ref="T1091">MAX(IF((ContinuousStatsTable[GroupByKey]=ContinuousStatsTable[[#This Row],[GroupByKey]]),(ContinuousStatsTable[GroupByKey]=ContinuousStatsTable[[#This Row],[GroupByKey]])*ContinuousStatsTable[Average]))</f>
        <v>1.98648248465078</v>
      </c>
      <c r="U1091" s="5">
        <f>IF((ContinuousStatsTable[[#This Row],[RepsRequested]]&gt;1),ContinuousStatsTable[[#This Row],[HalfWidth]],ContinuousStatsTable[[#This Row],[BatchMeansHalfWidth]])</f>
        <v>7.6072499094375606E-2</v>
      </c>
    </row>
    <row r="1092" spans="1:21" x14ac:dyDescent="0.35">
      <c r="A1092" t="s">
        <v>68</v>
      </c>
      <c r="B1092" t="s">
        <v>70</v>
      </c>
      <c r="C1092">
        <v>25</v>
      </c>
      <c r="D1092" t="s">
        <v>105</v>
      </c>
      <c r="E1092" t="s">
        <v>104</v>
      </c>
      <c r="F1092" t="s">
        <v>102</v>
      </c>
      <c r="G1092">
        <v>2</v>
      </c>
      <c r="H1092">
        <v>2E+20</v>
      </c>
      <c r="I1092">
        <v>2</v>
      </c>
      <c r="J1092">
        <v>2</v>
      </c>
      <c r="K1092">
        <v>2</v>
      </c>
      <c r="L1092">
        <v>0</v>
      </c>
      <c r="M109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092" s="5" cm="1">
        <f t="array" ref="N1092">MAX(IF((ProjectInfoTable[ProjectName]=ContinuousStatsTable[[#This Row],[ProjectName]]),(ProjectInfoTable[ProjectName]=ContinuousStatsTable[[#This Row],[ProjectName]])*ProjectInfoTable[NumberOfReplications]))</f>
        <v>40</v>
      </c>
      <c r="O1092" s="5" cm="1">
        <f t="array" ref="O1092">IFERROR(AVERAGE(IF((ContinuousStatsTable[GroupByKey]=ContinuousStatsTable[[#This Row],[GroupByKey]]),(ContinuousStatsTable[GroupByKey]=ContinuousStatsTable[[#This Row],[GroupByKey]])*ContinuousStatsTable[Average])),0)</f>
        <v>2</v>
      </c>
      <c r="P1092" s="5" cm="1">
        <f t="array" ref="P1092">IFERROR(_xlfn.STDEV.S(IF((ContinuousStatsTable[GroupByKey]=ContinuousStatsTable[[#This Row],[GroupByKey]]),(ContinuousStatsTable[GroupByKey]=ContinuousStatsTable[[#This Row],[GroupByKey]])*ContinuousStatsTable[Average])),0)</f>
        <v>0</v>
      </c>
      <c r="Q1092" s="5" cm="1">
        <f t="array" ref="Q1092">MAX(IF((ProjectInfoTable[ProjectName]=ContinuousStatsTable[[#This Row],[ProjectName]]),(ProjectInfoTable[ProjectName]=ContinuousStatsTable[[#This Row],[ProjectName]])*ProjectInfoTable[ConfidenceInterval]))</f>
        <v>0.95</v>
      </c>
      <c r="R10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2" s="5" cm="1">
        <f t="array" ref="S1092">MIN(IF((ContinuousStatsTable[GroupByKey]=ContinuousStatsTable[[#This Row],[GroupByKey]]),(ContinuousStatsTable[GroupByKey]=ContinuousStatsTable[[#This Row],[GroupByKey]])*ContinuousStatsTable[Average]))</f>
        <v>2</v>
      </c>
      <c r="T1092" s="5" cm="1">
        <f t="array" ref="T1092">MAX(IF((ContinuousStatsTable[GroupByKey]=ContinuousStatsTable[[#This Row],[GroupByKey]]),(ContinuousStatsTable[GroupByKey]=ContinuousStatsTable[[#This Row],[GroupByKey]])*ContinuousStatsTable[Average]))</f>
        <v>2</v>
      </c>
      <c r="U1092" s="5">
        <f>IF((ContinuousStatsTable[[#This Row],[RepsRequested]]&gt;1),ContinuousStatsTable[[#This Row],[HalfWidth]],ContinuousStatsTable[[#This Row],[BatchMeansHalfWidth]])</f>
        <v>0</v>
      </c>
    </row>
    <row r="1093" spans="1:21" x14ac:dyDescent="0.35">
      <c r="A1093" t="s">
        <v>68</v>
      </c>
      <c r="B1093" t="s">
        <v>70</v>
      </c>
      <c r="C1093">
        <v>25</v>
      </c>
      <c r="D1093" t="s">
        <v>106</v>
      </c>
      <c r="E1093" t="s">
        <v>101</v>
      </c>
      <c r="F1093" t="s">
        <v>102</v>
      </c>
      <c r="G1093">
        <v>4.3951827608444502E-2</v>
      </c>
      <c r="H1093">
        <v>2E+20</v>
      </c>
      <c r="I1093">
        <v>0</v>
      </c>
      <c r="J1093">
        <v>1</v>
      </c>
      <c r="K1093">
        <v>0</v>
      </c>
      <c r="L1093">
        <v>0</v>
      </c>
      <c r="M109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093" s="5" cm="1">
        <f t="array" ref="N1093">MAX(IF((ProjectInfoTable[ProjectName]=ContinuousStatsTable[[#This Row],[ProjectName]]),(ProjectInfoTable[ProjectName]=ContinuousStatsTable[[#This Row],[ProjectName]])*ProjectInfoTable[NumberOfReplications]))</f>
        <v>40</v>
      </c>
      <c r="O1093" s="5" cm="1">
        <f t="array" ref="O109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093" s="5" cm="1">
        <f t="array" ref="P109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093" s="5" cm="1">
        <f t="array" ref="Q1093">MAX(IF((ProjectInfoTable[ProjectName]=ContinuousStatsTable[[#This Row],[ProjectName]]),(ProjectInfoTable[ProjectName]=ContinuousStatsTable[[#This Row],[ProjectName]])*ProjectInfoTable[ConfidenceInterval]))</f>
        <v>0.95</v>
      </c>
      <c r="R10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093" s="5" cm="1">
        <f t="array" ref="S1093">MIN(IF((ContinuousStatsTable[GroupByKey]=ContinuousStatsTable[[#This Row],[GroupByKey]]),(ContinuousStatsTable[GroupByKey]=ContinuousStatsTable[[#This Row],[GroupByKey]])*ContinuousStatsTable[Average]))</f>
        <v>1.4048189417398899E-2</v>
      </c>
      <c r="T1093" s="5" cm="1">
        <f t="array" ref="T1093">MAX(IF((ContinuousStatsTable[GroupByKey]=ContinuousStatsTable[[#This Row],[GroupByKey]]),(ContinuousStatsTable[GroupByKey]=ContinuousStatsTable[[#This Row],[GroupByKey]])*ContinuousStatsTable[Average]))</f>
        <v>4.5875370133509598E-2</v>
      </c>
      <c r="U1093" s="5">
        <f>IF((ContinuousStatsTable[[#This Row],[RepsRequested]]&gt;1),ContinuousStatsTable[[#This Row],[HalfWidth]],ContinuousStatsTable[[#This Row],[BatchMeansHalfWidth]])</f>
        <v>2.1678538559285762E-3</v>
      </c>
    </row>
    <row r="1094" spans="1:21" x14ac:dyDescent="0.35">
      <c r="A1094" t="s">
        <v>68</v>
      </c>
      <c r="B1094" t="s">
        <v>70</v>
      </c>
      <c r="C1094">
        <v>25</v>
      </c>
      <c r="D1094" t="s">
        <v>106</v>
      </c>
      <c r="E1094" t="s">
        <v>103</v>
      </c>
      <c r="F1094" t="s">
        <v>102</v>
      </c>
      <c r="G1094">
        <v>4.3951827608444502E-2</v>
      </c>
      <c r="H1094">
        <v>2E+20</v>
      </c>
      <c r="I1094">
        <v>0</v>
      </c>
      <c r="J1094">
        <v>1</v>
      </c>
      <c r="K1094">
        <v>0</v>
      </c>
      <c r="L1094">
        <v>0</v>
      </c>
      <c r="M109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094" s="5" cm="1">
        <f t="array" ref="N1094">MAX(IF((ProjectInfoTable[ProjectName]=ContinuousStatsTable[[#This Row],[ProjectName]]),(ProjectInfoTable[ProjectName]=ContinuousStatsTable[[#This Row],[ProjectName]])*ProjectInfoTable[NumberOfReplications]))</f>
        <v>40</v>
      </c>
      <c r="O1094" s="5" cm="1">
        <f t="array" ref="O109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094" s="5" cm="1">
        <f t="array" ref="P109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094" s="5" cm="1">
        <f t="array" ref="Q1094">MAX(IF((ProjectInfoTable[ProjectName]=ContinuousStatsTable[[#This Row],[ProjectName]]),(ProjectInfoTable[ProjectName]=ContinuousStatsTable[[#This Row],[ProjectName]])*ProjectInfoTable[ConfidenceInterval]))</f>
        <v>0.95</v>
      </c>
      <c r="R10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094" s="5" cm="1">
        <f t="array" ref="S1094">MIN(IF((ContinuousStatsTable[GroupByKey]=ContinuousStatsTable[[#This Row],[GroupByKey]]),(ContinuousStatsTable[GroupByKey]=ContinuousStatsTable[[#This Row],[GroupByKey]])*ContinuousStatsTable[Average]))</f>
        <v>1.4048189417398899E-2</v>
      </c>
      <c r="T1094" s="5" cm="1">
        <f t="array" ref="T1094">MAX(IF((ContinuousStatsTable[GroupByKey]=ContinuousStatsTable[[#This Row],[GroupByKey]]),(ContinuousStatsTable[GroupByKey]=ContinuousStatsTable[[#This Row],[GroupByKey]])*ContinuousStatsTable[Average]))</f>
        <v>4.5875370133509598E-2</v>
      </c>
      <c r="U1094" s="5">
        <f>IF((ContinuousStatsTable[[#This Row],[RepsRequested]]&gt;1),ContinuousStatsTable[[#This Row],[HalfWidth]],ContinuousStatsTable[[#This Row],[BatchMeansHalfWidth]])</f>
        <v>2.1678538559285762E-3</v>
      </c>
    </row>
    <row r="1095" spans="1:21" x14ac:dyDescent="0.35">
      <c r="A1095" t="s">
        <v>68</v>
      </c>
      <c r="B1095" t="s">
        <v>70</v>
      </c>
      <c r="C1095">
        <v>25</v>
      </c>
      <c r="D1095" t="s">
        <v>106</v>
      </c>
      <c r="E1095" t="s">
        <v>104</v>
      </c>
      <c r="F1095" t="s">
        <v>102</v>
      </c>
      <c r="G1095">
        <v>1</v>
      </c>
      <c r="H1095">
        <v>2E+20</v>
      </c>
      <c r="I1095">
        <v>1</v>
      </c>
      <c r="J1095">
        <v>1</v>
      </c>
      <c r="K1095">
        <v>1</v>
      </c>
      <c r="L1095">
        <v>0</v>
      </c>
      <c r="M109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095" s="5" cm="1">
        <f t="array" ref="N1095">MAX(IF((ProjectInfoTable[ProjectName]=ContinuousStatsTable[[#This Row],[ProjectName]]),(ProjectInfoTable[ProjectName]=ContinuousStatsTable[[#This Row],[ProjectName]])*ProjectInfoTable[NumberOfReplications]))</f>
        <v>40</v>
      </c>
      <c r="O1095" s="5" cm="1">
        <f t="array" ref="O1095">IFERROR(AVERAGE(IF((ContinuousStatsTable[GroupByKey]=ContinuousStatsTable[[#This Row],[GroupByKey]]),(ContinuousStatsTable[GroupByKey]=ContinuousStatsTable[[#This Row],[GroupByKey]])*ContinuousStatsTable[Average])),0)</f>
        <v>1</v>
      </c>
      <c r="P1095" s="5" cm="1">
        <f t="array" ref="P1095">IFERROR(_xlfn.STDEV.S(IF((ContinuousStatsTable[GroupByKey]=ContinuousStatsTable[[#This Row],[GroupByKey]]),(ContinuousStatsTable[GroupByKey]=ContinuousStatsTable[[#This Row],[GroupByKey]])*ContinuousStatsTable[Average])),0)</f>
        <v>0</v>
      </c>
      <c r="Q1095" s="5" cm="1">
        <f t="array" ref="Q1095">MAX(IF((ProjectInfoTable[ProjectName]=ContinuousStatsTable[[#This Row],[ProjectName]]),(ProjectInfoTable[ProjectName]=ContinuousStatsTable[[#This Row],[ProjectName]])*ProjectInfoTable[ConfidenceInterval]))</f>
        <v>0.95</v>
      </c>
      <c r="R10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5" s="5" cm="1">
        <f t="array" ref="S1095">MIN(IF((ContinuousStatsTable[GroupByKey]=ContinuousStatsTable[[#This Row],[GroupByKey]]),(ContinuousStatsTable[GroupByKey]=ContinuousStatsTable[[#This Row],[GroupByKey]])*ContinuousStatsTable[Average]))</f>
        <v>1</v>
      </c>
      <c r="T1095" s="5" cm="1">
        <f t="array" ref="T1095">MAX(IF((ContinuousStatsTable[GroupByKey]=ContinuousStatsTable[[#This Row],[GroupByKey]]),(ContinuousStatsTable[GroupByKey]=ContinuousStatsTable[[#This Row],[GroupByKey]])*ContinuousStatsTable[Average]))</f>
        <v>1</v>
      </c>
      <c r="U1095" s="5">
        <f>IF((ContinuousStatsTable[[#This Row],[RepsRequested]]&gt;1),ContinuousStatsTable[[#This Row],[HalfWidth]],ContinuousStatsTable[[#This Row],[BatchMeansHalfWidth]])</f>
        <v>0</v>
      </c>
    </row>
    <row r="1096" spans="1:21" x14ac:dyDescent="0.35">
      <c r="A1096" t="s">
        <v>68</v>
      </c>
      <c r="B1096" t="s">
        <v>70</v>
      </c>
      <c r="C1096">
        <v>25</v>
      </c>
      <c r="D1096" t="s">
        <v>88</v>
      </c>
      <c r="E1096" t="s">
        <v>98</v>
      </c>
      <c r="F1096" t="s">
        <v>73</v>
      </c>
      <c r="G1096">
        <v>0</v>
      </c>
      <c r="H1096">
        <v>2E+20</v>
      </c>
      <c r="I1096">
        <v>0</v>
      </c>
      <c r="J1096">
        <v>0</v>
      </c>
      <c r="K1096">
        <v>0</v>
      </c>
      <c r="L1096">
        <v>0</v>
      </c>
      <c r="M109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096" s="5" cm="1">
        <f t="array" ref="N1096">MAX(IF((ProjectInfoTable[ProjectName]=ContinuousStatsTable[[#This Row],[ProjectName]]),(ProjectInfoTable[ProjectName]=ContinuousStatsTable[[#This Row],[ProjectName]])*ProjectInfoTable[NumberOfReplications]))</f>
        <v>40</v>
      </c>
      <c r="O1096" s="5" cm="1">
        <f t="array" ref="O1096">IFERROR(AVERAGE(IF((ContinuousStatsTable[GroupByKey]=ContinuousStatsTable[[#This Row],[GroupByKey]]),(ContinuousStatsTable[GroupByKey]=ContinuousStatsTable[[#This Row],[GroupByKey]])*ContinuousStatsTable[Average])),0)</f>
        <v>0</v>
      </c>
      <c r="P1096" s="5" cm="1">
        <f t="array" ref="P1096">IFERROR(_xlfn.STDEV.S(IF((ContinuousStatsTable[GroupByKey]=ContinuousStatsTable[[#This Row],[GroupByKey]]),(ContinuousStatsTable[GroupByKey]=ContinuousStatsTable[[#This Row],[GroupByKey]])*ContinuousStatsTable[Average])),0)</f>
        <v>0</v>
      </c>
      <c r="Q1096" s="5" cm="1">
        <f t="array" ref="Q1096">MAX(IF((ProjectInfoTable[ProjectName]=ContinuousStatsTable[[#This Row],[ProjectName]]),(ProjectInfoTable[ProjectName]=ContinuousStatsTable[[#This Row],[ProjectName]])*ProjectInfoTable[ConfidenceInterval]))</f>
        <v>0.95</v>
      </c>
      <c r="R10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6" s="5" cm="1">
        <f t="array" ref="S1096">MIN(IF((ContinuousStatsTable[GroupByKey]=ContinuousStatsTable[[#This Row],[GroupByKey]]),(ContinuousStatsTable[GroupByKey]=ContinuousStatsTable[[#This Row],[GroupByKey]])*ContinuousStatsTable[Average]))</f>
        <v>0</v>
      </c>
      <c r="T1096" s="5" cm="1">
        <f t="array" ref="T1096">MAX(IF((ContinuousStatsTable[GroupByKey]=ContinuousStatsTable[[#This Row],[GroupByKey]]),(ContinuousStatsTable[GroupByKey]=ContinuousStatsTable[[#This Row],[GroupByKey]])*ContinuousStatsTable[Average]))</f>
        <v>0</v>
      </c>
      <c r="U1096" s="5">
        <f>IF((ContinuousStatsTable[[#This Row],[RepsRequested]]&gt;1),ContinuousStatsTable[[#This Row],[HalfWidth]],ContinuousStatsTable[[#This Row],[BatchMeansHalfWidth]])</f>
        <v>0</v>
      </c>
    </row>
    <row r="1097" spans="1:21" x14ac:dyDescent="0.35">
      <c r="A1097" t="s">
        <v>68</v>
      </c>
      <c r="B1097" t="s">
        <v>70</v>
      </c>
      <c r="C1097">
        <v>25</v>
      </c>
      <c r="D1097" t="s">
        <v>89</v>
      </c>
      <c r="E1097" t="s">
        <v>98</v>
      </c>
      <c r="F1097" t="s">
        <v>73</v>
      </c>
      <c r="G1097">
        <v>0.80057196483175497</v>
      </c>
      <c r="H1097">
        <v>2E+20</v>
      </c>
      <c r="I1097">
        <v>0</v>
      </c>
      <c r="J1097">
        <v>8</v>
      </c>
      <c r="K1097">
        <v>0</v>
      </c>
      <c r="L1097">
        <v>0</v>
      </c>
      <c r="M109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097" s="5" cm="1">
        <f t="array" ref="N1097">MAX(IF((ProjectInfoTable[ProjectName]=ContinuousStatsTable[[#This Row],[ProjectName]]),(ProjectInfoTable[ProjectName]=ContinuousStatsTable[[#This Row],[ProjectName]])*ProjectInfoTable[NumberOfReplications]))</f>
        <v>40</v>
      </c>
      <c r="O1097" s="5" cm="1">
        <f t="array" ref="O109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097" s="5" cm="1">
        <f t="array" ref="P109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097" s="5" cm="1">
        <f t="array" ref="Q1097">MAX(IF((ProjectInfoTable[ProjectName]=ContinuousStatsTable[[#This Row],[ProjectName]]),(ProjectInfoTable[ProjectName]=ContinuousStatsTable[[#This Row],[ProjectName]])*ProjectInfoTable[ConfidenceInterval]))</f>
        <v>0.95</v>
      </c>
      <c r="R10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097" s="5" cm="1">
        <f t="array" ref="S1097">MIN(IF((ContinuousStatsTable[GroupByKey]=ContinuousStatsTable[[#This Row],[GroupByKey]]),(ContinuousStatsTable[GroupByKey]=ContinuousStatsTable[[#This Row],[GroupByKey]])*ContinuousStatsTable[Average]))</f>
        <v>0.204887090690615</v>
      </c>
      <c r="T1097" s="5" cm="1">
        <f t="array" ref="T1097">MAX(IF((ContinuousStatsTable[GroupByKey]=ContinuousStatsTable[[#This Row],[GroupByKey]]),(ContinuousStatsTable[GroupByKey]=ContinuousStatsTable[[#This Row],[GroupByKey]])*ContinuousStatsTable[Average]))</f>
        <v>0.964264608806778</v>
      </c>
      <c r="U1097" s="5">
        <f>IF((ContinuousStatsTable[[#This Row],[RepsRequested]]&gt;1),ContinuousStatsTable[[#This Row],[HalfWidth]],ContinuousStatsTable[[#This Row],[BatchMeansHalfWidth]])</f>
        <v>4.9144138657566706E-2</v>
      </c>
    </row>
    <row r="1098" spans="1:21" x14ac:dyDescent="0.35">
      <c r="A1098" t="s">
        <v>68</v>
      </c>
      <c r="B1098" t="s">
        <v>70</v>
      </c>
      <c r="C1098">
        <v>25</v>
      </c>
      <c r="D1098" t="s">
        <v>107</v>
      </c>
      <c r="E1098" t="s">
        <v>101</v>
      </c>
      <c r="F1098" t="s">
        <v>102</v>
      </c>
      <c r="G1098">
        <v>0.214381815677334</v>
      </c>
      <c r="H1098">
        <v>2E+20</v>
      </c>
      <c r="I1098">
        <v>0</v>
      </c>
      <c r="J1098">
        <v>1</v>
      </c>
      <c r="K1098">
        <v>0</v>
      </c>
      <c r="L1098">
        <v>0</v>
      </c>
      <c r="M109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098" s="5" cm="1">
        <f t="array" ref="N1098">MAX(IF((ProjectInfoTable[ProjectName]=ContinuousStatsTable[[#This Row],[ProjectName]]),(ProjectInfoTable[ProjectName]=ContinuousStatsTable[[#This Row],[ProjectName]])*ProjectInfoTable[NumberOfReplications]))</f>
        <v>40</v>
      </c>
      <c r="O1098" s="5" cm="1">
        <f t="array" ref="O109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098" s="5" cm="1">
        <f t="array" ref="P109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098" s="5" cm="1">
        <f t="array" ref="Q1098">MAX(IF((ProjectInfoTable[ProjectName]=ContinuousStatsTable[[#This Row],[ProjectName]]),(ProjectInfoTable[ProjectName]=ContinuousStatsTable[[#This Row],[ProjectName]])*ProjectInfoTable[ConfidenceInterval]))</f>
        <v>0.95</v>
      </c>
      <c r="R10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098" s="5" cm="1">
        <f t="array" ref="S1098">MIN(IF((ContinuousStatsTable[GroupByKey]=ContinuousStatsTable[[#This Row],[GroupByKey]]),(ContinuousStatsTable[GroupByKey]=ContinuousStatsTable[[#This Row],[GroupByKey]])*ContinuousStatsTable[Average]))</f>
        <v>5.37537032568541E-2</v>
      </c>
      <c r="T1098" s="5" cm="1">
        <f t="array" ref="T1098">MAX(IF((ContinuousStatsTable[GroupByKey]=ContinuousStatsTable[[#This Row],[GroupByKey]]),(ContinuousStatsTable[GroupByKey]=ContinuousStatsTable[[#This Row],[GroupByKey]])*ContinuousStatsTable[Average]))</f>
        <v>0.25294900578934798</v>
      </c>
      <c r="U1098" s="5">
        <f>IF((ContinuousStatsTable[[#This Row],[RepsRequested]]&gt;1),ContinuousStatsTable[[#This Row],[HalfWidth]],ContinuousStatsTable[[#This Row],[BatchMeansHalfWidth]])</f>
        <v>1.2546446473909312E-2</v>
      </c>
    </row>
    <row r="1099" spans="1:21" x14ac:dyDescent="0.35">
      <c r="A1099" t="s">
        <v>68</v>
      </c>
      <c r="B1099" t="s">
        <v>70</v>
      </c>
      <c r="C1099">
        <v>25</v>
      </c>
      <c r="D1099" t="s">
        <v>107</v>
      </c>
      <c r="E1099" t="s">
        <v>103</v>
      </c>
      <c r="F1099" t="s">
        <v>102</v>
      </c>
      <c r="G1099">
        <v>0.428763631354668</v>
      </c>
      <c r="H1099">
        <v>2E+20</v>
      </c>
      <c r="I1099">
        <v>0</v>
      </c>
      <c r="J1099">
        <v>2</v>
      </c>
      <c r="K1099">
        <v>0</v>
      </c>
      <c r="L1099">
        <v>0</v>
      </c>
      <c r="M109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099" s="5" cm="1">
        <f t="array" ref="N1099">MAX(IF((ProjectInfoTable[ProjectName]=ContinuousStatsTable[[#This Row],[ProjectName]]),(ProjectInfoTable[ProjectName]=ContinuousStatsTable[[#This Row],[ProjectName]])*ProjectInfoTable[NumberOfReplications]))</f>
        <v>40</v>
      </c>
      <c r="O1099" s="5" cm="1">
        <f t="array" ref="O109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099" s="5" cm="1">
        <f t="array" ref="P109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099" s="5" cm="1">
        <f t="array" ref="Q1099">MAX(IF((ProjectInfoTable[ProjectName]=ContinuousStatsTable[[#This Row],[ProjectName]]),(ProjectInfoTable[ProjectName]=ContinuousStatsTable[[#This Row],[ProjectName]])*ProjectInfoTable[ConfidenceInterval]))</f>
        <v>0.95</v>
      </c>
      <c r="R10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099" s="5" cm="1">
        <f t="array" ref="S1099">MIN(IF((ContinuousStatsTable[GroupByKey]=ContinuousStatsTable[[#This Row],[GroupByKey]]),(ContinuousStatsTable[GroupByKey]=ContinuousStatsTable[[#This Row],[GroupByKey]])*ContinuousStatsTable[Average]))</f>
        <v>0.10750740651370801</v>
      </c>
      <c r="T1099" s="5" cm="1">
        <f t="array" ref="T1099">MAX(IF((ContinuousStatsTable[GroupByKey]=ContinuousStatsTable[[#This Row],[GroupByKey]]),(ContinuousStatsTable[GroupByKey]=ContinuousStatsTable[[#This Row],[GroupByKey]])*ContinuousStatsTable[Average]))</f>
        <v>0.50589801157869696</v>
      </c>
      <c r="U1099" s="5">
        <f>IF((ContinuousStatsTable[[#This Row],[RepsRequested]]&gt;1),ContinuousStatsTable[[#This Row],[HalfWidth]],ContinuousStatsTable[[#This Row],[BatchMeansHalfWidth]])</f>
        <v>2.5092892947818527E-2</v>
      </c>
    </row>
    <row r="1100" spans="1:21" x14ac:dyDescent="0.35">
      <c r="A1100" t="s">
        <v>68</v>
      </c>
      <c r="B1100" t="s">
        <v>70</v>
      </c>
      <c r="C1100">
        <v>25</v>
      </c>
      <c r="D1100" t="s">
        <v>107</v>
      </c>
      <c r="E1100" t="s">
        <v>104</v>
      </c>
      <c r="F1100" t="s">
        <v>102</v>
      </c>
      <c r="G1100">
        <v>2</v>
      </c>
      <c r="H1100">
        <v>2E+20</v>
      </c>
      <c r="I1100">
        <v>2</v>
      </c>
      <c r="J1100">
        <v>2</v>
      </c>
      <c r="K1100">
        <v>2</v>
      </c>
      <c r="L1100">
        <v>0</v>
      </c>
      <c r="M110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100" s="5" cm="1">
        <f t="array" ref="N1100">MAX(IF((ProjectInfoTable[ProjectName]=ContinuousStatsTable[[#This Row],[ProjectName]]),(ProjectInfoTable[ProjectName]=ContinuousStatsTable[[#This Row],[ProjectName]])*ProjectInfoTable[NumberOfReplications]))</f>
        <v>40</v>
      </c>
      <c r="O1100" s="5" cm="1">
        <f t="array" ref="O1100">IFERROR(AVERAGE(IF((ContinuousStatsTable[GroupByKey]=ContinuousStatsTable[[#This Row],[GroupByKey]]),(ContinuousStatsTable[GroupByKey]=ContinuousStatsTable[[#This Row],[GroupByKey]])*ContinuousStatsTable[Average])),0)</f>
        <v>2</v>
      </c>
      <c r="P1100" s="5" cm="1">
        <f t="array" ref="P1100">IFERROR(_xlfn.STDEV.S(IF((ContinuousStatsTable[GroupByKey]=ContinuousStatsTable[[#This Row],[GroupByKey]]),(ContinuousStatsTable[GroupByKey]=ContinuousStatsTable[[#This Row],[GroupByKey]])*ContinuousStatsTable[Average])),0)</f>
        <v>0</v>
      </c>
      <c r="Q1100" s="5" cm="1">
        <f t="array" ref="Q1100">MAX(IF((ProjectInfoTable[ProjectName]=ContinuousStatsTable[[#This Row],[ProjectName]]),(ProjectInfoTable[ProjectName]=ContinuousStatsTable[[#This Row],[ProjectName]])*ProjectInfoTable[ConfidenceInterval]))</f>
        <v>0.95</v>
      </c>
      <c r="R1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0" s="5" cm="1">
        <f t="array" ref="S1100">MIN(IF((ContinuousStatsTable[GroupByKey]=ContinuousStatsTable[[#This Row],[GroupByKey]]),(ContinuousStatsTable[GroupByKey]=ContinuousStatsTable[[#This Row],[GroupByKey]])*ContinuousStatsTable[Average]))</f>
        <v>2</v>
      </c>
      <c r="T1100" s="5" cm="1">
        <f t="array" ref="T1100">MAX(IF((ContinuousStatsTable[GroupByKey]=ContinuousStatsTable[[#This Row],[GroupByKey]]),(ContinuousStatsTable[GroupByKey]=ContinuousStatsTable[[#This Row],[GroupByKey]])*ContinuousStatsTable[Average]))</f>
        <v>2</v>
      </c>
      <c r="U1100" s="5">
        <f>IF((ContinuousStatsTable[[#This Row],[RepsRequested]]&gt;1),ContinuousStatsTable[[#This Row],[HalfWidth]],ContinuousStatsTable[[#This Row],[BatchMeansHalfWidth]])</f>
        <v>0</v>
      </c>
    </row>
    <row r="1101" spans="1:21" x14ac:dyDescent="0.35">
      <c r="A1101" t="s">
        <v>68</v>
      </c>
      <c r="B1101" t="s">
        <v>70</v>
      </c>
      <c r="C1101">
        <v>25</v>
      </c>
      <c r="D1101" t="s">
        <v>90</v>
      </c>
      <c r="E1101" t="s">
        <v>98</v>
      </c>
      <c r="F1101" t="s">
        <v>73</v>
      </c>
      <c r="G1101">
        <v>3.0526806820031999E-3</v>
      </c>
      <c r="H1101">
        <v>2E+20</v>
      </c>
      <c r="I1101">
        <v>0</v>
      </c>
      <c r="J1101">
        <v>1</v>
      </c>
      <c r="K1101">
        <v>0</v>
      </c>
      <c r="L1101">
        <v>0</v>
      </c>
      <c r="M110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101" s="5" cm="1">
        <f t="array" ref="N1101">MAX(IF((ProjectInfoTable[ProjectName]=ContinuousStatsTable[[#This Row],[ProjectName]]),(ProjectInfoTable[ProjectName]=ContinuousStatsTable[[#This Row],[ProjectName]])*ProjectInfoTable[NumberOfReplications]))</f>
        <v>40</v>
      </c>
      <c r="O1101" s="5" cm="1">
        <f t="array" ref="O110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101" s="5" cm="1">
        <f t="array" ref="P110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101" s="5" cm="1">
        <f t="array" ref="Q1101">MAX(IF((ProjectInfoTable[ProjectName]=ContinuousStatsTable[[#This Row],[ProjectName]]),(ProjectInfoTable[ProjectName]=ContinuousStatsTable[[#This Row],[ProjectName]])*ProjectInfoTable[ConfidenceInterval]))</f>
        <v>0.95</v>
      </c>
      <c r="R1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101" s="5" cm="1">
        <f t="array" ref="S1101">MIN(IF((ContinuousStatsTable[GroupByKey]=ContinuousStatsTable[[#This Row],[GroupByKey]]),(ContinuousStatsTable[GroupByKey]=ContinuousStatsTable[[#This Row],[GroupByKey]])*ContinuousStatsTable[Average]))</f>
        <v>0</v>
      </c>
      <c r="T1101" s="5" cm="1">
        <f t="array" ref="T1101">MAX(IF((ContinuousStatsTable[GroupByKey]=ContinuousStatsTable[[#This Row],[GroupByKey]]),(ContinuousStatsTable[GroupByKey]=ContinuousStatsTable[[#This Row],[GroupByKey]])*ContinuousStatsTable[Average]))</f>
        <v>3.9129347275412202E-2</v>
      </c>
      <c r="U1101" s="5">
        <f>IF((ContinuousStatsTable[[#This Row],[RepsRequested]]&gt;1),ContinuousStatsTable[[#This Row],[HalfWidth]],ContinuousStatsTable[[#This Row],[BatchMeansHalfWidth]])</f>
        <v>2.9617305217409431E-3</v>
      </c>
    </row>
    <row r="1102" spans="1:21" x14ac:dyDescent="0.35">
      <c r="A1102" t="s">
        <v>68</v>
      </c>
      <c r="B1102" t="s">
        <v>70</v>
      </c>
      <c r="C1102">
        <v>25</v>
      </c>
      <c r="D1102" t="s">
        <v>91</v>
      </c>
      <c r="E1102" t="s">
        <v>98</v>
      </c>
      <c r="F1102" t="s">
        <v>73</v>
      </c>
      <c r="G1102">
        <v>3.01518506586427E-2</v>
      </c>
      <c r="H1102">
        <v>2E+20</v>
      </c>
      <c r="I1102">
        <v>0</v>
      </c>
      <c r="J1102">
        <v>2</v>
      </c>
      <c r="K1102">
        <v>0</v>
      </c>
      <c r="L1102">
        <v>0</v>
      </c>
      <c r="M110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102" s="5" cm="1">
        <f t="array" ref="N1102">MAX(IF((ProjectInfoTable[ProjectName]=ContinuousStatsTable[[#This Row],[ProjectName]]),(ProjectInfoTable[ProjectName]=ContinuousStatsTable[[#This Row],[ProjectName]])*ProjectInfoTable[NumberOfReplications]))</f>
        <v>40</v>
      </c>
      <c r="O1102" s="5" cm="1">
        <f t="array" ref="O110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102" s="5" cm="1">
        <f t="array" ref="P110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102" s="5" cm="1">
        <f t="array" ref="Q1102">MAX(IF((ProjectInfoTable[ProjectName]=ContinuousStatsTable[[#This Row],[ProjectName]]),(ProjectInfoTable[ProjectName]=ContinuousStatsTable[[#This Row],[ProjectName]])*ProjectInfoTable[ConfidenceInterval]))</f>
        <v>0.95</v>
      </c>
      <c r="R1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102" s="5" cm="1">
        <f t="array" ref="S1102">MIN(IF((ContinuousStatsTable[GroupByKey]=ContinuousStatsTable[[#This Row],[GroupByKey]]),(ContinuousStatsTable[GroupByKey]=ContinuousStatsTable[[#This Row],[GroupByKey]])*ContinuousStatsTable[Average]))</f>
        <v>0</v>
      </c>
      <c r="T1102" s="5" cm="1">
        <f t="array" ref="T1102">MAX(IF((ContinuousStatsTable[GroupByKey]=ContinuousStatsTable[[#This Row],[GroupByKey]]),(ContinuousStatsTable[GroupByKey]=ContinuousStatsTable[[#This Row],[GroupByKey]])*ContinuousStatsTable[Average]))</f>
        <v>5.1297285883804403E-2</v>
      </c>
      <c r="U1102" s="5">
        <f>IF((ContinuousStatsTable[[#This Row],[RepsRequested]]&gt;1),ContinuousStatsTable[[#This Row],[HalfWidth]],ContinuousStatsTable[[#This Row],[BatchMeansHalfWidth]])</f>
        <v>4.266409302196481E-3</v>
      </c>
    </row>
    <row r="1103" spans="1:21" x14ac:dyDescent="0.35">
      <c r="A1103" t="s">
        <v>68</v>
      </c>
      <c r="B1103" t="s">
        <v>70</v>
      </c>
      <c r="C1103">
        <v>25</v>
      </c>
      <c r="D1103" t="s">
        <v>92</v>
      </c>
      <c r="E1103" t="s">
        <v>98</v>
      </c>
      <c r="F1103" t="s">
        <v>73</v>
      </c>
      <c r="G1103">
        <v>4.4844293841731799</v>
      </c>
      <c r="H1103">
        <v>2E+20</v>
      </c>
      <c r="I1103">
        <v>0</v>
      </c>
      <c r="J1103">
        <v>10</v>
      </c>
      <c r="K1103">
        <v>6</v>
      </c>
      <c r="L1103">
        <v>0</v>
      </c>
      <c r="M110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103" s="5" cm="1">
        <f t="array" ref="N1103">MAX(IF((ProjectInfoTable[ProjectName]=ContinuousStatsTable[[#This Row],[ProjectName]]),(ProjectInfoTable[ProjectName]=ContinuousStatsTable[[#This Row],[ProjectName]])*ProjectInfoTable[NumberOfReplications]))</f>
        <v>40</v>
      </c>
      <c r="O1103" s="5" cm="1">
        <f t="array" ref="O110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103" s="5" cm="1">
        <f t="array" ref="P110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103" s="5" cm="1">
        <f t="array" ref="Q1103">MAX(IF((ProjectInfoTable[ProjectName]=ContinuousStatsTable[[#This Row],[ProjectName]]),(ProjectInfoTable[ProjectName]=ContinuousStatsTable[[#This Row],[ProjectName]])*ProjectInfoTable[ConfidenceInterval]))</f>
        <v>0.95</v>
      </c>
      <c r="R1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103" s="5" cm="1">
        <f t="array" ref="S1103">MIN(IF((ContinuousStatsTable[GroupByKey]=ContinuousStatsTable[[#This Row],[GroupByKey]]),(ContinuousStatsTable[GroupByKey]=ContinuousStatsTable[[#This Row],[GroupByKey]])*ContinuousStatsTable[Average]))</f>
        <v>3.0665287286053702</v>
      </c>
      <c r="T1103" s="5" cm="1">
        <f t="array" ref="T1103">MAX(IF((ContinuousStatsTable[GroupByKey]=ContinuousStatsTable[[#This Row],[GroupByKey]]),(ContinuousStatsTable[GroupByKey]=ContinuousStatsTable[[#This Row],[GroupByKey]])*ContinuousStatsTable[Average]))</f>
        <v>5.6439865641560401</v>
      </c>
      <c r="U1103" s="5">
        <f>IF((ContinuousStatsTable[[#This Row],[RepsRequested]]&gt;1),ContinuousStatsTable[[#This Row],[HalfWidth]],ContinuousStatsTable[[#This Row],[BatchMeansHalfWidth]])</f>
        <v>0.22493791736316851</v>
      </c>
    </row>
    <row r="1104" spans="1:21" x14ac:dyDescent="0.35">
      <c r="A1104" t="s">
        <v>68</v>
      </c>
      <c r="B1104" t="s">
        <v>70</v>
      </c>
      <c r="C1104">
        <v>25</v>
      </c>
      <c r="D1104" t="s">
        <v>94</v>
      </c>
      <c r="E1104" t="s">
        <v>98</v>
      </c>
      <c r="F1104" t="s">
        <v>73</v>
      </c>
      <c r="G1104">
        <v>0</v>
      </c>
      <c r="H1104">
        <v>2E+20</v>
      </c>
      <c r="I1104">
        <v>0</v>
      </c>
      <c r="J1104">
        <v>0</v>
      </c>
      <c r="K1104">
        <v>0</v>
      </c>
      <c r="L1104">
        <v>0</v>
      </c>
      <c r="M110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104" s="5" cm="1">
        <f t="array" ref="N1104">MAX(IF((ProjectInfoTable[ProjectName]=ContinuousStatsTable[[#This Row],[ProjectName]]),(ProjectInfoTable[ProjectName]=ContinuousStatsTable[[#This Row],[ProjectName]])*ProjectInfoTable[NumberOfReplications]))</f>
        <v>40</v>
      </c>
      <c r="O1104" s="5" cm="1">
        <f t="array" ref="O1104">IFERROR(AVERAGE(IF((ContinuousStatsTable[GroupByKey]=ContinuousStatsTable[[#This Row],[GroupByKey]]),(ContinuousStatsTable[GroupByKey]=ContinuousStatsTable[[#This Row],[GroupByKey]])*ContinuousStatsTable[Average])),0)</f>
        <v>0</v>
      </c>
      <c r="P1104" s="5" cm="1">
        <f t="array" ref="P1104">IFERROR(_xlfn.STDEV.S(IF((ContinuousStatsTable[GroupByKey]=ContinuousStatsTable[[#This Row],[GroupByKey]]),(ContinuousStatsTable[GroupByKey]=ContinuousStatsTable[[#This Row],[GroupByKey]])*ContinuousStatsTable[Average])),0)</f>
        <v>0</v>
      </c>
      <c r="Q1104" s="5" cm="1">
        <f t="array" ref="Q1104">MAX(IF((ProjectInfoTable[ProjectName]=ContinuousStatsTable[[#This Row],[ProjectName]]),(ProjectInfoTable[ProjectName]=ContinuousStatsTable[[#This Row],[ProjectName]])*ProjectInfoTable[ConfidenceInterval]))</f>
        <v>0.95</v>
      </c>
      <c r="R1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4" s="5" cm="1">
        <f t="array" ref="S1104">MIN(IF((ContinuousStatsTable[GroupByKey]=ContinuousStatsTable[[#This Row],[GroupByKey]]),(ContinuousStatsTable[GroupByKey]=ContinuousStatsTable[[#This Row],[GroupByKey]])*ContinuousStatsTable[Average]))</f>
        <v>0</v>
      </c>
      <c r="T1104" s="5" cm="1">
        <f t="array" ref="T1104">MAX(IF((ContinuousStatsTable[GroupByKey]=ContinuousStatsTable[[#This Row],[GroupByKey]]),(ContinuousStatsTable[GroupByKey]=ContinuousStatsTable[[#This Row],[GroupByKey]])*ContinuousStatsTable[Average]))</f>
        <v>0</v>
      </c>
      <c r="U1104" s="5">
        <f>IF((ContinuousStatsTable[[#This Row],[RepsRequested]]&gt;1),ContinuousStatsTable[[#This Row],[HalfWidth]],ContinuousStatsTable[[#This Row],[BatchMeansHalfWidth]])</f>
        <v>0</v>
      </c>
    </row>
    <row r="1105" spans="1:21" x14ac:dyDescent="0.35">
      <c r="A1105" t="s">
        <v>68</v>
      </c>
      <c r="B1105" t="s">
        <v>70</v>
      </c>
      <c r="C1105">
        <v>25</v>
      </c>
      <c r="D1105" t="s">
        <v>95</v>
      </c>
      <c r="E1105" t="s">
        <v>98</v>
      </c>
      <c r="F1105" t="s">
        <v>73</v>
      </c>
      <c r="G1105">
        <v>1.2667006939314301E-3</v>
      </c>
      <c r="H1105">
        <v>2E+20</v>
      </c>
      <c r="I1105">
        <v>0</v>
      </c>
      <c r="J1105">
        <v>2</v>
      </c>
      <c r="K1105">
        <v>0</v>
      </c>
      <c r="L1105">
        <v>0</v>
      </c>
      <c r="M110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105" s="5" cm="1">
        <f t="array" ref="N1105">MAX(IF((ProjectInfoTable[ProjectName]=ContinuousStatsTable[[#This Row],[ProjectName]]),(ProjectInfoTable[ProjectName]=ContinuousStatsTable[[#This Row],[ProjectName]])*ProjectInfoTable[NumberOfReplications]))</f>
        <v>40</v>
      </c>
      <c r="O1105" s="5" cm="1">
        <f t="array" ref="O110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105" s="5" cm="1">
        <f t="array" ref="P110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105" s="5" cm="1">
        <f t="array" ref="Q1105">MAX(IF((ProjectInfoTable[ProjectName]=ContinuousStatsTable[[#This Row],[ProjectName]]),(ProjectInfoTable[ProjectName]=ContinuousStatsTable[[#This Row],[ProjectName]])*ProjectInfoTable[ConfidenceInterval]))</f>
        <v>0.95</v>
      </c>
      <c r="R1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105" s="5" cm="1">
        <f t="array" ref="S1105">MIN(IF((ContinuousStatsTable[GroupByKey]=ContinuousStatsTable[[#This Row],[GroupByKey]]),(ContinuousStatsTable[GroupByKey]=ContinuousStatsTable[[#This Row],[GroupByKey]])*ContinuousStatsTable[Average]))</f>
        <v>0</v>
      </c>
      <c r="T1105" s="5" cm="1">
        <f t="array" ref="T1105">MAX(IF((ContinuousStatsTable[GroupByKey]=ContinuousStatsTable[[#This Row],[GroupByKey]]),(ContinuousStatsTable[GroupByKey]=ContinuousStatsTable[[#This Row],[GroupByKey]])*ContinuousStatsTable[Average]))</f>
        <v>0.44531135910512998</v>
      </c>
      <c r="U1105" s="5">
        <f>IF((ContinuousStatsTable[[#This Row],[RepsRequested]]&gt;1),ContinuousStatsTable[[#This Row],[HalfWidth]],ContinuousStatsTable[[#This Row],[BatchMeansHalfWidth]])</f>
        <v>4.0313835051106688E-2</v>
      </c>
    </row>
    <row r="1106" spans="1:21" x14ac:dyDescent="0.35">
      <c r="A1106" t="s">
        <v>68</v>
      </c>
      <c r="B1106" t="s">
        <v>70</v>
      </c>
      <c r="C1106">
        <v>25</v>
      </c>
      <c r="D1106" t="s">
        <v>108</v>
      </c>
      <c r="E1106" t="s">
        <v>101</v>
      </c>
      <c r="F1106" t="s">
        <v>102</v>
      </c>
      <c r="G1106">
        <v>0</v>
      </c>
      <c r="H1106">
        <v>2E+20</v>
      </c>
      <c r="I1106">
        <v>0</v>
      </c>
      <c r="J1106">
        <v>0</v>
      </c>
      <c r="K1106">
        <v>0</v>
      </c>
      <c r="L1106">
        <v>0</v>
      </c>
      <c r="M110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106" s="5" cm="1">
        <f t="array" ref="N1106">MAX(IF((ProjectInfoTable[ProjectName]=ContinuousStatsTable[[#This Row],[ProjectName]]),(ProjectInfoTable[ProjectName]=ContinuousStatsTable[[#This Row],[ProjectName]])*ProjectInfoTable[NumberOfReplications]))</f>
        <v>40</v>
      </c>
      <c r="O1106" s="5" cm="1">
        <f t="array" ref="O1106">IFERROR(AVERAGE(IF((ContinuousStatsTable[GroupByKey]=ContinuousStatsTable[[#This Row],[GroupByKey]]),(ContinuousStatsTable[GroupByKey]=ContinuousStatsTable[[#This Row],[GroupByKey]])*ContinuousStatsTable[Average])),0)</f>
        <v>0</v>
      </c>
      <c r="P1106" s="5" cm="1">
        <f t="array" ref="P1106">IFERROR(_xlfn.STDEV.S(IF((ContinuousStatsTable[GroupByKey]=ContinuousStatsTable[[#This Row],[GroupByKey]]),(ContinuousStatsTable[GroupByKey]=ContinuousStatsTable[[#This Row],[GroupByKey]])*ContinuousStatsTable[Average])),0)</f>
        <v>0</v>
      </c>
      <c r="Q1106" s="5" cm="1">
        <f t="array" ref="Q1106">MAX(IF((ProjectInfoTable[ProjectName]=ContinuousStatsTable[[#This Row],[ProjectName]]),(ProjectInfoTable[ProjectName]=ContinuousStatsTable[[#This Row],[ProjectName]])*ProjectInfoTable[ConfidenceInterval]))</f>
        <v>0.95</v>
      </c>
      <c r="R1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6" s="5" cm="1">
        <f t="array" ref="S1106">MIN(IF((ContinuousStatsTable[GroupByKey]=ContinuousStatsTable[[#This Row],[GroupByKey]]),(ContinuousStatsTable[GroupByKey]=ContinuousStatsTable[[#This Row],[GroupByKey]])*ContinuousStatsTable[Average]))</f>
        <v>0</v>
      </c>
      <c r="T1106" s="5" cm="1">
        <f t="array" ref="T1106">MAX(IF((ContinuousStatsTable[GroupByKey]=ContinuousStatsTable[[#This Row],[GroupByKey]]),(ContinuousStatsTable[GroupByKey]=ContinuousStatsTable[[#This Row],[GroupByKey]])*ContinuousStatsTable[Average]))</f>
        <v>0</v>
      </c>
      <c r="U1106" s="5">
        <f>IF((ContinuousStatsTable[[#This Row],[RepsRequested]]&gt;1),ContinuousStatsTable[[#This Row],[HalfWidth]],ContinuousStatsTable[[#This Row],[BatchMeansHalfWidth]])</f>
        <v>0</v>
      </c>
    </row>
    <row r="1107" spans="1:21" x14ac:dyDescent="0.35">
      <c r="A1107" t="s">
        <v>68</v>
      </c>
      <c r="B1107" t="s">
        <v>70</v>
      </c>
      <c r="C1107">
        <v>25</v>
      </c>
      <c r="D1107" t="s">
        <v>108</v>
      </c>
      <c r="E1107" t="s">
        <v>103</v>
      </c>
      <c r="F1107" t="s">
        <v>102</v>
      </c>
      <c r="G1107">
        <v>0</v>
      </c>
      <c r="H1107">
        <v>2E+20</v>
      </c>
      <c r="I1107">
        <v>0</v>
      </c>
      <c r="J1107">
        <v>0</v>
      </c>
      <c r="K1107">
        <v>0</v>
      </c>
      <c r="L1107">
        <v>0</v>
      </c>
      <c r="M110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107" s="5" cm="1">
        <f t="array" ref="N1107">MAX(IF((ProjectInfoTable[ProjectName]=ContinuousStatsTable[[#This Row],[ProjectName]]),(ProjectInfoTable[ProjectName]=ContinuousStatsTable[[#This Row],[ProjectName]])*ProjectInfoTable[NumberOfReplications]))</f>
        <v>40</v>
      </c>
      <c r="O1107" s="5" cm="1">
        <f t="array" ref="O1107">IFERROR(AVERAGE(IF((ContinuousStatsTable[GroupByKey]=ContinuousStatsTable[[#This Row],[GroupByKey]]),(ContinuousStatsTable[GroupByKey]=ContinuousStatsTable[[#This Row],[GroupByKey]])*ContinuousStatsTable[Average])),0)</f>
        <v>0</v>
      </c>
      <c r="P1107" s="5" cm="1">
        <f t="array" ref="P1107">IFERROR(_xlfn.STDEV.S(IF((ContinuousStatsTable[GroupByKey]=ContinuousStatsTable[[#This Row],[GroupByKey]]),(ContinuousStatsTable[GroupByKey]=ContinuousStatsTable[[#This Row],[GroupByKey]])*ContinuousStatsTable[Average])),0)</f>
        <v>0</v>
      </c>
      <c r="Q1107" s="5" cm="1">
        <f t="array" ref="Q1107">MAX(IF((ProjectInfoTable[ProjectName]=ContinuousStatsTable[[#This Row],[ProjectName]]),(ProjectInfoTable[ProjectName]=ContinuousStatsTable[[#This Row],[ProjectName]])*ProjectInfoTable[ConfidenceInterval]))</f>
        <v>0.95</v>
      </c>
      <c r="R1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7" s="5" cm="1">
        <f t="array" ref="S1107">MIN(IF((ContinuousStatsTable[GroupByKey]=ContinuousStatsTable[[#This Row],[GroupByKey]]),(ContinuousStatsTable[GroupByKey]=ContinuousStatsTable[[#This Row],[GroupByKey]])*ContinuousStatsTable[Average]))</f>
        <v>0</v>
      </c>
      <c r="T1107" s="5" cm="1">
        <f t="array" ref="T1107">MAX(IF((ContinuousStatsTable[GroupByKey]=ContinuousStatsTable[[#This Row],[GroupByKey]]),(ContinuousStatsTable[GroupByKey]=ContinuousStatsTable[[#This Row],[GroupByKey]])*ContinuousStatsTable[Average]))</f>
        <v>0</v>
      </c>
      <c r="U1107" s="5">
        <f>IF((ContinuousStatsTable[[#This Row],[RepsRequested]]&gt;1),ContinuousStatsTable[[#This Row],[HalfWidth]],ContinuousStatsTable[[#This Row],[BatchMeansHalfWidth]])</f>
        <v>0</v>
      </c>
    </row>
    <row r="1108" spans="1:21" x14ac:dyDescent="0.35">
      <c r="A1108" t="s">
        <v>68</v>
      </c>
      <c r="B1108" t="s">
        <v>70</v>
      </c>
      <c r="C1108">
        <v>25</v>
      </c>
      <c r="D1108" t="s">
        <v>108</v>
      </c>
      <c r="E1108" t="s">
        <v>104</v>
      </c>
      <c r="F1108" t="s">
        <v>102</v>
      </c>
      <c r="G1108">
        <v>1</v>
      </c>
      <c r="H1108">
        <v>2E+20</v>
      </c>
      <c r="I1108">
        <v>1</v>
      </c>
      <c r="J1108">
        <v>1</v>
      </c>
      <c r="K1108">
        <v>1</v>
      </c>
      <c r="L1108">
        <v>0</v>
      </c>
      <c r="M110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108" s="5" cm="1">
        <f t="array" ref="N1108">MAX(IF((ProjectInfoTable[ProjectName]=ContinuousStatsTable[[#This Row],[ProjectName]]),(ProjectInfoTable[ProjectName]=ContinuousStatsTable[[#This Row],[ProjectName]])*ProjectInfoTable[NumberOfReplications]))</f>
        <v>40</v>
      </c>
      <c r="O1108" s="5" cm="1">
        <f t="array" ref="O1108">IFERROR(AVERAGE(IF((ContinuousStatsTable[GroupByKey]=ContinuousStatsTable[[#This Row],[GroupByKey]]),(ContinuousStatsTable[GroupByKey]=ContinuousStatsTable[[#This Row],[GroupByKey]])*ContinuousStatsTable[Average])),0)</f>
        <v>1</v>
      </c>
      <c r="P1108" s="5" cm="1">
        <f t="array" ref="P1108">IFERROR(_xlfn.STDEV.S(IF((ContinuousStatsTable[GroupByKey]=ContinuousStatsTable[[#This Row],[GroupByKey]]),(ContinuousStatsTable[GroupByKey]=ContinuousStatsTable[[#This Row],[GroupByKey]])*ContinuousStatsTable[Average])),0)</f>
        <v>0</v>
      </c>
      <c r="Q1108" s="5" cm="1">
        <f t="array" ref="Q1108">MAX(IF((ProjectInfoTable[ProjectName]=ContinuousStatsTable[[#This Row],[ProjectName]]),(ProjectInfoTable[ProjectName]=ContinuousStatsTable[[#This Row],[ProjectName]])*ProjectInfoTable[ConfidenceInterval]))</f>
        <v>0.95</v>
      </c>
      <c r="R1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8" s="5" cm="1">
        <f t="array" ref="S1108">MIN(IF((ContinuousStatsTable[GroupByKey]=ContinuousStatsTable[[#This Row],[GroupByKey]]),(ContinuousStatsTable[GroupByKey]=ContinuousStatsTable[[#This Row],[GroupByKey]])*ContinuousStatsTable[Average]))</f>
        <v>1</v>
      </c>
      <c r="T1108" s="5" cm="1">
        <f t="array" ref="T1108">MAX(IF((ContinuousStatsTable[GroupByKey]=ContinuousStatsTable[[#This Row],[GroupByKey]]),(ContinuousStatsTable[GroupByKey]=ContinuousStatsTable[[#This Row],[GroupByKey]])*ContinuousStatsTable[Average]))</f>
        <v>1</v>
      </c>
      <c r="U1108" s="5">
        <f>IF((ContinuousStatsTable[[#This Row],[RepsRequested]]&gt;1),ContinuousStatsTable[[#This Row],[HalfWidth]],ContinuousStatsTable[[#This Row],[BatchMeansHalfWidth]])</f>
        <v>0</v>
      </c>
    </row>
    <row r="1109" spans="1:21" x14ac:dyDescent="0.35">
      <c r="A1109" t="s">
        <v>68</v>
      </c>
      <c r="B1109" t="s">
        <v>70</v>
      </c>
      <c r="C1109">
        <v>25</v>
      </c>
      <c r="D1109" t="s">
        <v>109</v>
      </c>
      <c r="E1109" t="s">
        <v>101</v>
      </c>
      <c r="F1109" t="s">
        <v>102</v>
      </c>
      <c r="G1109">
        <v>0</v>
      </c>
      <c r="H1109">
        <v>2E+20</v>
      </c>
      <c r="I1109">
        <v>0</v>
      </c>
      <c r="J1109">
        <v>0</v>
      </c>
      <c r="K1109">
        <v>0</v>
      </c>
      <c r="L1109">
        <v>0</v>
      </c>
      <c r="M110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109" s="5" cm="1">
        <f t="array" ref="N1109">MAX(IF((ProjectInfoTable[ProjectName]=ContinuousStatsTable[[#This Row],[ProjectName]]),(ProjectInfoTable[ProjectName]=ContinuousStatsTable[[#This Row],[ProjectName]])*ProjectInfoTable[NumberOfReplications]))</f>
        <v>40</v>
      </c>
      <c r="O1109" s="5" cm="1">
        <f t="array" ref="O1109">IFERROR(AVERAGE(IF((ContinuousStatsTable[GroupByKey]=ContinuousStatsTable[[#This Row],[GroupByKey]]),(ContinuousStatsTable[GroupByKey]=ContinuousStatsTable[[#This Row],[GroupByKey]])*ContinuousStatsTable[Average])),0)</f>
        <v>0</v>
      </c>
      <c r="P1109" s="5" cm="1">
        <f t="array" ref="P1109">IFERROR(_xlfn.STDEV.S(IF((ContinuousStatsTable[GroupByKey]=ContinuousStatsTable[[#This Row],[GroupByKey]]),(ContinuousStatsTable[GroupByKey]=ContinuousStatsTable[[#This Row],[GroupByKey]])*ContinuousStatsTable[Average])),0)</f>
        <v>0</v>
      </c>
      <c r="Q1109" s="5" cm="1">
        <f t="array" ref="Q1109">MAX(IF((ProjectInfoTable[ProjectName]=ContinuousStatsTable[[#This Row],[ProjectName]]),(ProjectInfoTable[ProjectName]=ContinuousStatsTable[[#This Row],[ProjectName]])*ProjectInfoTable[ConfidenceInterval]))</f>
        <v>0.95</v>
      </c>
      <c r="R1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9" s="5" cm="1">
        <f t="array" ref="S1109">MIN(IF((ContinuousStatsTable[GroupByKey]=ContinuousStatsTable[[#This Row],[GroupByKey]]),(ContinuousStatsTable[GroupByKey]=ContinuousStatsTable[[#This Row],[GroupByKey]])*ContinuousStatsTable[Average]))</f>
        <v>0</v>
      </c>
      <c r="T1109" s="5" cm="1">
        <f t="array" ref="T1109">MAX(IF((ContinuousStatsTable[GroupByKey]=ContinuousStatsTable[[#This Row],[GroupByKey]]),(ContinuousStatsTable[GroupByKey]=ContinuousStatsTable[[#This Row],[GroupByKey]])*ContinuousStatsTable[Average]))</f>
        <v>0</v>
      </c>
      <c r="U1109" s="5">
        <f>IF((ContinuousStatsTable[[#This Row],[RepsRequested]]&gt;1),ContinuousStatsTable[[#This Row],[HalfWidth]],ContinuousStatsTable[[#This Row],[BatchMeansHalfWidth]])</f>
        <v>0</v>
      </c>
    </row>
    <row r="1110" spans="1:21" x14ac:dyDescent="0.35">
      <c r="A1110" t="s">
        <v>68</v>
      </c>
      <c r="B1110" t="s">
        <v>70</v>
      </c>
      <c r="C1110">
        <v>25</v>
      </c>
      <c r="D1110" t="s">
        <v>109</v>
      </c>
      <c r="E1110" t="s">
        <v>103</v>
      </c>
      <c r="F1110" t="s">
        <v>102</v>
      </c>
      <c r="G1110">
        <v>0</v>
      </c>
      <c r="H1110">
        <v>2E+20</v>
      </c>
      <c r="I1110">
        <v>0</v>
      </c>
      <c r="J1110">
        <v>0</v>
      </c>
      <c r="K1110">
        <v>0</v>
      </c>
      <c r="L1110">
        <v>0</v>
      </c>
      <c r="M111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110" s="5" cm="1">
        <f t="array" ref="N1110">MAX(IF((ProjectInfoTable[ProjectName]=ContinuousStatsTable[[#This Row],[ProjectName]]),(ProjectInfoTable[ProjectName]=ContinuousStatsTable[[#This Row],[ProjectName]])*ProjectInfoTable[NumberOfReplications]))</f>
        <v>40</v>
      </c>
      <c r="O1110" s="5" cm="1">
        <f t="array" ref="O1110">IFERROR(AVERAGE(IF((ContinuousStatsTable[GroupByKey]=ContinuousStatsTable[[#This Row],[GroupByKey]]),(ContinuousStatsTable[GroupByKey]=ContinuousStatsTable[[#This Row],[GroupByKey]])*ContinuousStatsTable[Average])),0)</f>
        <v>0</v>
      </c>
      <c r="P1110" s="5" cm="1">
        <f t="array" ref="P1110">IFERROR(_xlfn.STDEV.S(IF((ContinuousStatsTable[GroupByKey]=ContinuousStatsTable[[#This Row],[GroupByKey]]),(ContinuousStatsTable[GroupByKey]=ContinuousStatsTable[[#This Row],[GroupByKey]])*ContinuousStatsTable[Average])),0)</f>
        <v>0</v>
      </c>
      <c r="Q1110" s="5" cm="1">
        <f t="array" ref="Q1110">MAX(IF((ProjectInfoTable[ProjectName]=ContinuousStatsTable[[#This Row],[ProjectName]]),(ProjectInfoTable[ProjectName]=ContinuousStatsTable[[#This Row],[ProjectName]])*ProjectInfoTable[ConfidenceInterval]))</f>
        <v>0.95</v>
      </c>
      <c r="R1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0" s="5" cm="1">
        <f t="array" ref="S1110">MIN(IF((ContinuousStatsTable[GroupByKey]=ContinuousStatsTable[[#This Row],[GroupByKey]]),(ContinuousStatsTable[GroupByKey]=ContinuousStatsTable[[#This Row],[GroupByKey]])*ContinuousStatsTable[Average]))</f>
        <v>0</v>
      </c>
      <c r="T1110" s="5" cm="1">
        <f t="array" ref="T1110">MAX(IF((ContinuousStatsTable[GroupByKey]=ContinuousStatsTable[[#This Row],[GroupByKey]]),(ContinuousStatsTable[GroupByKey]=ContinuousStatsTable[[#This Row],[GroupByKey]])*ContinuousStatsTable[Average]))</f>
        <v>0</v>
      </c>
      <c r="U1110" s="5">
        <f>IF((ContinuousStatsTable[[#This Row],[RepsRequested]]&gt;1),ContinuousStatsTable[[#This Row],[HalfWidth]],ContinuousStatsTable[[#This Row],[BatchMeansHalfWidth]])</f>
        <v>0</v>
      </c>
    </row>
    <row r="1111" spans="1:21" x14ac:dyDescent="0.35">
      <c r="A1111" t="s">
        <v>68</v>
      </c>
      <c r="B1111" t="s">
        <v>70</v>
      </c>
      <c r="C1111">
        <v>25</v>
      </c>
      <c r="D1111" t="s">
        <v>109</v>
      </c>
      <c r="E1111" t="s">
        <v>104</v>
      </c>
      <c r="F1111" t="s">
        <v>102</v>
      </c>
      <c r="G1111">
        <v>1</v>
      </c>
      <c r="H1111">
        <v>2E+20</v>
      </c>
      <c r="I1111">
        <v>1</v>
      </c>
      <c r="J1111">
        <v>1</v>
      </c>
      <c r="K1111">
        <v>1</v>
      </c>
      <c r="L1111">
        <v>0</v>
      </c>
      <c r="M111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111" s="5" cm="1">
        <f t="array" ref="N1111">MAX(IF((ProjectInfoTable[ProjectName]=ContinuousStatsTable[[#This Row],[ProjectName]]),(ProjectInfoTable[ProjectName]=ContinuousStatsTable[[#This Row],[ProjectName]])*ProjectInfoTable[NumberOfReplications]))</f>
        <v>40</v>
      </c>
      <c r="O1111" s="5" cm="1">
        <f t="array" ref="O1111">IFERROR(AVERAGE(IF((ContinuousStatsTable[GroupByKey]=ContinuousStatsTable[[#This Row],[GroupByKey]]),(ContinuousStatsTable[GroupByKey]=ContinuousStatsTable[[#This Row],[GroupByKey]])*ContinuousStatsTable[Average])),0)</f>
        <v>1</v>
      </c>
      <c r="P1111" s="5" cm="1">
        <f t="array" ref="P1111">IFERROR(_xlfn.STDEV.S(IF((ContinuousStatsTable[GroupByKey]=ContinuousStatsTable[[#This Row],[GroupByKey]]),(ContinuousStatsTable[GroupByKey]=ContinuousStatsTable[[#This Row],[GroupByKey]])*ContinuousStatsTable[Average])),0)</f>
        <v>0</v>
      </c>
      <c r="Q1111" s="5" cm="1">
        <f t="array" ref="Q1111">MAX(IF((ProjectInfoTable[ProjectName]=ContinuousStatsTable[[#This Row],[ProjectName]]),(ProjectInfoTable[ProjectName]=ContinuousStatsTable[[#This Row],[ProjectName]])*ProjectInfoTable[ConfidenceInterval]))</f>
        <v>0.95</v>
      </c>
      <c r="R1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1" s="5" cm="1">
        <f t="array" ref="S1111">MIN(IF((ContinuousStatsTable[GroupByKey]=ContinuousStatsTable[[#This Row],[GroupByKey]]),(ContinuousStatsTable[GroupByKey]=ContinuousStatsTable[[#This Row],[GroupByKey]])*ContinuousStatsTable[Average]))</f>
        <v>1</v>
      </c>
      <c r="T1111" s="5" cm="1">
        <f t="array" ref="T1111">MAX(IF((ContinuousStatsTable[GroupByKey]=ContinuousStatsTable[[#This Row],[GroupByKey]]),(ContinuousStatsTable[GroupByKey]=ContinuousStatsTable[[#This Row],[GroupByKey]])*ContinuousStatsTable[Average]))</f>
        <v>1</v>
      </c>
      <c r="U1111" s="5">
        <f>IF((ContinuousStatsTable[[#This Row],[RepsRequested]]&gt;1),ContinuousStatsTable[[#This Row],[HalfWidth]],ContinuousStatsTable[[#This Row],[BatchMeansHalfWidth]])</f>
        <v>0</v>
      </c>
    </row>
    <row r="1112" spans="1:21" x14ac:dyDescent="0.35">
      <c r="A1112" t="s">
        <v>68</v>
      </c>
      <c r="B1112" t="s">
        <v>70</v>
      </c>
      <c r="C1112">
        <v>25</v>
      </c>
      <c r="D1112" t="s">
        <v>110</v>
      </c>
      <c r="E1112" t="s">
        <v>101</v>
      </c>
      <c r="F1112" t="s">
        <v>102</v>
      </c>
      <c r="G1112">
        <v>0</v>
      </c>
      <c r="H1112">
        <v>2E+20</v>
      </c>
      <c r="I1112">
        <v>0</v>
      </c>
      <c r="J1112">
        <v>0</v>
      </c>
      <c r="K1112">
        <v>0</v>
      </c>
      <c r="L1112">
        <v>0</v>
      </c>
      <c r="M111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112" s="5" cm="1">
        <f t="array" ref="N1112">MAX(IF((ProjectInfoTable[ProjectName]=ContinuousStatsTable[[#This Row],[ProjectName]]),(ProjectInfoTable[ProjectName]=ContinuousStatsTable[[#This Row],[ProjectName]])*ProjectInfoTable[NumberOfReplications]))</f>
        <v>40</v>
      </c>
      <c r="O1112" s="5" cm="1">
        <f t="array" ref="O1112">IFERROR(AVERAGE(IF((ContinuousStatsTable[GroupByKey]=ContinuousStatsTable[[#This Row],[GroupByKey]]),(ContinuousStatsTable[GroupByKey]=ContinuousStatsTable[[#This Row],[GroupByKey]])*ContinuousStatsTable[Average])),0)</f>
        <v>0</v>
      </c>
      <c r="P1112" s="5" cm="1">
        <f t="array" ref="P1112">IFERROR(_xlfn.STDEV.S(IF((ContinuousStatsTable[GroupByKey]=ContinuousStatsTable[[#This Row],[GroupByKey]]),(ContinuousStatsTable[GroupByKey]=ContinuousStatsTable[[#This Row],[GroupByKey]])*ContinuousStatsTable[Average])),0)</f>
        <v>0</v>
      </c>
      <c r="Q1112" s="5" cm="1">
        <f t="array" ref="Q1112">MAX(IF((ProjectInfoTable[ProjectName]=ContinuousStatsTable[[#This Row],[ProjectName]]),(ProjectInfoTable[ProjectName]=ContinuousStatsTable[[#This Row],[ProjectName]])*ProjectInfoTable[ConfidenceInterval]))</f>
        <v>0.95</v>
      </c>
      <c r="R1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2" s="5" cm="1">
        <f t="array" ref="S1112">MIN(IF((ContinuousStatsTable[GroupByKey]=ContinuousStatsTable[[#This Row],[GroupByKey]]),(ContinuousStatsTable[GroupByKey]=ContinuousStatsTable[[#This Row],[GroupByKey]])*ContinuousStatsTable[Average]))</f>
        <v>0</v>
      </c>
      <c r="T1112" s="5" cm="1">
        <f t="array" ref="T1112">MAX(IF((ContinuousStatsTable[GroupByKey]=ContinuousStatsTable[[#This Row],[GroupByKey]]),(ContinuousStatsTable[GroupByKey]=ContinuousStatsTable[[#This Row],[GroupByKey]])*ContinuousStatsTable[Average]))</f>
        <v>0</v>
      </c>
      <c r="U1112" s="5">
        <f>IF((ContinuousStatsTable[[#This Row],[RepsRequested]]&gt;1),ContinuousStatsTable[[#This Row],[HalfWidth]],ContinuousStatsTable[[#This Row],[BatchMeansHalfWidth]])</f>
        <v>0</v>
      </c>
    </row>
    <row r="1113" spans="1:21" x14ac:dyDescent="0.35">
      <c r="A1113" t="s">
        <v>68</v>
      </c>
      <c r="B1113" t="s">
        <v>70</v>
      </c>
      <c r="C1113">
        <v>25</v>
      </c>
      <c r="D1113" t="s">
        <v>110</v>
      </c>
      <c r="E1113" t="s">
        <v>103</v>
      </c>
      <c r="F1113" t="s">
        <v>102</v>
      </c>
      <c r="G1113">
        <v>0</v>
      </c>
      <c r="H1113">
        <v>2E+20</v>
      </c>
      <c r="I1113">
        <v>0</v>
      </c>
      <c r="J1113">
        <v>0</v>
      </c>
      <c r="K1113">
        <v>0</v>
      </c>
      <c r="L1113">
        <v>0</v>
      </c>
      <c r="M111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113" s="5" cm="1">
        <f t="array" ref="N1113">MAX(IF((ProjectInfoTable[ProjectName]=ContinuousStatsTable[[#This Row],[ProjectName]]),(ProjectInfoTable[ProjectName]=ContinuousStatsTable[[#This Row],[ProjectName]])*ProjectInfoTable[NumberOfReplications]))</f>
        <v>40</v>
      </c>
      <c r="O1113" s="5" cm="1">
        <f t="array" ref="O1113">IFERROR(AVERAGE(IF((ContinuousStatsTable[GroupByKey]=ContinuousStatsTable[[#This Row],[GroupByKey]]),(ContinuousStatsTable[GroupByKey]=ContinuousStatsTable[[#This Row],[GroupByKey]])*ContinuousStatsTable[Average])),0)</f>
        <v>0</v>
      </c>
      <c r="P1113" s="5" cm="1">
        <f t="array" ref="P1113">IFERROR(_xlfn.STDEV.S(IF((ContinuousStatsTable[GroupByKey]=ContinuousStatsTable[[#This Row],[GroupByKey]]),(ContinuousStatsTable[GroupByKey]=ContinuousStatsTable[[#This Row],[GroupByKey]])*ContinuousStatsTable[Average])),0)</f>
        <v>0</v>
      </c>
      <c r="Q1113" s="5" cm="1">
        <f t="array" ref="Q1113">MAX(IF((ProjectInfoTable[ProjectName]=ContinuousStatsTable[[#This Row],[ProjectName]]),(ProjectInfoTable[ProjectName]=ContinuousStatsTable[[#This Row],[ProjectName]])*ProjectInfoTable[ConfidenceInterval]))</f>
        <v>0.95</v>
      </c>
      <c r="R1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3" s="5" cm="1">
        <f t="array" ref="S1113">MIN(IF((ContinuousStatsTable[GroupByKey]=ContinuousStatsTable[[#This Row],[GroupByKey]]),(ContinuousStatsTable[GroupByKey]=ContinuousStatsTable[[#This Row],[GroupByKey]])*ContinuousStatsTable[Average]))</f>
        <v>0</v>
      </c>
      <c r="T1113" s="5" cm="1">
        <f t="array" ref="T1113">MAX(IF((ContinuousStatsTable[GroupByKey]=ContinuousStatsTable[[#This Row],[GroupByKey]]),(ContinuousStatsTable[GroupByKey]=ContinuousStatsTable[[#This Row],[GroupByKey]])*ContinuousStatsTable[Average]))</f>
        <v>0</v>
      </c>
      <c r="U1113" s="5">
        <f>IF((ContinuousStatsTable[[#This Row],[RepsRequested]]&gt;1),ContinuousStatsTable[[#This Row],[HalfWidth]],ContinuousStatsTable[[#This Row],[BatchMeansHalfWidth]])</f>
        <v>0</v>
      </c>
    </row>
    <row r="1114" spans="1:21" x14ac:dyDescent="0.35">
      <c r="A1114" t="s">
        <v>68</v>
      </c>
      <c r="B1114" t="s">
        <v>70</v>
      </c>
      <c r="C1114">
        <v>25</v>
      </c>
      <c r="D1114" t="s">
        <v>110</v>
      </c>
      <c r="E1114" t="s">
        <v>104</v>
      </c>
      <c r="F1114" t="s">
        <v>102</v>
      </c>
      <c r="G1114">
        <v>1</v>
      </c>
      <c r="H1114">
        <v>2E+20</v>
      </c>
      <c r="I1114">
        <v>1</v>
      </c>
      <c r="J1114">
        <v>1</v>
      </c>
      <c r="K1114">
        <v>1</v>
      </c>
      <c r="L1114">
        <v>0</v>
      </c>
      <c r="M111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114" s="5" cm="1">
        <f t="array" ref="N1114">MAX(IF((ProjectInfoTable[ProjectName]=ContinuousStatsTable[[#This Row],[ProjectName]]),(ProjectInfoTable[ProjectName]=ContinuousStatsTable[[#This Row],[ProjectName]])*ProjectInfoTable[NumberOfReplications]))</f>
        <v>40</v>
      </c>
      <c r="O1114" s="5" cm="1">
        <f t="array" ref="O1114">IFERROR(AVERAGE(IF((ContinuousStatsTable[GroupByKey]=ContinuousStatsTable[[#This Row],[GroupByKey]]),(ContinuousStatsTable[GroupByKey]=ContinuousStatsTable[[#This Row],[GroupByKey]])*ContinuousStatsTable[Average])),0)</f>
        <v>1</v>
      </c>
      <c r="P1114" s="5" cm="1">
        <f t="array" ref="P1114">IFERROR(_xlfn.STDEV.S(IF((ContinuousStatsTable[GroupByKey]=ContinuousStatsTable[[#This Row],[GroupByKey]]),(ContinuousStatsTable[GroupByKey]=ContinuousStatsTable[[#This Row],[GroupByKey]])*ContinuousStatsTable[Average])),0)</f>
        <v>0</v>
      </c>
      <c r="Q1114" s="5" cm="1">
        <f t="array" ref="Q1114">MAX(IF((ProjectInfoTable[ProjectName]=ContinuousStatsTable[[#This Row],[ProjectName]]),(ProjectInfoTable[ProjectName]=ContinuousStatsTable[[#This Row],[ProjectName]])*ProjectInfoTable[ConfidenceInterval]))</f>
        <v>0.95</v>
      </c>
      <c r="R1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4" s="5" cm="1">
        <f t="array" ref="S1114">MIN(IF((ContinuousStatsTable[GroupByKey]=ContinuousStatsTable[[#This Row],[GroupByKey]]),(ContinuousStatsTable[GroupByKey]=ContinuousStatsTable[[#This Row],[GroupByKey]])*ContinuousStatsTable[Average]))</f>
        <v>1</v>
      </c>
      <c r="T1114" s="5" cm="1">
        <f t="array" ref="T1114">MAX(IF((ContinuousStatsTable[GroupByKey]=ContinuousStatsTable[[#This Row],[GroupByKey]]),(ContinuousStatsTable[GroupByKey]=ContinuousStatsTable[[#This Row],[GroupByKey]])*ContinuousStatsTable[Average]))</f>
        <v>1</v>
      </c>
      <c r="U1114" s="5">
        <f>IF((ContinuousStatsTable[[#This Row],[RepsRequested]]&gt;1),ContinuousStatsTable[[#This Row],[HalfWidth]],ContinuousStatsTable[[#This Row],[BatchMeansHalfWidth]])</f>
        <v>0</v>
      </c>
    </row>
    <row r="1115" spans="1:21" x14ac:dyDescent="0.35">
      <c r="A1115" t="s">
        <v>68</v>
      </c>
      <c r="B1115" t="s">
        <v>70</v>
      </c>
      <c r="C1115">
        <v>25</v>
      </c>
      <c r="D1115" t="s">
        <v>111</v>
      </c>
      <c r="E1115" t="s">
        <v>101</v>
      </c>
      <c r="F1115" t="s">
        <v>102</v>
      </c>
      <c r="G1115">
        <v>0</v>
      </c>
      <c r="H1115">
        <v>2E+20</v>
      </c>
      <c r="I1115">
        <v>0</v>
      </c>
      <c r="J1115">
        <v>0</v>
      </c>
      <c r="K1115">
        <v>0</v>
      </c>
      <c r="L1115">
        <v>0</v>
      </c>
      <c r="M111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115" s="5" cm="1">
        <f t="array" ref="N1115">MAX(IF((ProjectInfoTable[ProjectName]=ContinuousStatsTable[[#This Row],[ProjectName]]),(ProjectInfoTable[ProjectName]=ContinuousStatsTable[[#This Row],[ProjectName]])*ProjectInfoTable[NumberOfReplications]))</f>
        <v>40</v>
      </c>
      <c r="O1115" s="5" cm="1">
        <f t="array" ref="O1115">IFERROR(AVERAGE(IF((ContinuousStatsTable[GroupByKey]=ContinuousStatsTable[[#This Row],[GroupByKey]]),(ContinuousStatsTable[GroupByKey]=ContinuousStatsTable[[#This Row],[GroupByKey]])*ContinuousStatsTable[Average])),0)</f>
        <v>0</v>
      </c>
      <c r="P1115" s="5" cm="1">
        <f t="array" ref="P1115">IFERROR(_xlfn.STDEV.S(IF((ContinuousStatsTable[GroupByKey]=ContinuousStatsTable[[#This Row],[GroupByKey]]),(ContinuousStatsTable[GroupByKey]=ContinuousStatsTable[[#This Row],[GroupByKey]])*ContinuousStatsTable[Average])),0)</f>
        <v>0</v>
      </c>
      <c r="Q1115" s="5" cm="1">
        <f t="array" ref="Q1115">MAX(IF((ProjectInfoTable[ProjectName]=ContinuousStatsTable[[#This Row],[ProjectName]]),(ProjectInfoTable[ProjectName]=ContinuousStatsTable[[#This Row],[ProjectName]])*ProjectInfoTable[ConfidenceInterval]))</f>
        <v>0.95</v>
      </c>
      <c r="R1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5" s="5" cm="1">
        <f t="array" ref="S1115">MIN(IF((ContinuousStatsTable[GroupByKey]=ContinuousStatsTable[[#This Row],[GroupByKey]]),(ContinuousStatsTable[GroupByKey]=ContinuousStatsTable[[#This Row],[GroupByKey]])*ContinuousStatsTable[Average]))</f>
        <v>0</v>
      </c>
      <c r="T1115" s="5" cm="1">
        <f t="array" ref="T1115">MAX(IF((ContinuousStatsTable[GroupByKey]=ContinuousStatsTable[[#This Row],[GroupByKey]]),(ContinuousStatsTable[GroupByKey]=ContinuousStatsTable[[#This Row],[GroupByKey]])*ContinuousStatsTable[Average]))</f>
        <v>0</v>
      </c>
      <c r="U1115" s="5">
        <f>IF((ContinuousStatsTable[[#This Row],[RepsRequested]]&gt;1),ContinuousStatsTable[[#This Row],[HalfWidth]],ContinuousStatsTable[[#This Row],[BatchMeansHalfWidth]])</f>
        <v>0</v>
      </c>
    </row>
    <row r="1116" spans="1:21" x14ac:dyDescent="0.35">
      <c r="A1116" t="s">
        <v>68</v>
      </c>
      <c r="B1116" t="s">
        <v>70</v>
      </c>
      <c r="C1116">
        <v>25</v>
      </c>
      <c r="D1116" t="s">
        <v>111</v>
      </c>
      <c r="E1116" t="s">
        <v>103</v>
      </c>
      <c r="F1116" t="s">
        <v>102</v>
      </c>
      <c r="G1116">
        <v>0</v>
      </c>
      <c r="H1116">
        <v>2E+20</v>
      </c>
      <c r="I1116">
        <v>0</v>
      </c>
      <c r="J1116">
        <v>0</v>
      </c>
      <c r="K1116">
        <v>0</v>
      </c>
      <c r="L1116">
        <v>0</v>
      </c>
      <c r="M111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116" s="5" cm="1">
        <f t="array" ref="N1116">MAX(IF((ProjectInfoTable[ProjectName]=ContinuousStatsTable[[#This Row],[ProjectName]]),(ProjectInfoTable[ProjectName]=ContinuousStatsTable[[#This Row],[ProjectName]])*ProjectInfoTable[NumberOfReplications]))</f>
        <v>40</v>
      </c>
      <c r="O1116" s="5" cm="1">
        <f t="array" ref="O1116">IFERROR(AVERAGE(IF((ContinuousStatsTable[GroupByKey]=ContinuousStatsTable[[#This Row],[GroupByKey]]),(ContinuousStatsTable[GroupByKey]=ContinuousStatsTable[[#This Row],[GroupByKey]])*ContinuousStatsTable[Average])),0)</f>
        <v>0</v>
      </c>
      <c r="P1116" s="5" cm="1">
        <f t="array" ref="P1116">IFERROR(_xlfn.STDEV.S(IF((ContinuousStatsTable[GroupByKey]=ContinuousStatsTable[[#This Row],[GroupByKey]]),(ContinuousStatsTable[GroupByKey]=ContinuousStatsTable[[#This Row],[GroupByKey]])*ContinuousStatsTable[Average])),0)</f>
        <v>0</v>
      </c>
      <c r="Q1116" s="5" cm="1">
        <f t="array" ref="Q1116">MAX(IF((ProjectInfoTable[ProjectName]=ContinuousStatsTable[[#This Row],[ProjectName]]),(ProjectInfoTable[ProjectName]=ContinuousStatsTable[[#This Row],[ProjectName]])*ProjectInfoTable[ConfidenceInterval]))</f>
        <v>0.95</v>
      </c>
      <c r="R1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6" s="5" cm="1">
        <f t="array" ref="S1116">MIN(IF((ContinuousStatsTable[GroupByKey]=ContinuousStatsTable[[#This Row],[GroupByKey]]),(ContinuousStatsTable[GroupByKey]=ContinuousStatsTable[[#This Row],[GroupByKey]])*ContinuousStatsTable[Average]))</f>
        <v>0</v>
      </c>
      <c r="T1116" s="5" cm="1">
        <f t="array" ref="T1116">MAX(IF((ContinuousStatsTable[GroupByKey]=ContinuousStatsTable[[#This Row],[GroupByKey]]),(ContinuousStatsTable[GroupByKey]=ContinuousStatsTable[[#This Row],[GroupByKey]])*ContinuousStatsTable[Average]))</f>
        <v>0</v>
      </c>
      <c r="U1116" s="5">
        <f>IF((ContinuousStatsTable[[#This Row],[RepsRequested]]&gt;1),ContinuousStatsTable[[#This Row],[HalfWidth]],ContinuousStatsTable[[#This Row],[BatchMeansHalfWidth]])</f>
        <v>0</v>
      </c>
    </row>
    <row r="1117" spans="1:21" x14ac:dyDescent="0.35">
      <c r="A1117" t="s">
        <v>68</v>
      </c>
      <c r="B1117" t="s">
        <v>70</v>
      </c>
      <c r="C1117">
        <v>25</v>
      </c>
      <c r="D1117" t="s">
        <v>111</v>
      </c>
      <c r="E1117" t="s">
        <v>104</v>
      </c>
      <c r="F1117" t="s">
        <v>102</v>
      </c>
      <c r="G1117">
        <v>3</v>
      </c>
      <c r="H1117">
        <v>2E+20</v>
      </c>
      <c r="I1117">
        <v>3</v>
      </c>
      <c r="J1117">
        <v>3</v>
      </c>
      <c r="K1117">
        <v>3</v>
      </c>
      <c r="L1117">
        <v>0</v>
      </c>
      <c r="M111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117" s="5" cm="1">
        <f t="array" ref="N1117">MAX(IF((ProjectInfoTable[ProjectName]=ContinuousStatsTable[[#This Row],[ProjectName]]),(ProjectInfoTable[ProjectName]=ContinuousStatsTable[[#This Row],[ProjectName]])*ProjectInfoTable[NumberOfReplications]))</f>
        <v>40</v>
      </c>
      <c r="O1117" s="5" cm="1">
        <f t="array" ref="O1117">IFERROR(AVERAGE(IF((ContinuousStatsTable[GroupByKey]=ContinuousStatsTable[[#This Row],[GroupByKey]]),(ContinuousStatsTable[GroupByKey]=ContinuousStatsTable[[#This Row],[GroupByKey]])*ContinuousStatsTable[Average])),0)</f>
        <v>3</v>
      </c>
      <c r="P1117" s="5" cm="1">
        <f t="array" ref="P1117">IFERROR(_xlfn.STDEV.S(IF((ContinuousStatsTable[GroupByKey]=ContinuousStatsTable[[#This Row],[GroupByKey]]),(ContinuousStatsTable[GroupByKey]=ContinuousStatsTable[[#This Row],[GroupByKey]])*ContinuousStatsTable[Average])),0)</f>
        <v>0</v>
      </c>
      <c r="Q1117" s="5" cm="1">
        <f t="array" ref="Q1117">MAX(IF((ProjectInfoTable[ProjectName]=ContinuousStatsTable[[#This Row],[ProjectName]]),(ProjectInfoTable[ProjectName]=ContinuousStatsTable[[#This Row],[ProjectName]])*ProjectInfoTable[ConfidenceInterval]))</f>
        <v>0.95</v>
      </c>
      <c r="R1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7" s="5" cm="1">
        <f t="array" ref="S1117">MIN(IF((ContinuousStatsTable[GroupByKey]=ContinuousStatsTable[[#This Row],[GroupByKey]]),(ContinuousStatsTable[GroupByKey]=ContinuousStatsTable[[#This Row],[GroupByKey]])*ContinuousStatsTable[Average]))</f>
        <v>3</v>
      </c>
      <c r="T1117" s="5" cm="1">
        <f t="array" ref="T1117">MAX(IF((ContinuousStatsTable[GroupByKey]=ContinuousStatsTable[[#This Row],[GroupByKey]]),(ContinuousStatsTable[GroupByKey]=ContinuousStatsTable[[#This Row],[GroupByKey]])*ContinuousStatsTable[Average]))</f>
        <v>3</v>
      </c>
      <c r="U1117" s="5">
        <f>IF((ContinuousStatsTable[[#This Row],[RepsRequested]]&gt;1),ContinuousStatsTable[[#This Row],[HalfWidth]],ContinuousStatsTable[[#This Row],[BatchMeansHalfWidth]])</f>
        <v>0</v>
      </c>
    </row>
    <row r="1118" spans="1:21" x14ac:dyDescent="0.35">
      <c r="A1118" t="s">
        <v>68</v>
      </c>
      <c r="B1118" t="s">
        <v>70</v>
      </c>
      <c r="C1118">
        <v>25</v>
      </c>
      <c r="D1118" t="s">
        <v>112</v>
      </c>
      <c r="E1118" t="s">
        <v>101</v>
      </c>
      <c r="F1118" t="s">
        <v>102</v>
      </c>
      <c r="G1118">
        <v>0.128262770592523</v>
      </c>
      <c r="H1118">
        <v>2E+20</v>
      </c>
      <c r="I1118">
        <v>0</v>
      </c>
      <c r="J1118">
        <v>1</v>
      </c>
      <c r="K1118">
        <v>0</v>
      </c>
      <c r="L1118">
        <v>0</v>
      </c>
      <c r="M111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118" s="5" cm="1">
        <f t="array" ref="N1118">MAX(IF((ProjectInfoTable[ProjectName]=ContinuousStatsTable[[#This Row],[ProjectName]]),(ProjectInfoTable[ProjectName]=ContinuousStatsTable[[#This Row],[ProjectName]])*ProjectInfoTable[NumberOfReplications]))</f>
        <v>40</v>
      </c>
      <c r="O1118" s="5" cm="1">
        <f t="array" ref="O111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118" s="5" cm="1">
        <f t="array" ref="P111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118" s="5" cm="1">
        <f t="array" ref="Q1118">MAX(IF((ProjectInfoTable[ProjectName]=ContinuousStatsTable[[#This Row],[ProjectName]]),(ProjectInfoTable[ProjectName]=ContinuousStatsTable[[#This Row],[ProjectName]])*ProjectInfoTable[ConfidenceInterval]))</f>
        <v>0.95</v>
      </c>
      <c r="R1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118" s="5" cm="1">
        <f t="array" ref="S1118">MIN(IF((ContinuousStatsTable[GroupByKey]=ContinuousStatsTable[[#This Row],[GroupByKey]]),(ContinuousStatsTable[GroupByKey]=ContinuousStatsTable[[#This Row],[GroupByKey]])*ContinuousStatsTable[Average]))</f>
        <v>2.6917362930432401E-2</v>
      </c>
      <c r="T1118" s="5" cm="1">
        <f t="array" ref="T1118">MAX(IF((ContinuousStatsTable[GroupByKey]=ContinuousStatsTable[[#This Row],[GroupByKey]]),(ContinuousStatsTable[GroupByKey]=ContinuousStatsTable[[#This Row],[GroupByKey]])*ContinuousStatsTable[Average]))</f>
        <v>0.16976135707510301</v>
      </c>
      <c r="U1118" s="5">
        <f>IF((ContinuousStatsTable[[#This Row],[RepsRequested]]&gt;1),ContinuousStatsTable[[#This Row],[HalfWidth]],ContinuousStatsTable[[#This Row],[BatchMeansHalfWidth]])</f>
        <v>9.6705244070255485E-3</v>
      </c>
    </row>
    <row r="1119" spans="1:21" x14ac:dyDescent="0.35">
      <c r="A1119" t="s">
        <v>68</v>
      </c>
      <c r="B1119" t="s">
        <v>70</v>
      </c>
      <c r="C1119">
        <v>25</v>
      </c>
      <c r="D1119" t="s">
        <v>112</v>
      </c>
      <c r="E1119" t="s">
        <v>103</v>
      </c>
      <c r="F1119" t="s">
        <v>102</v>
      </c>
      <c r="G1119">
        <v>4.1534175790768302</v>
      </c>
      <c r="H1119">
        <v>2E+20</v>
      </c>
      <c r="I1119">
        <v>0</v>
      </c>
      <c r="J1119">
        <v>26</v>
      </c>
      <c r="K1119">
        <v>0</v>
      </c>
      <c r="L1119">
        <v>0</v>
      </c>
      <c r="M111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119" s="5" cm="1">
        <f t="array" ref="N1119">MAX(IF((ProjectInfoTable[ProjectName]=ContinuousStatsTable[[#This Row],[ProjectName]]),(ProjectInfoTable[ProjectName]=ContinuousStatsTable[[#This Row],[ProjectName]])*ProjectInfoTable[NumberOfReplications]))</f>
        <v>40</v>
      </c>
      <c r="O1119" s="5" cm="1">
        <f t="array" ref="O111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119" s="5" cm="1">
        <f t="array" ref="P111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119" s="5" cm="1">
        <f t="array" ref="Q1119">MAX(IF((ProjectInfoTable[ProjectName]=ContinuousStatsTable[[#This Row],[ProjectName]]),(ProjectInfoTable[ProjectName]=ContinuousStatsTable[[#This Row],[ProjectName]])*ProjectInfoTable[ConfidenceInterval]))</f>
        <v>0.95</v>
      </c>
      <c r="R1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119" s="5" cm="1">
        <f t="array" ref="S1119">MIN(IF((ContinuousStatsTable[GroupByKey]=ContinuousStatsTable[[#This Row],[GroupByKey]]),(ContinuousStatsTable[GroupByKey]=ContinuousStatsTable[[#This Row],[GroupByKey]])*ContinuousStatsTable[Average]))</f>
        <v>1.2588231451035701</v>
      </c>
      <c r="T1119" s="5" cm="1">
        <f t="array" ref="T1119">MAX(IF((ContinuousStatsTable[GroupByKey]=ContinuousStatsTable[[#This Row],[GroupByKey]]),(ContinuousStatsTable[GroupByKey]=ContinuousStatsTable[[#This Row],[GroupByKey]])*ContinuousStatsTable[Average]))</f>
        <v>4.9134925203039197</v>
      </c>
      <c r="U1119" s="5">
        <f>IF((ContinuousStatsTable[[#This Row],[RepsRequested]]&gt;1),ContinuousStatsTable[[#This Row],[HalfWidth]],ContinuousStatsTable[[#This Row],[BatchMeansHalfWidth]])</f>
        <v>0.23893952850585826</v>
      </c>
    </row>
    <row r="1120" spans="1:21" x14ac:dyDescent="0.35">
      <c r="A1120" t="s">
        <v>68</v>
      </c>
      <c r="B1120" t="s">
        <v>70</v>
      </c>
      <c r="C1120">
        <v>25</v>
      </c>
      <c r="D1120" t="s">
        <v>112</v>
      </c>
      <c r="E1120" t="s">
        <v>104</v>
      </c>
      <c r="F1120" t="s">
        <v>102</v>
      </c>
      <c r="G1120">
        <v>41.419397163128302</v>
      </c>
      <c r="H1120">
        <v>2E+20</v>
      </c>
      <c r="I1120">
        <v>0</v>
      </c>
      <c r="J1120">
        <v>48</v>
      </c>
      <c r="K1120">
        <v>48</v>
      </c>
      <c r="L1120">
        <v>0</v>
      </c>
      <c r="M112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120" s="5" cm="1">
        <f t="array" ref="N1120">MAX(IF((ProjectInfoTable[ProjectName]=ContinuousStatsTable[[#This Row],[ProjectName]]),(ProjectInfoTable[ProjectName]=ContinuousStatsTable[[#This Row],[ProjectName]])*ProjectInfoTable[NumberOfReplications]))</f>
        <v>40</v>
      </c>
      <c r="O1120" s="5" cm="1">
        <f t="array" ref="O112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120" s="5" cm="1">
        <f t="array" ref="P112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120" s="5" cm="1">
        <f t="array" ref="Q1120">MAX(IF((ProjectInfoTable[ProjectName]=ContinuousStatsTable[[#This Row],[ProjectName]]),(ProjectInfoTable[ProjectName]=ContinuousStatsTable[[#This Row],[ProjectName]])*ProjectInfoTable[ConfidenceInterval]))</f>
        <v>0.95</v>
      </c>
      <c r="R1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120" s="5" cm="1">
        <f t="array" ref="S1120">MIN(IF((ContinuousStatsTable[GroupByKey]=ContinuousStatsTable[[#This Row],[GroupByKey]]),(ContinuousStatsTable[GroupByKey]=ContinuousStatsTable[[#This Row],[GroupByKey]])*ContinuousStatsTable[Average]))</f>
        <v>39.319148936170201</v>
      </c>
      <c r="T1120" s="5" cm="1">
        <f t="array" ref="T1120">MAX(IF((ContinuousStatsTable[GroupByKey]=ContinuousStatsTable[[#This Row],[GroupByKey]]),(ContinuousStatsTable[GroupByKey]=ContinuousStatsTable[[#This Row],[GroupByKey]])*ContinuousStatsTable[Average]))</f>
        <v>43.914893617021299</v>
      </c>
      <c r="U1120" s="5">
        <f>IF((ContinuousStatsTable[[#This Row],[RepsRequested]]&gt;1),ContinuousStatsTable[[#This Row],[HalfWidth]],ContinuousStatsTable[[#This Row],[BatchMeansHalfWidth]])</f>
        <v>0.37377625497939559</v>
      </c>
    </row>
    <row r="1121" spans="1:21" x14ac:dyDescent="0.35">
      <c r="A1121" t="s">
        <v>68</v>
      </c>
      <c r="B1121" t="s">
        <v>70</v>
      </c>
      <c r="C1121">
        <v>25</v>
      </c>
      <c r="D1121" t="s">
        <v>113</v>
      </c>
      <c r="E1121" t="s">
        <v>101</v>
      </c>
      <c r="F1121" t="s">
        <v>102</v>
      </c>
      <c r="G1121">
        <v>3.9857072697407403E-2</v>
      </c>
      <c r="H1121">
        <v>1.72949726559435E-2</v>
      </c>
      <c r="I1121">
        <v>0</v>
      </c>
      <c r="J1121">
        <v>1</v>
      </c>
      <c r="K1121">
        <v>0</v>
      </c>
      <c r="L1121">
        <v>0</v>
      </c>
      <c r="M112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121" s="5" cm="1">
        <f t="array" ref="N1121">MAX(IF((ProjectInfoTable[ProjectName]=ContinuousStatsTable[[#This Row],[ProjectName]]),(ProjectInfoTable[ProjectName]=ContinuousStatsTable[[#This Row],[ProjectName]])*ProjectInfoTable[NumberOfReplications]))</f>
        <v>40</v>
      </c>
      <c r="O1121" s="5" cm="1">
        <f t="array" ref="O112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121" s="5" cm="1">
        <f t="array" ref="P112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121" s="5" cm="1">
        <f t="array" ref="Q1121">MAX(IF((ProjectInfoTable[ProjectName]=ContinuousStatsTable[[#This Row],[ProjectName]]),(ProjectInfoTable[ProjectName]=ContinuousStatsTable[[#This Row],[ProjectName]])*ProjectInfoTable[ConfidenceInterval]))</f>
        <v>0.95</v>
      </c>
      <c r="R1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121" s="5" cm="1">
        <f t="array" ref="S1121">MIN(IF((ContinuousStatsTable[GroupByKey]=ContinuousStatsTable[[#This Row],[GroupByKey]]),(ContinuousStatsTable[GroupByKey]=ContinuousStatsTable[[#This Row],[GroupByKey]])*ContinuousStatsTable[Average]))</f>
        <v>1.9285676078063401E-2</v>
      </c>
      <c r="T1121" s="5" cm="1">
        <f t="array" ref="T1121">MAX(IF((ContinuousStatsTable[GroupByKey]=ContinuousStatsTable[[#This Row],[GroupByKey]]),(ContinuousStatsTable[GroupByKey]=ContinuousStatsTable[[#This Row],[GroupByKey]])*ContinuousStatsTable[Average]))</f>
        <v>4.8625620211652898E-2</v>
      </c>
      <c r="U1121" s="5">
        <f>IF((ContinuousStatsTable[[#This Row],[RepsRequested]]&gt;1),ContinuousStatsTable[[#This Row],[HalfWidth]],ContinuousStatsTable[[#This Row],[BatchMeansHalfWidth]])</f>
        <v>2.3250169252848917E-3</v>
      </c>
    </row>
    <row r="1122" spans="1:21" x14ac:dyDescent="0.35">
      <c r="A1122" t="s">
        <v>68</v>
      </c>
      <c r="B1122" t="s">
        <v>70</v>
      </c>
      <c r="C1122">
        <v>25</v>
      </c>
      <c r="D1122" t="s">
        <v>113</v>
      </c>
      <c r="E1122" t="s">
        <v>103</v>
      </c>
      <c r="F1122" t="s">
        <v>102</v>
      </c>
      <c r="G1122">
        <v>1.17717961118328</v>
      </c>
      <c r="H1122">
        <v>0.42936526020170102</v>
      </c>
      <c r="I1122">
        <v>0</v>
      </c>
      <c r="J1122">
        <v>18</v>
      </c>
      <c r="K1122">
        <v>0</v>
      </c>
      <c r="L1122">
        <v>0</v>
      </c>
      <c r="M112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122" s="5" cm="1">
        <f t="array" ref="N1122">MAX(IF((ProjectInfoTable[ProjectName]=ContinuousStatsTable[[#This Row],[ProjectName]]),(ProjectInfoTable[ProjectName]=ContinuousStatsTable[[#This Row],[ProjectName]])*ProjectInfoTable[NumberOfReplications]))</f>
        <v>40</v>
      </c>
      <c r="O1122" s="5" cm="1">
        <f t="array" ref="O112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122" s="5" cm="1">
        <f t="array" ref="P112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122" s="5" cm="1">
        <f t="array" ref="Q1122">MAX(IF((ProjectInfoTable[ProjectName]=ContinuousStatsTable[[#This Row],[ProjectName]]),(ProjectInfoTable[ProjectName]=ContinuousStatsTable[[#This Row],[ProjectName]])*ProjectInfoTable[ConfidenceInterval]))</f>
        <v>0.95</v>
      </c>
      <c r="R1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122" s="5" cm="1">
        <f t="array" ref="S1122">MIN(IF((ContinuousStatsTable[GroupByKey]=ContinuousStatsTable[[#This Row],[GroupByKey]]),(ContinuousStatsTable[GroupByKey]=ContinuousStatsTable[[#This Row],[GroupByKey]])*ContinuousStatsTable[Average]))</f>
        <v>0.49501686695507002</v>
      </c>
      <c r="T1122" s="5" cm="1">
        <f t="array" ref="T1122">MAX(IF((ContinuousStatsTable[GroupByKey]=ContinuousStatsTable[[#This Row],[GroupByKey]]),(ContinuousStatsTable[GroupByKey]=ContinuousStatsTable[[#This Row],[GroupByKey]])*ContinuousStatsTable[Average]))</f>
        <v>1.34083283444468</v>
      </c>
      <c r="U1122" s="5">
        <f>IF((ContinuousStatsTable[[#This Row],[RepsRequested]]&gt;1),ContinuousStatsTable[[#This Row],[HalfWidth]],ContinuousStatsTable[[#This Row],[BatchMeansHalfWidth]])</f>
        <v>6.3703063430586918E-2</v>
      </c>
    </row>
    <row r="1123" spans="1:21" x14ac:dyDescent="0.35">
      <c r="A1123" t="s">
        <v>68</v>
      </c>
      <c r="B1123" t="s">
        <v>70</v>
      </c>
      <c r="C1123">
        <v>25</v>
      </c>
      <c r="D1123" t="s">
        <v>113</v>
      </c>
      <c r="E1123" t="s">
        <v>104</v>
      </c>
      <c r="F1123" t="s">
        <v>102</v>
      </c>
      <c r="G1123">
        <v>34.193296552862002</v>
      </c>
      <c r="H1123">
        <v>2E+20</v>
      </c>
      <c r="I1123">
        <v>0</v>
      </c>
      <c r="J1123">
        <v>36</v>
      </c>
      <c r="K1123">
        <v>36</v>
      </c>
      <c r="L1123">
        <v>0</v>
      </c>
      <c r="M112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123" s="5" cm="1">
        <f t="array" ref="N1123">MAX(IF((ProjectInfoTable[ProjectName]=ContinuousStatsTable[[#This Row],[ProjectName]]),(ProjectInfoTable[ProjectName]=ContinuousStatsTable[[#This Row],[ProjectName]])*ProjectInfoTable[NumberOfReplications]))</f>
        <v>40</v>
      </c>
      <c r="O1123" s="5" cm="1">
        <f t="array" ref="O112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123" s="5" cm="1">
        <f t="array" ref="P112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123" s="5" cm="1">
        <f t="array" ref="Q1123">MAX(IF((ProjectInfoTable[ProjectName]=ContinuousStatsTable[[#This Row],[ProjectName]]),(ProjectInfoTable[ProjectName]=ContinuousStatsTable[[#This Row],[ProjectName]])*ProjectInfoTable[ConfidenceInterval]))</f>
        <v>0.95</v>
      </c>
      <c r="R1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123" s="5" cm="1">
        <f t="array" ref="S1123">MIN(IF((ContinuousStatsTable[GroupByKey]=ContinuousStatsTable[[#This Row],[GroupByKey]]),(ContinuousStatsTable[GroupByKey]=ContinuousStatsTable[[#This Row],[GroupByKey]])*ContinuousStatsTable[Average]))</f>
        <v>33.840029614371403</v>
      </c>
      <c r="T1123" s="5" cm="1">
        <f t="array" ref="T1123">MAX(IF((ContinuousStatsTable[GroupByKey]=ContinuousStatsTable[[#This Row],[GroupByKey]]),(ContinuousStatsTable[GroupByKey]=ContinuousStatsTable[[#This Row],[GroupByKey]])*ContinuousStatsTable[Average]))</f>
        <v>34.468085106383</v>
      </c>
      <c r="U1123" s="5">
        <f>IF((ContinuousStatsTable[[#This Row],[RepsRequested]]&gt;1),ContinuousStatsTable[[#This Row],[HalfWidth]],ContinuousStatsTable[[#This Row],[BatchMeansHalfWidth]])</f>
        <v>5.7059994756210479E-2</v>
      </c>
    </row>
    <row r="1124" spans="1:21" x14ac:dyDescent="0.35">
      <c r="A1124" t="s">
        <v>68</v>
      </c>
      <c r="B1124" t="s">
        <v>70</v>
      </c>
      <c r="C1124">
        <v>25</v>
      </c>
      <c r="D1124" t="s">
        <v>114</v>
      </c>
      <c r="E1124" t="s">
        <v>101</v>
      </c>
      <c r="F1124" t="s">
        <v>102</v>
      </c>
      <c r="G1124">
        <v>0.10702652038581199</v>
      </c>
      <c r="H1124">
        <v>4.1498246597558297E-2</v>
      </c>
      <c r="I1124">
        <v>0</v>
      </c>
      <c r="J1124">
        <v>1</v>
      </c>
      <c r="K1124">
        <v>0</v>
      </c>
      <c r="L1124">
        <v>0</v>
      </c>
      <c r="M112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124" s="5" cm="1">
        <f t="array" ref="N1124">MAX(IF((ProjectInfoTable[ProjectName]=ContinuousStatsTable[[#This Row],[ProjectName]]),(ProjectInfoTable[ProjectName]=ContinuousStatsTable[[#This Row],[ProjectName]])*ProjectInfoTable[NumberOfReplications]))</f>
        <v>40</v>
      </c>
      <c r="O1124" s="5" cm="1">
        <f t="array" ref="O112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124" s="5" cm="1">
        <f t="array" ref="P112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124" s="5" cm="1">
        <f t="array" ref="Q1124">MAX(IF((ProjectInfoTable[ProjectName]=ContinuousStatsTable[[#This Row],[ProjectName]]),(ProjectInfoTable[ProjectName]=ContinuousStatsTable[[#This Row],[ProjectName]])*ProjectInfoTable[ConfidenceInterval]))</f>
        <v>0.95</v>
      </c>
      <c r="R1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124" s="5" cm="1">
        <f t="array" ref="S1124">MIN(IF((ContinuousStatsTable[GroupByKey]=ContinuousStatsTable[[#This Row],[GroupByKey]]),(ContinuousStatsTable[GroupByKey]=ContinuousStatsTable[[#This Row],[GroupByKey]])*ContinuousStatsTable[Average]))</f>
        <v>5.2407092959504499E-2</v>
      </c>
      <c r="T1124" s="5" cm="1">
        <f t="array" ref="T1124">MAX(IF((ContinuousStatsTable[GroupByKey]=ContinuousStatsTable[[#This Row],[GroupByKey]]),(ContinuousStatsTable[GroupByKey]=ContinuousStatsTable[[#This Row],[GroupByKey]])*ContinuousStatsTable[Average]))</f>
        <v>0.13103116230963199</v>
      </c>
      <c r="U1124" s="5">
        <f>IF((ContinuousStatsTable[[#This Row],[RepsRequested]]&gt;1),ContinuousStatsTable[[#This Row],[HalfWidth]],ContinuousStatsTable[[#This Row],[BatchMeansHalfWidth]])</f>
        <v>7.2364318332914495E-3</v>
      </c>
    </row>
    <row r="1125" spans="1:21" x14ac:dyDescent="0.35">
      <c r="A1125" t="s">
        <v>68</v>
      </c>
      <c r="B1125" t="s">
        <v>70</v>
      </c>
      <c r="C1125">
        <v>25</v>
      </c>
      <c r="D1125" t="s">
        <v>114</v>
      </c>
      <c r="E1125" t="s">
        <v>103</v>
      </c>
      <c r="F1125" t="s">
        <v>102</v>
      </c>
      <c r="G1125">
        <v>2.9608491100643102</v>
      </c>
      <c r="H1125">
        <v>0.994126342419275</v>
      </c>
      <c r="I1125">
        <v>0</v>
      </c>
      <c r="J1125">
        <v>17</v>
      </c>
      <c r="K1125">
        <v>0</v>
      </c>
      <c r="L1125">
        <v>0</v>
      </c>
      <c r="M112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125" s="5" cm="1">
        <f t="array" ref="N1125">MAX(IF((ProjectInfoTable[ProjectName]=ContinuousStatsTable[[#This Row],[ProjectName]]),(ProjectInfoTable[ProjectName]=ContinuousStatsTable[[#This Row],[ProjectName]])*ProjectInfoTable[NumberOfReplications]))</f>
        <v>40</v>
      </c>
      <c r="O1125" s="5" cm="1">
        <f t="array" ref="O112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125" s="5" cm="1">
        <f t="array" ref="P112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125" s="5" cm="1">
        <f t="array" ref="Q1125">MAX(IF((ProjectInfoTable[ProjectName]=ContinuousStatsTable[[#This Row],[ProjectName]]),(ProjectInfoTable[ProjectName]=ContinuousStatsTable[[#This Row],[ProjectName]])*ProjectInfoTable[ConfidenceInterval]))</f>
        <v>0.95</v>
      </c>
      <c r="R1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125" s="5" cm="1">
        <f t="array" ref="S1125">MIN(IF((ContinuousStatsTable[GroupByKey]=ContinuousStatsTable[[#This Row],[GroupByKey]]),(ContinuousStatsTable[GroupByKey]=ContinuousStatsTable[[#This Row],[GroupByKey]])*ContinuousStatsTable[Average]))</f>
        <v>1.4135292926674801</v>
      </c>
      <c r="T1125" s="5" cm="1">
        <f t="array" ref="T1125">MAX(IF((ContinuousStatsTable[GroupByKey]=ContinuousStatsTable[[#This Row],[GroupByKey]]),(ContinuousStatsTable[GroupByKey]=ContinuousStatsTable[[#This Row],[GroupByKey]])*ContinuousStatsTable[Average]))</f>
        <v>3.63156438765147</v>
      </c>
      <c r="U1125" s="5">
        <f>IF((ContinuousStatsTable[[#This Row],[RepsRequested]]&gt;1),ContinuousStatsTable[[#This Row],[HalfWidth]],ContinuousStatsTable[[#This Row],[BatchMeansHalfWidth]])</f>
        <v>0.17088156037632463</v>
      </c>
    </row>
    <row r="1126" spans="1:21" x14ac:dyDescent="0.35">
      <c r="A1126" t="s">
        <v>68</v>
      </c>
      <c r="B1126" t="s">
        <v>70</v>
      </c>
      <c r="C1126">
        <v>25</v>
      </c>
      <c r="D1126" t="s">
        <v>114</v>
      </c>
      <c r="E1126" t="s">
        <v>104</v>
      </c>
      <c r="F1126" t="s">
        <v>102</v>
      </c>
      <c r="G1126">
        <v>33.486975770571902</v>
      </c>
      <c r="H1126">
        <v>2E+20</v>
      </c>
      <c r="I1126">
        <v>0</v>
      </c>
      <c r="J1126">
        <v>36</v>
      </c>
      <c r="K1126">
        <v>36</v>
      </c>
      <c r="L1126">
        <v>0</v>
      </c>
      <c r="M112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126" s="5" cm="1">
        <f t="array" ref="N1126">MAX(IF((ProjectInfoTable[ProjectName]=ContinuousStatsTable[[#This Row],[ProjectName]]),(ProjectInfoTable[ProjectName]=ContinuousStatsTable[[#This Row],[ProjectName]])*ProjectInfoTable[NumberOfReplications]))</f>
        <v>40</v>
      </c>
      <c r="O1126" s="5" cm="1">
        <f t="array" ref="O112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126" s="5" cm="1">
        <f t="array" ref="P112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126" s="5" cm="1">
        <f t="array" ref="Q1126">MAX(IF((ProjectInfoTable[ProjectName]=ContinuousStatsTable[[#This Row],[ProjectName]]),(ProjectInfoTable[ProjectName]=ContinuousStatsTable[[#This Row],[ProjectName]])*ProjectInfoTable[ConfidenceInterval]))</f>
        <v>0.95</v>
      </c>
      <c r="R1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126" s="5" cm="1">
        <f t="array" ref="S1126">MIN(IF((ContinuousStatsTable[GroupByKey]=ContinuousStatsTable[[#This Row],[GroupByKey]]),(ContinuousStatsTable[GroupByKey]=ContinuousStatsTable[[#This Row],[GroupByKey]])*ContinuousStatsTable[Average]))</f>
        <v>32.66897321215</v>
      </c>
      <c r="T1126" s="5" cm="1">
        <f t="array" ref="T1126">MAX(IF((ContinuousStatsTable[GroupByKey]=ContinuousStatsTable[[#This Row],[GroupByKey]]),(ContinuousStatsTable[GroupByKey]=ContinuousStatsTable[[#This Row],[GroupByKey]])*ContinuousStatsTable[Average]))</f>
        <v>34.468085106383</v>
      </c>
      <c r="U1126" s="5">
        <f>IF((ContinuousStatsTable[[#This Row],[RepsRequested]]&gt;1),ContinuousStatsTable[[#This Row],[HalfWidth]],ContinuousStatsTable[[#This Row],[BatchMeansHalfWidth]])</f>
        <v>0.15911903310216846</v>
      </c>
    </row>
    <row r="1127" spans="1:21" x14ac:dyDescent="0.35">
      <c r="A1127" t="s">
        <v>68</v>
      </c>
      <c r="B1127" t="s">
        <v>70</v>
      </c>
      <c r="C1127">
        <v>26</v>
      </c>
      <c r="D1127" t="s">
        <v>71</v>
      </c>
      <c r="E1127" t="s">
        <v>98</v>
      </c>
      <c r="F1127" t="s">
        <v>73</v>
      </c>
      <c r="G1127">
        <v>9.0120031322812703E-3</v>
      </c>
      <c r="H1127">
        <v>2E+20</v>
      </c>
      <c r="I1127">
        <v>0</v>
      </c>
      <c r="J1127">
        <v>2</v>
      </c>
      <c r="K1127">
        <v>0</v>
      </c>
      <c r="L1127">
        <v>0</v>
      </c>
      <c r="M112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127" s="5" cm="1">
        <f t="array" ref="N1127">MAX(IF((ProjectInfoTable[ProjectName]=ContinuousStatsTable[[#This Row],[ProjectName]]),(ProjectInfoTable[ProjectName]=ContinuousStatsTable[[#This Row],[ProjectName]])*ProjectInfoTable[NumberOfReplications]))</f>
        <v>40</v>
      </c>
      <c r="O1127" s="5" cm="1">
        <f t="array" ref="O112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127" s="5" cm="1">
        <f t="array" ref="P112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127" s="5" cm="1">
        <f t="array" ref="Q1127">MAX(IF((ProjectInfoTable[ProjectName]=ContinuousStatsTable[[#This Row],[ProjectName]]),(ProjectInfoTable[ProjectName]=ContinuousStatsTable[[#This Row],[ProjectName]])*ProjectInfoTable[ConfidenceInterval]))</f>
        <v>0.95</v>
      </c>
      <c r="R1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127" s="5" cm="1">
        <f t="array" ref="S1127">MIN(IF((ContinuousStatsTable[GroupByKey]=ContinuousStatsTable[[#This Row],[GroupByKey]]),(ContinuousStatsTable[GroupByKey]=ContinuousStatsTable[[#This Row],[GroupByKey]])*ContinuousStatsTable[Average]))</f>
        <v>0</v>
      </c>
      <c r="T1127" s="5" cm="1">
        <f t="array" ref="T1127">MAX(IF((ContinuousStatsTable[GroupByKey]=ContinuousStatsTable[[#This Row],[GroupByKey]]),(ContinuousStatsTable[GroupByKey]=ContinuousStatsTable[[#This Row],[GroupByKey]])*ContinuousStatsTable[Average]))</f>
        <v>0.39810019353189602</v>
      </c>
      <c r="U1127" s="5">
        <f>IF((ContinuousStatsTable[[#This Row],[RepsRequested]]&gt;1),ContinuousStatsTable[[#This Row],[HalfWidth]],ContinuousStatsTable[[#This Row],[BatchMeansHalfWidth]])</f>
        <v>3.517181568707349E-2</v>
      </c>
    </row>
    <row r="1128" spans="1:21" x14ac:dyDescent="0.35">
      <c r="A1128" t="s">
        <v>68</v>
      </c>
      <c r="B1128" t="s">
        <v>70</v>
      </c>
      <c r="C1128">
        <v>26</v>
      </c>
      <c r="D1128" t="s">
        <v>77</v>
      </c>
      <c r="E1128" t="s">
        <v>98</v>
      </c>
      <c r="F1128" t="s">
        <v>73</v>
      </c>
      <c r="G1128">
        <v>7.61376620408977</v>
      </c>
      <c r="H1128">
        <v>2E+20</v>
      </c>
      <c r="I1128">
        <v>0</v>
      </c>
      <c r="J1128">
        <v>39</v>
      </c>
      <c r="K1128">
        <v>4</v>
      </c>
      <c r="L1128">
        <v>0</v>
      </c>
      <c r="M112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128" s="5" cm="1">
        <f t="array" ref="N1128">MAX(IF((ProjectInfoTable[ProjectName]=ContinuousStatsTable[[#This Row],[ProjectName]]),(ProjectInfoTable[ProjectName]=ContinuousStatsTable[[#This Row],[ProjectName]])*ProjectInfoTable[NumberOfReplications]))</f>
        <v>40</v>
      </c>
      <c r="O1128" s="5" cm="1">
        <f t="array" ref="O112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128" s="5" cm="1">
        <f t="array" ref="P112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128" s="5" cm="1">
        <f t="array" ref="Q1128">MAX(IF((ProjectInfoTable[ProjectName]=ContinuousStatsTable[[#This Row],[ProjectName]]),(ProjectInfoTable[ProjectName]=ContinuousStatsTable[[#This Row],[ProjectName]])*ProjectInfoTable[ConfidenceInterval]))</f>
        <v>0.95</v>
      </c>
      <c r="R1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128" s="5" cm="1">
        <f t="array" ref="S1128">MIN(IF((ContinuousStatsTable[GroupByKey]=ContinuousStatsTable[[#This Row],[GroupByKey]]),(ContinuousStatsTable[GroupByKey]=ContinuousStatsTable[[#This Row],[GroupByKey]])*ContinuousStatsTable[Average]))</f>
        <v>1.97697145350313</v>
      </c>
      <c r="T1128" s="5" cm="1">
        <f t="array" ref="T1128">MAX(IF((ContinuousStatsTable[GroupByKey]=ContinuousStatsTable[[#This Row],[GroupByKey]]),(ContinuousStatsTable[GroupByKey]=ContinuousStatsTable[[#This Row],[GroupByKey]])*ContinuousStatsTable[Average]))</f>
        <v>41.178919364966802</v>
      </c>
      <c r="U1128" s="5">
        <f>IF((ContinuousStatsTable[[#This Row],[RepsRequested]]&gt;1),ContinuousStatsTable[[#This Row],[HalfWidth]],ContinuousStatsTable[[#This Row],[BatchMeansHalfWidth]])</f>
        <v>3.4233048293887243</v>
      </c>
    </row>
    <row r="1129" spans="1:21" x14ac:dyDescent="0.35">
      <c r="A1129" t="s">
        <v>68</v>
      </c>
      <c r="B1129" t="s">
        <v>70</v>
      </c>
      <c r="C1129">
        <v>26</v>
      </c>
      <c r="D1129" t="s">
        <v>78</v>
      </c>
      <c r="E1129" t="s">
        <v>98</v>
      </c>
      <c r="F1129" t="s">
        <v>73</v>
      </c>
      <c r="G1129">
        <v>0.80728697316723097</v>
      </c>
      <c r="H1129">
        <v>2E+20</v>
      </c>
      <c r="I1129">
        <v>0</v>
      </c>
      <c r="J1129">
        <v>6</v>
      </c>
      <c r="K1129">
        <v>0</v>
      </c>
      <c r="L1129">
        <v>0</v>
      </c>
      <c r="M112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129" s="5" cm="1">
        <f t="array" ref="N1129">MAX(IF((ProjectInfoTable[ProjectName]=ContinuousStatsTable[[#This Row],[ProjectName]]),(ProjectInfoTable[ProjectName]=ContinuousStatsTable[[#This Row],[ProjectName]])*ProjectInfoTable[NumberOfReplications]))</f>
        <v>40</v>
      </c>
      <c r="O1129" s="5" cm="1">
        <f t="array" ref="O112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129" s="5" cm="1">
        <f t="array" ref="P112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129" s="5" cm="1">
        <f t="array" ref="Q1129">MAX(IF((ProjectInfoTable[ProjectName]=ContinuousStatsTable[[#This Row],[ProjectName]]),(ProjectInfoTable[ProjectName]=ContinuousStatsTable[[#This Row],[ProjectName]])*ProjectInfoTable[ConfidenceInterval]))</f>
        <v>0.95</v>
      </c>
      <c r="R1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129" s="5" cm="1">
        <f t="array" ref="S1129">MIN(IF((ContinuousStatsTable[GroupByKey]=ContinuousStatsTable[[#This Row],[GroupByKey]]),(ContinuousStatsTable[GroupByKey]=ContinuousStatsTable[[#This Row],[GroupByKey]])*ContinuousStatsTable[Average]))</f>
        <v>0.454771552839979</v>
      </c>
      <c r="T1129" s="5" cm="1">
        <f t="array" ref="T1129">MAX(IF((ContinuousStatsTable[GroupByKey]=ContinuousStatsTable[[#This Row],[GroupByKey]]),(ContinuousStatsTable[GroupByKey]=ContinuousStatsTable[[#This Row],[GroupByKey]])*ContinuousStatsTable[Average]))</f>
        <v>19.253696848776201</v>
      </c>
      <c r="U1129" s="5">
        <f>IF((ContinuousStatsTable[[#This Row],[RepsRequested]]&gt;1),ContinuousStatsTable[[#This Row],[HalfWidth]],ContinuousStatsTable[[#This Row],[BatchMeansHalfWidth]])</f>
        <v>1.1662037419143689</v>
      </c>
    </row>
    <row r="1130" spans="1:21" x14ac:dyDescent="0.35">
      <c r="A1130" t="s">
        <v>68</v>
      </c>
      <c r="B1130" t="s">
        <v>70</v>
      </c>
      <c r="C1130">
        <v>26</v>
      </c>
      <c r="D1130" t="s">
        <v>79</v>
      </c>
      <c r="E1130" t="s">
        <v>99</v>
      </c>
      <c r="F1130" t="s">
        <v>81</v>
      </c>
      <c r="G1130">
        <v>21.9304442695591</v>
      </c>
      <c r="H1130">
        <v>2E+20</v>
      </c>
      <c r="I1130">
        <v>0</v>
      </c>
      <c r="J1130">
        <v>62</v>
      </c>
      <c r="K1130">
        <v>34</v>
      </c>
      <c r="L1130">
        <v>0</v>
      </c>
      <c r="M113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130" s="5" cm="1">
        <f t="array" ref="N1130">MAX(IF((ProjectInfoTable[ProjectName]=ContinuousStatsTable[[#This Row],[ProjectName]]),(ProjectInfoTable[ProjectName]=ContinuousStatsTable[[#This Row],[ProjectName]])*ProjectInfoTable[NumberOfReplications]))</f>
        <v>40</v>
      </c>
      <c r="O1130" s="5" cm="1">
        <f t="array" ref="O113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130" s="5" cm="1">
        <f t="array" ref="P113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130" s="5" cm="1">
        <f t="array" ref="Q1130">MAX(IF((ProjectInfoTable[ProjectName]=ContinuousStatsTable[[#This Row],[ProjectName]]),(ProjectInfoTable[ProjectName]=ContinuousStatsTable[[#This Row],[ProjectName]])*ProjectInfoTable[ConfidenceInterval]))</f>
        <v>0.95</v>
      </c>
      <c r="R1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130" s="5" cm="1">
        <f t="array" ref="S1130">MIN(IF((ContinuousStatsTable[GroupByKey]=ContinuousStatsTable[[#This Row],[GroupByKey]]),(ContinuousStatsTable[GroupByKey]=ContinuousStatsTable[[#This Row],[GroupByKey]])*ContinuousStatsTable[Average]))</f>
        <v>13.1688445993387</v>
      </c>
      <c r="T1130" s="5" cm="1">
        <f t="array" ref="T1130">MAX(IF((ContinuousStatsTable[GroupByKey]=ContinuousStatsTable[[#This Row],[GroupByKey]]),(ContinuousStatsTable[GroupByKey]=ContinuousStatsTable[[#This Row],[GroupByKey]])*ContinuousStatsTable[Average]))</f>
        <v>68.135346638049199</v>
      </c>
      <c r="U1130" s="5">
        <f>IF((ContinuousStatsTable[[#This Row],[RepsRequested]]&gt;1),ContinuousStatsTable[[#This Row],[HalfWidth]],ContinuousStatsTable[[#This Row],[BatchMeansHalfWidth]])</f>
        <v>4.6926448559231861</v>
      </c>
    </row>
    <row r="1131" spans="1:21" x14ac:dyDescent="0.35">
      <c r="A1131" t="s">
        <v>68</v>
      </c>
      <c r="B1131" t="s">
        <v>70</v>
      </c>
      <c r="C1131">
        <v>26</v>
      </c>
      <c r="D1131" t="s">
        <v>87</v>
      </c>
      <c r="E1131" t="s">
        <v>98</v>
      </c>
      <c r="F1131" t="s">
        <v>73</v>
      </c>
      <c r="G1131">
        <v>3.5528542963189701E-3</v>
      </c>
      <c r="H1131">
        <v>2E+20</v>
      </c>
      <c r="I1131">
        <v>0</v>
      </c>
      <c r="J1131">
        <v>10</v>
      </c>
      <c r="K1131">
        <v>0</v>
      </c>
      <c r="L1131">
        <v>0</v>
      </c>
      <c r="M113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131" s="5" cm="1">
        <f t="array" ref="N1131">MAX(IF((ProjectInfoTable[ProjectName]=ContinuousStatsTable[[#This Row],[ProjectName]]),(ProjectInfoTable[ProjectName]=ContinuousStatsTable[[#This Row],[ProjectName]])*ProjectInfoTable[NumberOfReplications]))</f>
        <v>40</v>
      </c>
      <c r="O1131" s="5" cm="1">
        <f t="array" ref="O113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131" s="5" cm="1">
        <f t="array" ref="P113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131" s="5" cm="1">
        <f t="array" ref="Q1131">MAX(IF((ProjectInfoTable[ProjectName]=ContinuousStatsTable[[#This Row],[ProjectName]]),(ProjectInfoTable[ProjectName]=ContinuousStatsTable[[#This Row],[ProjectName]])*ProjectInfoTable[ConfidenceInterval]))</f>
        <v>0.95</v>
      </c>
      <c r="R1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131" s="5" cm="1">
        <f t="array" ref="S1131">MIN(IF((ContinuousStatsTable[GroupByKey]=ContinuousStatsTable[[#This Row],[GroupByKey]]),(ContinuousStatsTable[GroupByKey]=ContinuousStatsTable[[#This Row],[GroupByKey]])*ContinuousStatsTable[Average]))</f>
        <v>0</v>
      </c>
      <c r="T1131" s="5" cm="1">
        <f t="array" ref="T1131">MAX(IF((ContinuousStatsTable[GroupByKey]=ContinuousStatsTable[[#This Row],[GroupByKey]]),(ContinuousStatsTable[GroupByKey]=ContinuousStatsTable[[#This Row],[GroupByKey]])*ContinuousStatsTable[Average]))</f>
        <v>0.33740401833613798</v>
      </c>
      <c r="U1131" s="5">
        <f>IF((ContinuousStatsTable[[#This Row],[RepsRequested]]&gt;1),ContinuousStatsTable[[#This Row],[HalfWidth]],ContinuousStatsTable[[#This Row],[BatchMeansHalfWidth]])</f>
        <v>2.7365839349572658E-2</v>
      </c>
    </row>
    <row r="1132" spans="1:21" x14ac:dyDescent="0.35">
      <c r="A1132" t="s">
        <v>68</v>
      </c>
      <c r="B1132" t="s">
        <v>70</v>
      </c>
      <c r="C1132">
        <v>26</v>
      </c>
      <c r="D1132" t="s">
        <v>100</v>
      </c>
      <c r="E1132" t="s">
        <v>101</v>
      </c>
      <c r="F1132" t="s">
        <v>102</v>
      </c>
      <c r="G1132">
        <v>0.69002979586309598</v>
      </c>
      <c r="H1132">
        <v>2E+20</v>
      </c>
      <c r="I1132">
        <v>0</v>
      </c>
      <c r="J1132">
        <v>1</v>
      </c>
      <c r="K1132">
        <v>1</v>
      </c>
      <c r="L1132">
        <v>0</v>
      </c>
      <c r="M113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132" s="5" cm="1">
        <f t="array" ref="N1132">MAX(IF((ProjectInfoTable[ProjectName]=ContinuousStatsTable[[#This Row],[ProjectName]]),(ProjectInfoTable[ProjectName]=ContinuousStatsTable[[#This Row],[ProjectName]])*ProjectInfoTable[NumberOfReplications]))</f>
        <v>40</v>
      </c>
      <c r="O1132" s="5" cm="1">
        <f t="array" ref="O113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132" s="5" cm="1">
        <f t="array" ref="P113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132" s="5" cm="1">
        <f t="array" ref="Q1132">MAX(IF((ProjectInfoTable[ProjectName]=ContinuousStatsTable[[#This Row],[ProjectName]]),(ProjectInfoTable[ProjectName]=ContinuousStatsTable[[#This Row],[ProjectName]])*ProjectInfoTable[ConfidenceInterval]))</f>
        <v>0.95</v>
      </c>
      <c r="R1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132" s="5" cm="1">
        <f t="array" ref="S1132">MIN(IF((ContinuousStatsTable[GroupByKey]=ContinuousStatsTable[[#This Row],[GroupByKey]]),(ContinuousStatsTable[GroupByKey]=ContinuousStatsTable[[#This Row],[GroupByKey]])*ContinuousStatsTable[Average]))</f>
        <v>0.460239554527484</v>
      </c>
      <c r="T1132" s="5" cm="1">
        <f t="array" ref="T1132">MAX(IF((ContinuousStatsTable[GroupByKey]=ContinuousStatsTable[[#This Row],[GroupByKey]]),(ContinuousStatsTable[GroupByKey]=ContinuousStatsTable[[#This Row],[GroupByKey]])*ContinuousStatsTable[Average]))</f>
        <v>1</v>
      </c>
      <c r="U1132" s="5">
        <f>IF((ContinuousStatsTable[[#This Row],[RepsRequested]]&gt;1),ContinuousStatsTable[[#This Row],[HalfWidth]],ContinuousStatsTable[[#This Row],[BatchMeansHalfWidth]])</f>
        <v>4.1864622421722578E-2</v>
      </c>
    </row>
    <row r="1133" spans="1:21" x14ac:dyDescent="0.35">
      <c r="A1133" t="s">
        <v>68</v>
      </c>
      <c r="B1133" t="s">
        <v>70</v>
      </c>
      <c r="C1133">
        <v>26</v>
      </c>
      <c r="D1133" t="s">
        <v>100</v>
      </c>
      <c r="E1133" t="s">
        <v>103</v>
      </c>
      <c r="F1133" t="s">
        <v>102</v>
      </c>
      <c r="G1133">
        <v>2.0700893875892898</v>
      </c>
      <c r="H1133">
        <v>2E+20</v>
      </c>
      <c r="I1133">
        <v>0</v>
      </c>
      <c r="J1133">
        <v>3</v>
      </c>
      <c r="K1133">
        <v>3</v>
      </c>
      <c r="L1133">
        <v>0</v>
      </c>
      <c r="M113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133" s="5" cm="1">
        <f t="array" ref="N1133">MAX(IF((ProjectInfoTable[ProjectName]=ContinuousStatsTable[[#This Row],[ProjectName]]),(ProjectInfoTable[ProjectName]=ContinuousStatsTable[[#This Row],[ProjectName]])*ProjectInfoTable[NumberOfReplications]))</f>
        <v>40</v>
      </c>
      <c r="O1133" s="5" cm="1">
        <f t="array" ref="O113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133" s="5" cm="1">
        <f t="array" ref="P113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133" s="5" cm="1">
        <f t="array" ref="Q1133">MAX(IF((ProjectInfoTable[ProjectName]=ContinuousStatsTable[[#This Row],[ProjectName]]),(ProjectInfoTable[ProjectName]=ContinuousStatsTable[[#This Row],[ProjectName]])*ProjectInfoTable[ConfidenceInterval]))</f>
        <v>0.95</v>
      </c>
      <c r="R1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133" s="5" cm="1">
        <f t="array" ref="S1133">MIN(IF((ContinuousStatsTable[GroupByKey]=ContinuousStatsTable[[#This Row],[GroupByKey]]),(ContinuousStatsTable[GroupByKey]=ContinuousStatsTable[[#This Row],[GroupByKey]])*ContinuousStatsTable[Average]))</f>
        <v>1.38071866358245</v>
      </c>
      <c r="T1133" s="5" cm="1">
        <f t="array" ref="T1133">MAX(IF((ContinuousStatsTable[GroupByKey]=ContinuousStatsTable[[#This Row],[GroupByKey]]),(ContinuousStatsTable[GroupByKey]=ContinuousStatsTable[[#This Row],[GroupByKey]])*ContinuousStatsTable[Average]))</f>
        <v>3</v>
      </c>
      <c r="U1133" s="5">
        <f>IF((ContinuousStatsTable[[#This Row],[RepsRequested]]&gt;1),ContinuousStatsTable[[#This Row],[HalfWidth]],ContinuousStatsTable[[#This Row],[BatchMeansHalfWidth]])</f>
        <v>0.1255938672651678</v>
      </c>
    </row>
    <row r="1134" spans="1:21" x14ac:dyDescent="0.35">
      <c r="A1134" t="s">
        <v>68</v>
      </c>
      <c r="B1134" t="s">
        <v>70</v>
      </c>
      <c r="C1134">
        <v>26</v>
      </c>
      <c r="D1134" t="s">
        <v>100</v>
      </c>
      <c r="E1134" t="s">
        <v>104</v>
      </c>
      <c r="F1134" t="s">
        <v>102</v>
      </c>
      <c r="G1134">
        <v>3</v>
      </c>
      <c r="H1134">
        <v>2E+20</v>
      </c>
      <c r="I1134">
        <v>3</v>
      </c>
      <c r="J1134">
        <v>3</v>
      </c>
      <c r="K1134">
        <v>3</v>
      </c>
      <c r="L1134">
        <v>0</v>
      </c>
      <c r="M113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134" s="5" cm="1">
        <f t="array" ref="N1134">MAX(IF((ProjectInfoTable[ProjectName]=ContinuousStatsTable[[#This Row],[ProjectName]]),(ProjectInfoTable[ProjectName]=ContinuousStatsTable[[#This Row],[ProjectName]])*ProjectInfoTable[NumberOfReplications]))</f>
        <v>40</v>
      </c>
      <c r="O1134" s="5" cm="1">
        <f t="array" ref="O1134">IFERROR(AVERAGE(IF((ContinuousStatsTable[GroupByKey]=ContinuousStatsTable[[#This Row],[GroupByKey]]),(ContinuousStatsTable[GroupByKey]=ContinuousStatsTable[[#This Row],[GroupByKey]])*ContinuousStatsTable[Average])),0)</f>
        <v>3</v>
      </c>
      <c r="P1134" s="5" cm="1">
        <f t="array" ref="P1134">IFERROR(_xlfn.STDEV.S(IF((ContinuousStatsTable[GroupByKey]=ContinuousStatsTable[[#This Row],[GroupByKey]]),(ContinuousStatsTable[GroupByKey]=ContinuousStatsTable[[#This Row],[GroupByKey]])*ContinuousStatsTable[Average])),0)</f>
        <v>0</v>
      </c>
      <c r="Q1134" s="5" cm="1">
        <f t="array" ref="Q1134">MAX(IF((ProjectInfoTable[ProjectName]=ContinuousStatsTable[[#This Row],[ProjectName]]),(ProjectInfoTable[ProjectName]=ContinuousStatsTable[[#This Row],[ProjectName]])*ProjectInfoTable[ConfidenceInterval]))</f>
        <v>0.95</v>
      </c>
      <c r="R1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4" s="5" cm="1">
        <f t="array" ref="S1134">MIN(IF((ContinuousStatsTable[GroupByKey]=ContinuousStatsTable[[#This Row],[GroupByKey]]),(ContinuousStatsTable[GroupByKey]=ContinuousStatsTable[[#This Row],[GroupByKey]])*ContinuousStatsTable[Average]))</f>
        <v>3</v>
      </c>
      <c r="T1134" s="5" cm="1">
        <f t="array" ref="T1134">MAX(IF((ContinuousStatsTable[GroupByKey]=ContinuousStatsTable[[#This Row],[GroupByKey]]),(ContinuousStatsTable[GroupByKey]=ContinuousStatsTable[[#This Row],[GroupByKey]])*ContinuousStatsTable[Average]))</f>
        <v>3</v>
      </c>
      <c r="U1134" s="5">
        <f>IF((ContinuousStatsTable[[#This Row],[RepsRequested]]&gt;1),ContinuousStatsTable[[#This Row],[HalfWidth]],ContinuousStatsTable[[#This Row],[BatchMeansHalfWidth]])</f>
        <v>0</v>
      </c>
    </row>
    <row r="1135" spans="1:21" x14ac:dyDescent="0.35">
      <c r="A1135" t="s">
        <v>68</v>
      </c>
      <c r="B1135" t="s">
        <v>70</v>
      </c>
      <c r="C1135">
        <v>26</v>
      </c>
      <c r="D1135" t="s">
        <v>105</v>
      </c>
      <c r="E1135" t="s">
        <v>101</v>
      </c>
      <c r="F1135" t="s">
        <v>102</v>
      </c>
      <c r="G1135">
        <v>0.73964637028801306</v>
      </c>
      <c r="H1135">
        <v>2E+20</v>
      </c>
      <c r="I1135">
        <v>0</v>
      </c>
      <c r="J1135">
        <v>1</v>
      </c>
      <c r="K1135">
        <v>0</v>
      </c>
      <c r="L1135">
        <v>0</v>
      </c>
      <c r="M113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135" s="5" cm="1">
        <f t="array" ref="N1135">MAX(IF((ProjectInfoTable[ProjectName]=ContinuousStatsTable[[#This Row],[ProjectName]]),(ProjectInfoTable[ProjectName]=ContinuousStatsTable[[#This Row],[ProjectName]])*ProjectInfoTable[NumberOfReplications]))</f>
        <v>40</v>
      </c>
      <c r="O1135" s="5" cm="1">
        <f t="array" ref="O113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135" s="5" cm="1">
        <f t="array" ref="P113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135" s="5" cm="1">
        <f t="array" ref="Q1135">MAX(IF((ProjectInfoTable[ProjectName]=ContinuousStatsTable[[#This Row],[ProjectName]]),(ProjectInfoTable[ProjectName]=ContinuousStatsTable[[#This Row],[ProjectName]])*ProjectInfoTable[ConfidenceInterval]))</f>
        <v>0.95</v>
      </c>
      <c r="R1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135" s="5" cm="1">
        <f t="array" ref="S1135">MIN(IF((ContinuousStatsTable[GroupByKey]=ContinuousStatsTable[[#This Row],[GroupByKey]]),(ContinuousStatsTable[GroupByKey]=ContinuousStatsTable[[#This Row],[GroupByKey]])*ContinuousStatsTable[Average]))</f>
        <v>0.51093143286290499</v>
      </c>
      <c r="T1135" s="5" cm="1">
        <f t="array" ref="T1135">MAX(IF((ContinuousStatsTable[GroupByKey]=ContinuousStatsTable[[#This Row],[GroupByKey]]),(ContinuousStatsTable[GroupByKey]=ContinuousStatsTable[[#This Row],[GroupByKey]])*ContinuousStatsTable[Average]))</f>
        <v>0.99324124232539002</v>
      </c>
      <c r="U1135" s="5">
        <f>IF((ContinuousStatsTable[[#This Row],[RepsRequested]]&gt;1),ContinuousStatsTable[[#This Row],[HalfWidth]],ContinuousStatsTable[[#This Row],[BatchMeansHalfWidth]])</f>
        <v>3.8036249547188657E-2</v>
      </c>
    </row>
    <row r="1136" spans="1:21" x14ac:dyDescent="0.35">
      <c r="A1136" t="s">
        <v>68</v>
      </c>
      <c r="B1136" t="s">
        <v>70</v>
      </c>
      <c r="C1136">
        <v>26</v>
      </c>
      <c r="D1136" t="s">
        <v>105</v>
      </c>
      <c r="E1136" t="s">
        <v>103</v>
      </c>
      <c r="F1136" t="s">
        <v>102</v>
      </c>
      <c r="G1136">
        <v>1.4792927405760301</v>
      </c>
      <c r="H1136">
        <v>2E+20</v>
      </c>
      <c r="I1136">
        <v>0</v>
      </c>
      <c r="J1136">
        <v>2</v>
      </c>
      <c r="K1136">
        <v>0</v>
      </c>
      <c r="L1136">
        <v>0</v>
      </c>
      <c r="M113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136" s="5" cm="1">
        <f t="array" ref="N1136">MAX(IF((ProjectInfoTable[ProjectName]=ContinuousStatsTable[[#This Row],[ProjectName]]),(ProjectInfoTable[ProjectName]=ContinuousStatsTable[[#This Row],[ProjectName]])*ProjectInfoTable[NumberOfReplications]))</f>
        <v>40</v>
      </c>
      <c r="O1136" s="5" cm="1">
        <f t="array" ref="O113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136" s="5" cm="1">
        <f t="array" ref="P113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136" s="5" cm="1">
        <f t="array" ref="Q1136">MAX(IF((ProjectInfoTable[ProjectName]=ContinuousStatsTable[[#This Row],[ProjectName]]),(ProjectInfoTable[ProjectName]=ContinuousStatsTable[[#This Row],[ProjectName]])*ProjectInfoTable[ConfidenceInterval]))</f>
        <v>0.95</v>
      </c>
      <c r="R1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136" s="5" cm="1">
        <f t="array" ref="S1136">MIN(IF((ContinuousStatsTable[GroupByKey]=ContinuousStatsTable[[#This Row],[GroupByKey]]),(ContinuousStatsTable[GroupByKey]=ContinuousStatsTable[[#This Row],[GroupByKey]])*ContinuousStatsTable[Average]))</f>
        <v>1.02186286572581</v>
      </c>
      <c r="T1136" s="5" cm="1">
        <f t="array" ref="T1136">MAX(IF((ContinuousStatsTable[GroupByKey]=ContinuousStatsTable[[#This Row],[GroupByKey]]),(ContinuousStatsTable[GroupByKey]=ContinuousStatsTable[[#This Row],[GroupByKey]])*ContinuousStatsTable[Average]))</f>
        <v>1.98648248465078</v>
      </c>
      <c r="U1136" s="5">
        <f>IF((ContinuousStatsTable[[#This Row],[RepsRequested]]&gt;1),ContinuousStatsTable[[#This Row],[HalfWidth]],ContinuousStatsTable[[#This Row],[BatchMeansHalfWidth]])</f>
        <v>7.6072499094375606E-2</v>
      </c>
    </row>
    <row r="1137" spans="1:21" x14ac:dyDescent="0.35">
      <c r="A1137" t="s">
        <v>68</v>
      </c>
      <c r="B1137" t="s">
        <v>70</v>
      </c>
      <c r="C1137">
        <v>26</v>
      </c>
      <c r="D1137" t="s">
        <v>105</v>
      </c>
      <c r="E1137" t="s">
        <v>104</v>
      </c>
      <c r="F1137" t="s">
        <v>102</v>
      </c>
      <c r="G1137">
        <v>2</v>
      </c>
      <c r="H1137">
        <v>2E+20</v>
      </c>
      <c r="I1137">
        <v>2</v>
      </c>
      <c r="J1137">
        <v>2</v>
      </c>
      <c r="K1137">
        <v>2</v>
      </c>
      <c r="L1137">
        <v>0</v>
      </c>
      <c r="M113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137" s="5" cm="1">
        <f t="array" ref="N1137">MAX(IF((ProjectInfoTable[ProjectName]=ContinuousStatsTable[[#This Row],[ProjectName]]),(ProjectInfoTable[ProjectName]=ContinuousStatsTable[[#This Row],[ProjectName]])*ProjectInfoTable[NumberOfReplications]))</f>
        <v>40</v>
      </c>
      <c r="O1137" s="5" cm="1">
        <f t="array" ref="O1137">IFERROR(AVERAGE(IF((ContinuousStatsTable[GroupByKey]=ContinuousStatsTable[[#This Row],[GroupByKey]]),(ContinuousStatsTable[GroupByKey]=ContinuousStatsTable[[#This Row],[GroupByKey]])*ContinuousStatsTable[Average])),0)</f>
        <v>2</v>
      </c>
      <c r="P1137" s="5" cm="1">
        <f t="array" ref="P1137">IFERROR(_xlfn.STDEV.S(IF((ContinuousStatsTable[GroupByKey]=ContinuousStatsTable[[#This Row],[GroupByKey]]),(ContinuousStatsTable[GroupByKey]=ContinuousStatsTable[[#This Row],[GroupByKey]])*ContinuousStatsTable[Average])),0)</f>
        <v>0</v>
      </c>
      <c r="Q1137" s="5" cm="1">
        <f t="array" ref="Q1137">MAX(IF((ProjectInfoTable[ProjectName]=ContinuousStatsTable[[#This Row],[ProjectName]]),(ProjectInfoTable[ProjectName]=ContinuousStatsTable[[#This Row],[ProjectName]])*ProjectInfoTable[ConfidenceInterval]))</f>
        <v>0.95</v>
      </c>
      <c r="R1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7" s="5" cm="1">
        <f t="array" ref="S1137">MIN(IF((ContinuousStatsTable[GroupByKey]=ContinuousStatsTable[[#This Row],[GroupByKey]]),(ContinuousStatsTable[GroupByKey]=ContinuousStatsTable[[#This Row],[GroupByKey]])*ContinuousStatsTable[Average]))</f>
        <v>2</v>
      </c>
      <c r="T1137" s="5" cm="1">
        <f t="array" ref="T1137">MAX(IF((ContinuousStatsTable[GroupByKey]=ContinuousStatsTable[[#This Row],[GroupByKey]]),(ContinuousStatsTable[GroupByKey]=ContinuousStatsTable[[#This Row],[GroupByKey]])*ContinuousStatsTable[Average]))</f>
        <v>2</v>
      </c>
      <c r="U1137" s="5">
        <f>IF((ContinuousStatsTable[[#This Row],[RepsRequested]]&gt;1),ContinuousStatsTable[[#This Row],[HalfWidth]],ContinuousStatsTable[[#This Row],[BatchMeansHalfWidth]])</f>
        <v>0</v>
      </c>
    </row>
    <row r="1138" spans="1:21" x14ac:dyDescent="0.35">
      <c r="A1138" t="s">
        <v>68</v>
      </c>
      <c r="B1138" t="s">
        <v>70</v>
      </c>
      <c r="C1138">
        <v>26</v>
      </c>
      <c r="D1138" t="s">
        <v>106</v>
      </c>
      <c r="E1138" t="s">
        <v>101</v>
      </c>
      <c r="F1138" t="s">
        <v>102</v>
      </c>
      <c r="G1138">
        <v>3.1589057660621603E-2</v>
      </c>
      <c r="H1138">
        <v>2E+20</v>
      </c>
      <c r="I1138">
        <v>0</v>
      </c>
      <c r="J1138">
        <v>1</v>
      </c>
      <c r="K1138">
        <v>0</v>
      </c>
      <c r="L1138">
        <v>0</v>
      </c>
      <c r="M113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138" s="5" cm="1">
        <f t="array" ref="N1138">MAX(IF((ProjectInfoTable[ProjectName]=ContinuousStatsTable[[#This Row],[ProjectName]]),(ProjectInfoTable[ProjectName]=ContinuousStatsTable[[#This Row],[ProjectName]])*ProjectInfoTable[NumberOfReplications]))</f>
        <v>40</v>
      </c>
      <c r="O1138" s="5" cm="1">
        <f t="array" ref="O113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138" s="5" cm="1">
        <f t="array" ref="P113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138" s="5" cm="1">
        <f t="array" ref="Q1138">MAX(IF((ProjectInfoTable[ProjectName]=ContinuousStatsTable[[#This Row],[ProjectName]]),(ProjectInfoTable[ProjectName]=ContinuousStatsTable[[#This Row],[ProjectName]])*ProjectInfoTable[ConfidenceInterval]))</f>
        <v>0.95</v>
      </c>
      <c r="R1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138" s="5" cm="1">
        <f t="array" ref="S1138">MIN(IF((ContinuousStatsTable[GroupByKey]=ContinuousStatsTable[[#This Row],[GroupByKey]]),(ContinuousStatsTable[GroupByKey]=ContinuousStatsTable[[#This Row],[GroupByKey]])*ContinuousStatsTable[Average]))</f>
        <v>1.4048189417398899E-2</v>
      </c>
      <c r="T1138" s="5" cm="1">
        <f t="array" ref="T1138">MAX(IF((ContinuousStatsTable[GroupByKey]=ContinuousStatsTable[[#This Row],[GroupByKey]]),(ContinuousStatsTable[GroupByKey]=ContinuousStatsTable[[#This Row],[GroupByKey]])*ContinuousStatsTable[Average]))</f>
        <v>4.5875370133509598E-2</v>
      </c>
      <c r="U1138" s="5">
        <f>IF((ContinuousStatsTable[[#This Row],[RepsRequested]]&gt;1),ContinuousStatsTable[[#This Row],[HalfWidth]],ContinuousStatsTable[[#This Row],[BatchMeansHalfWidth]])</f>
        <v>2.1678538559285762E-3</v>
      </c>
    </row>
    <row r="1139" spans="1:21" x14ac:dyDescent="0.35">
      <c r="A1139" t="s">
        <v>68</v>
      </c>
      <c r="B1139" t="s">
        <v>70</v>
      </c>
      <c r="C1139">
        <v>26</v>
      </c>
      <c r="D1139" t="s">
        <v>106</v>
      </c>
      <c r="E1139" t="s">
        <v>103</v>
      </c>
      <c r="F1139" t="s">
        <v>102</v>
      </c>
      <c r="G1139">
        <v>3.1589057660621603E-2</v>
      </c>
      <c r="H1139">
        <v>2E+20</v>
      </c>
      <c r="I1139">
        <v>0</v>
      </c>
      <c r="J1139">
        <v>1</v>
      </c>
      <c r="K1139">
        <v>0</v>
      </c>
      <c r="L1139">
        <v>0</v>
      </c>
      <c r="M113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139" s="5" cm="1">
        <f t="array" ref="N1139">MAX(IF((ProjectInfoTable[ProjectName]=ContinuousStatsTable[[#This Row],[ProjectName]]),(ProjectInfoTable[ProjectName]=ContinuousStatsTable[[#This Row],[ProjectName]])*ProjectInfoTable[NumberOfReplications]))</f>
        <v>40</v>
      </c>
      <c r="O1139" s="5" cm="1">
        <f t="array" ref="O113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139" s="5" cm="1">
        <f t="array" ref="P113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139" s="5" cm="1">
        <f t="array" ref="Q1139">MAX(IF((ProjectInfoTable[ProjectName]=ContinuousStatsTable[[#This Row],[ProjectName]]),(ProjectInfoTable[ProjectName]=ContinuousStatsTable[[#This Row],[ProjectName]])*ProjectInfoTable[ConfidenceInterval]))</f>
        <v>0.95</v>
      </c>
      <c r="R1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139" s="5" cm="1">
        <f t="array" ref="S1139">MIN(IF((ContinuousStatsTable[GroupByKey]=ContinuousStatsTable[[#This Row],[GroupByKey]]),(ContinuousStatsTable[GroupByKey]=ContinuousStatsTable[[#This Row],[GroupByKey]])*ContinuousStatsTable[Average]))</f>
        <v>1.4048189417398899E-2</v>
      </c>
      <c r="T1139" s="5" cm="1">
        <f t="array" ref="T1139">MAX(IF((ContinuousStatsTable[GroupByKey]=ContinuousStatsTable[[#This Row],[GroupByKey]]),(ContinuousStatsTable[GroupByKey]=ContinuousStatsTable[[#This Row],[GroupByKey]])*ContinuousStatsTable[Average]))</f>
        <v>4.5875370133509598E-2</v>
      </c>
      <c r="U1139" s="5">
        <f>IF((ContinuousStatsTable[[#This Row],[RepsRequested]]&gt;1),ContinuousStatsTable[[#This Row],[HalfWidth]],ContinuousStatsTable[[#This Row],[BatchMeansHalfWidth]])</f>
        <v>2.1678538559285762E-3</v>
      </c>
    </row>
    <row r="1140" spans="1:21" x14ac:dyDescent="0.35">
      <c r="A1140" t="s">
        <v>68</v>
      </c>
      <c r="B1140" t="s">
        <v>70</v>
      </c>
      <c r="C1140">
        <v>26</v>
      </c>
      <c r="D1140" t="s">
        <v>106</v>
      </c>
      <c r="E1140" t="s">
        <v>104</v>
      </c>
      <c r="F1140" t="s">
        <v>102</v>
      </c>
      <c r="G1140">
        <v>1</v>
      </c>
      <c r="H1140">
        <v>2E+20</v>
      </c>
      <c r="I1140">
        <v>1</v>
      </c>
      <c r="J1140">
        <v>1</v>
      </c>
      <c r="K1140">
        <v>1</v>
      </c>
      <c r="L1140">
        <v>0</v>
      </c>
      <c r="M114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140" s="5" cm="1">
        <f t="array" ref="N1140">MAX(IF((ProjectInfoTable[ProjectName]=ContinuousStatsTable[[#This Row],[ProjectName]]),(ProjectInfoTable[ProjectName]=ContinuousStatsTable[[#This Row],[ProjectName]])*ProjectInfoTable[NumberOfReplications]))</f>
        <v>40</v>
      </c>
      <c r="O1140" s="5" cm="1">
        <f t="array" ref="O1140">IFERROR(AVERAGE(IF((ContinuousStatsTable[GroupByKey]=ContinuousStatsTable[[#This Row],[GroupByKey]]),(ContinuousStatsTable[GroupByKey]=ContinuousStatsTable[[#This Row],[GroupByKey]])*ContinuousStatsTable[Average])),0)</f>
        <v>1</v>
      </c>
      <c r="P1140" s="5" cm="1">
        <f t="array" ref="P1140">IFERROR(_xlfn.STDEV.S(IF((ContinuousStatsTable[GroupByKey]=ContinuousStatsTable[[#This Row],[GroupByKey]]),(ContinuousStatsTable[GroupByKey]=ContinuousStatsTable[[#This Row],[GroupByKey]])*ContinuousStatsTable[Average])),0)</f>
        <v>0</v>
      </c>
      <c r="Q1140" s="5" cm="1">
        <f t="array" ref="Q1140">MAX(IF((ProjectInfoTable[ProjectName]=ContinuousStatsTable[[#This Row],[ProjectName]]),(ProjectInfoTable[ProjectName]=ContinuousStatsTable[[#This Row],[ProjectName]])*ProjectInfoTable[ConfidenceInterval]))</f>
        <v>0.95</v>
      </c>
      <c r="R1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0" s="5" cm="1">
        <f t="array" ref="S1140">MIN(IF((ContinuousStatsTable[GroupByKey]=ContinuousStatsTable[[#This Row],[GroupByKey]]),(ContinuousStatsTable[GroupByKey]=ContinuousStatsTable[[#This Row],[GroupByKey]])*ContinuousStatsTable[Average]))</f>
        <v>1</v>
      </c>
      <c r="T1140" s="5" cm="1">
        <f t="array" ref="T1140">MAX(IF((ContinuousStatsTable[GroupByKey]=ContinuousStatsTable[[#This Row],[GroupByKey]]),(ContinuousStatsTable[GroupByKey]=ContinuousStatsTable[[#This Row],[GroupByKey]])*ContinuousStatsTable[Average]))</f>
        <v>1</v>
      </c>
      <c r="U1140" s="5">
        <f>IF((ContinuousStatsTable[[#This Row],[RepsRequested]]&gt;1),ContinuousStatsTable[[#This Row],[HalfWidth]],ContinuousStatsTable[[#This Row],[BatchMeansHalfWidth]])</f>
        <v>0</v>
      </c>
    </row>
    <row r="1141" spans="1:21" x14ac:dyDescent="0.35">
      <c r="A1141" t="s">
        <v>68</v>
      </c>
      <c r="B1141" t="s">
        <v>70</v>
      </c>
      <c r="C1141">
        <v>26</v>
      </c>
      <c r="D1141" t="s">
        <v>88</v>
      </c>
      <c r="E1141" t="s">
        <v>98</v>
      </c>
      <c r="F1141" t="s">
        <v>73</v>
      </c>
      <c r="G1141">
        <v>0</v>
      </c>
      <c r="H1141">
        <v>2E+20</v>
      </c>
      <c r="I1141">
        <v>0</v>
      </c>
      <c r="J1141">
        <v>0</v>
      </c>
      <c r="K1141">
        <v>0</v>
      </c>
      <c r="L1141">
        <v>0</v>
      </c>
      <c r="M114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141" s="5" cm="1">
        <f t="array" ref="N1141">MAX(IF((ProjectInfoTable[ProjectName]=ContinuousStatsTable[[#This Row],[ProjectName]]),(ProjectInfoTable[ProjectName]=ContinuousStatsTable[[#This Row],[ProjectName]])*ProjectInfoTable[NumberOfReplications]))</f>
        <v>40</v>
      </c>
      <c r="O1141" s="5" cm="1">
        <f t="array" ref="O1141">IFERROR(AVERAGE(IF((ContinuousStatsTable[GroupByKey]=ContinuousStatsTable[[#This Row],[GroupByKey]]),(ContinuousStatsTable[GroupByKey]=ContinuousStatsTable[[#This Row],[GroupByKey]])*ContinuousStatsTable[Average])),0)</f>
        <v>0</v>
      </c>
      <c r="P1141" s="5" cm="1">
        <f t="array" ref="P1141">IFERROR(_xlfn.STDEV.S(IF((ContinuousStatsTable[GroupByKey]=ContinuousStatsTable[[#This Row],[GroupByKey]]),(ContinuousStatsTable[GroupByKey]=ContinuousStatsTable[[#This Row],[GroupByKey]])*ContinuousStatsTable[Average])),0)</f>
        <v>0</v>
      </c>
      <c r="Q1141" s="5" cm="1">
        <f t="array" ref="Q1141">MAX(IF((ProjectInfoTable[ProjectName]=ContinuousStatsTable[[#This Row],[ProjectName]]),(ProjectInfoTable[ProjectName]=ContinuousStatsTable[[#This Row],[ProjectName]])*ProjectInfoTable[ConfidenceInterval]))</f>
        <v>0.95</v>
      </c>
      <c r="R1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1" s="5" cm="1">
        <f t="array" ref="S1141">MIN(IF((ContinuousStatsTable[GroupByKey]=ContinuousStatsTable[[#This Row],[GroupByKey]]),(ContinuousStatsTable[GroupByKey]=ContinuousStatsTable[[#This Row],[GroupByKey]])*ContinuousStatsTable[Average]))</f>
        <v>0</v>
      </c>
      <c r="T1141" s="5" cm="1">
        <f t="array" ref="T1141">MAX(IF((ContinuousStatsTable[GroupByKey]=ContinuousStatsTable[[#This Row],[GroupByKey]]),(ContinuousStatsTable[GroupByKey]=ContinuousStatsTable[[#This Row],[GroupByKey]])*ContinuousStatsTable[Average]))</f>
        <v>0</v>
      </c>
      <c r="U1141" s="5">
        <f>IF((ContinuousStatsTable[[#This Row],[RepsRequested]]&gt;1),ContinuousStatsTable[[#This Row],[HalfWidth]],ContinuousStatsTable[[#This Row],[BatchMeansHalfWidth]])</f>
        <v>0</v>
      </c>
    </row>
    <row r="1142" spans="1:21" x14ac:dyDescent="0.35">
      <c r="A1142" t="s">
        <v>68</v>
      </c>
      <c r="B1142" t="s">
        <v>70</v>
      </c>
      <c r="C1142">
        <v>26</v>
      </c>
      <c r="D1142" t="s">
        <v>89</v>
      </c>
      <c r="E1142" t="s">
        <v>98</v>
      </c>
      <c r="F1142" t="s">
        <v>73</v>
      </c>
      <c r="G1142">
        <v>0.41376459112854702</v>
      </c>
      <c r="H1142">
        <v>2E+20</v>
      </c>
      <c r="I1142">
        <v>0</v>
      </c>
      <c r="J1142">
        <v>8</v>
      </c>
      <c r="K1142">
        <v>0</v>
      </c>
      <c r="L1142">
        <v>0</v>
      </c>
      <c r="M114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142" s="5" cm="1">
        <f t="array" ref="N1142">MAX(IF((ProjectInfoTable[ProjectName]=ContinuousStatsTable[[#This Row],[ProjectName]]),(ProjectInfoTable[ProjectName]=ContinuousStatsTable[[#This Row],[ProjectName]])*ProjectInfoTable[NumberOfReplications]))</f>
        <v>40</v>
      </c>
      <c r="O1142" s="5" cm="1">
        <f t="array" ref="O114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142" s="5" cm="1">
        <f t="array" ref="P114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142" s="5" cm="1">
        <f t="array" ref="Q1142">MAX(IF((ProjectInfoTable[ProjectName]=ContinuousStatsTable[[#This Row],[ProjectName]]),(ProjectInfoTable[ProjectName]=ContinuousStatsTable[[#This Row],[ProjectName]])*ProjectInfoTable[ConfidenceInterval]))</f>
        <v>0.95</v>
      </c>
      <c r="R1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142" s="5" cm="1">
        <f t="array" ref="S1142">MIN(IF((ContinuousStatsTable[GroupByKey]=ContinuousStatsTable[[#This Row],[GroupByKey]]),(ContinuousStatsTable[GroupByKey]=ContinuousStatsTable[[#This Row],[GroupByKey]])*ContinuousStatsTable[Average]))</f>
        <v>0.204887090690615</v>
      </c>
      <c r="T1142" s="5" cm="1">
        <f t="array" ref="T1142">MAX(IF((ContinuousStatsTable[GroupByKey]=ContinuousStatsTable[[#This Row],[GroupByKey]]),(ContinuousStatsTable[GroupByKey]=ContinuousStatsTable[[#This Row],[GroupByKey]])*ContinuousStatsTable[Average]))</f>
        <v>0.964264608806778</v>
      </c>
      <c r="U1142" s="5">
        <f>IF((ContinuousStatsTable[[#This Row],[RepsRequested]]&gt;1),ContinuousStatsTable[[#This Row],[HalfWidth]],ContinuousStatsTable[[#This Row],[BatchMeansHalfWidth]])</f>
        <v>4.9144138657566706E-2</v>
      </c>
    </row>
    <row r="1143" spans="1:21" x14ac:dyDescent="0.35">
      <c r="A1143" t="s">
        <v>68</v>
      </c>
      <c r="B1143" t="s">
        <v>70</v>
      </c>
      <c r="C1143">
        <v>26</v>
      </c>
      <c r="D1143" t="s">
        <v>107</v>
      </c>
      <c r="E1143" t="s">
        <v>101</v>
      </c>
      <c r="F1143" t="s">
        <v>102</v>
      </c>
      <c r="G1143">
        <v>0.10814428476415899</v>
      </c>
      <c r="H1143">
        <v>2E+20</v>
      </c>
      <c r="I1143">
        <v>0</v>
      </c>
      <c r="J1143">
        <v>1</v>
      </c>
      <c r="K1143">
        <v>0</v>
      </c>
      <c r="L1143">
        <v>0</v>
      </c>
      <c r="M114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143" s="5" cm="1">
        <f t="array" ref="N1143">MAX(IF((ProjectInfoTable[ProjectName]=ContinuousStatsTable[[#This Row],[ProjectName]]),(ProjectInfoTable[ProjectName]=ContinuousStatsTable[[#This Row],[ProjectName]])*ProjectInfoTable[NumberOfReplications]))</f>
        <v>40</v>
      </c>
      <c r="O1143" s="5" cm="1">
        <f t="array" ref="O114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143" s="5" cm="1">
        <f t="array" ref="P114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143" s="5" cm="1">
        <f t="array" ref="Q1143">MAX(IF((ProjectInfoTable[ProjectName]=ContinuousStatsTable[[#This Row],[ProjectName]]),(ProjectInfoTable[ProjectName]=ContinuousStatsTable[[#This Row],[ProjectName]])*ProjectInfoTable[ConfidenceInterval]))</f>
        <v>0.95</v>
      </c>
      <c r="R1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143" s="5" cm="1">
        <f t="array" ref="S1143">MIN(IF((ContinuousStatsTable[GroupByKey]=ContinuousStatsTable[[#This Row],[GroupByKey]]),(ContinuousStatsTable[GroupByKey]=ContinuousStatsTable[[#This Row],[GroupByKey]])*ContinuousStatsTable[Average]))</f>
        <v>5.37537032568541E-2</v>
      </c>
      <c r="T1143" s="5" cm="1">
        <f t="array" ref="T1143">MAX(IF((ContinuousStatsTable[GroupByKey]=ContinuousStatsTable[[#This Row],[GroupByKey]]),(ContinuousStatsTable[GroupByKey]=ContinuousStatsTable[[#This Row],[GroupByKey]])*ContinuousStatsTable[Average]))</f>
        <v>0.25294900578934798</v>
      </c>
      <c r="U1143" s="5">
        <f>IF((ContinuousStatsTable[[#This Row],[RepsRequested]]&gt;1),ContinuousStatsTable[[#This Row],[HalfWidth]],ContinuousStatsTable[[#This Row],[BatchMeansHalfWidth]])</f>
        <v>1.2546446473909312E-2</v>
      </c>
    </row>
    <row r="1144" spans="1:21" x14ac:dyDescent="0.35">
      <c r="A1144" t="s">
        <v>68</v>
      </c>
      <c r="B1144" t="s">
        <v>70</v>
      </c>
      <c r="C1144">
        <v>26</v>
      </c>
      <c r="D1144" t="s">
        <v>107</v>
      </c>
      <c r="E1144" t="s">
        <v>103</v>
      </c>
      <c r="F1144" t="s">
        <v>102</v>
      </c>
      <c r="G1144">
        <v>0.21628856952831901</v>
      </c>
      <c r="H1144">
        <v>2E+20</v>
      </c>
      <c r="I1144">
        <v>0</v>
      </c>
      <c r="J1144">
        <v>2</v>
      </c>
      <c r="K1144">
        <v>0</v>
      </c>
      <c r="L1144">
        <v>0</v>
      </c>
      <c r="M114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144" s="5" cm="1">
        <f t="array" ref="N1144">MAX(IF((ProjectInfoTable[ProjectName]=ContinuousStatsTable[[#This Row],[ProjectName]]),(ProjectInfoTable[ProjectName]=ContinuousStatsTable[[#This Row],[ProjectName]])*ProjectInfoTable[NumberOfReplications]))</f>
        <v>40</v>
      </c>
      <c r="O1144" s="5" cm="1">
        <f t="array" ref="O114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144" s="5" cm="1">
        <f t="array" ref="P114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144" s="5" cm="1">
        <f t="array" ref="Q1144">MAX(IF((ProjectInfoTable[ProjectName]=ContinuousStatsTable[[#This Row],[ProjectName]]),(ProjectInfoTable[ProjectName]=ContinuousStatsTable[[#This Row],[ProjectName]])*ProjectInfoTable[ConfidenceInterval]))</f>
        <v>0.95</v>
      </c>
      <c r="R1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144" s="5" cm="1">
        <f t="array" ref="S1144">MIN(IF((ContinuousStatsTable[GroupByKey]=ContinuousStatsTable[[#This Row],[GroupByKey]]),(ContinuousStatsTable[GroupByKey]=ContinuousStatsTable[[#This Row],[GroupByKey]])*ContinuousStatsTable[Average]))</f>
        <v>0.10750740651370801</v>
      </c>
      <c r="T1144" s="5" cm="1">
        <f t="array" ref="T1144">MAX(IF((ContinuousStatsTable[GroupByKey]=ContinuousStatsTable[[#This Row],[GroupByKey]]),(ContinuousStatsTable[GroupByKey]=ContinuousStatsTable[[#This Row],[GroupByKey]])*ContinuousStatsTable[Average]))</f>
        <v>0.50589801157869696</v>
      </c>
      <c r="U1144" s="5">
        <f>IF((ContinuousStatsTable[[#This Row],[RepsRequested]]&gt;1),ContinuousStatsTable[[#This Row],[HalfWidth]],ContinuousStatsTable[[#This Row],[BatchMeansHalfWidth]])</f>
        <v>2.5092892947818527E-2</v>
      </c>
    </row>
    <row r="1145" spans="1:21" x14ac:dyDescent="0.35">
      <c r="A1145" t="s">
        <v>68</v>
      </c>
      <c r="B1145" t="s">
        <v>70</v>
      </c>
      <c r="C1145">
        <v>26</v>
      </c>
      <c r="D1145" t="s">
        <v>107</v>
      </c>
      <c r="E1145" t="s">
        <v>104</v>
      </c>
      <c r="F1145" t="s">
        <v>102</v>
      </c>
      <c r="G1145">
        <v>2</v>
      </c>
      <c r="H1145">
        <v>2E+20</v>
      </c>
      <c r="I1145">
        <v>2</v>
      </c>
      <c r="J1145">
        <v>2</v>
      </c>
      <c r="K1145">
        <v>2</v>
      </c>
      <c r="L1145">
        <v>0</v>
      </c>
      <c r="M114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145" s="5" cm="1">
        <f t="array" ref="N1145">MAX(IF((ProjectInfoTable[ProjectName]=ContinuousStatsTable[[#This Row],[ProjectName]]),(ProjectInfoTable[ProjectName]=ContinuousStatsTable[[#This Row],[ProjectName]])*ProjectInfoTable[NumberOfReplications]))</f>
        <v>40</v>
      </c>
      <c r="O1145" s="5" cm="1">
        <f t="array" ref="O1145">IFERROR(AVERAGE(IF((ContinuousStatsTable[GroupByKey]=ContinuousStatsTable[[#This Row],[GroupByKey]]),(ContinuousStatsTable[GroupByKey]=ContinuousStatsTable[[#This Row],[GroupByKey]])*ContinuousStatsTable[Average])),0)</f>
        <v>2</v>
      </c>
      <c r="P1145" s="5" cm="1">
        <f t="array" ref="P1145">IFERROR(_xlfn.STDEV.S(IF((ContinuousStatsTable[GroupByKey]=ContinuousStatsTable[[#This Row],[GroupByKey]]),(ContinuousStatsTable[GroupByKey]=ContinuousStatsTable[[#This Row],[GroupByKey]])*ContinuousStatsTable[Average])),0)</f>
        <v>0</v>
      </c>
      <c r="Q1145" s="5" cm="1">
        <f t="array" ref="Q1145">MAX(IF((ProjectInfoTable[ProjectName]=ContinuousStatsTable[[#This Row],[ProjectName]]),(ProjectInfoTable[ProjectName]=ContinuousStatsTable[[#This Row],[ProjectName]])*ProjectInfoTable[ConfidenceInterval]))</f>
        <v>0.95</v>
      </c>
      <c r="R1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5" s="5" cm="1">
        <f t="array" ref="S1145">MIN(IF((ContinuousStatsTable[GroupByKey]=ContinuousStatsTable[[#This Row],[GroupByKey]]),(ContinuousStatsTable[GroupByKey]=ContinuousStatsTable[[#This Row],[GroupByKey]])*ContinuousStatsTable[Average]))</f>
        <v>2</v>
      </c>
      <c r="T1145" s="5" cm="1">
        <f t="array" ref="T1145">MAX(IF((ContinuousStatsTable[GroupByKey]=ContinuousStatsTable[[#This Row],[GroupByKey]]),(ContinuousStatsTable[GroupByKey]=ContinuousStatsTable[[#This Row],[GroupByKey]])*ContinuousStatsTable[Average]))</f>
        <v>2</v>
      </c>
      <c r="U1145" s="5">
        <f>IF((ContinuousStatsTable[[#This Row],[RepsRequested]]&gt;1),ContinuousStatsTable[[#This Row],[HalfWidth]],ContinuousStatsTable[[#This Row],[BatchMeansHalfWidth]])</f>
        <v>0</v>
      </c>
    </row>
    <row r="1146" spans="1:21" x14ac:dyDescent="0.35">
      <c r="A1146" t="s">
        <v>68</v>
      </c>
      <c r="B1146" t="s">
        <v>70</v>
      </c>
      <c r="C1146">
        <v>26</v>
      </c>
      <c r="D1146" t="s">
        <v>90</v>
      </c>
      <c r="E1146" t="s">
        <v>98</v>
      </c>
      <c r="F1146" t="s">
        <v>73</v>
      </c>
      <c r="G1146">
        <v>0</v>
      </c>
      <c r="H1146">
        <v>2E+20</v>
      </c>
      <c r="I1146">
        <v>0</v>
      </c>
      <c r="J1146">
        <v>0</v>
      </c>
      <c r="K1146">
        <v>0</v>
      </c>
      <c r="L1146">
        <v>0</v>
      </c>
      <c r="M114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146" s="5" cm="1">
        <f t="array" ref="N1146">MAX(IF((ProjectInfoTable[ProjectName]=ContinuousStatsTable[[#This Row],[ProjectName]]),(ProjectInfoTable[ProjectName]=ContinuousStatsTable[[#This Row],[ProjectName]])*ProjectInfoTable[NumberOfReplications]))</f>
        <v>40</v>
      </c>
      <c r="O1146" s="5" cm="1">
        <f t="array" ref="O114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146" s="5" cm="1">
        <f t="array" ref="P114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146" s="5" cm="1">
        <f t="array" ref="Q1146">MAX(IF((ProjectInfoTable[ProjectName]=ContinuousStatsTable[[#This Row],[ProjectName]]),(ProjectInfoTable[ProjectName]=ContinuousStatsTable[[#This Row],[ProjectName]])*ProjectInfoTable[ConfidenceInterval]))</f>
        <v>0.95</v>
      </c>
      <c r="R1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146" s="5" cm="1">
        <f t="array" ref="S1146">MIN(IF((ContinuousStatsTable[GroupByKey]=ContinuousStatsTable[[#This Row],[GroupByKey]]),(ContinuousStatsTable[GroupByKey]=ContinuousStatsTable[[#This Row],[GroupByKey]])*ContinuousStatsTable[Average]))</f>
        <v>0</v>
      </c>
      <c r="T1146" s="5" cm="1">
        <f t="array" ref="T1146">MAX(IF((ContinuousStatsTable[GroupByKey]=ContinuousStatsTable[[#This Row],[GroupByKey]]),(ContinuousStatsTable[GroupByKey]=ContinuousStatsTable[[#This Row],[GroupByKey]])*ContinuousStatsTable[Average]))</f>
        <v>3.9129347275412202E-2</v>
      </c>
      <c r="U1146" s="5">
        <f>IF((ContinuousStatsTable[[#This Row],[RepsRequested]]&gt;1),ContinuousStatsTable[[#This Row],[HalfWidth]],ContinuousStatsTable[[#This Row],[BatchMeansHalfWidth]])</f>
        <v>2.9617305217409431E-3</v>
      </c>
    </row>
    <row r="1147" spans="1:21" x14ac:dyDescent="0.35">
      <c r="A1147" t="s">
        <v>68</v>
      </c>
      <c r="B1147" t="s">
        <v>70</v>
      </c>
      <c r="C1147">
        <v>26</v>
      </c>
      <c r="D1147" t="s">
        <v>91</v>
      </c>
      <c r="E1147" t="s">
        <v>98</v>
      </c>
      <c r="F1147" t="s">
        <v>73</v>
      </c>
      <c r="G1147">
        <v>8.2521027216903593E-3</v>
      </c>
      <c r="H1147">
        <v>2E+20</v>
      </c>
      <c r="I1147">
        <v>0</v>
      </c>
      <c r="J1147">
        <v>2</v>
      </c>
      <c r="K1147">
        <v>0</v>
      </c>
      <c r="L1147">
        <v>0</v>
      </c>
      <c r="M114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147" s="5" cm="1">
        <f t="array" ref="N1147">MAX(IF((ProjectInfoTable[ProjectName]=ContinuousStatsTable[[#This Row],[ProjectName]]),(ProjectInfoTable[ProjectName]=ContinuousStatsTable[[#This Row],[ProjectName]])*ProjectInfoTable[NumberOfReplications]))</f>
        <v>40</v>
      </c>
      <c r="O1147" s="5" cm="1">
        <f t="array" ref="O114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147" s="5" cm="1">
        <f t="array" ref="P114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147" s="5" cm="1">
        <f t="array" ref="Q1147">MAX(IF((ProjectInfoTable[ProjectName]=ContinuousStatsTable[[#This Row],[ProjectName]]),(ProjectInfoTable[ProjectName]=ContinuousStatsTable[[#This Row],[ProjectName]])*ProjectInfoTable[ConfidenceInterval]))</f>
        <v>0.95</v>
      </c>
      <c r="R1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147" s="5" cm="1">
        <f t="array" ref="S1147">MIN(IF((ContinuousStatsTable[GroupByKey]=ContinuousStatsTable[[#This Row],[GroupByKey]]),(ContinuousStatsTable[GroupByKey]=ContinuousStatsTable[[#This Row],[GroupByKey]])*ContinuousStatsTable[Average]))</f>
        <v>0</v>
      </c>
      <c r="T1147" s="5" cm="1">
        <f t="array" ref="T1147">MAX(IF((ContinuousStatsTable[GroupByKey]=ContinuousStatsTable[[#This Row],[GroupByKey]]),(ContinuousStatsTable[GroupByKey]=ContinuousStatsTable[[#This Row],[GroupByKey]])*ContinuousStatsTable[Average]))</f>
        <v>5.1297285883804403E-2</v>
      </c>
      <c r="U1147" s="5">
        <f>IF((ContinuousStatsTable[[#This Row],[RepsRequested]]&gt;1),ContinuousStatsTable[[#This Row],[HalfWidth]],ContinuousStatsTable[[#This Row],[BatchMeansHalfWidth]])</f>
        <v>4.266409302196481E-3</v>
      </c>
    </row>
    <row r="1148" spans="1:21" x14ac:dyDescent="0.35">
      <c r="A1148" t="s">
        <v>68</v>
      </c>
      <c r="B1148" t="s">
        <v>70</v>
      </c>
      <c r="C1148">
        <v>26</v>
      </c>
      <c r="D1148" t="s">
        <v>92</v>
      </c>
      <c r="E1148" t="s">
        <v>98</v>
      </c>
      <c r="F1148" t="s">
        <v>73</v>
      </c>
      <c r="G1148">
        <v>3.7813523083567002</v>
      </c>
      <c r="H1148">
        <v>2E+20</v>
      </c>
      <c r="I1148">
        <v>0</v>
      </c>
      <c r="J1148">
        <v>10</v>
      </c>
      <c r="K1148">
        <v>5</v>
      </c>
      <c r="L1148">
        <v>0</v>
      </c>
      <c r="M114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148" s="5" cm="1">
        <f t="array" ref="N1148">MAX(IF((ProjectInfoTable[ProjectName]=ContinuousStatsTable[[#This Row],[ProjectName]]),(ProjectInfoTable[ProjectName]=ContinuousStatsTable[[#This Row],[ProjectName]])*ProjectInfoTable[NumberOfReplications]))</f>
        <v>40</v>
      </c>
      <c r="O1148" s="5" cm="1">
        <f t="array" ref="O114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148" s="5" cm="1">
        <f t="array" ref="P114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148" s="5" cm="1">
        <f t="array" ref="Q1148">MAX(IF((ProjectInfoTable[ProjectName]=ContinuousStatsTable[[#This Row],[ProjectName]]),(ProjectInfoTable[ProjectName]=ContinuousStatsTable[[#This Row],[ProjectName]])*ProjectInfoTable[ConfidenceInterval]))</f>
        <v>0.95</v>
      </c>
      <c r="R1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148" s="5" cm="1">
        <f t="array" ref="S1148">MIN(IF((ContinuousStatsTable[GroupByKey]=ContinuousStatsTable[[#This Row],[GroupByKey]]),(ContinuousStatsTable[GroupByKey]=ContinuousStatsTable[[#This Row],[GroupByKey]])*ContinuousStatsTable[Average]))</f>
        <v>3.0665287286053702</v>
      </c>
      <c r="T1148" s="5" cm="1">
        <f t="array" ref="T1148">MAX(IF((ContinuousStatsTable[GroupByKey]=ContinuousStatsTable[[#This Row],[GroupByKey]]),(ContinuousStatsTable[GroupByKey]=ContinuousStatsTable[[#This Row],[GroupByKey]])*ContinuousStatsTable[Average]))</f>
        <v>5.6439865641560401</v>
      </c>
      <c r="U1148" s="5">
        <f>IF((ContinuousStatsTable[[#This Row],[RepsRequested]]&gt;1),ContinuousStatsTable[[#This Row],[HalfWidth]],ContinuousStatsTable[[#This Row],[BatchMeansHalfWidth]])</f>
        <v>0.22493791736316851</v>
      </c>
    </row>
    <row r="1149" spans="1:21" x14ac:dyDescent="0.35">
      <c r="A1149" t="s">
        <v>68</v>
      </c>
      <c r="B1149" t="s">
        <v>70</v>
      </c>
      <c r="C1149">
        <v>26</v>
      </c>
      <c r="D1149" t="s">
        <v>94</v>
      </c>
      <c r="E1149" t="s">
        <v>98</v>
      </c>
      <c r="F1149" t="s">
        <v>73</v>
      </c>
      <c r="G1149">
        <v>0</v>
      </c>
      <c r="H1149">
        <v>2E+20</v>
      </c>
      <c r="I1149">
        <v>0</v>
      </c>
      <c r="J1149">
        <v>0</v>
      </c>
      <c r="K1149">
        <v>0</v>
      </c>
      <c r="L1149">
        <v>0</v>
      </c>
      <c r="M114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149" s="5" cm="1">
        <f t="array" ref="N1149">MAX(IF((ProjectInfoTable[ProjectName]=ContinuousStatsTable[[#This Row],[ProjectName]]),(ProjectInfoTable[ProjectName]=ContinuousStatsTable[[#This Row],[ProjectName]])*ProjectInfoTable[NumberOfReplications]))</f>
        <v>40</v>
      </c>
      <c r="O1149" s="5" cm="1">
        <f t="array" ref="O1149">IFERROR(AVERAGE(IF((ContinuousStatsTable[GroupByKey]=ContinuousStatsTable[[#This Row],[GroupByKey]]),(ContinuousStatsTable[GroupByKey]=ContinuousStatsTable[[#This Row],[GroupByKey]])*ContinuousStatsTable[Average])),0)</f>
        <v>0</v>
      </c>
      <c r="P1149" s="5" cm="1">
        <f t="array" ref="P1149">IFERROR(_xlfn.STDEV.S(IF((ContinuousStatsTable[GroupByKey]=ContinuousStatsTable[[#This Row],[GroupByKey]]),(ContinuousStatsTable[GroupByKey]=ContinuousStatsTable[[#This Row],[GroupByKey]])*ContinuousStatsTable[Average])),0)</f>
        <v>0</v>
      </c>
      <c r="Q1149" s="5" cm="1">
        <f t="array" ref="Q1149">MAX(IF((ProjectInfoTable[ProjectName]=ContinuousStatsTable[[#This Row],[ProjectName]]),(ProjectInfoTable[ProjectName]=ContinuousStatsTable[[#This Row],[ProjectName]])*ProjectInfoTable[ConfidenceInterval]))</f>
        <v>0.95</v>
      </c>
      <c r="R1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9" s="5" cm="1">
        <f t="array" ref="S1149">MIN(IF((ContinuousStatsTable[GroupByKey]=ContinuousStatsTable[[#This Row],[GroupByKey]]),(ContinuousStatsTable[GroupByKey]=ContinuousStatsTable[[#This Row],[GroupByKey]])*ContinuousStatsTable[Average]))</f>
        <v>0</v>
      </c>
      <c r="T1149" s="5" cm="1">
        <f t="array" ref="T1149">MAX(IF((ContinuousStatsTable[GroupByKey]=ContinuousStatsTable[[#This Row],[GroupByKey]]),(ContinuousStatsTable[GroupByKey]=ContinuousStatsTable[[#This Row],[GroupByKey]])*ContinuousStatsTable[Average]))</f>
        <v>0</v>
      </c>
      <c r="U1149" s="5">
        <f>IF((ContinuousStatsTable[[#This Row],[RepsRequested]]&gt;1),ContinuousStatsTable[[#This Row],[HalfWidth]],ContinuousStatsTable[[#This Row],[BatchMeansHalfWidth]])</f>
        <v>0</v>
      </c>
    </row>
    <row r="1150" spans="1:21" x14ac:dyDescent="0.35">
      <c r="A1150" t="s">
        <v>68</v>
      </c>
      <c r="B1150" t="s">
        <v>70</v>
      </c>
      <c r="C1150">
        <v>26</v>
      </c>
      <c r="D1150" t="s">
        <v>95</v>
      </c>
      <c r="E1150" t="s">
        <v>98</v>
      </c>
      <c r="F1150" t="s">
        <v>73</v>
      </c>
      <c r="G1150">
        <v>0.28520722157055201</v>
      </c>
      <c r="H1150">
        <v>2E+20</v>
      </c>
      <c r="I1150">
        <v>0</v>
      </c>
      <c r="J1150">
        <v>8</v>
      </c>
      <c r="K1150">
        <v>0</v>
      </c>
      <c r="L1150">
        <v>0</v>
      </c>
      <c r="M115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150" s="5" cm="1">
        <f t="array" ref="N1150">MAX(IF((ProjectInfoTable[ProjectName]=ContinuousStatsTable[[#This Row],[ProjectName]]),(ProjectInfoTable[ProjectName]=ContinuousStatsTable[[#This Row],[ProjectName]])*ProjectInfoTable[NumberOfReplications]))</f>
        <v>40</v>
      </c>
      <c r="O1150" s="5" cm="1">
        <f t="array" ref="O115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150" s="5" cm="1">
        <f t="array" ref="P115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150" s="5" cm="1">
        <f t="array" ref="Q1150">MAX(IF((ProjectInfoTable[ProjectName]=ContinuousStatsTable[[#This Row],[ProjectName]]),(ProjectInfoTable[ProjectName]=ContinuousStatsTable[[#This Row],[ProjectName]])*ProjectInfoTable[ConfidenceInterval]))</f>
        <v>0.95</v>
      </c>
      <c r="R1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150" s="5" cm="1">
        <f t="array" ref="S1150">MIN(IF((ContinuousStatsTable[GroupByKey]=ContinuousStatsTable[[#This Row],[GroupByKey]]),(ContinuousStatsTable[GroupByKey]=ContinuousStatsTable[[#This Row],[GroupByKey]])*ContinuousStatsTable[Average]))</f>
        <v>0</v>
      </c>
      <c r="T1150" s="5" cm="1">
        <f t="array" ref="T1150">MAX(IF((ContinuousStatsTable[GroupByKey]=ContinuousStatsTable[[#This Row],[GroupByKey]]),(ContinuousStatsTable[GroupByKey]=ContinuousStatsTable[[#This Row],[GroupByKey]])*ContinuousStatsTable[Average]))</f>
        <v>0.44531135910512998</v>
      </c>
      <c r="U1150" s="5">
        <f>IF((ContinuousStatsTable[[#This Row],[RepsRequested]]&gt;1),ContinuousStatsTable[[#This Row],[HalfWidth]],ContinuousStatsTable[[#This Row],[BatchMeansHalfWidth]])</f>
        <v>4.0313835051106688E-2</v>
      </c>
    </row>
    <row r="1151" spans="1:21" x14ac:dyDescent="0.35">
      <c r="A1151" t="s">
        <v>68</v>
      </c>
      <c r="B1151" t="s">
        <v>70</v>
      </c>
      <c r="C1151">
        <v>26</v>
      </c>
      <c r="D1151" t="s">
        <v>108</v>
      </c>
      <c r="E1151" t="s">
        <v>101</v>
      </c>
      <c r="F1151" t="s">
        <v>102</v>
      </c>
      <c r="G1151">
        <v>0</v>
      </c>
      <c r="H1151">
        <v>2E+20</v>
      </c>
      <c r="I1151">
        <v>0</v>
      </c>
      <c r="J1151">
        <v>0</v>
      </c>
      <c r="K1151">
        <v>0</v>
      </c>
      <c r="L1151">
        <v>0</v>
      </c>
      <c r="M115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151" s="5" cm="1">
        <f t="array" ref="N1151">MAX(IF((ProjectInfoTable[ProjectName]=ContinuousStatsTable[[#This Row],[ProjectName]]),(ProjectInfoTable[ProjectName]=ContinuousStatsTable[[#This Row],[ProjectName]])*ProjectInfoTable[NumberOfReplications]))</f>
        <v>40</v>
      </c>
      <c r="O1151" s="5" cm="1">
        <f t="array" ref="O1151">IFERROR(AVERAGE(IF((ContinuousStatsTable[GroupByKey]=ContinuousStatsTable[[#This Row],[GroupByKey]]),(ContinuousStatsTable[GroupByKey]=ContinuousStatsTable[[#This Row],[GroupByKey]])*ContinuousStatsTable[Average])),0)</f>
        <v>0</v>
      </c>
      <c r="P1151" s="5" cm="1">
        <f t="array" ref="P1151">IFERROR(_xlfn.STDEV.S(IF((ContinuousStatsTable[GroupByKey]=ContinuousStatsTable[[#This Row],[GroupByKey]]),(ContinuousStatsTable[GroupByKey]=ContinuousStatsTable[[#This Row],[GroupByKey]])*ContinuousStatsTable[Average])),0)</f>
        <v>0</v>
      </c>
      <c r="Q1151" s="5" cm="1">
        <f t="array" ref="Q1151">MAX(IF((ProjectInfoTable[ProjectName]=ContinuousStatsTable[[#This Row],[ProjectName]]),(ProjectInfoTable[ProjectName]=ContinuousStatsTable[[#This Row],[ProjectName]])*ProjectInfoTable[ConfidenceInterval]))</f>
        <v>0.95</v>
      </c>
      <c r="R1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1" s="5" cm="1">
        <f t="array" ref="S1151">MIN(IF((ContinuousStatsTable[GroupByKey]=ContinuousStatsTable[[#This Row],[GroupByKey]]),(ContinuousStatsTable[GroupByKey]=ContinuousStatsTable[[#This Row],[GroupByKey]])*ContinuousStatsTable[Average]))</f>
        <v>0</v>
      </c>
      <c r="T1151" s="5" cm="1">
        <f t="array" ref="T1151">MAX(IF((ContinuousStatsTable[GroupByKey]=ContinuousStatsTable[[#This Row],[GroupByKey]]),(ContinuousStatsTable[GroupByKey]=ContinuousStatsTable[[#This Row],[GroupByKey]])*ContinuousStatsTable[Average]))</f>
        <v>0</v>
      </c>
      <c r="U1151" s="5">
        <f>IF((ContinuousStatsTable[[#This Row],[RepsRequested]]&gt;1),ContinuousStatsTable[[#This Row],[HalfWidth]],ContinuousStatsTable[[#This Row],[BatchMeansHalfWidth]])</f>
        <v>0</v>
      </c>
    </row>
    <row r="1152" spans="1:21" x14ac:dyDescent="0.35">
      <c r="A1152" t="s">
        <v>68</v>
      </c>
      <c r="B1152" t="s">
        <v>70</v>
      </c>
      <c r="C1152">
        <v>26</v>
      </c>
      <c r="D1152" t="s">
        <v>108</v>
      </c>
      <c r="E1152" t="s">
        <v>103</v>
      </c>
      <c r="F1152" t="s">
        <v>102</v>
      </c>
      <c r="G1152">
        <v>0</v>
      </c>
      <c r="H1152">
        <v>2E+20</v>
      </c>
      <c r="I1152">
        <v>0</v>
      </c>
      <c r="J1152">
        <v>0</v>
      </c>
      <c r="K1152">
        <v>0</v>
      </c>
      <c r="L1152">
        <v>0</v>
      </c>
      <c r="M115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152" s="5" cm="1">
        <f t="array" ref="N1152">MAX(IF((ProjectInfoTable[ProjectName]=ContinuousStatsTable[[#This Row],[ProjectName]]),(ProjectInfoTable[ProjectName]=ContinuousStatsTable[[#This Row],[ProjectName]])*ProjectInfoTable[NumberOfReplications]))</f>
        <v>40</v>
      </c>
      <c r="O1152" s="5" cm="1">
        <f t="array" ref="O1152">IFERROR(AVERAGE(IF((ContinuousStatsTable[GroupByKey]=ContinuousStatsTable[[#This Row],[GroupByKey]]),(ContinuousStatsTable[GroupByKey]=ContinuousStatsTable[[#This Row],[GroupByKey]])*ContinuousStatsTable[Average])),0)</f>
        <v>0</v>
      </c>
      <c r="P1152" s="5" cm="1">
        <f t="array" ref="P1152">IFERROR(_xlfn.STDEV.S(IF((ContinuousStatsTable[GroupByKey]=ContinuousStatsTable[[#This Row],[GroupByKey]]),(ContinuousStatsTable[GroupByKey]=ContinuousStatsTable[[#This Row],[GroupByKey]])*ContinuousStatsTable[Average])),0)</f>
        <v>0</v>
      </c>
      <c r="Q1152" s="5" cm="1">
        <f t="array" ref="Q1152">MAX(IF((ProjectInfoTable[ProjectName]=ContinuousStatsTable[[#This Row],[ProjectName]]),(ProjectInfoTable[ProjectName]=ContinuousStatsTable[[#This Row],[ProjectName]])*ProjectInfoTable[ConfidenceInterval]))</f>
        <v>0.95</v>
      </c>
      <c r="R1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2" s="5" cm="1">
        <f t="array" ref="S1152">MIN(IF((ContinuousStatsTable[GroupByKey]=ContinuousStatsTable[[#This Row],[GroupByKey]]),(ContinuousStatsTable[GroupByKey]=ContinuousStatsTable[[#This Row],[GroupByKey]])*ContinuousStatsTable[Average]))</f>
        <v>0</v>
      </c>
      <c r="T1152" s="5" cm="1">
        <f t="array" ref="T1152">MAX(IF((ContinuousStatsTable[GroupByKey]=ContinuousStatsTable[[#This Row],[GroupByKey]]),(ContinuousStatsTable[GroupByKey]=ContinuousStatsTable[[#This Row],[GroupByKey]])*ContinuousStatsTable[Average]))</f>
        <v>0</v>
      </c>
      <c r="U1152" s="5">
        <f>IF((ContinuousStatsTable[[#This Row],[RepsRequested]]&gt;1),ContinuousStatsTable[[#This Row],[HalfWidth]],ContinuousStatsTable[[#This Row],[BatchMeansHalfWidth]])</f>
        <v>0</v>
      </c>
    </row>
    <row r="1153" spans="1:21" x14ac:dyDescent="0.35">
      <c r="A1153" t="s">
        <v>68</v>
      </c>
      <c r="B1153" t="s">
        <v>70</v>
      </c>
      <c r="C1153">
        <v>26</v>
      </c>
      <c r="D1153" t="s">
        <v>108</v>
      </c>
      <c r="E1153" t="s">
        <v>104</v>
      </c>
      <c r="F1153" t="s">
        <v>102</v>
      </c>
      <c r="G1153">
        <v>1</v>
      </c>
      <c r="H1153">
        <v>2E+20</v>
      </c>
      <c r="I1153">
        <v>1</v>
      </c>
      <c r="J1153">
        <v>1</v>
      </c>
      <c r="K1153">
        <v>1</v>
      </c>
      <c r="L1153">
        <v>0</v>
      </c>
      <c r="M115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153" s="5" cm="1">
        <f t="array" ref="N1153">MAX(IF((ProjectInfoTable[ProjectName]=ContinuousStatsTable[[#This Row],[ProjectName]]),(ProjectInfoTable[ProjectName]=ContinuousStatsTable[[#This Row],[ProjectName]])*ProjectInfoTable[NumberOfReplications]))</f>
        <v>40</v>
      </c>
      <c r="O1153" s="5" cm="1">
        <f t="array" ref="O1153">IFERROR(AVERAGE(IF((ContinuousStatsTable[GroupByKey]=ContinuousStatsTable[[#This Row],[GroupByKey]]),(ContinuousStatsTable[GroupByKey]=ContinuousStatsTable[[#This Row],[GroupByKey]])*ContinuousStatsTable[Average])),0)</f>
        <v>1</v>
      </c>
      <c r="P1153" s="5" cm="1">
        <f t="array" ref="P1153">IFERROR(_xlfn.STDEV.S(IF((ContinuousStatsTable[GroupByKey]=ContinuousStatsTable[[#This Row],[GroupByKey]]),(ContinuousStatsTable[GroupByKey]=ContinuousStatsTable[[#This Row],[GroupByKey]])*ContinuousStatsTable[Average])),0)</f>
        <v>0</v>
      </c>
      <c r="Q1153" s="5" cm="1">
        <f t="array" ref="Q1153">MAX(IF((ProjectInfoTable[ProjectName]=ContinuousStatsTable[[#This Row],[ProjectName]]),(ProjectInfoTable[ProjectName]=ContinuousStatsTable[[#This Row],[ProjectName]])*ProjectInfoTable[ConfidenceInterval]))</f>
        <v>0.95</v>
      </c>
      <c r="R1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3" s="5" cm="1">
        <f t="array" ref="S1153">MIN(IF((ContinuousStatsTable[GroupByKey]=ContinuousStatsTable[[#This Row],[GroupByKey]]),(ContinuousStatsTable[GroupByKey]=ContinuousStatsTable[[#This Row],[GroupByKey]])*ContinuousStatsTable[Average]))</f>
        <v>1</v>
      </c>
      <c r="T1153" s="5" cm="1">
        <f t="array" ref="T1153">MAX(IF((ContinuousStatsTable[GroupByKey]=ContinuousStatsTable[[#This Row],[GroupByKey]]),(ContinuousStatsTable[GroupByKey]=ContinuousStatsTable[[#This Row],[GroupByKey]])*ContinuousStatsTable[Average]))</f>
        <v>1</v>
      </c>
      <c r="U1153" s="5">
        <f>IF((ContinuousStatsTable[[#This Row],[RepsRequested]]&gt;1),ContinuousStatsTable[[#This Row],[HalfWidth]],ContinuousStatsTable[[#This Row],[BatchMeansHalfWidth]])</f>
        <v>0</v>
      </c>
    </row>
    <row r="1154" spans="1:21" x14ac:dyDescent="0.35">
      <c r="A1154" t="s">
        <v>68</v>
      </c>
      <c r="B1154" t="s">
        <v>70</v>
      </c>
      <c r="C1154">
        <v>26</v>
      </c>
      <c r="D1154" t="s">
        <v>109</v>
      </c>
      <c r="E1154" t="s">
        <v>101</v>
      </c>
      <c r="F1154" t="s">
        <v>102</v>
      </c>
      <c r="G1154">
        <v>0</v>
      </c>
      <c r="H1154">
        <v>2E+20</v>
      </c>
      <c r="I1154">
        <v>0</v>
      </c>
      <c r="J1154">
        <v>0</v>
      </c>
      <c r="K1154">
        <v>0</v>
      </c>
      <c r="L1154">
        <v>0</v>
      </c>
      <c r="M115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154" s="5" cm="1">
        <f t="array" ref="N1154">MAX(IF((ProjectInfoTable[ProjectName]=ContinuousStatsTable[[#This Row],[ProjectName]]),(ProjectInfoTable[ProjectName]=ContinuousStatsTable[[#This Row],[ProjectName]])*ProjectInfoTable[NumberOfReplications]))</f>
        <v>40</v>
      </c>
      <c r="O1154" s="5" cm="1">
        <f t="array" ref="O1154">IFERROR(AVERAGE(IF((ContinuousStatsTable[GroupByKey]=ContinuousStatsTable[[#This Row],[GroupByKey]]),(ContinuousStatsTable[GroupByKey]=ContinuousStatsTable[[#This Row],[GroupByKey]])*ContinuousStatsTable[Average])),0)</f>
        <v>0</v>
      </c>
      <c r="P1154" s="5" cm="1">
        <f t="array" ref="P1154">IFERROR(_xlfn.STDEV.S(IF((ContinuousStatsTable[GroupByKey]=ContinuousStatsTable[[#This Row],[GroupByKey]]),(ContinuousStatsTable[GroupByKey]=ContinuousStatsTable[[#This Row],[GroupByKey]])*ContinuousStatsTable[Average])),0)</f>
        <v>0</v>
      </c>
      <c r="Q1154" s="5" cm="1">
        <f t="array" ref="Q1154">MAX(IF((ProjectInfoTable[ProjectName]=ContinuousStatsTable[[#This Row],[ProjectName]]),(ProjectInfoTable[ProjectName]=ContinuousStatsTable[[#This Row],[ProjectName]])*ProjectInfoTable[ConfidenceInterval]))</f>
        <v>0.95</v>
      </c>
      <c r="R1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4" s="5" cm="1">
        <f t="array" ref="S1154">MIN(IF((ContinuousStatsTable[GroupByKey]=ContinuousStatsTable[[#This Row],[GroupByKey]]),(ContinuousStatsTable[GroupByKey]=ContinuousStatsTable[[#This Row],[GroupByKey]])*ContinuousStatsTable[Average]))</f>
        <v>0</v>
      </c>
      <c r="T1154" s="5" cm="1">
        <f t="array" ref="T1154">MAX(IF((ContinuousStatsTable[GroupByKey]=ContinuousStatsTable[[#This Row],[GroupByKey]]),(ContinuousStatsTable[GroupByKey]=ContinuousStatsTable[[#This Row],[GroupByKey]])*ContinuousStatsTable[Average]))</f>
        <v>0</v>
      </c>
      <c r="U1154" s="5">
        <f>IF((ContinuousStatsTable[[#This Row],[RepsRequested]]&gt;1),ContinuousStatsTable[[#This Row],[HalfWidth]],ContinuousStatsTable[[#This Row],[BatchMeansHalfWidth]])</f>
        <v>0</v>
      </c>
    </row>
    <row r="1155" spans="1:21" x14ac:dyDescent="0.35">
      <c r="A1155" t="s">
        <v>68</v>
      </c>
      <c r="B1155" t="s">
        <v>70</v>
      </c>
      <c r="C1155">
        <v>26</v>
      </c>
      <c r="D1155" t="s">
        <v>109</v>
      </c>
      <c r="E1155" t="s">
        <v>103</v>
      </c>
      <c r="F1155" t="s">
        <v>102</v>
      </c>
      <c r="G1155">
        <v>0</v>
      </c>
      <c r="H1155">
        <v>2E+20</v>
      </c>
      <c r="I1155">
        <v>0</v>
      </c>
      <c r="J1155">
        <v>0</v>
      </c>
      <c r="K1155">
        <v>0</v>
      </c>
      <c r="L1155">
        <v>0</v>
      </c>
      <c r="M115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155" s="5" cm="1">
        <f t="array" ref="N1155">MAX(IF((ProjectInfoTable[ProjectName]=ContinuousStatsTable[[#This Row],[ProjectName]]),(ProjectInfoTable[ProjectName]=ContinuousStatsTable[[#This Row],[ProjectName]])*ProjectInfoTable[NumberOfReplications]))</f>
        <v>40</v>
      </c>
      <c r="O1155" s="5" cm="1">
        <f t="array" ref="O1155">IFERROR(AVERAGE(IF((ContinuousStatsTable[GroupByKey]=ContinuousStatsTable[[#This Row],[GroupByKey]]),(ContinuousStatsTable[GroupByKey]=ContinuousStatsTable[[#This Row],[GroupByKey]])*ContinuousStatsTable[Average])),0)</f>
        <v>0</v>
      </c>
      <c r="P1155" s="5" cm="1">
        <f t="array" ref="P1155">IFERROR(_xlfn.STDEV.S(IF((ContinuousStatsTable[GroupByKey]=ContinuousStatsTable[[#This Row],[GroupByKey]]),(ContinuousStatsTable[GroupByKey]=ContinuousStatsTable[[#This Row],[GroupByKey]])*ContinuousStatsTable[Average])),0)</f>
        <v>0</v>
      </c>
      <c r="Q1155" s="5" cm="1">
        <f t="array" ref="Q1155">MAX(IF((ProjectInfoTable[ProjectName]=ContinuousStatsTable[[#This Row],[ProjectName]]),(ProjectInfoTable[ProjectName]=ContinuousStatsTable[[#This Row],[ProjectName]])*ProjectInfoTable[ConfidenceInterval]))</f>
        <v>0.95</v>
      </c>
      <c r="R1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5" s="5" cm="1">
        <f t="array" ref="S1155">MIN(IF((ContinuousStatsTable[GroupByKey]=ContinuousStatsTable[[#This Row],[GroupByKey]]),(ContinuousStatsTable[GroupByKey]=ContinuousStatsTable[[#This Row],[GroupByKey]])*ContinuousStatsTable[Average]))</f>
        <v>0</v>
      </c>
      <c r="T1155" s="5" cm="1">
        <f t="array" ref="T1155">MAX(IF((ContinuousStatsTable[GroupByKey]=ContinuousStatsTable[[#This Row],[GroupByKey]]),(ContinuousStatsTable[GroupByKey]=ContinuousStatsTable[[#This Row],[GroupByKey]])*ContinuousStatsTable[Average]))</f>
        <v>0</v>
      </c>
      <c r="U1155" s="5">
        <f>IF((ContinuousStatsTable[[#This Row],[RepsRequested]]&gt;1),ContinuousStatsTable[[#This Row],[HalfWidth]],ContinuousStatsTable[[#This Row],[BatchMeansHalfWidth]])</f>
        <v>0</v>
      </c>
    </row>
    <row r="1156" spans="1:21" x14ac:dyDescent="0.35">
      <c r="A1156" t="s">
        <v>68</v>
      </c>
      <c r="B1156" t="s">
        <v>70</v>
      </c>
      <c r="C1156">
        <v>26</v>
      </c>
      <c r="D1156" t="s">
        <v>109</v>
      </c>
      <c r="E1156" t="s">
        <v>104</v>
      </c>
      <c r="F1156" t="s">
        <v>102</v>
      </c>
      <c r="G1156">
        <v>1</v>
      </c>
      <c r="H1156">
        <v>2E+20</v>
      </c>
      <c r="I1156">
        <v>1</v>
      </c>
      <c r="J1156">
        <v>1</v>
      </c>
      <c r="K1156">
        <v>1</v>
      </c>
      <c r="L1156">
        <v>0</v>
      </c>
      <c r="M115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156" s="5" cm="1">
        <f t="array" ref="N1156">MAX(IF((ProjectInfoTable[ProjectName]=ContinuousStatsTable[[#This Row],[ProjectName]]),(ProjectInfoTable[ProjectName]=ContinuousStatsTable[[#This Row],[ProjectName]])*ProjectInfoTable[NumberOfReplications]))</f>
        <v>40</v>
      </c>
      <c r="O1156" s="5" cm="1">
        <f t="array" ref="O1156">IFERROR(AVERAGE(IF((ContinuousStatsTable[GroupByKey]=ContinuousStatsTable[[#This Row],[GroupByKey]]),(ContinuousStatsTable[GroupByKey]=ContinuousStatsTable[[#This Row],[GroupByKey]])*ContinuousStatsTable[Average])),0)</f>
        <v>1</v>
      </c>
      <c r="P1156" s="5" cm="1">
        <f t="array" ref="P1156">IFERROR(_xlfn.STDEV.S(IF((ContinuousStatsTable[GroupByKey]=ContinuousStatsTable[[#This Row],[GroupByKey]]),(ContinuousStatsTable[GroupByKey]=ContinuousStatsTable[[#This Row],[GroupByKey]])*ContinuousStatsTable[Average])),0)</f>
        <v>0</v>
      </c>
      <c r="Q1156" s="5" cm="1">
        <f t="array" ref="Q1156">MAX(IF((ProjectInfoTable[ProjectName]=ContinuousStatsTable[[#This Row],[ProjectName]]),(ProjectInfoTable[ProjectName]=ContinuousStatsTable[[#This Row],[ProjectName]])*ProjectInfoTable[ConfidenceInterval]))</f>
        <v>0.95</v>
      </c>
      <c r="R1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6" s="5" cm="1">
        <f t="array" ref="S1156">MIN(IF((ContinuousStatsTable[GroupByKey]=ContinuousStatsTable[[#This Row],[GroupByKey]]),(ContinuousStatsTable[GroupByKey]=ContinuousStatsTable[[#This Row],[GroupByKey]])*ContinuousStatsTable[Average]))</f>
        <v>1</v>
      </c>
      <c r="T1156" s="5" cm="1">
        <f t="array" ref="T1156">MAX(IF((ContinuousStatsTable[GroupByKey]=ContinuousStatsTable[[#This Row],[GroupByKey]]),(ContinuousStatsTable[GroupByKey]=ContinuousStatsTable[[#This Row],[GroupByKey]])*ContinuousStatsTable[Average]))</f>
        <v>1</v>
      </c>
      <c r="U1156" s="5">
        <f>IF((ContinuousStatsTable[[#This Row],[RepsRequested]]&gt;1),ContinuousStatsTable[[#This Row],[HalfWidth]],ContinuousStatsTable[[#This Row],[BatchMeansHalfWidth]])</f>
        <v>0</v>
      </c>
    </row>
    <row r="1157" spans="1:21" x14ac:dyDescent="0.35">
      <c r="A1157" t="s">
        <v>68</v>
      </c>
      <c r="B1157" t="s">
        <v>70</v>
      </c>
      <c r="C1157">
        <v>26</v>
      </c>
      <c r="D1157" t="s">
        <v>110</v>
      </c>
      <c r="E1157" t="s">
        <v>101</v>
      </c>
      <c r="F1157" t="s">
        <v>102</v>
      </c>
      <c r="G1157">
        <v>0</v>
      </c>
      <c r="H1157">
        <v>2E+20</v>
      </c>
      <c r="I1157">
        <v>0</v>
      </c>
      <c r="J1157">
        <v>0</v>
      </c>
      <c r="K1157">
        <v>0</v>
      </c>
      <c r="L1157">
        <v>0</v>
      </c>
      <c r="M115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157" s="5" cm="1">
        <f t="array" ref="N1157">MAX(IF((ProjectInfoTable[ProjectName]=ContinuousStatsTable[[#This Row],[ProjectName]]),(ProjectInfoTable[ProjectName]=ContinuousStatsTable[[#This Row],[ProjectName]])*ProjectInfoTable[NumberOfReplications]))</f>
        <v>40</v>
      </c>
      <c r="O1157" s="5" cm="1">
        <f t="array" ref="O1157">IFERROR(AVERAGE(IF((ContinuousStatsTable[GroupByKey]=ContinuousStatsTable[[#This Row],[GroupByKey]]),(ContinuousStatsTable[GroupByKey]=ContinuousStatsTable[[#This Row],[GroupByKey]])*ContinuousStatsTable[Average])),0)</f>
        <v>0</v>
      </c>
      <c r="P1157" s="5" cm="1">
        <f t="array" ref="P1157">IFERROR(_xlfn.STDEV.S(IF((ContinuousStatsTable[GroupByKey]=ContinuousStatsTable[[#This Row],[GroupByKey]]),(ContinuousStatsTable[GroupByKey]=ContinuousStatsTable[[#This Row],[GroupByKey]])*ContinuousStatsTable[Average])),0)</f>
        <v>0</v>
      </c>
      <c r="Q1157" s="5" cm="1">
        <f t="array" ref="Q1157">MAX(IF((ProjectInfoTable[ProjectName]=ContinuousStatsTable[[#This Row],[ProjectName]]),(ProjectInfoTable[ProjectName]=ContinuousStatsTable[[#This Row],[ProjectName]])*ProjectInfoTable[ConfidenceInterval]))</f>
        <v>0.95</v>
      </c>
      <c r="R1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7" s="5" cm="1">
        <f t="array" ref="S1157">MIN(IF((ContinuousStatsTable[GroupByKey]=ContinuousStatsTable[[#This Row],[GroupByKey]]),(ContinuousStatsTable[GroupByKey]=ContinuousStatsTable[[#This Row],[GroupByKey]])*ContinuousStatsTable[Average]))</f>
        <v>0</v>
      </c>
      <c r="T1157" s="5" cm="1">
        <f t="array" ref="T1157">MAX(IF((ContinuousStatsTable[GroupByKey]=ContinuousStatsTable[[#This Row],[GroupByKey]]),(ContinuousStatsTable[GroupByKey]=ContinuousStatsTable[[#This Row],[GroupByKey]])*ContinuousStatsTable[Average]))</f>
        <v>0</v>
      </c>
      <c r="U1157" s="5">
        <f>IF((ContinuousStatsTable[[#This Row],[RepsRequested]]&gt;1),ContinuousStatsTable[[#This Row],[HalfWidth]],ContinuousStatsTable[[#This Row],[BatchMeansHalfWidth]])</f>
        <v>0</v>
      </c>
    </row>
    <row r="1158" spans="1:21" x14ac:dyDescent="0.35">
      <c r="A1158" t="s">
        <v>68</v>
      </c>
      <c r="B1158" t="s">
        <v>70</v>
      </c>
      <c r="C1158">
        <v>26</v>
      </c>
      <c r="D1158" t="s">
        <v>110</v>
      </c>
      <c r="E1158" t="s">
        <v>103</v>
      </c>
      <c r="F1158" t="s">
        <v>102</v>
      </c>
      <c r="G1158">
        <v>0</v>
      </c>
      <c r="H1158">
        <v>2E+20</v>
      </c>
      <c r="I1158">
        <v>0</v>
      </c>
      <c r="J1158">
        <v>0</v>
      </c>
      <c r="K1158">
        <v>0</v>
      </c>
      <c r="L1158">
        <v>0</v>
      </c>
      <c r="M115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158" s="5" cm="1">
        <f t="array" ref="N1158">MAX(IF((ProjectInfoTable[ProjectName]=ContinuousStatsTable[[#This Row],[ProjectName]]),(ProjectInfoTable[ProjectName]=ContinuousStatsTable[[#This Row],[ProjectName]])*ProjectInfoTable[NumberOfReplications]))</f>
        <v>40</v>
      </c>
      <c r="O1158" s="5" cm="1">
        <f t="array" ref="O1158">IFERROR(AVERAGE(IF((ContinuousStatsTable[GroupByKey]=ContinuousStatsTable[[#This Row],[GroupByKey]]),(ContinuousStatsTable[GroupByKey]=ContinuousStatsTable[[#This Row],[GroupByKey]])*ContinuousStatsTable[Average])),0)</f>
        <v>0</v>
      </c>
      <c r="P1158" s="5" cm="1">
        <f t="array" ref="P1158">IFERROR(_xlfn.STDEV.S(IF((ContinuousStatsTable[GroupByKey]=ContinuousStatsTable[[#This Row],[GroupByKey]]),(ContinuousStatsTable[GroupByKey]=ContinuousStatsTable[[#This Row],[GroupByKey]])*ContinuousStatsTable[Average])),0)</f>
        <v>0</v>
      </c>
      <c r="Q1158" s="5" cm="1">
        <f t="array" ref="Q1158">MAX(IF((ProjectInfoTable[ProjectName]=ContinuousStatsTable[[#This Row],[ProjectName]]),(ProjectInfoTable[ProjectName]=ContinuousStatsTable[[#This Row],[ProjectName]])*ProjectInfoTable[ConfidenceInterval]))</f>
        <v>0.95</v>
      </c>
      <c r="R1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8" s="5" cm="1">
        <f t="array" ref="S1158">MIN(IF((ContinuousStatsTable[GroupByKey]=ContinuousStatsTable[[#This Row],[GroupByKey]]),(ContinuousStatsTable[GroupByKey]=ContinuousStatsTable[[#This Row],[GroupByKey]])*ContinuousStatsTable[Average]))</f>
        <v>0</v>
      </c>
      <c r="T1158" s="5" cm="1">
        <f t="array" ref="T1158">MAX(IF((ContinuousStatsTable[GroupByKey]=ContinuousStatsTable[[#This Row],[GroupByKey]]),(ContinuousStatsTable[GroupByKey]=ContinuousStatsTable[[#This Row],[GroupByKey]])*ContinuousStatsTable[Average]))</f>
        <v>0</v>
      </c>
      <c r="U1158" s="5">
        <f>IF((ContinuousStatsTable[[#This Row],[RepsRequested]]&gt;1),ContinuousStatsTable[[#This Row],[HalfWidth]],ContinuousStatsTable[[#This Row],[BatchMeansHalfWidth]])</f>
        <v>0</v>
      </c>
    </row>
    <row r="1159" spans="1:21" x14ac:dyDescent="0.35">
      <c r="A1159" t="s">
        <v>68</v>
      </c>
      <c r="B1159" t="s">
        <v>70</v>
      </c>
      <c r="C1159">
        <v>26</v>
      </c>
      <c r="D1159" t="s">
        <v>110</v>
      </c>
      <c r="E1159" t="s">
        <v>104</v>
      </c>
      <c r="F1159" t="s">
        <v>102</v>
      </c>
      <c r="G1159">
        <v>1</v>
      </c>
      <c r="H1159">
        <v>2E+20</v>
      </c>
      <c r="I1159">
        <v>1</v>
      </c>
      <c r="J1159">
        <v>1</v>
      </c>
      <c r="K1159">
        <v>1</v>
      </c>
      <c r="L1159">
        <v>0</v>
      </c>
      <c r="M115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159" s="5" cm="1">
        <f t="array" ref="N1159">MAX(IF((ProjectInfoTable[ProjectName]=ContinuousStatsTable[[#This Row],[ProjectName]]),(ProjectInfoTable[ProjectName]=ContinuousStatsTable[[#This Row],[ProjectName]])*ProjectInfoTable[NumberOfReplications]))</f>
        <v>40</v>
      </c>
      <c r="O1159" s="5" cm="1">
        <f t="array" ref="O1159">IFERROR(AVERAGE(IF((ContinuousStatsTable[GroupByKey]=ContinuousStatsTable[[#This Row],[GroupByKey]]),(ContinuousStatsTable[GroupByKey]=ContinuousStatsTable[[#This Row],[GroupByKey]])*ContinuousStatsTable[Average])),0)</f>
        <v>1</v>
      </c>
      <c r="P1159" s="5" cm="1">
        <f t="array" ref="P1159">IFERROR(_xlfn.STDEV.S(IF((ContinuousStatsTable[GroupByKey]=ContinuousStatsTable[[#This Row],[GroupByKey]]),(ContinuousStatsTable[GroupByKey]=ContinuousStatsTable[[#This Row],[GroupByKey]])*ContinuousStatsTable[Average])),0)</f>
        <v>0</v>
      </c>
      <c r="Q1159" s="5" cm="1">
        <f t="array" ref="Q1159">MAX(IF((ProjectInfoTable[ProjectName]=ContinuousStatsTable[[#This Row],[ProjectName]]),(ProjectInfoTable[ProjectName]=ContinuousStatsTable[[#This Row],[ProjectName]])*ProjectInfoTable[ConfidenceInterval]))</f>
        <v>0.95</v>
      </c>
      <c r="R1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9" s="5" cm="1">
        <f t="array" ref="S1159">MIN(IF((ContinuousStatsTable[GroupByKey]=ContinuousStatsTable[[#This Row],[GroupByKey]]),(ContinuousStatsTable[GroupByKey]=ContinuousStatsTable[[#This Row],[GroupByKey]])*ContinuousStatsTable[Average]))</f>
        <v>1</v>
      </c>
      <c r="T1159" s="5" cm="1">
        <f t="array" ref="T1159">MAX(IF((ContinuousStatsTable[GroupByKey]=ContinuousStatsTable[[#This Row],[GroupByKey]]),(ContinuousStatsTable[GroupByKey]=ContinuousStatsTable[[#This Row],[GroupByKey]])*ContinuousStatsTable[Average]))</f>
        <v>1</v>
      </c>
      <c r="U1159" s="5">
        <f>IF((ContinuousStatsTable[[#This Row],[RepsRequested]]&gt;1),ContinuousStatsTable[[#This Row],[HalfWidth]],ContinuousStatsTable[[#This Row],[BatchMeansHalfWidth]])</f>
        <v>0</v>
      </c>
    </row>
    <row r="1160" spans="1:21" x14ac:dyDescent="0.35">
      <c r="A1160" t="s">
        <v>68</v>
      </c>
      <c r="B1160" t="s">
        <v>70</v>
      </c>
      <c r="C1160">
        <v>26</v>
      </c>
      <c r="D1160" t="s">
        <v>111</v>
      </c>
      <c r="E1160" t="s">
        <v>101</v>
      </c>
      <c r="F1160" t="s">
        <v>102</v>
      </c>
      <c r="G1160">
        <v>0</v>
      </c>
      <c r="H1160">
        <v>2E+20</v>
      </c>
      <c r="I1160">
        <v>0</v>
      </c>
      <c r="J1160">
        <v>0</v>
      </c>
      <c r="K1160">
        <v>0</v>
      </c>
      <c r="L1160">
        <v>0</v>
      </c>
      <c r="M116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160" s="5" cm="1">
        <f t="array" ref="N1160">MAX(IF((ProjectInfoTable[ProjectName]=ContinuousStatsTable[[#This Row],[ProjectName]]),(ProjectInfoTable[ProjectName]=ContinuousStatsTable[[#This Row],[ProjectName]])*ProjectInfoTable[NumberOfReplications]))</f>
        <v>40</v>
      </c>
      <c r="O1160" s="5" cm="1">
        <f t="array" ref="O1160">IFERROR(AVERAGE(IF((ContinuousStatsTable[GroupByKey]=ContinuousStatsTable[[#This Row],[GroupByKey]]),(ContinuousStatsTable[GroupByKey]=ContinuousStatsTable[[#This Row],[GroupByKey]])*ContinuousStatsTable[Average])),0)</f>
        <v>0</v>
      </c>
      <c r="P1160" s="5" cm="1">
        <f t="array" ref="P1160">IFERROR(_xlfn.STDEV.S(IF((ContinuousStatsTable[GroupByKey]=ContinuousStatsTable[[#This Row],[GroupByKey]]),(ContinuousStatsTable[GroupByKey]=ContinuousStatsTable[[#This Row],[GroupByKey]])*ContinuousStatsTable[Average])),0)</f>
        <v>0</v>
      </c>
      <c r="Q1160" s="5" cm="1">
        <f t="array" ref="Q1160">MAX(IF((ProjectInfoTable[ProjectName]=ContinuousStatsTable[[#This Row],[ProjectName]]),(ProjectInfoTable[ProjectName]=ContinuousStatsTable[[#This Row],[ProjectName]])*ProjectInfoTable[ConfidenceInterval]))</f>
        <v>0.95</v>
      </c>
      <c r="R1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0" s="5" cm="1">
        <f t="array" ref="S1160">MIN(IF((ContinuousStatsTable[GroupByKey]=ContinuousStatsTable[[#This Row],[GroupByKey]]),(ContinuousStatsTable[GroupByKey]=ContinuousStatsTable[[#This Row],[GroupByKey]])*ContinuousStatsTable[Average]))</f>
        <v>0</v>
      </c>
      <c r="T1160" s="5" cm="1">
        <f t="array" ref="T1160">MAX(IF((ContinuousStatsTable[GroupByKey]=ContinuousStatsTable[[#This Row],[GroupByKey]]),(ContinuousStatsTable[GroupByKey]=ContinuousStatsTable[[#This Row],[GroupByKey]])*ContinuousStatsTable[Average]))</f>
        <v>0</v>
      </c>
      <c r="U1160" s="5">
        <f>IF((ContinuousStatsTable[[#This Row],[RepsRequested]]&gt;1),ContinuousStatsTable[[#This Row],[HalfWidth]],ContinuousStatsTable[[#This Row],[BatchMeansHalfWidth]])</f>
        <v>0</v>
      </c>
    </row>
    <row r="1161" spans="1:21" x14ac:dyDescent="0.35">
      <c r="A1161" t="s">
        <v>68</v>
      </c>
      <c r="B1161" t="s">
        <v>70</v>
      </c>
      <c r="C1161">
        <v>26</v>
      </c>
      <c r="D1161" t="s">
        <v>111</v>
      </c>
      <c r="E1161" t="s">
        <v>103</v>
      </c>
      <c r="F1161" t="s">
        <v>102</v>
      </c>
      <c r="G1161">
        <v>0</v>
      </c>
      <c r="H1161">
        <v>2E+20</v>
      </c>
      <c r="I1161">
        <v>0</v>
      </c>
      <c r="J1161">
        <v>0</v>
      </c>
      <c r="K1161">
        <v>0</v>
      </c>
      <c r="L1161">
        <v>0</v>
      </c>
      <c r="M116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161" s="5" cm="1">
        <f t="array" ref="N1161">MAX(IF((ProjectInfoTable[ProjectName]=ContinuousStatsTable[[#This Row],[ProjectName]]),(ProjectInfoTable[ProjectName]=ContinuousStatsTable[[#This Row],[ProjectName]])*ProjectInfoTable[NumberOfReplications]))</f>
        <v>40</v>
      </c>
      <c r="O1161" s="5" cm="1">
        <f t="array" ref="O1161">IFERROR(AVERAGE(IF((ContinuousStatsTable[GroupByKey]=ContinuousStatsTable[[#This Row],[GroupByKey]]),(ContinuousStatsTable[GroupByKey]=ContinuousStatsTable[[#This Row],[GroupByKey]])*ContinuousStatsTable[Average])),0)</f>
        <v>0</v>
      </c>
      <c r="P1161" s="5" cm="1">
        <f t="array" ref="P1161">IFERROR(_xlfn.STDEV.S(IF((ContinuousStatsTable[GroupByKey]=ContinuousStatsTable[[#This Row],[GroupByKey]]),(ContinuousStatsTable[GroupByKey]=ContinuousStatsTable[[#This Row],[GroupByKey]])*ContinuousStatsTable[Average])),0)</f>
        <v>0</v>
      </c>
      <c r="Q1161" s="5" cm="1">
        <f t="array" ref="Q1161">MAX(IF((ProjectInfoTable[ProjectName]=ContinuousStatsTable[[#This Row],[ProjectName]]),(ProjectInfoTable[ProjectName]=ContinuousStatsTable[[#This Row],[ProjectName]])*ProjectInfoTable[ConfidenceInterval]))</f>
        <v>0.95</v>
      </c>
      <c r="R1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1" s="5" cm="1">
        <f t="array" ref="S1161">MIN(IF((ContinuousStatsTable[GroupByKey]=ContinuousStatsTable[[#This Row],[GroupByKey]]),(ContinuousStatsTable[GroupByKey]=ContinuousStatsTable[[#This Row],[GroupByKey]])*ContinuousStatsTable[Average]))</f>
        <v>0</v>
      </c>
      <c r="T1161" s="5" cm="1">
        <f t="array" ref="T1161">MAX(IF((ContinuousStatsTable[GroupByKey]=ContinuousStatsTable[[#This Row],[GroupByKey]]),(ContinuousStatsTable[GroupByKey]=ContinuousStatsTable[[#This Row],[GroupByKey]])*ContinuousStatsTable[Average]))</f>
        <v>0</v>
      </c>
      <c r="U1161" s="5">
        <f>IF((ContinuousStatsTable[[#This Row],[RepsRequested]]&gt;1),ContinuousStatsTable[[#This Row],[HalfWidth]],ContinuousStatsTable[[#This Row],[BatchMeansHalfWidth]])</f>
        <v>0</v>
      </c>
    </row>
    <row r="1162" spans="1:21" x14ac:dyDescent="0.35">
      <c r="A1162" t="s">
        <v>68</v>
      </c>
      <c r="B1162" t="s">
        <v>70</v>
      </c>
      <c r="C1162">
        <v>26</v>
      </c>
      <c r="D1162" t="s">
        <v>111</v>
      </c>
      <c r="E1162" t="s">
        <v>104</v>
      </c>
      <c r="F1162" t="s">
        <v>102</v>
      </c>
      <c r="G1162">
        <v>3</v>
      </c>
      <c r="H1162">
        <v>2E+20</v>
      </c>
      <c r="I1162">
        <v>3</v>
      </c>
      <c r="J1162">
        <v>3</v>
      </c>
      <c r="K1162">
        <v>3</v>
      </c>
      <c r="L1162">
        <v>0</v>
      </c>
      <c r="M116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162" s="5" cm="1">
        <f t="array" ref="N1162">MAX(IF((ProjectInfoTable[ProjectName]=ContinuousStatsTable[[#This Row],[ProjectName]]),(ProjectInfoTable[ProjectName]=ContinuousStatsTable[[#This Row],[ProjectName]])*ProjectInfoTable[NumberOfReplications]))</f>
        <v>40</v>
      </c>
      <c r="O1162" s="5" cm="1">
        <f t="array" ref="O1162">IFERROR(AVERAGE(IF((ContinuousStatsTable[GroupByKey]=ContinuousStatsTable[[#This Row],[GroupByKey]]),(ContinuousStatsTable[GroupByKey]=ContinuousStatsTable[[#This Row],[GroupByKey]])*ContinuousStatsTable[Average])),0)</f>
        <v>3</v>
      </c>
      <c r="P1162" s="5" cm="1">
        <f t="array" ref="P1162">IFERROR(_xlfn.STDEV.S(IF((ContinuousStatsTable[GroupByKey]=ContinuousStatsTable[[#This Row],[GroupByKey]]),(ContinuousStatsTable[GroupByKey]=ContinuousStatsTable[[#This Row],[GroupByKey]])*ContinuousStatsTable[Average])),0)</f>
        <v>0</v>
      </c>
      <c r="Q1162" s="5" cm="1">
        <f t="array" ref="Q1162">MAX(IF((ProjectInfoTable[ProjectName]=ContinuousStatsTable[[#This Row],[ProjectName]]),(ProjectInfoTable[ProjectName]=ContinuousStatsTable[[#This Row],[ProjectName]])*ProjectInfoTable[ConfidenceInterval]))</f>
        <v>0.95</v>
      </c>
      <c r="R1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2" s="5" cm="1">
        <f t="array" ref="S1162">MIN(IF((ContinuousStatsTable[GroupByKey]=ContinuousStatsTable[[#This Row],[GroupByKey]]),(ContinuousStatsTable[GroupByKey]=ContinuousStatsTable[[#This Row],[GroupByKey]])*ContinuousStatsTable[Average]))</f>
        <v>3</v>
      </c>
      <c r="T1162" s="5" cm="1">
        <f t="array" ref="T1162">MAX(IF((ContinuousStatsTable[GroupByKey]=ContinuousStatsTable[[#This Row],[GroupByKey]]),(ContinuousStatsTable[GroupByKey]=ContinuousStatsTable[[#This Row],[GroupByKey]])*ContinuousStatsTable[Average]))</f>
        <v>3</v>
      </c>
      <c r="U1162" s="5">
        <f>IF((ContinuousStatsTable[[#This Row],[RepsRequested]]&gt;1),ContinuousStatsTable[[#This Row],[HalfWidth]],ContinuousStatsTable[[#This Row],[BatchMeansHalfWidth]])</f>
        <v>0</v>
      </c>
    </row>
    <row r="1163" spans="1:21" x14ac:dyDescent="0.35">
      <c r="A1163" t="s">
        <v>68</v>
      </c>
      <c r="B1163" t="s">
        <v>70</v>
      </c>
      <c r="C1163">
        <v>26</v>
      </c>
      <c r="D1163" t="s">
        <v>112</v>
      </c>
      <c r="E1163" t="s">
        <v>101</v>
      </c>
      <c r="F1163" t="s">
        <v>102</v>
      </c>
      <c r="G1163">
        <v>8.2849149181429396E-2</v>
      </c>
      <c r="H1163">
        <v>2E+20</v>
      </c>
      <c r="I1163">
        <v>0</v>
      </c>
      <c r="J1163">
        <v>1</v>
      </c>
      <c r="K1163">
        <v>0.25</v>
      </c>
      <c r="L1163">
        <v>0</v>
      </c>
      <c r="M116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163" s="5" cm="1">
        <f t="array" ref="N1163">MAX(IF((ProjectInfoTable[ProjectName]=ContinuousStatsTable[[#This Row],[ProjectName]]),(ProjectInfoTable[ProjectName]=ContinuousStatsTable[[#This Row],[ProjectName]])*ProjectInfoTable[NumberOfReplications]))</f>
        <v>40</v>
      </c>
      <c r="O1163" s="5" cm="1">
        <f t="array" ref="O116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163" s="5" cm="1">
        <f t="array" ref="P116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163" s="5" cm="1">
        <f t="array" ref="Q1163">MAX(IF((ProjectInfoTable[ProjectName]=ContinuousStatsTable[[#This Row],[ProjectName]]),(ProjectInfoTable[ProjectName]=ContinuousStatsTable[[#This Row],[ProjectName]])*ProjectInfoTable[ConfidenceInterval]))</f>
        <v>0.95</v>
      </c>
      <c r="R1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163" s="5" cm="1">
        <f t="array" ref="S1163">MIN(IF((ContinuousStatsTable[GroupByKey]=ContinuousStatsTable[[#This Row],[GroupByKey]]),(ContinuousStatsTable[GroupByKey]=ContinuousStatsTable[[#This Row],[GroupByKey]])*ContinuousStatsTable[Average]))</f>
        <v>2.6917362930432401E-2</v>
      </c>
      <c r="T1163" s="5" cm="1">
        <f t="array" ref="T1163">MAX(IF((ContinuousStatsTable[GroupByKey]=ContinuousStatsTable[[#This Row],[GroupByKey]]),(ContinuousStatsTable[GroupByKey]=ContinuousStatsTable[[#This Row],[GroupByKey]])*ContinuousStatsTable[Average]))</f>
        <v>0.16976135707510301</v>
      </c>
      <c r="U1163" s="5">
        <f>IF((ContinuousStatsTable[[#This Row],[RepsRequested]]&gt;1),ContinuousStatsTable[[#This Row],[HalfWidth]],ContinuousStatsTable[[#This Row],[BatchMeansHalfWidth]])</f>
        <v>9.6705244070255485E-3</v>
      </c>
    </row>
    <row r="1164" spans="1:21" x14ac:dyDescent="0.35">
      <c r="A1164" t="s">
        <v>68</v>
      </c>
      <c r="B1164" t="s">
        <v>70</v>
      </c>
      <c r="C1164">
        <v>26</v>
      </c>
      <c r="D1164" t="s">
        <v>112</v>
      </c>
      <c r="E1164" t="s">
        <v>103</v>
      </c>
      <c r="F1164" t="s">
        <v>102</v>
      </c>
      <c r="G1164">
        <v>2.5508828989848298</v>
      </c>
      <c r="H1164">
        <v>2E+20</v>
      </c>
      <c r="I1164">
        <v>0</v>
      </c>
      <c r="J1164">
        <v>22</v>
      </c>
      <c r="K1164">
        <v>12</v>
      </c>
      <c r="L1164">
        <v>0</v>
      </c>
      <c r="M116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164" s="5" cm="1">
        <f t="array" ref="N1164">MAX(IF((ProjectInfoTable[ProjectName]=ContinuousStatsTable[[#This Row],[ProjectName]]),(ProjectInfoTable[ProjectName]=ContinuousStatsTable[[#This Row],[ProjectName]])*ProjectInfoTable[NumberOfReplications]))</f>
        <v>40</v>
      </c>
      <c r="O1164" s="5" cm="1">
        <f t="array" ref="O116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164" s="5" cm="1">
        <f t="array" ref="P116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164" s="5" cm="1">
        <f t="array" ref="Q1164">MAX(IF((ProjectInfoTable[ProjectName]=ContinuousStatsTable[[#This Row],[ProjectName]]),(ProjectInfoTable[ProjectName]=ContinuousStatsTable[[#This Row],[ProjectName]])*ProjectInfoTable[ConfidenceInterval]))</f>
        <v>0.95</v>
      </c>
      <c r="R1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164" s="5" cm="1">
        <f t="array" ref="S1164">MIN(IF((ContinuousStatsTable[GroupByKey]=ContinuousStatsTable[[#This Row],[GroupByKey]]),(ContinuousStatsTable[GroupByKey]=ContinuousStatsTable[[#This Row],[GroupByKey]])*ContinuousStatsTable[Average]))</f>
        <v>1.2588231451035701</v>
      </c>
      <c r="T1164" s="5" cm="1">
        <f t="array" ref="T1164">MAX(IF((ContinuousStatsTable[GroupByKey]=ContinuousStatsTable[[#This Row],[GroupByKey]]),(ContinuousStatsTable[GroupByKey]=ContinuousStatsTable[[#This Row],[GroupByKey]])*ContinuousStatsTable[Average]))</f>
        <v>4.9134925203039197</v>
      </c>
      <c r="U1164" s="5">
        <f>IF((ContinuousStatsTable[[#This Row],[RepsRequested]]&gt;1),ContinuousStatsTable[[#This Row],[HalfWidth]],ContinuousStatsTable[[#This Row],[BatchMeansHalfWidth]])</f>
        <v>0.23893952850585826</v>
      </c>
    </row>
    <row r="1165" spans="1:21" x14ac:dyDescent="0.35">
      <c r="A1165" t="s">
        <v>68</v>
      </c>
      <c r="B1165" t="s">
        <v>70</v>
      </c>
      <c r="C1165">
        <v>26</v>
      </c>
      <c r="D1165" t="s">
        <v>112</v>
      </c>
      <c r="E1165" t="s">
        <v>104</v>
      </c>
      <c r="F1165" t="s">
        <v>102</v>
      </c>
      <c r="G1165">
        <v>42.301255318832098</v>
      </c>
      <c r="H1165">
        <v>2E+20</v>
      </c>
      <c r="I1165">
        <v>0</v>
      </c>
      <c r="J1165">
        <v>48</v>
      </c>
      <c r="K1165">
        <v>48</v>
      </c>
      <c r="L1165">
        <v>0</v>
      </c>
      <c r="M116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165" s="5" cm="1">
        <f t="array" ref="N1165">MAX(IF((ProjectInfoTable[ProjectName]=ContinuousStatsTable[[#This Row],[ProjectName]]),(ProjectInfoTable[ProjectName]=ContinuousStatsTable[[#This Row],[ProjectName]])*ProjectInfoTable[NumberOfReplications]))</f>
        <v>40</v>
      </c>
      <c r="O1165" s="5" cm="1">
        <f t="array" ref="O116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165" s="5" cm="1">
        <f t="array" ref="P116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165" s="5" cm="1">
        <f t="array" ref="Q1165">MAX(IF((ProjectInfoTable[ProjectName]=ContinuousStatsTable[[#This Row],[ProjectName]]),(ProjectInfoTable[ProjectName]=ContinuousStatsTable[[#This Row],[ProjectName]])*ProjectInfoTable[ConfidenceInterval]))</f>
        <v>0.95</v>
      </c>
      <c r="R1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165" s="5" cm="1">
        <f t="array" ref="S1165">MIN(IF((ContinuousStatsTable[GroupByKey]=ContinuousStatsTable[[#This Row],[GroupByKey]]),(ContinuousStatsTable[GroupByKey]=ContinuousStatsTable[[#This Row],[GroupByKey]])*ContinuousStatsTable[Average]))</f>
        <v>39.319148936170201</v>
      </c>
      <c r="T1165" s="5" cm="1">
        <f t="array" ref="T1165">MAX(IF((ContinuousStatsTable[GroupByKey]=ContinuousStatsTable[[#This Row],[GroupByKey]]),(ContinuousStatsTable[GroupByKey]=ContinuousStatsTable[[#This Row],[GroupByKey]])*ContinuousStatsTable[Average]))</f>
        <v>43.914893617021299</v>
      </c>
      <c r="U1165" s="5">
        <f>IF((ContinuousStatsTable[[#This Row],[RepsRequested]]&gt;1),ContinuousStatsTable[[#This Row],[HalfWidth]],ContinuousStatsTable[[#This Row],[BatchMeansHalfWidth]])</f>
        <v>0.37377625497939559</v>
      </c>
    </row>
    <row r="1166" spans="1:21" x14ac:dyDescent="0.35">
      <c r="A1166" t="s">
        <v>68</v>
      </c>
      <c r="B1166" t="s">
        <v>70</v>
      </c>
      <c r="C1166">
        <v>26</v>
      </c>
      <c r="D1166" t="s">
        <v>113</v>
      </c>
      <c r="E1166" t="s">
        <v>101</v>
      </c>
      <c r="F1166" t="s">
        <v>102</v>
      </c>
      <c r="G1166">
        <v>2.6794493323054301E-2</v>
      </c>
      <c r="H1166">
        <v>2E+20</v>
      </c>
      <c r="I1166">
        <v>0</v>
      </c>
      <c r="J1166">
        <v>1</v>
      </c>
      <c r="K1166">
        <v>0.13888888888888901</v>
      </c>
      <c r="L1166">
        <v>0</v>
      </c>
      <c r="M116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166" s="5" cm="1">
        <f t="array" ref="N1166">MAX(IF((ProjectInfoTable[ProjectName]=ContinuousStatsTable[[#This Row],[ProjectName]]),(ProjectInfoTable[ProjectName]=ContinuousStatsTable[[#This Row],[ProjectName]])*ProjectInfoTable[NumberOfReplications]))</f>
        <v>40</v>
      </c>
      <c r="O1166" s="5" cm="1">
        <f t="array" ref="O116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166" s="5" cm="1">
        <f t="array" ref="P116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166" s="5" cm="1">
        <f t="array" ref="Q1166">MAX(IF((ProjectInfoTable[ProjectName]=ContinuousStatsTable[[#This Row],[ProjectName]]),(ProjectInfoTable[ProjectName]=ContinuousStatsTable[[#This Row],[ProjectName]])*ProjectInfoTable[ConfidenceInterval]))</f>
        <v>0.95</v>
      </c>
      <c r="R1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166" s="5" cm="1">
        <f t="array" ref="S1166">MIN(IF((ContinuousStatsTable[GroupByKey]=ContinuousStatsTable[[#This Row],[GroupByKey]]),(ContinuousStatsTable[GroupByKey]=ContinuousStatsTable[[#This Row],[GroupByKey]])*ContinuousStatsTable[Average]))</f>
        <v>1.9285676078063401E-2</v>
      </c>
      <c r="T1166" s="5" cm="1">
        <f t="array" ref="T1166">MAX(IF((ContinuousStatsTable[GroupByKey]=ContinuousStatsTable[[#This Row],[GroupByKey]]),(ContinuousStatsTable[GroupByKey]=ContinuousStatsTable[[#This Row],[GroupByKey]])*ContinuousStatsTable[Average]))</f>
        <v>4.8625620211652898E-2</v>
      </c>
      <c r="U1166" s="5">
        <f>IF((ContinuousStatsTable[[#This Row],[RepsRequested]]&gt;1),ContinuousStatsTable[[#This Row],[HalfWidth]],ContinuousStatsTable[[#This Row],[BatchMeansHalfWidth]])</f>
        <v>2.3250169252848917E-3</v>
      </c>
    </row>
    <row r="1167" spans="1:21" x14ac:dyDescent="0.35">
      <c r="A1167" t="s">
        <v>68</v>
      </c>
      <c r="B1167" t="s">
        <v>70</v>
      </c>
      <c r="C1167">
        <v>26</v>
      </c>
      <c r="D1167" t="s">
        <v>113</v>
      </c>
      <c r="E1167" t="s">
        <v>103</v>
      </c>
      <c r="F1167" t="s">
        <v>102</v>
      </c>
      <c r="G1167">
        <v>0.84184179542606696</v>
      </c>
      <c r="H1167">
        <v>2E+20</v>
      </c>
      <c r="I1167">
        <v>0</v>
      </c>
      <c r="J1167">
        <v>21</v>
      </c>
      <c r="K1167">
        <v>5</v>
      </c>
      <c r="L1167">
        <v>0</v>
      </c>
      <c r="M116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167" s="5" cm="1">
        <f t="array" ref="N1167">MAX(IF((ProjectInfoTable[ProjectName]=ContinuousStatsTable[[#This Row],[ProjectName]]),(ProjectInfoTable[ProjectName]=ContinuousStatsTable[[#This Row],[ProjectName]])*ProjectInfoTable[NumberOfReplications]))</f>
        <v>40</v>
      </c>
      <c r="O1167" s="5" cm="1">
        <f t="array" ref="O116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167" s="5" cm="1">
        <f t="array" ref="P116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167" s="5" cm="1">
        <f t="array" ref="Q1167">MAX(IF((ProjectInfoTable[ProjectName]=ContinuousStatsTable[[#This Row],[ProjectName]]),(ProjectInfoTable[ProjectName]=ContinuousStatsTable[[#This Row],[ProjectName]])*ProjectInfoTable[ConfidenceInterval]))</f>
        <v>0.95</v>
      </c>
      <c r="R1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167" s="5" cm="1">
        <f t="array" ref="S1167">MIN(IF((ContinuousStatsTable[GroupByKey]=ContinuousStatsTable[[#This Row],[GroupByKey]]),(ContinuousStatsTable[GroupByKey]=ContinuousStatsTable[[#This Row],[GroupByKey]])*ContinuousStatsTable[Average]))</f>
        <v>0.49501686695507002</v>
      </c>
      <c r="T1167" s="5" cm="1">
        <f t="array" ref="T1167">MAX(IF((ContinuousStatsTable[GroupByKey]=ContinuousStatsTable[[#This Row],[GroupByKey]]),(ContinuousStatsTable[GroupByKey]=ContinuousStatsTable[[#This Row],[GroupByKey]])*ContinuousStatsTable[Average]))</f>
        <v>1.34083283444468</v>
      </c>
      <c r="U1167" s="5">
        <f>IF((ContinuousStatsTable[[#This Row],[RepsRequested]]&gt;1),ContinuousStatsTable[[#This Row],[HalfWidth]],ContinuousStatsTable[[#This Row],[BatchMeansHalfWidth]])</f>
        <v>6.3703063430586918E-2</v>
      </c>
    </row>
    <row r="1168" spans="1:21" x14ac:dyDescent="0.35">
      <c r="A1168" t="s">
        <v>68</v>
      </c>
      <c r="B1168" t="s">
        <v>70</v>
      </c>
      <c r="C1168">
        <v>26</v>
      </c>
      <c r="D1168" t="s">
        <v>113</v>
      </c>
      <c r="E1168" t="s">
        <v>104</v>
      </c>
      <c r="F1168" t="s">
        <v>102</v>
      </c>
      <c r="G1168">
        <v>34.336859217482697</v>
      </c>
      <c r="H1168">
        <v>2E+20</v>
      </c>
      <c r="I1168">
        <v>0</v>
      </c>
      <c r="J1168">
        <v>36</v>
      </c>
      <c r="K1168">
        <v>36</v>
      </c>
      <c r="L1168">
        <v>0</v>
      </c>
      <c r="M116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168" s="5" cm="1">
        <f t="array" ref="N1168">MAX(IF((ProjectInfoTable[ProjectName]=ContinuousStatsTable[[#This Row],[ProjectName]]),(ProjectInfoTable[ProjectName]=ContinuousStatsTable[[#This Row],[ProjectName]])*ProjectInfoTable[NumberOfReplications]))</f>
        <v>40</v>
      </c>
      <c r="O1168" s="5" cm="1">
        <f t="array" ref="O116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168" s="5" cm="1">
        <f t="array" ref="P116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168" s="5" cm="1">
        <f t="array" ref="Q1168">MAX(IF((ProjectInfoTable[ProjectName]=ContinuousStatsTable[[#This Row],[ProjectName]]),(ProjectInfoTable[ProjectName]=ContinuousStatsTable[[#This Row],[ProjectName]])*ProjectInfoTable[ConfidenceInterval]))</f>
        <v>0.95</v>
      </c>
      <c r="R1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168" s="5" cm="1">
        <f t="array" ref="S1168">MIN(IF((ContinuousStatsTable[GroupByKey]=ContinuousStatsTable[[#This Row],[GroupByKey]]),(ContinuousStatsTable[GroupByKey]=ContinuousStatsTable[[#This Row],[GroupByKey]])*ContinuousStatsTable[Average]))</f>
        <v>33.840029614371403</v>
      </c>
      <c r="T1168" s="5" cm="1">
        <f t="array" ref="T1168">MAX(IF((ContinuousStatsTable[GroupByKey]=ContinuousStatsTable[[#This Row],[GroupByKey]]),(ContinuousStatsTable[GroupByKey]=ContinuousStatsTable[[#This Row],[GroupByKey]])*ContinuousStatsTable[Average]))</f>
        <v>34.468085106383</v>
      </c>
      <c r="U1168" s="5">
        <f>IF((ContinuousStatsTable[[#This Row],[RepsRequested]]&gt;1),ContinuousStatsTable[[#This Row],[HalfWidth]],ContinuousStatsTable[[#This Row],[BatchMeansHalfWidth]])</f>
        <v>5.7059994756210479E-2</v>
      </c>
    </row>
    <row r="1169" spans="1:21" x14ac:dyDescent="0.35">
      <c r="A1169" t="s">
        <v>68</v>
      </c>
      <c r="B1169" t="s">
        <v>70</v>
      </c>
      <c r="C1169">
        <v>26</v>
      </c>
      <c r="D1169" t="s">
        <v>114</v>
      </c>
      <c r="E1169" t="s">
        <v>101</v>
      </c>
      <c r="F1169" t="s">
        <v>102</v>
      </c>
      <c r="G1169">
        <v>0.100866347717252</v>
      </c>
      <c r="H1169">
        <v>2E+20</v>
      </c>
      <c r="I1169">
        <v>0</v>
      </c>
      <c r="J1169">
        <v>1</v>
      </c>
      <c r="K1169">
        <v>0.25</v>
      </c>
      <c r="L1169">
        <v>0</v>
      </c>
      <c r="M116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169" s="5" cm="1">
        <f t="array" ref="N1169">MAX(IF((ProjectInfoTable[ProjectName]=ContinuousStatsTable[[#This Row],[ProjectName]]),(ProjectInfoTable[ProjectName]=ContinuousStatsTable[[#This Row],[ProjectName]])*ProjectInfoTable[NumberOfReplications]))</f>
        <v>40</v>
      </c>
      <c r="O1169" s="5" cm="1">
        <f t="array" ref="O116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169" s="5" cm="1">
        <f t="array" ref="P116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169" s="5" cm="1">
        <f t="array" ref="Q1169">MAX(IF((ProjectInfoTable[ProjectName]=ContinuousStatsTable[[#This Row],[ProjectName]]),(ProjectInfoTable[ProjectName]=ContinuousStatsTable[[#This Row],[ProjectName]])*ProjectInfoTable[ConfidenceInterval]))</f>
        <v>0.95</v>
      </c>
      <c r="R1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169" s="5" cm="1">
        <f t="array" ref="S1169">MIN(IF((ContinuousStatsTable[GroupByKey]=ContinuousStatsTable[[#This Row],[GroupByKey]]),(ContinuousStatsTable[GroupByKey]=ContinuousStatsTable[[#This Row],[GroupByKey]])*ContinuousStatsTable[Average]))</f>
        <v>5.2407092959504499E-2</v>
      </c>
      <c r="T1169" s="5" cm="1">
        <f t="array" ref="T1169">MAX(IF((ContinuousStatsTable[GroupByKey]=ContinuousStatsTable[[#This Row],[GroupByKey]]),(ContinuousStatsTable[GroupByKey]=ContinuousStatsTable[[#This Row],[GroupByKey]])*ContinuousStatsTable[Average]))</f>
        <v>0.13103116230963199</v>
      </c>
      <c r="U1169" s="5">
        <f>IF((ContinuousStatsTable[[#This Row],[RepsRequested]]&gt;1),ContinuousStatsTable[[#This Row],[HalfWidth]],ContinuousStatsTable[[#This Row],[BatchMeansHalfWidth]])</f>
        <v>7.2364318332914495E-3</v>
      </c>
    </row>
    <row r="1170" spans="1:21" x14ac:dyDescent="0.35">
      <c r="A1170" t="s">
        <v>68</v>
      </c>
      <c r="B1170" t="s">
        <v>70</v>
      </c>
      <c r="C1170">
        <v>26</v>
      </c>
      <c r="D1170" t="s">
        <v>114</v>
      </c>
      <c r="E1170" t="s">
        <v>103</v>
      </c>
      <c r="F1170" t="s">
        <v>102</v>
      </c>
      <c r="G1170">
        <v>1.9942767923481901</v>
      </c>
      <c r="H1170">
        <v>2E+20</v>
      </c>
      <c r="I1170">
        <v>0</v>
      </c>
      <c r="J1170">
        <v>19</v>
      </c>
      <c r="K1170">
        <v>9</v>
      </c>
      <c r="L1170">
        <v>0</v>
      </c>
      <c r="M117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170" s="5" cm="1">
        <f t="array" ref="N1170">MAX(IF((ProjectInfoTable[ProjectName]=ContinuousStatsTable[[#This Row],[ProjectName]]),(ProjectInfoTable[ProjectName]=ContinuousStatsTable[[#This Row],[ProjectName]])*ProjectInfoTable[NumberOfReplications]))</f>
        <v>40</v>
      </c>
      <c r="O1170" s="5" cm="1">
        <f t="array" ref="O117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170" s="5" cm="1">
        <f t="array" ref="P117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170" s="5" cm="1">
        <f t="array" ref="Q1170">MAX(IF((ProjectInfoTable[ProjectName]=ContinuousStatsTable[[#This Row],[ProjectName]]),(ProjectInfoTable[ProjectName]=ContinuousStatsTable[[#This Row],[ProjectName]])*ProjectInfoTable[ConfidenceInterval]))</f>
        <v>0.95</v>
      </c>
      <c r="R1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170" s="5" cm="1">
        <f t="array" ref="S1170">MIN(IF((ContinuousStatsTable[GroupByKey]=ContinuousStatsTable[[#This Row],[GroupByKey]]),(ContinuousStatsTable[GroupByKey]=ContinuousStatsTable[[#This Row],[GroupByKey]])*ContinuousStatsTable[Average]))</f>
        <v>1.4135292926674801</v>
      </c>
      <c r="T1170" s="5" cm="1">
        <f t="array" ref="T1170">MAX(IF((ContinuousStatsTable[GroupByKey]=ContinuousStatsTable[[#This Row],[GroupByKey]]),(ContinuousStatsTable[GroupByKey]=ContinuousStatsTable[[#This Row],[GroupByKey]])*ContinuousStatsTable[Average]))</f>
        <v>3.63156438765147</v>
      </c>
      <c r="U1170" s="5">
        <f>IF((ContinuousStatsTable[[#This Row],[RepsRequested]]&gt;1),ContinuousStatsTable[[#This Row],[HalfWidth]],ContinuousStatsTable[[#This Row],[BatchMeansHalfWidth]])</f>
        <v>0.17088156037632463</v>
      </c>
    </row>
    <row r="1171" spans="1:21" x14ac:dyDescent="0.35">
      <c r="A1171" t="s">
        <v>68</v>
      </c>
      <c r="B1171" t="s">
        <v>70</v>
      </c>
      <c r="C1171">
        <v>26</v>
      </c>
      <c r="D1171" t="s">
        <v>114</v>
      </c>
      <c r="E1171" t="s">
        <v>104</v>
      </c>
      <c r="F1171" t="s">
        <v>102</v>
      </c>
      <c r="G1171">
        <v>32.66897321215</v>
      </c>
      <c r="H1171">
        <v>2E+20</v>
      </c>
      <c r="I1171">
        <v>0</v>
      </c>
      <c r="J1171">
        <v>36</v>
      </c>
      <c r="K1171">
        <v>36</v>
      </c>
      <c r="L1171">
        <v>0</v>
      </c>
      <c r="M117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171" s="5" cm="1">
        <f t="array" ref="N1171">MAX(IF((ProjectInfoTable[ProjectName]=ContinuousStatsTable[[#This Row],[ProjectName]]),(ProjectInfoTable[ProjectName]=ContinuousStatsTable[[#This Row],[ProjectName]])*ProjectInfoTable[NumberOfReplications]))</f>
        <v>40</v>
      </c>
      <c r="O1171" s="5" cm="1">
        <f t="array" ref="O117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171" s="5" cm="1">
        <f t="array" ref="P117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171" s="5" cm="1">
        <f t="array" ref="Q1171">MAX(IF((ProjectInfoTable[ProjectName]=ContinuousStatsTable[[#This Row],[ProjectName]]),(ProjectInfoTable[ProjectName]=ContinuousStatsTable[[#This Row],[ProjectName]])*ProjectInfoTable[ConfidenceInterval]))</f>
        <v>0.95</v>
      </c>
      <c r="R1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171" s="5" cm="1">
        <f t="array" ref="S1171">MIN(IF((ContinuousStatsTable[GroupByKey]=ContinuousStatsTable[[#This Row],[GroupByKey]]),(ContinuousStatsTable[GroupByKey]=ContinuousStatsTable[[#This Row],[GroupByKey]])*ContinuousStatsTable[Average]))</f>
        <v>32.66897321215</v>
      </c>
      <c r="T1171" s="5" cm="1">
        <f t="array" ref="T1171">MAX(IF((ContinuousStatsTable[GroupByKey]=ContinuousStatsTable[[#This Row],[GroupByKey]]),(ContinuousStatsTable[GroupByKey]=ContinuousStatsTable[[#This Row],[GroupByKey]])*ContinuousStatsTable[Average]))</f>
        <v>34.468085106383</v>
      </c>
      <c r="U1171" s="5">
        <f>IF((ContinuousStatsTable[[#This Row],[RepsRequested]]&gt;1),ContinuousStatsTable[[#This Row],[HalfWidth]],ContinuousStatsTable[[#This Row],[BatchMeansHalfWidth]])</f>
        <v>0.15911903310216846</v>
      </c>
    </row>
    <row r="1172" spans="1:21" x14ac:dyDescent="0.35">
      <c r="A1172" t="s">
        <v>68</v>
      </c>
      <c r="B1172" t="s">
        <v>70</v>
      </c>
      <c r="C1172">
        <v>27</v>
      </c>
      <c r="D1172" t="s">
        <v>71</v>
      </c>
      <c r="E1172" t="s">
        <v>98</v>
      </c>
      <c r="F1172" t="s">
        <v>73</v>
      </c>
      <c r="G1172">
        <v>0.15109975576183099</v>
      </c>
      <c r="H1172">
        <v>2E+20</v>
      </c>
      <c r="I1172">
        <v>0</v>
      </c>
      <c r="J1172">
        <v>5</v>
      </c>
      <c r="K1172">
        <v>0</v>
      </c>
      <c r="L1172">
        <v>0</v>
      </c>
      <c r="M117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172" s="5" cm="1">
        <f t="array" ref="N1172">MAX(IF((ProjectInfoTable[ProjectName]=ContinuousStatsTable[[#This Row],[ProjectName]]),(ProjectInfoTable[ProjectName]=ContinuousStatsTable[[#This Row],[ProjectName]])*ProjectInfoTable[NumberOfReplications]))</f>
        <v>40</v>
      </c>
      <c r="O1172" s="5" cm="1">
        <f t="array" ref="O117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172" s="5" cm="1">
        <f t="array" ref="P117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172" s="5" cm="1">
        <f t="array" ref="Q1172">MAX(IF((ProjectInfoTable[ProjectName]=ContinuousStatsTable[[#This Row],[ProjectName]]),(ProjectInfoTable[ProjectName]=ContinuousStatsTable[[#This Row],[ProjectName]])*ProjectInfoTable[ConfidenceInterval]))</f>
        <v>0.95</v>
      </c>
      <c r="R1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172" s="5" cm="1">
        <f t="array" ref="S1172">MIN(IF((ContinuousStatsTable[GroupByKey]=ContinuousStatsTable[[#This Row],[GroupByKey]]),(ContinuousStatsTable[GroupByKey]=ContinuousStatsTable[[#This Row],[GroupByKey]])*ContinuousStatsTable[Average]))</f>
        <v>0</v>
      </c>
      <c r="T1172" s="5" cm="1">
        <f t="array" ref="T1172">MAX(IF((ContinuousStatsTable[GroupByKey]=ContinuousStatsTable[[#This Row],[GroupByKey]]),(ContinuousStatsTable[GroupByKey]=ContinuousStatsTable[[#This Row],[GroupByKey]])*ContinuousStatsTable[Average]))</f>
        <v>0.39810019353189602</v>
      </c>
      <c r="U1172" s="5">
        <f>IF((ContinuousStatsTable[[#This Row],[RepsRequested]]&gt;1),ContinuousStatsTable[[#This Row],[HalfWidth]],ContinuousStatsTable[[#This Row],[BatchMeansHalfWidth]])</f>
        <v>3.517181568707349E-2</v>
      </c>
    </row>
    <row r="1173" spans="1:21" x14ac:dyDescent="0.35">
      <c r="A1173" t="s">
        <v>68</v>
      </c>
      <c r="B1173" t="s">
        <v>70</v>
      </c>
      <c r="C1173">
        <v>27</v>
      </c>
      <c r="D1173" t="s">
        <v>77</v>
      </c>
      <c r="E1173" t="s">
        <v>98</v>
      </c>
      <c r="F1173" t="s">
        <v>73</v>
      </c>
      <c r="G1173">
        <v>36.180432488392398</v>
      </c>
      <c r="H1173">
        <v>3E+20</v>
      </c>
      <c r="I1173">
        <v>2</v>
      </c>
      <c r="J1173">
        <v>57</v>
      </c>
      <c r="K1173">
        <v>19</v>
      </c>
      <c r="L1173">
        <v>0</v>
      </c>
      <c r="M117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173" s="5" cm="1">
        <f t="array" ref="N1173">MAX(IF((ProjectInfoTable[ProjectName]=ContinuousStatsTable[[#This Row],[ProjectName]]),(ProjectInfoTable[ProjectName]=ContinuousStatsTable[[#This Row],[ProjectName]])*ProjectInfoTable[NumberOfReplications]))</f>
        <v>40</v>
      </c>
      <c r="O1173" s="5" cm="1">
        <f t="array" ref="O117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173" s="5" cm="1">
        <f t="array" ref="P117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173" s="5" cm="1">
        <f t="array" ref="Q1173">MAX(IF((ProjectInfoTable[ProjectName]=ContinuousStatsTable[[#This Row],[ProjectName]]),(ProjectInfoTable[ProjectName]=ContinuousStatsTable[[#This Row],[ProjectName]])*ProjectInfoTable[ConfidenceInterval]))</f>
        <v>0.95</v>
      </c>
      <c r="R1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173" s="5" cm="1">
        <f t="array" ref="S1173">MIN(IF((ContinuousStatsTable[GroupByKey]=ContinuousStatsTable[[#This Row],[GroupByKey]]),(ContinuousStatsTable[GroupByKey]=ContinuousStatsTable[[#This Row],[GroupByKey]])*ContinuousStatsTable[Average]))</f>
        <v>1.97697145350313</v>
      </c>
      <c r="T1173" s="5" cm="1">
        <f t="array" ref="T1173">MAX(IF((ContinuousStatsTable[GroupByKey]=ContinuousStatsTable[[#This Row],[GroupByKey]]),(ContinuousStatsTable[GroupByKey]=ContinuousStatsTable[[#This Row],[GroupByKey]])*ContinuousStatsTable[Average]))</f>
        <v>41.178919364966802</v>
      </c>
      <c r="U1173" s="5">
        <f>IF((ContinuousStatsTable[[#This Row],[RepsRequested]]&gt;1),ContinuousStatsTable[[#This Row],[HalfWidth]],ContinuousStatsTable[[#This Row],[BatchMeansHalfWidth]])</f>
        <v>3.4233048293887243</v>
      </c>
    </row>
    <row r="1174" spans="1:21" x14ac:dyDescent="0.35">
      <c r="A1174" t="s">
        <v>68</v>
      </c>
      <c r="B1174" t="s">
        <v>70</v>
      </c>
      <c r="C1174">
        <v>27</v>
      </c>
      <c r="D1174" t="s">
        <v>78</v>
      </c>
      <c r="E1174" t="s">
        <v>98</v>
      </c>
      <c r="F1174" t="s">
        <v>73</v>
      </c>
      <c r="G1174">
        <v>3.0558733425619602</v>
      </c>
      <c r="H1174">
        <v>2E+20</v>
      </c>
      <c r="I1174">
        <v>0</v>
      </c>
      <c r="J1174">
        <v>12</v>
      </c>
      <c r="K1174">
        <v>10</v>
      </c>
      <c r="L1174">
        <v>0</v>
      </c>
      <c r="M117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174" s="5" cm="1">
        <f t="array" ref="N1174">MAX(IF((ProjectInfoTable[ProjectName]=ContinuousStatsTable[[#This Row],[ProjectName]]),(ProjectInfoTable[ProjectName]=ContinuousStatsTable[[#This Row],[ProjectName]])*ProjectInfoTable[NumberOfReplications]))</f>
        <v>40</v>
      </c>
      <c r="O1174" s="5" cm="1">
        <f t="array" ref="O117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174" s="5" cm="1">
        <f t="array" ref="P117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174" s="5" cm="1">
        <f t="array" ref="Q1174">MAX(IF((ProjectInfoTable[ProjectName]=ContinuousStatsTable[[#This Row],[ProjectName]]),(ProjectInfoTable[ProjectName]=ContinuousStatsTable[[#This Row],[ProjectName]])*ProjectInfoTable[ConfidenceInterval]))</f>
        <v>0.95</v>
      </c>
      <c r="R1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174" s="5" cm="1">
        <f t="array" ref="S1174">MIN(IF((ContinuousStatsTable[GroupByKey]=ContinuousStatsTable[[#This Row],[GroupByKey]]),(ContinuousStatsTable[GroupByKey]=ContinuousStatsTable[[#This Row],[GroupByKey]])*ContinuousStatsTable[Average]))</f>
        <v>0.454771552839979</v>
      </c>
      <c r="T1174" s="5" cm="1">
        <f t="array" ref="T1174">MAX(IF((ContinuousStatsTable[GroupByKey]=ContinuousStatsTable[[#This Row],[GroupByKey]]),(ContinuousStatsTable[GroupByKey]=ContinuousStatsTable[[#This Row],[GroupByKey]])*ContinuousStatsTable[Average]))</f>
        <v>19.253696848776201</v>
      </c>
      <c r="U1174" s="5">
        <f>IF((ContinuousStatsTable[[#This Row],[RepsRequested]]&gt;1),ContinuousStatsTable[[#This Row],[HalfWidth]],ContinuousStatsTable[[#This Row],[BatchMeansHalfWidth]])</f>
        <v>1.1662037419143689</v>
      </c>
    </row>
    <row r="1175" spans="1:21" x14ac:dyDescent="0.35">
      <c r="A1175" t="s">
        <v>68</v>
      </c>
      <c r="B1175" t="s">
        <v>70</v>
      </c>
      <c r="C1175">
        <v>27</v>
      </c>
      <c r="D1175" t="s">
        <v>79</v>
      </c>
      <c r="E1175" t="s">
        <v>99</v>
      </c>
      <c r="F1175" t="s">
        <v>81</v>
      </c>
      <c r="G1175">
        <v>56.6741170741345</v>
      </c>
      <c r="H1175">
        <v>2E+20</v>
      </c>
      <c r="I1175">
        <v>20</v>
      </c>
      <c r="J1175">
        <v>78</v>
      </c>
      <c r="K1175">
        <v>45</v>
      </c>
      <c r="L1175">
        <v>0</v>
      </c>
      <c r="M117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175" s="5" cm="1">
        <f t="array" ref="N1175">MAX(IF((ProjectInfoTable[ProjectName]=ContinuousStatsTable[[#This Row],[ProjectName]]),(ProjectInfoTable[ProjectName]=ContinuousStatsTable[[#This Row],[ProjectName]])*ProjectInfoTable[NumberOfReplications]))</f>
        <v>40</v>
      </c>
      <c r="O1175" s="5" cm="1">
        <f t="array" ref="O117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175" s="5" cm="1">
        <f t="array" ref="P117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175" s="5" cm="1">
        <f t="array" ref="Q1175">MAX(IF((ProjectInfoTable[ProjectName]=ContinuousStatsTable[[#This Row],[ProjectName]]),(ProjectInfoTable[ProjectName]=ContinuousStatsTable[[#This Row],[ProjectName]])*ProjectInfoTable[ConfidenceInterval]))</f>
        <v>0.95</v>
      </c>
      <c r="R1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175" s="5" cm="1">
        <f t="array" ref="S1175">MIN(IF((ContinuousStatsTable[GroupByKey]=ContinuousStatsTable[[#This Row],[GroupByKey]]),(ContinuousStatsTable[GroupByKey]=ContinuousStatsTable[[#This Row],[GroupByKey]])*ContinuousStatsTable[Average]))</f>
        <v>13.1688445993387</v>
      </c>
      <c r="T1175" s="5" cm="1">
        <f t="array" ref="T1175">MAX(IF((ContinuousStatsTable[GroupByKey]=ContinuousStatsTable[[#This Row],[GroupByKey]]),(ContinuousStatsTable[GroupByKey]=ContinuousStatsTable[[#This Row],[GroupByKey]])*ContinuousStatsTable[Average]))</f>
        <v>68.135346638049199</v>
      </c>
      <c r="U1175" s="5">
        <f>IF((ContinuousStatsTable[[#This Row],[RepsRequested]]&gt;1),ContinuousStatsTable[[#This Row],[HalfWidth]],ContinuousStatsTable[[#This Row],[BatchMeansHalfWidth]])</f>
        <v>4.6926448559231861</v>
      </c>
    </row>
    <row r="1176" spans="1:21" x14ac:dyDescent="0.35">
      <c r="A1176" t="s">
        <v>68</v>
      </c>
      <c r="B1176" t="s">
        <v>70</v>
      </c>
      <c r="C1176">
        <v>27</v>
      </c>
      <c r="D1176" t="s">
        <v>87</v>
      </c>
      <c r="E1176" t="s">
        <v>98</v>
      </c>
      <c r="F1176" t="s">
        <v>73</v>
      </c>
      <c r="G1176">
        <v>3.7149456726586497E-2</v>
      </c>
      <c r="H1176">
        <v>2E+20</v>
      </c>
      <c r="I1176">
        <v>0</v>
      </c>
      <c r="J1176">
        <v>10</v>
      </c>
      <c r="K1176">
        <v>0</v>
      </c>
      <c r="L1176">
        <v>0</v>
      </c>
      <c r="M117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176" s="5" cm="1">
        <f t="array" ref="N1176">MAX(IF((ProjectInfoTable[ProjectName]=ContinuousStatsTable[[#This Row],[ProjectName]]),(ProjectInfoTable[ProjectName]=ContinuousStatsTable[[#This Row],[ProjectName]])*ProjectInfoTable[NumberOfReplications]))</f>
        <v>40</v>
      </c>
      <c r="O1176" s="5" cm="1">
        <f t="array" ref="O117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176" s="5" cm="1">
        <f t="array" ref="P117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176" s="5" cm="1">
        <f t="array" ref="Q1176">MAX(IF((ProjectInfoTable[ProjectName]=ContinuousStatsTable[[#This Row],[ProjectName]]),(ProjectInfoTable[ProjectName]=ContinuousStatsTable[[#This Row],[ProjectName]])*ProjectInfoTable[ConfidenceInterval]))</f>
        <v>0.95</v>
      </c>
      <c r="R1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176" s="5" cm="1">
        <f t="array" ref="S1176">MIN(IF((ContinuousStatsTable[GroupByKey]=ContinuousStatsTable[[#This Row],[GroupByKey]]),(ContinuousStatsTable[GroupByKey]=ContinuousStatsTable[[#This Row],[GroupByKey]])*ContinuousStatsTable[Average]))</f>
        <v>0</v>
      </c>
      <c r="T1176" s="5" cm="1">
        <f t="array" ref="T1176">MAX(IF((ContinuousStatsTable[GroupByKey]=ContinuousStatsTable[[#This Row],[GroupByKey]]),(ContinuousStatsTable[GroupByKey]=ContinuousStatsTable[[#This Row],[GroupByKey]])*ContinuousStatsTable[Average]))</f>
        <v>0.33740401833613798</v>
      </c>
      <c r="U1176" s="5">
        <f>IF((ContinuousStatsTable[[#This Row],[RepsRequested]]&gt;1),ContinuousStatsTable[[#This Row],[HalfWidth]],ContinuousStatsTable[[#This Row],[BatchMeansHalfWidth]])</f>
        <v>2.7365839349572658E-2</v>
      </c>
    </row>
    <row r="1177" spans="1:21" x14ac:dyDescent="0.35">
      <c r="A1177" t="s">
        <v>68</v>
      </c>
      <c r="B1177" t="s">
        <v>70</v>
      </c>
      <c r="C1177">
        <v>27</v>
      </c>
      <c r="D1177" t="s">
        <v>100</v>
      </c>
      <c r="E1177" t="s">
        <v>101</v>
      </c>
      <c r="F1177" t="s">
        <v>102</v>
      </c>
      <c r="G1177">
        <v>1</v>
      </c>
      <c r="H1177">
        <v>2E+20</v>
      </c>
      <c r="I1177">
        <v>0.66666666666666696</v>
      </c>
      <c r="J1177">
        <v>1</v>
      </c>
      <c r="K1177">
        <v>1</v>
      </c>
      <c r="L1177">
        <v>0</v>
      </c>
      <c r="M117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177" s="5" cm="1">
        <f t="array" ref="N1177">MAX(IF((ProjectInfoTable[ProjectName]=ContinuousStatsTable[[#This Row],[ProjectName]]),(ProjectInfoTable[ProjectName]=ContinuousStatsTable[[#This Row],[ProjectName]])*ProjectInfoTable[NumberOfReplications]))</f>
        <v>40</v>
      </c>
      <c r="O1177" s="5" cm="1">
        <f t="array" ref="O117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177" s="5" cm="1">
        <f t="array" ref="P117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177" s="5" cm="1">
        <f t="array" ref="Q1177">MAX(IF((ProjectInfoTable[ProjectName]=ContinuousStatsTable[[#This Row],[ProjectName]]),(ProjectInfoTable[ProjectName]=ContinuousStatsTable[[#This Row],[ProjectName]])*ProjectInfoTable[ConfidenceInterval]))</f>
        <v>0.95</v>
      </c>
      <c r="R1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177" s="5" cm="1">
        <f t="array" ref="S1177">MIN(IF((ContinuousStatsTable[GroupByKey]=ContinuousStatsTable[[#This Row],[GroupByKey]]),(ContinuousStatsTable[GroupByKey]=ContinuousStatsTable[[#This Row],[GroupByKey]])*ContinuousStatsTable[Average]))</f>
        <v>0.460239554527484</v>
      </c>
      <c r="T1177" s="5" cm="1">
        <f t="array" ref="T1177">MAX(IF((ContinuousStatsTable[GroupByKey]=ContinuousStatsTable[[#This Row],[GroupByKey]]),(ContinuousStatsTable[GroupByKey]=ContinuousStatsTable[[#This Row],[GroupByKey]])*ContinuousStatsTable[Average]))</f>
        <v>1</v>
      </c>
      <c r="U1177" s="5">
        <f>IF((ContinuousStatsTable[[#This Row],[RepsRequested]]&gt;1),ContinuousStatsTable[[#This Row],[HalfWidth]],ContinuousStatsTable[[#This Row],[BatchMeansHalfWidth]])</f>
        <v>4.1864622421722578E-2</v>
      </c>
    </row>
    <row r="1178" spans="1:21" x14ac:dyDescent="0.35">
      <c r="A1178" t="s">
        <v>68</v>
      </c>
      <c r="B1178" t="s">
        <v>70</v>
      </c>
      <c r="C1178">
        <v>27</v>
      </c>
      <c r="D1178" t="s">
        <v>100</v>
      </c>
      <c r="E1178" t="s">
        <v>103</v>
      </c>
      <c r="F1178" t="s">
        <v>102</v>
      </c>
      <c r="G1178">
        <v>3</v>
      </c>
      <c r="H1178">
        <v>2E+20</v>
      </c>
      <c r="I1178">
        <v>2</v>
      </c>
      <c r="J1178">
        <v>3</v>
      </c>
      <c r="K1178">
        <v>3</v>
      </c>
      <c r="L1178">
        <v>0</v>
      </c>
      <c r="M117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178" s="5" cm="1">
        <f t="array" ref="N1178">MAX(IF((ProjectInfoTable[ProjectName]=ContinuousStatsTable[[#This Row],[ProjectName]]),(ProjectInfoTable[ProjectName]=ContinuousStatsTable[[#This Row],[ProjectName]])*ProjectInfoTable[NumberOfReplications]))</f>
        <v>40</v>
      </c>
      <c r="O1178" s="5" cm="1">
        <f t="array" ref="O117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178" s="5" cm="1">
        <f t="array" ref="P117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178" s="5" cm="1">
        <f t="array" ref="Q1178">MAX(IF((ProjectInfoTable[ProjectName]=ContinuousStatsTable[[#This Row],[ProjectName]]),(ProjectInfoTable[ProjectName]=ContinuousStatsTable[[#This Row],[ProjectName]])*ProjectInfoTable[ConfidenceInterval]))</f>
        <v>0.95</v>
      </c>
      <c r="R1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178" s="5" cm="1">
        <f t="array" ref="S1178">MIN(IF((ContinuousStatsTable[GroupByKey]=ContinuousStatsTable[[#This Row],[GroupByKey]]),(ContinuousStatsTable[GroupByKey]=ContinuousStatsTable[[#This Row],[GroupByKey]])*ContinuousStatsTable[Average]))</f>
        <v>1.38071866358245</v>
      </c>
      <c r="T1178" s="5" cm="1">
        <f t="array" ref="T1178">MAX(IF((ContinuousStatsTable[GroupByKey]=ContinuousStatsTable[[#This Row],[GroupByKey]]),(ContinuousStatsTable[GroupByKey]=ContinuousStatsTable[[#This Row],[GroupByKey]])*ContinuousStatsTable[Average]))</f>
        <v>3</v>
      </c>
      <c r="U1178" s="5">
        <f>IF((ContinuousStatsTable[[#This Row],[RepsRequested]]&gt;1),ContinuousStatsTable[[#This Row],[HalfWidth]],ContinuousStatsTable[[#This Row],[BatchMeansHalfWidth]])</f>
        <v>0.1255938672651678</v>
      </c>
    </row>
    <row r="1179" spans="1:21" x14ac:dyDescent="0.35">
      <c r="A1179" t="s">
        <v>68</v>
      </c>
      <c r="B1179" t="s">
        <v>70</v>
      </c>
      <c r="C1179">
        <v>27</v>
      </c>
      <c r="D1179" t="s">
        <v>100</v>
      </c>
      <c r="E1179" t="s">
        <v>104</v>
      </c>
      <c r="F1179" t="s">
        <v>102</v>
      </c>
      <c r="G1179">
        <v>3</v>
      </c>
      <c r="H1179">
        <v>2E+20</v>
      </c>
      <c r="I1179">
        <v>3</v>
      </c>
      <c r="J1179">
        <v>3</v>
      </c>
      <c r="K1179">
        <v>3</v>
      </c>
      <c r="L1179">
        <v>0</v>
      </c>
      <c r="M117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179" s="5" cm="1">
        <f t="array" ref="N1179">MAX(IF((ProjectInfoTable[ProjectName]=ContinuousStatsTable[[#This Row],[ProjectName]]),(ProjectInfoTable[ProjectName]=ContinuousStatsTable[[#This Row],[ProjectName]])*ProjectInfoTable[NumberOfReplications]))</f>
        <v>40</v>
      </c>
      <c r="O1179" s="5" cm="1">
        <f t="array" ref="O1179">IFERROR(AVERAGE(IF((ContinuousStatsTable[GroupByKey]=ContinuousStatsTable[[#This Row],[GroupByKey]]),(ContinuousStatsTable[GroupByKey]=ContinuousStatsTable[[#This Row],[GroupByKey]])*ContinuousStatsTable[Average])),0)</f>
        <v>3</v>
      </c>
      <c r="P1179" s="5" cm="1">
        <f t="array" ref="P1179">IFERROR(_xlfn.STDEV.S(IF((ContinuousStatsTable[GroupByKey]=ContinuousStatsTable[[#This Row],[GroupByKey]]),(ContinuousStatsTable[GroupByKey]=ContinuousStatsTable[[#This Row],[GroupByKey]])*ContinuousStatsTable[Average])),0)</f>
        <v>0</v>
      </c>
      <c r="Q1179" s="5" cm="1">
        <f t="array" ref="Q1179">MAX(IF((ProjectInfoTable[ProjectName]=ContinuousStatsTable[[#This Row],[ProjectName]]),(ProjectInfoTable[ProjectName]=ContinuousStatsTable[[#This Row],[ProjectName]])*ProjectInfoTable[ConfidenceInterval]))</f>
        <v>0.95</v>
      </c>
      <c r="R1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9" s="5" cm="1">
        <f t="array" ref="S1179">MIN(IF((ContinuousStatsTable[GroupByKey]=ContinuousStatsTable[[#This Row],[GroupByKey]]),(ContinuousStatsTable[GroupByKey]=ContinuousStatsTable[[#This Row],[GroupByKey]])*ContinuousStatsTable[Average]))</f>
        <v>3</v>
      </c>
      <c r="T1179" s="5" cm="1">
        <f t="array" ref="T1179">MAX(IF((ContinuousStatsTable[GroupByKey]=ContinuousStatsTable[[#This Row],[GroupByKey]]),(ContinuousStatsTable[GroupByKey]=ContinuousStatsTable[[#This Row],[GroupByKey]])*ContinuousStatsTable[Average]))</f>
        <v>3</v>
      </c>
      <c r="U1179" s="5">
        <f>IF((ContinuousStatsTable[[#This Row],[RepsRequested]]&gt;1),ContinuousStatsTable[[#This Row],[HalfWidth]],ContinuousStatsTable[[#This Row],[BatchMeansHalfWidth]])</f>
        <v>0</v>
      </c>
    </row>
    <row r="1180" spans="1:21" x14ac:dyDescent="0.35">
      <c r="A1180" t="s">
        <v>68</v>
      </c>
      <c r="B1180" t="s">
        <v>70</v>
      </c>
      <c r="C1180">
        <v>27</v>
      </c>
      <c r="D1180" t="s">
        <v>105</v>
      </c>
      <c r="E1180" t="s">
        <v>101</v>
      </c>
      <c r="F1180" t="s">
        <v>102</v>
      </c>
      <c r="G1180">
        <v>0.93709186363897701</v>
      </c>
      <c r="H1180">
        <v>2E+20</v>
      </c>
      <c r="I1180">
        <v>0</v>
      </c>
      <c r="J1180">
        <v>1</v>
      </c>
      <c r="K1180">
        <v>1</v>
      </c>
      <c r="L1180">
        <v>0</v>
      </c>
      <c r="M118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180" s="5" cm="1">
        <f t="array" ref="N1180">MAX(IF((ProjectInfoTable[ProjectName]=ContinuousStatsTable[[#This Row],[ProjectName]]),(ProjectInfoTable[ProjectName]=ContinuousStatsTable[[#This Row],[ProjectName]])*ProjectInfoTable[NumberOfReplications]))</f>
        <v>40</v>
      </c>
      <c r="O1180" s="5" cm="1">
        <f t="array" ref="O118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180" s="5" cm="1">
        <f t="array" ref="P118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180" s="5" cm="1">
        <f t="array" ref="Q1180">MAX(IF((ProjectInfoTable[ProjectName]=ContinuousStatsTable[[#This Row],[ProjectName]]),(ProjectInfoTable[ProjectName]=ContinuousStatsTable[[#This Row],[ProjectName]])*ProjectInfoTable[ConfidenceInterval]))</f>
        <v>0.95</v>
      </c>
      <c r="R1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180" s="5" cm="1">
        <f t="array" ref="S1180">MIN(IF((ContinuousStatsTable[GroupByKey]=ContinuousStatsTable[[#This Row],[GroupByKey]]),(ContinuousStatsTable[GroupByKey]=ContinuousStatsTable[[#This Row],[GroupByKey]])*ContinuousStatsTable[Average]))</f>
        <v>0.51093143286290499</v>
      </c>
      <c r="T1180" s="5" cm="1">
        <f t="array" ref="T1180">MAX(IF((ContinuousStatsTable[GroupByKey]=ContinuousStatsTable[[#This Row],[GroupByKey]]),(ContinuousStatsTable[GroupByKey]=ContinuousStatsTable[[#This Row],[GroupByKey]])*ContinuousStatsTable[Average]))</f>
        <v>0.99324124232539002</v>
      </c>
      <c r="U1180" s="5">
        <f>IF((ContinuousStatsTable[[#This Row],[RepsRequested]]&gt;1),ContinuousStatsTable[[#This Row],[HalfWidth]],ContinuousStatsTable[[#This Row],[BatchMeansHalfWidth]])</f>
        <v>3.8036249547188657E-2</v>
      </c>
    </row>
    <row r="1181" spans="1:21" x14ac:dyDescent="0.35">
      <c r="A1181" t="s">
        <v>68</v>
      </c>
      <c r="B1181" t="s">
        <v>70</v>
      </c>
      <c r="C1181">
        <v>27</v>
      </c>
      <c r="D1181" t="s">
        <v>105</v>
      </c>
      <c r="E1181" t="s">
        <v>103</v>
      </c>
      <c r="F1181" t="s">
        <v>102</v>
      </c>
      <c r="G1181">
        <v>1.87418372727795</v>
      </c>
      <c r="H1181">
        <v>2E+20</v>
      </c>
      <c r="I1181">
        <v>0</v>
      </c>
      <c r="J1181">
        <v>2</v>
      </c>
      <c r="K1181">
        <v>2</v>
      </c>
      <c r="L1181">
        <v>0</v>
      </c>
      <c r="M118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181" s="5" cm="1">
        <f t="array" ref="N1181">MAX(IF((ProjectInfoTable[ProjectName]=ContinuousStatsTable[[#This Row],[ProjectName]]),(ProjectInfoTable[ProjectName]=ContinuousStatsTable[[#This Row],[ProjectName]])*ProjectInfoTable[NumberOfReplications]))</f>
        <v>40</v>
      </c>
      <c r="O1181" s="5" cm="1">
        <f t="array" ref="O118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181" s="5" cm="1">
        <f t="array" ref="P118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181" s="5" cm="1">
        <f t="array" ref="Q1181">MAX(IF((ProjectInfoTable[ProjectName]=ContinuousStatsTable[[#This Row],[ProjectName]]),(ProjectInfoTable[ProjectName]=ContinuousStatsTable[[#This Row],[ProjectName]])*ProjectInfoTable[ConfidenceInterval]))</f>
        <v>0.95</v>
      </c>
      <c r="R1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181" s="5" cm="1">
        <f t="array" ref="S1181">MIN(IF((ContinuousStatsTable[GroupByKey]=ContinuousStatsTable[[#This Row],[GroupByKey]]),(ContinuousStatsTable[GroupByKey]=ContinuousStatsTable[[#This Row],[GroupByKey]])*ContinuousStatsTable[Average]))</f>
        <v>1.02186286572581</v>
      </c>
      <c r="T1181" s="5" cm="1">
        <f t="array" ref="T1181">MAX(IF((ContinuousStatsTable[GroupByKey]=ContinuousStatsTable[[#This Row],[GroupByKey]]),(ContinuousStatsTable[GroupByKey]=ContinuousStatsTable[[#This Row],[GroupByKey]])*ContinuousStatsTable[Average]))</f>
        <v>1.98648248465078</v>
      </c>
      <c r="U1181" s="5">
        <f>IF((ContinuousStatsTable[[#This Row],[RepsRequested]]&gt;1),ContinuousStatsTable[[#This Row],[HalfWidth]],ContinuousStatsTable[[#This Row],[BatchMeansHalfWidth]])</f>
        <v>7.6072499094375606E-2</v>
      </c>
    </row>
    <row r="1182" spans="1:21" x14ac:dyDescent="0.35">
      <c r="A1182" t="s">
        <v>68</v>
      </c>
      <c r="B1182" t="s">
        <v>70</v>
      </c>
      <c r="C1182">
        <v>27</v>
      </c>
      <c r="D1182" t="s">
        <v>105</v>
      </c>
      <c r="E1182" t="s">
        <v>104</v>
      </c>
      <c r="F1182" t="s">
        <v>102</v>
      </c>
      <c r="G1182">
        <v>2</v>
      </c>
      <c r="H1182">
        <v>2E+20</v>
      </c>
      <c r="I1182">
        <v>2</v>
      </c>
      <c r="J1182">
        <v>2</v>
      </c>
      <c r="K1182">
        <v>2</v>
      </c>
      <c r="L1182">
        <v>0</v>
      </c>
      <c r="M118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182" s="5" cm="1">
        <f t="array" ref="N1182">MAX(IF((ProjectInfoTable[ProjectName]=ContinuousStatsTable[[#This Row],[ProjectName]]),(ProjectInfoTable[ProjectName]=ContinuousStatsTable[[#This Row],[ProjectName]])*ProjectInfoTable[NumberOfReplications]))</f>
        <v>40</v>
      </c>
      <c r="O1182" s="5" cm="1">
        <f t="array" ref="O1182">IFERROR(AVERAGE(IF((ContinuousStatsTable[GroupByKey]=ContinuousStatsTable[[#This Row],[GroupByKey]]),(ContinuousStatsTable[GroupByKey]=ContinuousStatsTable[[#This Row],[GroupByKey]])*ContinuousStatsTable[Average])),0)</f>
        <v>2</v>
      </c>
      <c r="P1182" s="5" cm="1">
        <f t="array" ref="P1182">IFERROR(_xlfn.STDEV.S(IF((ContinuousStatsTable[GroupByKey]=ContinuousStatsTable[[#This Row],[GroupByKey]]),(ContinuousStatsTable[GroupByKey]=ContinuousStatsTable[[#This Row],[GroupByKey]])*ContinuousStatsTable[Average])),0)</f>
        <v>0</v>
      </c>
      <c r="Q1182" s="5" cm="1">
        <f t="array" ref="Q1182">MAX(IF((ProjectInfoTable[ProjectName]=ContinuousStatsTable[[#This Row],[ProjectName]]),(ProjectInfoTable[ProjectName]=ContinuousStatsTable[[#This Row],[ProjectName]])*ProjectInfoTable[ConfidenceInterval]))</f>
        <v>0.95</v>
      </c>
      <c r="R1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2" s="5" cm="1">
        <f t="array" ref="S1182">MIN(IF((ContinuousStatsTable[GroupByKey]=ContinuousStatsTable[[#This Row],[GroupByKey]]),(ContinuousStatsTable[GroupByKey]=ContinuousStatsTable[[#This Row],[GroupByKey]])*ContinuousStatsTable[Average]))</f>
        <v>2</v>
      </c>
      <c r="T1182" s="5" cm="1">
        <f t="array" ref="T1182">MAX(IF((ContinuousStatsTable[GroupByKey]=ContinuousStatsTable[[#This Row],[GroupByKey]]),(ContinuousStatsTable[GroupByKey]=ContinuousStatsTable[[#This Row],[GroupByKey]])*ContinuousStatsTable[Average]))</f>
        <v>2</v>
      </c>
      <c r="U1182" s="5">
        <f>IF((ContinuousStatsTable[[#This Row],[RepsRequested]]&gt;1),ContinuousStatsTable[[#This Row],[HalfWidth]],ContinuousStatsTable[[#This Row],[BatchMeansHalfWidth]])</f>
        <v>0</v>
      </c>
    </row>
    <row r="1183" spans="1:21" x14ac:dyDescent="0.35">
      <c r="A1183" t="s">
        <v>68</v>
      </c>
      <c r="B1183" t="s">
        <v>70</v>
      </c>
      <c r="C1183">
        <v>27</v>
      </c>
      <c r="D1183" t="s">
        <v>106</v>
      </c>
      <c r="E1183" t="s">
        <v>101</v>
      </c>
      <c r="F1183" t="s">
        <v>102</v>
      </c>
      <c r="G1183">
        <v>3.4524531569671599E-2</v>
      </c>
      <c r="H1183">
        <v>2E+20</v>
      </c>
      <c r="I1183">
        <v>0</v>
      </c>
      <c r="J1183">
        <v>1</v>
      </c>
      <c r="K1183">
        <v>0</v>
      </c>
      <c r="L1183">
        <v>0</v>
      </c>
      <c r="M118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183" s="5" cm="1">
        <f t="array" ref="N1183">MAX(IF((ProjectInfoTable[ProjectName]=ContinuousStatsTable[[#This Row],[ProjectName]]),(ProjectInfoTable[ProjectName]=ContinuousStatsTable[[#This Row],[ProjectName]])*ProjectInfoTable[NumberOfReplications]))</f>
        <v>40</v>
      </c>
      <c r="O1183" s="5" cm="1">
        <f t="array" ref="O118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183" s="5" cm="1">
        <f t="array" ref="P118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183" s="5" cm="1">
        <f t="array" ref="Q1183">MAX(IF((ProjectInfoTable[ProjectName]=ContinuousStatsTable[[#This Row],[ProjectName]]),(ProjectInfoTable[ProjectName]=ContinuousStatsTable[[#This Row],[ProjectName]])*ProjectInfoTable[ConfidenceInterval]))</f>
        <v>0.95</v>
      </c>
      <c r="R1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183" s="5" cm="1">
        <f t="array" ref="S1183">MIN(IF((ContinuousStatsTable[GroupByKey]=ContinuousStatsTable[[#This Row],[GroupByKey]]),(ContinuousStatsTable[GroupByKey]=ContinuousStatsTable[[#This Row],[GroupByKey]])*ContinuousStatsTable[Average]))</f>
        <v>1.4048189417398899E-2</v>
      </c>
      <c r="T1183" s="5" cm="1">
        <f t="array" ref="T1183">MAX(IF((ContinuousStatsTable[GroupByKey]=ContinuousStatsTable[[#This Row],[GroupByKey]]),(ContinuousStatsTable[GroupByKey]=ContinuousStatsTable[[#This Row],[GroupByKey]])*ContinuousStatsTable[Average]))</f>
        <v>4.5875370133509598E-2</v>
      </c>
      <c r="U1183" s="5">
        <f>IF((ContinuousStatsTable[[#This Row],[RepsRequested]]&gt;1),ContinuousStatsTable[[#This Row],[HalfWidth]],ContinuousStatsTable[[#This Row],[BatchMeansHalfWidth]])</f>
        <v>2.1678538559285762E-3</v>
      </c>
    </row>
    <row r="1184" spans="1:21" x14ac:dyDescent="0.35">
      <c r="A1184" t="s">
        <v>68</v>
      </c>
      <c r="B1184" t="s">
        <v>70</v>
      </c>
      <c r="C1184">
        <v>27</v>
      </c>
      <c r="D1184" t="s">
        <v>106</v>
      </c>
      <c r="E1184" t="s">
        <v>103</v>
      </c>
      <c r="F1184" t="s">
        <v>102</v>
      </c>
      <c r="G1184">
        <v>3.4524531569671599E-2</v>
      </c>
      <c r="H1184">
        <v>2E+20</v>
      </c>
      <c r="I1184">
        <v>0</v>
      </c>
      <c r="J1184">
        <v>1</v>
      </c>
      <c r="K1184">
        <v>0</v>
      </c>
      <c r="L1184">
        <v>0</v>
      </c>
      <c r="M118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184" s="5" cm="1">
        <f t="array" ref="N1184">MAX(IF((ProjectInfoTable[ProjectName]=ContinuousStatsTable[[#This Row],[ProjectName]]),(ProjectInfoTable[ProjectName]=ContinuousStatsTable[[#This Row],[ProjectName]])*ProjectInfoTable[NumberOfReplications]))</f>
        <v>40</v>
      </c>
      <c r="O1184" s="5" cm="1">
        <f t="array" ref="O118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184" s="5" cm="1">
        <f t="array" ref="P118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184" s="5" cm="1">
        <f t="array" ref="Q1184">MAX(IF((ProjectInfoTable[ProjectName]=ContinuousStatsTable[[#This Row],[ProjectName]]),(ProjectInfoTable[ProjectName]=ContinuousStatsTable[[#This Row],[ProjectName]])*ProjectInfoTable[ConfidenceInterval]))</f>
        <v>0.95</v>
      </c>
      <c r="R1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184" s="5" cm="1">
        <f t="array" ref="S1184">MIN(IF((ContinuousStatsTable[GroupByKey]=ContinuousStatsTable[[#This Row],[GroupByKey]]),(ContinuousStatsTable[GroupByKey]=ContinuousStatsTable[[#This Row],[GroupByKey]])*ContinuousStatsTable[Average]))</f>
        <v>1.4048189417398899E-2</v>
      </c>
      <c r="T1184" s="5" cm="1">
        <f t="array" ref="T1184">MAX(IF((ContinuousStatsTable[GroupByKey]=ContinuousStatsTable[[#This Row],[GroupByKey]]),(ContinuousStatsTable[GroupByKey]=ContinuousStatsTable[[#This Row],[GroupByKey]])*ContinuousStatsTable[Average]))</f>
        <v>4.5875370133509598E-2</v>
      </c>
      <c r="U1184" s="5">
        <f>IF((ContinuousStatsTable[[#This Row],[RepsRequested]]&gt;1),ContinuousStatsTable[[#This Row],[HalfWidth]],ContinuousStatsTable[[#This Row],[BatchMeansHalfWidth]])</f>
        <v>2.1678538559285762E-3</v>
      </c>
    </row>
    <row r="1185" spans="1:21" x14ac:dyDescent="0.35">
      <c r="A1185" t="s">
        <v>68</v>
      </c>
      <c r="B1185" t="s">
        <v>70</v>
      </c>
      <c r="C1185">
        <v>27</v>
      </c>
      <c r="D1185" t="s">
        <v>106</v>
      </c>
      <c r="E1185" t="s">
        <v>104</v>
      </c>
      <c r="F1185" t="s">
        <v>102</v>
      </c>
      <c r="G1185">
        <v>1</v>
      </c>
      <c r="H1185">
        <v>2E+20</v>
      </c>
      <c r="I1185">
        <v>1</v>
      </c>
      <c r="J1185">
        <v>1</v>
      </c>
      <c r="K1185">
        <v>1</v>
      </c>
      <c r="L1185">
        <v>0</v>
      </c>
      <c r="M118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185" s="5" cm="1">
        <f t="array" ref="N1185">MAX(IF((ProjectInfoTable[ProjectName]=ContinuousStatsTable[[#This Row],[ProjectName]]),(ProjectInfoTable[ProjectName]=ContinuousStatsTable[[#This Row],[ProjectName]])*ProjectInfoTable[NumberOfReplications]))</f>
        <v>40</v>
      </c>
      <c r="O1185" s="5" cm="1">
        <f t="array" ref="O1185">IFERROR(AVERAGE(IF((ContinuousStatsTable[GroupByKey]=ContinuousStatsTable[[#This Row],[GroupByKey]]),(ContinuousStatsTable[GroupByKey]=ContinuousStatsTable[[#This Row],[GroupByKey]])*ContinuousStatsTable[Average])),0)</f>
        <v>1</v>
      </c>
      <c r="P1185" s="5" cm="1">
        <f t="array" ref="P1185">IFERROR(_xlfn.STDEV.S(IF((ContinuousStatsTable[GroupByKey]=ContinuousStatsTable[[#This Row],[GroupByKey]]),(ContinuousStatsTable[GroupByKey]=ContinuousStatsTable[[#This Row],[GroupByKey]])*ContinuousStatsTable[Average])),0)</f>
        <v>0</v>
      </c>
      <c r="Q1185" s="5" cm="1">
        <f t="array" ref="Q1185">MAX(IF((ProjectInfoTable[ProjectName]=ContinuousStatsTable[[#This Row],[ProjectName]]),(ProjectInfoTable[ProjectName]=ContinuousStatsTable[[#This Row],[ProjectName]])*ProjectInfoTable[ConfidenceInterval]))</f>
        <v>0.95</v>
      </c>
      <c r="R1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5" s="5" cm="1">
        <f t="array" ref="S1185">MIN(IF((ContinuousStatsTable[GroupByKey]=ContinuousStatsTable[[#This Row],[GroupByKey]]),(ContinuousStatsTable[GroupByKey]=ContinuousStatsTable[[#This Row],[GroupByKey]])*ContinuousStatsTable[Average]))</f>
        <v>1</v>
      </c>
      <c r="T1185" s="5" cm="1">
        <f t="array" ref="T1185">MAX(IF((ContinuousStatsTable[GroupByKey]=ContinuousStatsTable[[#This Row],[GroupByKey]]),(ContinuousStatsTable[GroupByKey]=ContinuousStatsTable[[#This Row],[GroupByKey]])*ContinuousStatsTable[Average]))</f>
        <v>1</v>
      </c>
      <c r="U1185" s="5">
        <f>IF((ContinuousStatsTable[[#This Row],[RepsRequested]]&gt;1),ContinuousStatsTable[[#This Row],[HalfWidth]],ContinuousStatsTable[[#This Row],[BatchMeansHalfWidth]])</f>
        <v>0</v>
      </c>
    </row>
    <row r="1186" spans="1:21" x14ac:dyDescent="0.35">
      <c r="A1186" t="s">
        <v>68</v>
      </c>
      <c r="B1186" t="s">
        <v>70</v>
      </c>
      <c r="C1186">
        <v>27</v>
      </c>
      <c r="D1186" t="s">
        <v>88</v>
      </c>
      <c r="E1186" t="s">
        <v>98</v>
      </c>
      <c r="F1186" t="s">
        <v>73</v>
      </c>
      <c r="G1186">
        <v>0</v>
      </c>
      <c r="H1186">
        <v>2E+20</v>
      </c>
      <c r="I1186">
        <v>0</v>
      </c>
      <c r="J1186">
        <v>0</v>
      </c>
      <c r="K1186">
        <v>0</v>
      </c>
      <c r="L1186">
        <v>0</v>
      </c>
      <c r="M118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186" s="5" cm="1">
        <f t="array" ref="N1186">MAX(IF((ProjectInfoTable[ProjectName]=ContinuousStatsTable[[#This Row],[ProjectName]]),(ProjectInfoTable[ProjectName]=ContinuousStatsTable[[#This Row],[ProjectName]])*ProjectInfoTable[NumberOfReplications]))</f>
        <v>40</v>
      </c>
      <c r="O1186" s="5" cm="1">
        <f t="array" ref="O1186">IFERROR(AVERAGE(IF((ContinuousStatsTable[GroupByKey]=ContinuousStatsTable[[#This Row],[GroupByKey]]),(ContinuousStatsTable[GroupByKey]=ContinuousStatsTable[[#This Row],[GroupByKey]])*ContinuousStatsTable[Average])),0)</f>
        <v>0</v>
      </c>
      <c r="P1186" s="5" cm="1">
        <f t="array" ref="P1186">IFERROR(_xlfn.STDEV.S(IF((ContinuousStatsTable[GroupByKey]=ContinuousStatsTable[[#This Row],[GroupByKey]]),(ContinuousStatsTable[GroupByKey]=ContinuousStatsTable[[#This Row],[GroupByKey]])*ContinuousStatsTable[Average])),0)</f>
        <v>0</v>
      </c>
      <c r="Q1186" s="5" cm="1">
        <f t="array" ref="Q1186">MAX(IF((ProjectInfoTable[ProjectName]=ContinuousStatsTable[[#This Row],[ProjectName]]),(ProjectInfoTable[ProjectName]=ContinuousStatsTable[[#This Row],[ProjectName]])*ProjectInfoTable[ConfidenceInterval]))</f>
        <v>0.95</v>
      </c>
      <c r="R1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6" s="5" cm="1">
        <f t="array" ref="S1186">MIN(IF((ContinuousStatsTable[GroupByKey]=ContinuousStatsTable[[#This Row],[GroupByKey]]),(ContinuousStatsTable[GroupByKey]=ContinuousStatsTable[[#This Row],[GroupByKey]])*ContinuousStatsTable[Average]))</f>
        <v>0</v>
      </c>
      <c r="T1186" s="5" cm="1">
        <f t="array" ref="T1186">MAX(IF((ContinuousStatsTable[GroupByKey]=ContinuousStatsTable[[#This Row],[GroupByKey]]),(ContinuousStatsTable[GroupByKey]=ContinuousStatsTable[[#This Row],[GroupByKey]])*ContinuousStatsTable[Average]))</f>
        <v>0</v>
      </c>
      <c r="U1186" s="5">
        <f>IF((ContinuousStatsTable[[#This Row],[RepsRequested]]&gt;1),ContinuousStatsTable[[#This Row],[HalfWidth]],ContinuousStatsTable[[#This Row],[BatchMeansHalfWidth]])</f>
        <v>0</v>
      </c>
    </row>
    <row r="1187" spans="1:21" x14ac:dyDescent="0.35">
      <c r="A1187" t="s">
        <v>68</v>
      </c>
      <c r="B1187" t="s">
        <v>70</v>
      </c>
      <c r="C1187">
        <v>27</v>
      </c>
      <c r="D1187" t="s">
        <v>89</v>
      </c>
      <c r="E1187" t="s">
        <v>98</v>
      </c>
      <c r="F1187" t="s">
        <v>73</v>
      </c>
      <c r="G1187">
        <v>0.52820347780580901</v>
      </c>
      <c r="H1187">
        <v>2E+20</v>
      </c>
      <c r="I1187">
        <v>0</v>
      </c>
      <c r="J1187">
        <v>8</v>
      </c>
      <c r="K1187">
        <v>6</v>
      </c>
      <c r="L1187">
        <v>0</v>
      </c>
      <c r="M118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187" s="5" cm="1">
        <f t="array" ref="N1187">MAX(IF((ProjectInfoTable[ProjectName]=ContinuousStatsTable[[#This Row],[ProjectName]]),(ProjectInfoTable[ProjectName]=ContinuousStatsTable[[#This Row],[ProjectName]])*ProjectInfoTable[NumberOfReplications]))</f>
        <v>40</v>
      </c>
      <c r="O1187" s="5" cm="1">
        <f t="array" ref="O118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187" s="5" cm="1">
        <f t="array" ref="P118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187" s="5" cm="1">
        <f t="array" ref="Q1187">MAX(IF((ProjectInfoTable[ProjectName]=ContinuousStatsTable[[#This Row],[ProjectName]]),(ProjectInfoTable[ProjectName]=ContinuousStatsTable[[#This Row],[ProjectName]])*ProjectInfoTable[ConfidenceInterval]))</f>
        <v>0.95</v>
      </c>
      <c r="R1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187" s="5" cm="1">
        <f t="array" ref="S1187">MIN(IF((ContinuousStatsTable[GroupByKey]=ContinuousStatsTable[[#This Row],[GroupByKey]]),(ContinuousStatsTable[GroupByKey]=ContinuousStatsTable[[#This Row],[GroupByKey]])*ContinuousStatsTable[Average]))</f>
        <v>0.204887090690615</v>
      </c>
      <c r="T1187" s="5" cm="1">
        <f t="array" ref="T1187">MAX(IF((ContinuousStatsTable[GroupByKey]=ContinuousStatsTable[[#This Row],[GroupByKey]]),(ContinuousStatsTable[GroupByKey]=ContinuousStatsTable[[#This Row],[GroupByKey]])*ContinuousStatsTable[Average]))</f>
        <v>0.964264608806778</v>
      </c>
      <c r="U1187" s="5">
        <f>IF((ContinuousStatsTable[[#This Row],[RepsRequested]]&gt;1),ContinuousStatsTable[[#This Row],[HalfWidth]],ContinuousStatsTable[[#This Row],[BatchMeansHalfWidth]])</f>
        <v>4.9144138657566706E-2</v>
      </c>
    </row>
    <row r="1188" spans="1:21" x14ac:dyDescent="0.35">
      <c r="A1188" t="s">
        <v>68</v>
      </c>
      <c r="B1188" t="s">
        <v>70</v>
      </c>
      <c r="C1188">
        <v>27</v>
      </c>
      <c r="D1188" t="s">
        <v>107</v>
      </c>
      <c r="E1188" t="s">
        <v>101</v>
      </c>
      <c r="F1188" t="s">
        <v>102</v>
      </c>
      <c r="G1188">
        <v>0.127116442906515</v>
      </c>
      <c r="H1188">
        <v>2E+20</v>
      </c>
      <c r="I1188">
        <v>0</v>
      </c>
      <c r="J1188">
        <v>1</v>
      </c>
      <c r="K1188">
        <v>1</v>
      </c>
      <c r="L1188">
        <v>0</v>
      </c>
      <c r="M118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188" s="5" cm="1">
        <f t="array" ref="N1188">MAX(IF((ProjectInfoTable[ProjectName]=ContinuousStatsTable[[#This Row],[ProjectName]]),(ProjectInfoTable[ProjectName]=ContinuousStatsTable[[#This Row],[ProjectName]])*ProjectInfoTable[NumberOfReplications]))</f>
        <v>40</v>
      </c>
      <c r="O1188" s="5" cm="1">
        <f t="array" ref="O118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188" s="5" cm="1">
        <f t="array" ref="P118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188" s="5" cm="1">
        <f t="array" ref="Q1188">MAX(IF((ProjectInfoTable[ProjectName]=ContinuousStatsTable[[#This Row],[ProjectName]]),(ProjectInfoTable[ProjectName]=ContinuousStatsTable[[#This Row],[ProjectName]])*ProjectInfoTable[ConfidenceInterval]))</f>
        <v>0.95</v>
      </c>
      <c r="R1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188" s="5" cm="1">
        <f t="array" ref="S1188">MIN(IF((ContinuousStatsTable[GroupByKey]=ContinuousStatsTable[[#This Row],[GroupByKey]]),(ContinuousStatsTable[GroupByKey]=ContinuousStatsTable[[#This Row],[GroupByKey]])*ContinuousStatsTable[Average]))</f>
        <v>5.37537032568541E-2</v>
      </c>
      <c r="T1188" s="5" cm="1">
        <f t="array" ref="T1188">MAX(IF((ContinuousStatsTable[GroupByKey]=ContinuousStatsTable[[#This Row],[GroupByKey]]),(ContinuousStatsTable[GroupByKey]=ContinuousStatsTable[[#This Row],[GroupByKey]])*ContinuousStatsTable[Average]))</f>
        <v>0.25294900578934798</v>
      </c>
      <c r="U1188" s="5">
        <f>IF((ContinuousStatsTable[[#This Row],[RepsRequested]]&gt;1),ContinuousStatsTable[[#This Row],[HalfWidth]],ContinuousStatsTable[[#This Row],[BatchMeansHalfWidth]])</f>
        <v>1.2546446473909312E-2</v>
      </c>
    </row>
    <row r="1189" spans="1:21" x14ac:dyDescent="0.35">
      <c r="A1189" t="s">
        <v>68</v>
      </c>
      <c r="B1189" t="s">
        <v>70</v>
      </c>
      <c r="C1189">
        <v>27</v>
      </c>
      <c r="D1189" t="s">
        <v>107</v>
      </c>
      <c r="E1189" t="s">
        <v>103</v>
      </c>
      <c r="F1189" t="s">
        <v>102</v>
      </c>
      <c r="G1189">
        <v>0.254232885813029</v>
      </c>
      <c r="H1189">
        <v>2E+20</v>
      </c>
      <c r="I1189">
        <v>0</v>
      </c>
      <c r="J1189">
        <v>2</v>
      </c>
      <c r="K1189">
        <v>2</v>
      </c>
      <c r="L1189">
        <v>0</v>
      </c>
      <c r="M118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189" s="5" cm="1">
        <f t="array" ref="N1189">MAX(IF((ProjectInfoTable[ProjectName]=ContinuousStatsTable[[#This Row],[ProjectName]]),(ProjectInfoTable[ProjectName]=ContinuousStatsTable[[#This Row],[ProjectName]])*ProjectInfoTable[NumberOfReplications]))</f>
        <v>40</v>
      </c>
      <c r="O1189" s="5" cm="1">
        <f t="array" ref="O118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189" s="5" cm="1">
        <f t="array" ref="P118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189" s="5" cm="1">
        <f t="array" ref="Q1189">MAX(IF((ProjectInfoTable[ProjectName]=ContinuousStatsTable[[#This Row],[ProjectName]]),(ProjectInfoTable[ProjectName]=ContinuousStatsTable[[#This Row],[ProjectName]])*ProjectInfoTable[ConfidenceInterval]))</f>
        <v>0.95</v>
      </c>
      <c r="R1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189" s="5" cm="1">
        <f t="array" ref="S1189">MIN(IF((ContinuousStatsTable[GroupByKey]=ContinuousStatsTable[[#This Row],[GroupByKey]]),(ContinuousStatsTable[GroupByKey]=ContinuousStatsTable[[#This Row],[GroupByKey]])*ContinuousStatsTable[Average]))</f>
        <v>0.10750740651370801</v>
      </c>
      <c r="T1189" s="5" cm="1">
        <f t="array" ref="T1189">MAX(IF((ContinuousStatsTable[GroupByKey]=ContinuousStatsTable[[#This Row],[GroupByKey]]),(ContinuousStatsTable[GroupByKey]=ContinuousStatsTable[[#This Row],[GroupByKey]])*ContinuousStatsTable[Average]))</f>
        <v>0.50589801157869696</v>
      </c>
      <c r="U1189" s="5">
        <f>IF((ContinuousStatsTable[[#This Row],[RepsRequested]]&gt;1),ContinuousStatsTable[[#This Row],[HalfWidth]],ContinuousStatsTable[[#This Row],[BatchMeansHalfWidth]])</f>
        <v>2.5092892947818527E-2</v>
      </c>
    </row>
    <row r="1190" spans="1:21" x14ac:dyDescent="0.35">
      <c r="A1190" t="s">
        <v>68</v>
      </c>
      <c r="B1190" t="s">
        <v>70</v>
      </c>
      <c r="C1190">
        <v>27</v>
      </c>
      <c r="D1190" t="s">
        <v>107</v>
      </c>
      <c r="E1190" t="s">
        <v>104</v>
      </c>
      <c r="F1190" t="s">
        <v>102</v>
      </c>
      <c r="G1190">
        <v>2</v>
      </c>
      <c r="H1190">
        <v>2E+20</v>
      </c>
      <c r="I1190">
        <v>2</v>
      </c>
      <c r="J1190">
        <v>2</v>
      </c>
      <c r="K1190">
        <v>2</v>
      </c>
      <c r="L1190">
        <v>0</v>
      </c>
      <c r="M119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190" s="5" cm="1">
        <f t="array" ref="N1190">MAX(IF((ProjectInfoTable[ProjectName]=ContinuousStatsTable[[#This Row],[ProjectName]]),(ProjectInfoTable[ProjectName]=ContinuousStatsTable[[#This Row],[ProjectName]])*ProjectInfoTable[NumberOfReplications]))</f>
        <v>40</v>
      </c>
      <c r="O1190" s="5" cm="1">
        <f t="array" ref="O1190">IFERROR(AVERAGE(IF((ContinuousStatsTable[GroupByKey]=ContinuousStatsTable[[#This Row],[GroupByKey]]),(ContinuousStatsTable[GroupByKey]=ContinuousStatsTable[[#This Row],[GroupByKey]])*ContinuousStatsTable[Average])),0)</f>
        <v>2</v>
      </c>
      <c r="P1190" s="5" cm="1">
        <f t="array" ref="P1190">IFERROR(_xlfn.STDEV.S(IF((ContinuousStatsTable[GroupByKey]=ContinuousStatsTable[[#This Row],[GroupByKey]]),(ContinuousStatsTable[GroupByKey]=ContinuousStatsTable[[#This Row],[GroupByKey]])*ContinuousStatsTable[Average])),0)</f>
        <v>0</v>
      </c>
      <c r="Q1190" s="5" cm="1">
        <f t="array" ref="Q1190">MAX(IF((ProjectInfoTable[ProjectName]=ContinuousStatsTable[[#This Row],[ProjectName]]),(ProjectInfoTable[ProjectName]=ContinuousStatsTable[[#This Row],[ProjectName]])*ProjectInfoTable[ConfidenceInterval]))</f>
        <v>0.95</v>
      </c>
      <c r="R1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0" s="5" cm="1">
        <f t="array" ref="S1190">MIN(IF((ContinuousStatsTable[GroupByKey]=ContinuousStatsTable[[#This Row],[GroupByKey]]),(ContinuousStatsTable[GroupByKey]=ContinuousStatsTable[[#This Row],[GroupByKey]])*ContinuousStatsTable[Average]))</f>
        <v>2</v>
      </c>
      <c r="T1190" s="5" cm="1">
        <f t="array" ref="T1190">MAX(IF((ContinuousStatsTable[GroupByKey]=ContinuousStatsTable[[#This Row],[GroupByKey]]),(ContinuousStatsTable[GroupByKey]=ContinuousStatsTable[[#This Row],[GroupByKey]])*ContinuousStatsTable[Average]))</f>
        <v>2</v>
      </c>
      <c r="U1190" s="5">
        <f>IF((ContinuousStatsTable[[#This Row],[RepsRequested]]&gt;1),ContinuousStatsTable[[#This Row],[HalfWidth]],ContinuousStatsTable[[#This Row],[BatchMeansHalfWidth]])</f>
        <v>0</v>
      </c>
    </row>
    <row r="1191" spans="1:21" x14ac:dyDescent="0.35">
      <c r="A1191" t="s">
        <v>68</v>
      </c>
      <c r="B1191" t="s">
        <v>70</v>
      </c>
      <c r="C1191">
        <v>27</v>
      </c>
      <c r="D1191" t="s">
        <v>90</v>
      </c>
      <c r="E1191" t="s">
        <v>98</v>
      </c>
      <c r="F1191" t="s">
        <v>73</v>
      </c>
      <c r="G1191">
        <v>2.6502465520065301E-3</v>
      </c>
      <c r="H1191">
        <v>2E+20</v>
      </c>
      <c r="I1191">
        <v>0</v>
      </c>
      <c r="J1191">
        <v>1</v>
      </c>
      <c r="K1191">
        <v>0</v>
      </c>
      <c r="L1191">
        <v>0</v>
      </c>
      <c r="M119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191" s="5" cm="1">
        <f t="array" ref="N1191">MAX(IF((ProjectInfoTable[ProjectName]=ContinuousStatsTable[[#This Row],[ProjectName]]),(ProjectInfoTable[ProjectName]=ContinuousStatsTable[[#This Row],[ProjectName]])*ProjectInfoTable[NumberOfReplications]))</f>
        <v>40</v>
      </c>
      <c r="O1191" s="5" cm="1">
        <f t="array" ref="O119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191" s="5" cm="1">
        <f t="array" ref="P119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191" s="5" cm="1">
        <f t="array" ref="Q1191">MAX(IF((ProjectInfoTable[ProjectName]=ContinuousStatsTable[[#This Row],[ProjectName]]),(ProjectInfoTable[ProjectName]=ContinuousStatsTable[[#This Row],[ProjectName]])*ProjectInfoTable[ConfidenceInterval]))</f>
        <v>0.95</v>
      </c>
      <c r="R1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191" s="5" cm="1">
        <f t="array" ref="S1191">MIN(IF((ContinuousStatsTable[GroupByKey]=ContinuousStatsTable[[#This Row],[GroupByKey]]),(ContinuousStatsTable[GroupByKey]=ContinuousStatsTable[[#This Row],[GroupByKey]])*ContinuousStatsTable[Average]))</f>
        <v>0</v>
      </c>
      <c r="T1191" s="5" cm="1">
        <f t="array" ref="T1191">MAX(IF((ContinuousStatsTable[GroupByKey]=ContinuousStatsTable[[#This Row],[GroupByKey]]),(ContinuousStatsTable[GroupByKey]=ContinuousStatsTable[[#This Row],[GroupByKey]])*ContinuousStatsTable[Average]))</f>
        <v>3.9129347275412202E-2</v>
      </c>
      <c r="U1191" s="5">
        <f>IF((ContinuousStatsTable[[#This Row],[RepsRequested]]&gt;1),ContinuousStatsTable[[#This Row],[HalfWidth]],ContinuousStatsTable[[#This Row],[BatchMeansHalfWidth]])</f>
        <v>2.9617305217409431E-3</v>
      </c>
    </row>
    <row r="1192" spans="1:21" x14ac:dyDescent="0.35">
      <c r="A1192" t="s">
        <v>68</v>
      </c>
      <c r="B1192" t="s">
        <v>70</v>
      </c>
      <c r="C1192">
        <v>27</v>
      </c>
      <c r="D1192" t="s">
        <v>91</v>
      </c>
      <c r="E1192" t="s">
        <v>98</v>
      </c>
      <c r="F1192" t="s">
        <v>73</v>
      </c>
      <c r="G1192">
        <v>0</v>
      </c>
      <c r="H1192">
        <v>2E+20</v>
      </c>
      <c r="I1192">
        <v>0</v>
      </c>
      <c r="J1192">
        <v>0</v>
      </c>
      <c r="K1192">
        <v>0</v>
      </c>
      <c r="L1192">
        <v>0</v>
      </c>
      <c r="M119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192" s="5" cm="1">
        <f t="array" ref="N1192">MAX(IF((ProjectInfoTable[ProjectName]=ContinuousStatsTable[[#This Row],[ProjectName]]),(ProjectInfoTable[ProjectName]=ContinuousStatsTable[[#This Row],[ProjectName]])*ProjectInfoTable[NumberOfReplications]))</f>
        <v>40</v>
      </c>
      <c r="O1192" s="5" cm="1">
        <f t="array" ref="O119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192" s="5" cm="1">
        <f t="array" ref="P119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192" s="5" cm="1">
        <f t="array" ref="Q1192">MAX(IF((ProjectInfoTable[ProjectName]=ContinuousStatsTable[[#This Row],[ProjectName]]),(ProjectInfoTable[ProjectName]=ContinuousStatsTable[[#This Row],[ProjectName]])*ProjectInfoTable[ConfidenceInterval]))</f>
        <v>0.95</v>
      </c>
      <c r="R1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192" s="5" cm="1">
        <f t="array" ref="S1192">MIN(IF((ContinuousStatsTable[GroupByKey]=ContinuousStatsTable[[#This Row],[GroupByKey]]),(ContinuousStatsTable[GroupByKey]=ContinuousStatsTable[[#This Row],[GroupByKey]])*ContinuousStatsTable[Average]))</f>
        <v>0</v>
      </c>
      <c r="T1192" s="5" cm="1">
        <f t="array" ref="T1192">MAX(IF((ContinuousStatsTable[GroupByKey]=ContinuousStatsTable[[#This Row],[GroupByKey]]),(ContinuousStatsTable[GroupByKey]=ContinuousStatsTable[[#This Row],[GroupByKey]])*ContinuousStatsTable[Average]))</f>
        <v>5.1297285883804403E-2</v>
      </c>
      <c r="U1192" s="5">
        <f>IF((ContinuousStatsTable[[#This Row],[RepsRequested]]&gt;1),ContinuousStatsTable[[#This Row],[HalfWidth]],ContinuousStatsTable[[#This Row],[BatchMeansHalfWidth]])</f>
        <v>4.266409302196481E-3</v>
      </c>
    </row>
    <row r="1193" spans="1:21" x14ac:dyDescent="0.35">
      <c r="A1193" t="s">
        <v>68</v>
      </c>
      <c r="B1193" t="s">
        <v>70</v>
      </c>
      <c r="C1193">
        <v>27</v>
      </c>
      <c r="D1193" t="s">
        <v>92</v>
      </c>
      <c r="E1193" t="s">
        <v>98</v>
      </c>
      <c r="F1193" t="s">
        <v>73</v>
      </c>
      <c r="G1193">
        <v>4.3144468989612603</v>
      </c>
      <c r="H1193">
        <v>2E+20</v>
      </c>
      <c r="I1193">
        <v>0</v>
      </c>
      <c r="J1193">
        <v>10</v>
      </c>
      <c r="K1193">
        <v>0</v>
      </c>
      <c r="L1193">
        <v>0</v>
      </c>
      <c r="M119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193" s="5" cm="1">
        <f t="array" ref="N1193">MAX(IF((ProjectInfoTable[ProjectName]=ContinuousStatsTable[[#This Row],[ProjectName]]),(ProjectInfoTable[ProjectName]=ContinuousStatsTable[[#This Row],[ProjectName]])*ProjectInfoTable[NumberOfReplications]))</f>
        <v>40</v>
      </c>
      <c r="O1193" s="5" cm="1">
        <f t="array" ref="O119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193" s="5" cm="1">
        <f t="array" ref="P119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193" s="5" cm="1">
        <f t="array" ref="Q1193">MAX(IF((ProjectInfoTable[ProjectName]=ContinuousStatsTable[[#This Row],[ProjectName]]),(ProjectInfoTable[ProjectName]=ContinuousStatsTable[[#This Row],[ProjectName]])*ProjectInfoTable[ConfidenceInterval]))</f>
        <v>0.95</v>
      </c>
      <c r="R1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193" s="5" cm="1">
        <f t="array" ref="S1193">MIN(IF((ContinuousStatsTable[GroupByKey]=ContinuousStatsTable[[#This Row],[GroupByKey]]),(ContinuousStatsTable[GroupByKey]=ContinuousStatsTable[[#This Row],[GroupByKey]])*ContinuousStatsTable[Average]))</f>
        <v>3.0665287286053702</v>
      </c>
      <c r="T1193" s="5" cm="1">
        <f t="array" ref="T1193">MAX(IF((ContinuousStatsTable[GroupByKey]=ContinuousStatsTable[[#This Row],[GroupByKey]]),(ContinuousStatsTable[GroupByKey]=ContinuousStatsTable[[#This Row],[GroupByKey]])*ContinuousStatsTable[Average]))</f>
        <v>5.6439865641560401</v>
      </c>
      <c r="U1193" s="5">
        <f>IF((ContinuousStatsTable[[#This Row],[RepsRequested]]&gt;1),ContinuousStatsTable[[#This Row],[HalfWidth]],ContinuousStatsTable[[#This Row],[BatchMeansHalfWidth]])</f>
        <v>0.22493791736316851</v>
      </c>
    </row>
    <row r="1194" spans="1:21" x14ac:dyDescent="0.35">
      <c r="A1194" t="s">
        <v>68</v>
      </c>
      <c r="B1194" t="s">
        <v>70</v>
      </c>
      <c r="C1194">
        <v>27</v>
      </c>
      <c r="D1194" t="s">
        <v>94</v>
      </c>
      <c r="E1194" t="s">
        <v>98</v>
      </c>
      <c r="F1194" t="s">
        <v>73</v>
      </c>
      <c r="G1194">
        <v>0</v>
      </c>
      <c r="H1194">
        <v>2E+20</v>
      </c>
      <c r="I1194">
        <v>0</v>
      </c>
      <c r="J1194">
        <v>0</v>
      </c>
      <c r="K1194">
        <v>0</v>
      </c>
      <c r="L1194">
        <v>0</v>
      </c>
      <c r="M119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194" s="5" cm="1">
        <f t="array" ref="N1194">MAX(IF((ProjectInfoTable[ProjectName]=ContinuousStatsTable[[#This Row],[ProjectName]]),(ProjectInfoTable[ProjectName]=ContinuousStatsTable[[#This Row],[ProjectName]])*ProjectInfoTable[NumberOfReplications]))</f>
        <v>40</v>
      </c>
      <c r="O1194" s="5" cm="1">
        <f t="array" ref="O1194">IFERROR(AVERAGE(IF((ContinuousStatsTable[GroupByKey]=ContinuousStatsTable[[#This Row],[GroupByKey]]),(ContinuousStatsTable[GroupByKey]=ContinuousStatsTable[[#This Row],[GroupByKey]])*ContinuousStatsTable[Average])),0)</f>
        <v>0</v>
      </c>
      <c r="P1194" s="5" cm="1">
        <f t="array" ref="P1194">IFERROR(_xlfn.STDEV.S(IF((ContinuousStatsTable[GroupByKey]=ContinuousStatsTable[[#This Row],[GroupByKey]]),(ContinuousStatsTable[GroupByKey]=ContinuousStatsTable[[#This Row],[GroupByKey]])*ContinuousStatsTable[Average])),0)</f>
        <v>0</v>
      </c>
      <c r="Q1194" s="5" cm="1">
        <f t="array" ref="Q1194">MAX(IF((ProjectInfoTable[ProjectName]=ContinuousStatsTable[[#This Row],[ProjectName]]),(ProjectInfoTable[ProjectName]=ContinuousStatsTable[[#This Row],[ProjectName]])*ProjectInfoTable[ConfidenceInterval]))</f>
        <v>0.95</v>
      </c>
      <c r="R1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4" s="5" cm="1">
        <f t="array" ref="S1194">MIN(IF((ContinuousStatsTable[GroupByKey]=ContinuousStatsTable[[#This Row],[GroupByKey]]),(ContinuousStatsTable[GroupByKey]=ContinuousStatsTable[[#This Row],[GroupByKey]])*ContinuousStatsTable[Average]))</f>
        <v>0</v>
      </c>
      <c r="T1194" s="5" cm="1">
        <f t="array" ref="T1194">MAX(IF((ContinuousStatsTable[GroupByKey]=ContinuousStatsTable[[#This Row],[GroupByKey]]),(ContinuousStatsTable[GroupByKey]=ContinuousStatsTable[[#This Row],[GroupByKey]])*ContinuousStatsTable[Average]))</f>
        <v>0</v>
      </c>
      <c r="U1194" s="5">
        <f>IF((ContinuousStatsTable[[#This Row],[RepsRequested]]&gt;1),ContinuousStatsTable[[#This Row],[HalfWidth]],ContinuousStatsTable[[#This Row],[BatchMeansHalfWidth]])</f>
        <v>0</v>
      </c>
    </row>
    <row r="1195" spans="1:21" x14ac:dyDescent="0.35">
      <c r="A1195" t="s">
        <v>68</v>
      </c>
      <c r="B1195" t="s">
        <v>70</v>
      </c>
      <c r="C1195">
        <v>27</v>
      </c>
      <c r="D1195" t="s">
        <v>95</v>
      </c>
      <c r="E1195" t="s">
        <v>98</v>
      </c>
      <c r="F1195" t="s">
        <v>73</v>
      </c>
      <c r="G1195">
        <v>0.35263110134971298</v>
      </c>
      <c r="H1195">
        <v>2E+20</v>
      </c>
      <c r="I1195">
        <v>0</v>
      </c>
      <c r="J1195">
        <v>19</v>
      </c>
      <c r="K1195">
        <v>0</v>
      </c>
      <c r="L1195">
        <v>0</v>
      </c>
      <c r="M119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195" s="5" cm="1">
        <f t="array" ref="N1195">MAX(IF((ProjectInfoTable[ProjectName]=ContinuousStatsTable[[#This Row],[ProjectName]]),(ProjectInfoTable[ProjectName]=ContinuousStatsTable[[#This Row],[ProjectName]])*ProjectInfoTable[NumberOfReplications]))</f>
        <v>40</v>
      </c>
      <c r="O1195" s="5" cm="1">
        <f t="array" ref="O119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195" s="5" cm="1">
        <f t="array" ref="P119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195" s="5" cm="1">
        <f t="array" ref="Q1195">MAX(IF((ProjectInfoTable[ProjectName]=ContinuousStatsTable[[#This Row],[ProjectName]]),(ProjectInfoTable[ProjectName]=ContinuousStatsTable[[#This Row],[ProjectName]])*ProjectInfoTable[ConfidenceInterval]))</f>
        <v>0.95</v>
      </c>
      <c r="R1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195" s="5" cm="1">
        <f t="array" ref="S1195">MIN(IF((ContinuousStatsTable[GroupByKey]=ContinuousStatsTable[[#This Row],[GroupByKey]]),(ContinuousStatsTable[GroupByKey]=ContinuousStatsTable[[#This Row],[GroupByKey]])*ContinuousStatsTable[Average]))</f>
        <v>0</v>
      </c>
      <c r="T1195" s="5" cm="1">
        <f t="array" ref="T1195">MAX(IF((ContinuousStatsTable[GroupByKey]=ContinuousStatsTable[[#This Row],[GroupByKey]]),(ContinuousStatsTable[GroupByKey]=ContinuousStatsTable[[#This Row],[GroupByKey]])*ContinuousStatsTable[Average]))</f>
        <v>0.44531135910512998</v>
      </c>
      <c r="U1195" s="5">
        <f>IF((ContinuousStatsTable[[#This Row],[RepsRequested]]&gt;1),ContinuousStatsTable[[#This Row],[HalfWidth]],ContinuousStatsTable[[#This Row],[BatchMeansHalfWidth]])</f>
        <v>4.0313835051106688E-2</v>
      </c>
    </row>
    <row r="1196" spans="1:21" x14ac:dyDescent="0.35">
      <c r="A1196" t="s">
        <v>68</v>
      </c>
      <c r="B1196" t="s">
        <v>70</v>
      </c>
      <c r="C1196">
        <v>27</v>
      </c>
      <c r="D1196" t="s">
        <v>108</v>
      </c>
      <c r="E1196" t="s">
        <v>101</v>
      </c>
      <c r="F1196" t="s">
        <v>102</v>
      </c>
      <c r="G1196">
        <v>0</v>
      </c>
      <c r="H1196">
        <v>2E+20</v>
      </c>
      <c r="I1196">
        <v>0</v>
      </c>
      <c r="J1196">
        <v>0</v>
      </c>
      <c r="K1196">
        <v>0</v>
      </c>
      <c r="L1196">
        <v>0</v>
      </c>
      <c r="M119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196" s="5" cm="1">
        <f t="array" ref="N1196">MAX(IF((ProjectInfoTable[ProjectName]=ContinuousStatsTable[[#This Row],[ProjectName]]),(ProjectInfoTable[ProjectName]=ContinuousStatsTable[[#This Row],[ProjectName]])*ProjectInfoTable[NumberOfReplications]))</f>
        <v>40</v>
      </c>
      <c r="O1196" s="5" cm="1">
        <f t="array" ref="O1196">IFERROR(AVERAGE(IF((ContinuousStatsTable[GroupByKey]=ContinuousStatsTable[[#This Row],[GroupByKey]]),(ContinuousStatsTable[GroupByKey]=ContinuousStatsTable[[#This Row],[GroupByKey]])*ContinuousStatsTable[Average])),0)</f>
        <v>0</v>
      </c>
      <c r="P1196" s="5" cm="1">
        <f t="array" ref="P1196">IFERROR(_xlfn.STDEV.S(IF((ContinuousStatsTable[GroupByKey]=ContinuousStatsTable[[#This Row],[GroupByKey]]),(ContinuousStatsTable[GroupByKey]=ContinuousStatsTable[[#This Row],[GroupByKey]])*ContinuousStatsTable[Average])),0)</f>
        <v>0</v>
      </c>
      <c r="Q1196" s="5" cm="1">
        <f t="array" ref="Q1196">MAX(IF((ProjectInfoTable[ProjectName]=ContinuousStatsTable[[#This Row],[ProjectName]]),(ProjectInfoTable[ProjectName]=ContinuousStatsTable[[#This Row],[ProjectName]])*ProjectInfoTable[ConfidenceInterval]))</f>
        <v>0.95</v>
      </c>
      <c r="R1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6" s="5" cm="1">
        <f t="array" ref="S1196">MIN(IF((ContinuousStatsTable[GroupByKey]=ContinuousStatsTable[[#This Row],[GroupByKey]]),(ContinuousStatsTable[GroupByKey]=ContinuousStatsTable[[#This Row],[GroupByKey]])*ContinuousStatsTable[Average]))</f>
        <v>0</v>
      </c>
      <c r="T1196" s="5" cm="1">
        <f t="array" ref="T1196">MAX(IF((ContinuousStatsTable[GroupByKey]=ContinuousStatsTable[[#This Row],[GroupByKey]]),(ContinuousStatsTable[GroupByKey]=ContinuousStatsTable[[#This Row],[GroupByKey]])*ContinuousStatsTable[Average]))</f>
        <v>0</v>
      </c>
      <c r="U1196" s="5">
        <f>IF((ContinuousStatsTable[[#This Row],[RepsRequested]]&gt;1),ContinuousStatsTable[[#This Row],[HalfWidth]],ContinuousStatsTable[[#This Row],[BatchMeansHalfWidth]])</f>
        <v>0</v>
      </c>
    </row>
    <row r="1197" spans="1:21" x14ac:dyDescent="0.35">
      <c r="A1197" t="s">
        <v>68</v>
      </c>
      <c r="B1197" t="s">
        <v>70</v>
      </c>
      <c r="C1197">
        <v>27</v>
      </c>
      <c r="D1197" t="s">
        <v>108</v>
      </c>
      <c r="E1197" t="s">
        <v>103</v>
      </c>
      <c r="F1197" t="s">
        <v>102</v>
      </c>
      <c r="G1197">
        <v>0</v>
      </c>
      <c r="H1197">
        <v>2E+20</v>
      </c>
      <c r="I1197">
        <v>0</v>
      </c>
      <c r="J1197">
        <v>0</v>
      </c>
      <c r="K1197">
        <v>0</v>
      </c>
      <c r="L1197">
        <v>0</v>
      </c>
      <c r="M119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197" s="5" cm="1">
        <f t="array" ref="N1197">MAX(IF((ProjectInfoTable[ProjectName]=ContinuousStatsTable[[#This Row],[ProjectName]]),(ProjectInfoTable[ProjectName]=ContinuousStatsTable[[#This Row],[ProjectName]])*ProjectInfoTable[NumberOfReplications]))</f>
        <v>40</v>
      </c>
      <c r="O1197" s="5" cm="1">
        <f t="array" ref="O1197">IFERROR(AVERAGE(IF((ContinuousStatsTable[GroupByKey]=ContinuousStatsTable[[#This Row],[GroupByKey]]),(ContinuousStatsTable[GroupByKey]=ContinuousStatsTable[[#This Row],[GroupByKey]])*ContinuousStatsTable[Average])),0)</f>
        <v>0</v>
      </c>
      <c r="P1197" s="5" cm="1">
        <f t="array" ref="P1197">IFERROR(_xlfn.STDEV.S(IF((ContinuousStatsTable[GroupByKey]=ContinuousStatsTable[[#This Row],[GroupByKey]]),(ContinuousStatsTable[GroupByKey]=ContinuousStatsTable[[#This Row],[GroupByKey]])*ContinuousStatsTable[Average])),0)</f>
        <v>0</v>
      </c>
      <c r="Q1197" s="5" cm="1">
        <f t="array" ref="Q1197">MAX(IF((ProjectInfoTable[ProjectName]=ContinuousStatsTable[[#This Row],[ProjectName]]),(ProjectInfoTable[ProjectName]=ContinuousStatsTable[[#This Row],[ProjectName]])*ProjectInfoTable[ConfidenceInterval]))</f>
        <v>0.95</v>
      </c>
      <c r="R1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7" s="5" cm="1">
        <f t="array" ref="S1197">MIN(IF((ContinuousStatsTable[GroupByKey]=ContinuousStatsTable[[#This Row],[GroupByKey]]),(ContinuousStatsTable[GroupByKey]=ContinuousStatsTable[[#This Row],[GroupByKey]])*ContinuousStatsTable[Average]))</f>
        <v>0</v>
      </c>
      <c r="T1197" s="5" cm="1">
        <f t="array" ref="T1197">MAX(IF((ContinuousStatsTable[GroupByKey]=ContinuousStatsTable[[#This Row],[GroupByKey]]),(ContinuousStatsTable[GroupByKey]=ContinuousStatsTable[[#This Row],[GroupByKey]])*ContinuousStatsTable[Average]))</f>
        <v>0</v>
      </c>
      <c r="U1197" s="5">
        <f>IF((ContinuousStatsTable[[#This Row],[RepsRequested]]&gt;1),ContinuousStatsTable[[#This Row],[HalfWidth]],ContinuousStatsTable[[#This Row],[BatchMeansHalfWidth]])</f>
        <v>0</v>
      </c>
    </row>
    <row r="1198" spans="1:21" x14ac:dyDescent="0.35">
      <c r="A1198" t="s">
        <v>68</v>
      </c>
      <c r="B1198" t="s">
        <v>70</v>
      </c>
      <c r="C1198">
        <v>27</v>
      </c>
      <c r="D1198" t="s">
        <v>108</v>
      </c>
      <c r="E1198" t="s">
        <v>104</v>
      </c>
      <c r="F1198" t="s">
        <v>102</v>
      </c>
      <c r="G1198">
        <v>1</v>
      </c>
      <c r="H1198">
        <v>2E+20</v>
      </c>
      <c r="I1198">
        <v>1</v>
      </c>
      <c r="J1198">
        <v>1</v>
      </c>
      <c r="K1198">
        <v>1</v>
      </c>
      <c r="L1198">
        <v>0</v>
      </c>
      <c r="M119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198" s="5" cm="1">
        <f t="array" ref="N1198">MAX(IF((ProjectInfoTable[ProjectName]=ContinuousStatsTable[[#This Row],[ProjectName]]),(ProjectInfoTable[ProjectName]=ContinuousStatsTable[[#This Row],[ProjectName]])*ProjectInfoTable[NumberOfReplications]))</f>
        <v>40</v>
      </c>
      <c r="O1198" s="5" cm="1">
        <f t="array" ref="O1198">IFERROR(AVERAGE(IF((ContinuousStatsTable[GroupByKey]=ContinuousStatsTable[[#This Row],[GroupByKey]]),(ContinuousStatsTable[GroupByKey]=ContinuousStatsTable[[#This Row],[GroupByKey]])*ContinuousStatsTable[Average])),0)</f>
        <v>1</v>
      </c>
      <c r="P1198" s="5" cm="1">
        <f t="array" ref="P1198">IFERROR(_xlfn.STDEV.S(IF((ContinuousStatsTable[GroupByKey]=ContinuousStatsTable[[#This Row],[GroupByKey]]),(ContinuousStatsTable[GroupByKey]=ContinuousStatsTable[[#This Row],[GroupByKey]])*ContinuousStatsTable[Average])),0)</f>
        <v>0</v>
      </c>
      <c r="Q1198" s="5" cm="1">
        <f t="array" ref="Q1198">MAX(IF((ProjectInfoTable[ProjectName]=ContinuousStatsTable[[#This Row],[ProjectName]]),(ProjectInfoTable[ProjectName]=ContinuousStatsTable[[#This Row],[ProjectName]])*ProjectInfoTable[ConfidenceInterval]))</f>
        <v>0.95</v>
      </c>
      <c r="R1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8" s="5" cm="1">
        <f t="array" ref="S1198">MIN(IF((ContinuousStatsTable[GroupByKey]=ContinuousStatsTable[[#This Row],[GroupByKey]]),(ContinuousStatsTable[GroupByKey]=ContinuousStatsTable[[#This Row],[GroupByKey]])*ContinuousStatsTable[Average]))</f>
        <v>1</v>
      </c>
      <c r="T1198" s="5" cm="1">
        <f t="array" ref="T1198">MAX(IF((ContinuousStatsTable[GroupByKey]=ContinuousStatsTable[[#This Row],[GroupByKey]]),(ContinuousStatsTable[GroupByKey]=ContinuousStatsTable[[#This Row],[GroupByKey]])*ContinuousStatsTable[Average]))</f>
        <v>1</v>
      </c>
      <c r="U1198" s="5">
        <f>IF((ContinuousStatsTable[[#This Row],[RepsRequested]]&gt;1),ContinuousStatsTable[[#This Row],[HalfWidth]],ContinuousStatsTable[[#This Row],[BatchMeansHalfWidth]])</f>
        <v>0</v>
      </c>
    </row>
    <row r="1199" spans="1:21" x14ac:dyDescent="0.35">
      <c r="A1199" t="s">
        <v>68</v>
      </c>
      <c r="B1199" t="s">
        <v>70</v>
      </c>
      <c r="C1199">
        <v>27</v>
      </c>
      <c r="D1199" t="s">
        <v>109</v>
      </c>
      <c r="E1199" t="s">
        <v>101</v>
      </c>
      <c r="F1199" t="s">
        <v>102</v>
      </c>
      <c r="G1199">
        <v>0</v>
      </c>
      <c r="H1199">
        <v>2E+20</v>
      </c>
      <c r="I1199">
        <v>0</v>
      </c>
      <c r="J1199">
        <v>0</v>
      </c>
      <c r="K1199">
        <v>0</v>
      </c>
      <c r="L1199">
        <v>0</v>
      </c>
      <c r="M119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199" s="5" cm="1">
        <f t="array" ref="N1199">MAX(IF((ProjectInfoTable[ProjectName]=ContinuousStatsTable[[#This Row],[ProjectName]]),(ProjectInfoTable[ProjectName]=ContinuousStatsTable[[#This Row],[ProjectName]])*ProjectInfoTable[NumberOfReplications]))</f>
        <v>40</v>
      </c>
      <c r="O1199" s="5" cm="1">
        <f t="array" ref="O1199">IFERROR(AVERAGE(IF((ContinuousStatsTable[GroupByKey]=ContinuousStatsTable[[#This Row],[GroupByKey]]),(ContinuousStatsTable[GroupByKey]=ContinuousStatsTable[[#This Row],[GroupByKey]])*ContinuousStatsTable[Average])),0)</f>
        <v>0</v>
      </c>
      <c r="P1199" s="5" cm="1">
        <f t="array" ref="P1199">IFERROR(_xlfn.STDEV.S(IF((ContinuousStatsTable[GroupByKey]=ContinuousStatsTable[[#This Row],[GroupByKey]]),(ContinuousStatsTable[GroupByKey]=ContinuousStatsTable[[#This Row],[GroupByKey]])*ContinuousStatsTable[Average])),0)</f>
        <v>0</v>
      </c>
      <c r="Q1199" s="5" cm="1">
        <f t="array" ref="Q1199">MAX(IF((ProjectInfoTable[ProjectName]=ContinuousStatsTable[[#This Row],[ProjectName]]),(ProjectInfoTable[ProjectName]=ContinuousStatsTable[[#This Row],[ProjectName]])*ProjectInfoTable[ConfidenceInterval]))</f>
        <v>0.95</v>
      </c>
      <c r="R1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9" s="5" cm="1">
        <f t="array" ref="S1199">MIN(IF((ContinuousStatsTable[GroupByKey]=ContinuousStatsTable[[#This Row],[GroupByKey]]),(ContinuousStatsTable[GroupByKey]=ContinuousStatsTable[[#This Row],[GroupByKey]])*ContinuousStatsTable[Average]))</f>
        <v>0</v>
      </c>
      <c r="T1199" s="5" cm="1">
        <f t="array" ref="T1199">MAX(IF((ContinuousStatsTable[GroupByKey]=ContinuousStatsTable[[#This Row],[GroupByKey]]),(ContinuousStatsTable[GroupByKey]=ContinuousStatsTable[[#This Row],[GroupByKey]])*ContinuousStatsTable[Average]))</f>
        <v>0</v>
      </c>
      <c r="U1199" s="5">
        <f>IF((ContinuousStatsTable[[#This Row],[RepsRequested]]&gt;1),ContinuousStatsTable[[#This Row],[HalfWidth]],ContinuousStatsTable[[#This Row],[BatchMeansHalfWidth]])</f>
        <v>0</v>
      </c>
    </row>
    <row r="1200" spans="1:21" x14ac:dyDescent="0.35">
      <c r="A1200" t="s">
        <v>68</v>
      </c>
      <c r="B1200" t="s">
        <v>70</v>
      </c>
      <c r="C1200">
        <v>27</v>
      </c>
      <c r="D1200" t="s">
        <v>109</v>
      </c>
      <c r="E1200" t="s">
        <v>103</v>
      </c>
      <c r="F1200" t="s">
        <v>102</v>
      </c>
      <c r="G1200">
        <v>0</v>
      </c>
      <c r="H1200">
        <v>2E+20</v>
      </c>
      <c r="I1200">
        <v>0</v>
      </c>
      <c r="J1200">
        <v>0</v>
      </c>
      <c r="K1200">
        <v>0</v>
      </c>
      <c r="L1200">
        <v>0</v>
      </c>
      <c r="M120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200" s="5" cm="1">
        <f t="array" ref="N1200">MAX(IF((ProjectInfoTable[ProjectName]=ContinuousStatsTable[[#This Row],[ProjectName]]),(ProjectInfoTable[ProjectName]=ContinuousStatsTable[[#This Row],[ProjectName]])*ProjectInfoTable[NumberOfReplications]))</f>
        <v>40</v>
      </c>
      <c r="O1200" s="5" cm="1">
        <f t="array" ref="O1200">IFERROR(AVERAGE(IF((ContinuousStatsTable[GroupByKey]=ContinuousStatsTable[[#This Row],[GroupByKey]]),(ContinuousStatsTable[GroupByKey]=ContinuousStatsTable[[#This Row],[GroupByKey]])*ContinuousStatsTable[Average])),0)</f>
        <v>0</v>
      </c>
      <c r="P1200" s="5" cm="1">
        <f t="array" ref="P1200">IFERROR(_xlfn.STDEV.S(IF((ContinuousStatsTable[GroupByKey]=ContinuousStatsTable[[#This Row],[GroupByKey]]),(ContinuousStatsTable[GroupByKey]=ContinuousStatsTable[[#This Row],[GroupByKey]])*ContinuousStatsTable[Average])),0)</f>
        <v>0</v>
      </c>
      <c r="Q1200" s="5" cm="1">
        <f t="array" ref="Q1200">MAX(IF((ProjectInfoTable[ProjectName]=ContinuousStatsTable[[#This Row],[ProjectName]]),(ProjectInfoTable[ProjectName]=ContinuousStatsTable[[#This Row],[ProjectName]])*ProjectInfoTable[ConfidenceInterval]))</f>
        <v>0.95</v>
      </c>
      <c r="R1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0" s="5" cm="1">
        <f t="array" ref="S1200">MIN(IF((ContinuousStatsTable[GroupByKey]=ContinuousStatsTable[[#This Row],[GroupByKey]]),(ContinuousStatsTable[GroupByKey]=ContinuousStatsTable[[#This Row],[GroupByKey]])*ContinuousStatsTable[Average]))</f>
        <v>0</v>
      </c>
      <c r="T1200" s="5" cm="1">
        <f t="array" ref="T1200">MAX(IF((ContinuousStatsTable[GroupByKey]=ContinuousStatsTable[[#This Row],[GroupByKey]]),(ContinuousStatsTable[GroupByKey]=ContinuousStatsTable[[#This Row],[GroupByKey]])*ContinuousStatsTable[Average]))</f>
        <v>0</v>
      </c>
      <c r="U1200" s="5">
        <f>IF((ContinuousStatsTable[[#This Row],[RepsRequested]]&gt;1),ContinuousStatsTable[[#This Row],[HalfWidth]],ContinuousStatsTable[[#This Row],[BatchMeansHalfWidth]])</f>
        <v>0</v>
      </c>
    </row>
    <row r="1201" spans="1:21" x14ac:dyDescent="0.35">
      <c r="A1201" t="s">
        <v>68</v>
      </c>
      <c r="B1201" t="s">
        <v>70</v>
      </c>
      <c r="C1201">
        <v>27</v>
      </c>
      <c r="D1201" t="s">
        <v>109</v>
      </c>
      <c r="E1201" t="s">
        <v>104</v>
      </c>
      <c r="F1201" t="s">
        <v>102</v>
      </c>
      <c r="G1201">
        <v>1</v>
      </c>
      <c r="H1201">
        <v>2E+20</v>
      </c>
      <c r="I1201">
        <v>1</v>
      </c>
      <c r="J1201">
        <v>1</v>
      </c>
      <c r="K1201">
        <v>1</v>
      </c>
      <c r="L1201">
        <v>0</v>
      </c>
      <c r="M120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201" s="5" cm="1">
        <f t="array" ref="N1201">MAX(IF((ProjectInfoTable[ProjectName]=ContinuousStatsTable[[#This Row],[ProjectName]]),(ProjectInfoTable[ProjectName]=ContinuousStatsTable[[#This Row],[ProjectName]])*ProjectInfoTable[NumberOfReplications]))</f>
        <v>40</v>
      </c>
      <c r="O1201" s="5" cm="1">
        <f t="array" ref="O1201">IFERROR(AVERAGE(IF((ContinuousStatsTable[GroupByKey]=ContinuousStatsTable[[#This Row],[GroupByKey]]),(ContinuousStatsTable[GroupByKey]=ContinuousStatsTable[[#This Row],[GroupByKey]])*ContinuousStatsTable[Average])),0)</f>
        <v>1</v>
      </c>
      <c r="P1201" s="5" cm="1">
        <f t="array" ref="P1201">IFERROR(_xlfn.STDEV.S(IF((ContinuousStatsTable[GroupByKey]=ContinuousStatsTable[[#This Row],[GroupByKey]]),(ContinuousStatsTable[GroupByKey]=ContinuousStatsTable[[#This Row],[GroupByKey]])*ContinuousStatsTable[Average])),0)</f>
        <v>0</v>
      </c>
      <c r="Q1201" s="5" cm="1">
        <f t="array" ref="Q1201">MAX(IF((ProjectInfoTable[ProjectName]=ContinuousStatsTable[[#This Row],[ProjectName]]),(ProjectInfoTable[ProjectName]=ContinuousStatsTable[[#This Row],[ProjectName]])*ProjectInfoTable[ConfidenceInterval]))</f>
        <v>0.95</v>
      </c>
      <c r="R1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1" s="5" cm="1">
        <f t="array" ref="S1201">MIN(IF((ContinuousStatsTable[GroupByKey]=ContinuousStatsTable[[#This Row],[GroupByKey]]),(ContinuousStatsTable[GroupByKey]=ContinuousStatsTable[[#This Row],[GroupByKey]])*ContinuousStatsTable[Average]))</f>
        <v>1</v>
      </c>
      <c r="T1201" s="5" cm="1">
        <f t="array" ref="T1201">MAX(IF((ContinuousStatsTable[GroupByKey]=ContinuousStatsTable[[#This Row],[GroupByKey]]),(ContinuousStatsTable[GroupByKey]=ContinuousStatsTable[[#This Row],[GroupByKey]])*ContinuousStatsTable[Average]))</f>
        <v>1</v>
      </c>
      <c r="U1201" s="5">
        <f>IF((ContinuousStatsTable[[#This Row],[RepsRequested]]&gt;1),ContinuousStatsTable[[#This Row],[HalfWidth]],ContinuousStatsTable[[#This Row],[BatchMeansHalfWidth]])</f>
        <v>0</v>
      </c>
    </row>
    <row r="1202" spans="1:21" x14ac:dyDescent="0.35">
      <c r="A1202" t="s">
        <v>68</v>
      </c>
      <c r="B1202" t="s">
        <v>70</v>
      </c>
      <c r="C1202">
        <v>27</v>
      </c>
      <c r="D1202" t="s">
        <v>110</v>
      </c>
      <c r="E1202" t="s">
        <v>101</v>
      </c>
      <c r="F1202" t="s">
        <v>102</v>
      </c>
      <c r="G1202">
        <v>0</v>
      </c>
      <c r="H1202">
        <v>2E+20</v>
      </c>
      <c r="I1202">
        <v>0</v>
      </c>
      <c r="J1202">
        <v>0</v>
      </c>
      <c r="K1202">
        <v>0</v>
      </c>
      <c r="L1202">
        <v>0</v>
      </c>
      <c r="M120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202" s="5" cm="1">
        <f t="array" ref="N1202">MAX(IF((ProjectInfoTable[ProjectName]=ContinuousStatsTable[[#This Row],[ProjectName]]),(ProjectInfoTable[ProjectName]=ContinuousStatsTable[[#This Row],[ProjectName]])*ProjectInfoTable[NumberOfReplications]))</f>
        <v>40</v>
      </c>
      <c r="O1202" s="5" cm="1">
        <f t="array" ref="O1202">IFERROR(AVERAGE(IF((ContinuousStatsTable[GroupByKey]=ContinuousStatsTable[[#This Row],[GroupByKey]]),(ContinuousStatsTable[GroupByKey]=ContinuousStatsTable[[#This Row],[GroupByKey]])*ContinuousStatsTable[Average])),0)</f>
        <v>0</v>
      </c>
      <c r="P1202" s="5" cm="1">
        <f t="array" ref="P1202">IFERROR(_xlfn.STDEV.S(IF((ContinuousStatsTable[GroupByKey]=ContinuousStatsTable[[#This Row],[GroupByKey]]),(ContinuousStatsTable[GroupByKey]=ContinuousStatsTable[[#This Row],[GroupByKey]])*ContinuousStatsTable[Average])),0)</f>
        <v>0</v>
      </c>
      <c r="Q1202" s="5" cm="1">
        <f t="array" ref="Q1202">MAX(IF((ProjectInfoTable[ProjectName]=ContinuousStatsTable[[#This Row],[ProjectName]]),(ProjectInfoTable[ProjectName]=ContinuousStatsTable[[#This Row],[ProjectName]])*ProjectInfoTable[ConfidenceInterval]))</f>
        <v>0.95</v>
      </c>
      <c r="R1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2" s="5" cm="1">
        <f t="array" ref="S1202">MIN(IF((ContinuousStatsTable[GroupByKey]=ContinuousStatsTable[[#This Row],[GroupByKey]]),(ContinuousStatsTable[GroupByKey]=ContinuousStatsTable[[#This Row],[GroupByKey]])*ContinuousStatsTable[Average]))</f>
        <v>0</v>
      </c>
      <c r="T1202" s="5" cm="1">
        <f t="array" ref="T1202">MAX(IF((ContinuousStatsTable[GroupByKey]=ContinuousStatsTable[[#This Row],[GroupByKey]]),(ContinuousStatsTable[GroupByKey]=ContinuousStatsTable[[#This Row],[GroupByKey]])*ContinuousStatsTable[Average]))</f>
        <v>0</v>
      </c>
      <c r="U1202" s="5">
        <f>IF((ContinuousStatsTable[[#This Row],[RepsRequested]]&gt;1),ContinuousStatsTable[[#This Row],[HalfWidth]],ContinuousStatsTable[[#This Row],[BatchMeansHalfWidth]])</f>
        <v>0</v>
      </c>
    </row>
    <row r="1203" spans="1:21" x14ac:dyDescent="0.35">
      <c r="A1203" t="s">
        <v>68</v>
      </c>
      <c r="B1203" t="s">
        <v>70</v>
      </c>
      <c r="C1203">
        <v>27</v>
      </c>
      <c r="D1203" t="s">
        <v>110</v>
      </c>
      <c r="E1203" t="s">
        <v>103</v>
      </c>
      <c r="F1203" t="s">
        <v>102</v>
      </c>
      <c r="G1203">
        <v>0</v>
      </c>
      <c r="H1203">
        <v>2E+20</v>
      </c>
      <c r="I1203">
        <v>0</v>
      </c>
      <c r="J1203">
        <v>0</v>
      </c>
      <c r="K1203">
        <v>0</v>
      </c>
      <c r="L1203">
        <v>0</v>
      </c>
      <c r="M120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203" s="5" cm="1">
        <f t="array" ref="N1203">MAX(IF((ProjectInfoTable[ProjectName]=ContinuousStatsTable[[#This Row],[ProjectName]]),(ProjectInfoTable[ProjectName]=ContinuousStatsTable[[#This Row],[ProjectName]])*ProjectInfoTable[NumberOfReplications]))</f>
        <v>40</v>
      </c>
      <c r="O1203" s="5" cm="1">
        <f t="array" ref="O1203">IFERROR(AVERAGE(IF((ContinuousStatsTable[GroupByKey]=ContinuousStatsTable[[#This Row],[GroupByKey]]),(ContinuousStatsTable[GroupByKey]=ContinuousStatsTable[[#This Row],[GroupByKey]])*ContinuousStatsTable[Average])),0)</f>
        <v>0</v>
      </c>
      <c r="P1203" s="5" cm="1">
        <f t="array" ref="P1203">IFERROR(_xlfn.STDEV.S(IF((ContinuousStatsTable[GroupByKey]=ContinuousStatsTable[[#This Row],[GroupByKey]]),(ContinuousStatsTable[GroupByKey]=ContinuousStatsTable[[#This Row],[GroupByKey]])*ContinuousStatsTable[Average])),0)</f>
        <v>0</v>
      </c>
      <c r="Q1203" s="5" cm="1">
        <f t="array" ref="Q1203">MAX(IF((ProjectInfoTable[ProjectName]=ContinuousStatsTable[[#This Row],[ProjectName]]),(ProjectInfoTable[ProjectName]=ContinuousStatsTable[[#This Row],[ProjectName]])*ProjectInfoTable[ConfidenceInterval]))</f>
        <v>0.95</v>
      </c>
      <c r="R1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3" s="5" cm="1">
        <f t="array" ref="S1203">MIN(IF((ContinuousStatsTable[GroupByKey]=ContinuousStatsTable[[#This Row],[GroupByKey]]),(ContinuousStatsTable[GroupByKey]=ContinuousStatsTable[[#This Row],[GroupByKey]])*ContinuousStatsTable[Average]))</f>
        <v>0</v>
      </c>
      <c r="T1203" s="5" cm="1">
        <f t="array" ref="T1203">MAX(IF((ContinuousStatsTable[GroupByKey]=ContinuousStatsTable[[#This Row],[GroupByKey]]),(ContinuousStatsTable[GroupByKey]=ContinuousStatsTable[[#This Row],[GroupByKey]])*ContinuousStatsTable[Average]))</f>
        <v>0</v>
      </c>
      <c r="U1203" s="5">
        <f>IF((ContinuousStatsTable[[#This Row],[RepsRequested]]&gt;1),ContinuousStatsTable[[#This Row],[HalfWidth]],ContinuousStatsTable[[#This Row],[BatchMeansHalfWidth]])</f>
        <v>0</v>
      </c>
    </row>
    <row r="1204" spans="1:21" x14ac:dyDescent="0.35">
      <c r="A1204" t="s">
        <v>68</v>
      </c>
      <c r="B1204" t="s">
        <v>70</v>
      </c>
      <c r="C1204">
        <v>27</v>
      </c>
      <c r="D1204" t="s">
        <v>110</v>
      </c>
      <c r="E1204" t="s">
        <v>104</v>
      </c>
      <c r="F1204" t="s">
        <v>102</v>
      </c>
      <c r="G1204">
        <v>1</v>
      </c>
      <c r="H1204">
        <v>2E+20</v>
      </c>
      <c r="I1204">
        <v>1</v>
      </c>
      <c r="J1204">
        <v>1</v>
      </c>
      <c r="K1204">
        <v>1</v>
      </c>
      <c r="L1204">
        <v>0</v>
      </c>
      <c r="M120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204" s="5" cm="1">
        <f t="array" ref="N1204">MAX(IF((ProjectInfoTable[ProjectName]=ContinuousStatsTable[[#This Row],[ProjectName]]),(ProjectInfoTable[ProjectName]=ContinuousStatsTable[[#This Row],[ProjectName]])*ProjectInfoTable[NumberOfReplications]))</f>
        <v>40</v>
      </c>
      <c r="O1204" s="5" cm="1">
        <f t="array" ref="O1204">IFERROR(AVERAGE(IF((ContinuousStatsTable[GroupByKey]=ContinuousStatsTable[[#This Row],[GroupByKey]]),(ContinuousStatsTable[GroupByKey]=ContinuousStatsTable[[#This Row],[GroupByKey]])*ContinuousStatsTable[Average])),0)</f>
        <v>1</v>
      </c>
      <c r="P1204" s="5" cm="1">
        <f t="array" ref="P1204">IFERROR(_xlfn.STDEV.S(IF((ContinuousStatsTable[GroupByKey]=ContinuousStatsTable[[#This Row],[GroupByKey]]),(ContinuousStatsTable[GroupByKey]=ContinuousStatsTable[[#This Row],[GroupByKey]])*ContinuousStatsTable[Average])),0)</f>
        <v>0</v>
      </c>
      <c r="Q1204" s="5" cm="1">
        <f t="array" ref="Q1204">MAX(IF((ProjectInfoTable[ProjectName]=ContinuousStatsTable[[#This Row],[ProjectName]]),(ProjectInfoTable[ProjectName]=ContinuousStatsTable[[#This Row],[ProjectName]])*ProjectInfoTable[ConfidenceInterval]))</f>
        <v>0.95</v>
      </c>
      <c r="R1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4" s="5" cm="1">
        <f t="array" ref="S1204">MIN(IF((ContinuousStatsTable[GroupByKey]=ContinuousStatsTable[[#This Row],[GroupByKey]]),(ContinuousStatsTable[GroupByKey]=ContinuousStatsTable[[#This Row],[GroupByKey]])*ContinuousStatsTable[Average]))</f>
        <v>1</v>
      </c>
      <c r="T1204" s="5" cm="1">
        <f t="array" ref="T1204">MAX(IF((ContinuousStatsTable[GroupByKey]=ContinuousStatsTable[[#This Row],[GroupByKey]]),(ContinuousStatsTable[GroupByKey]=ContinuousStatsTable[[#This Row],[GroupByKey]])*ContinuousStatsTable[Average]))</f>
        <v>1</v>
      </c>
      <c r="U1204" s="5">
        <f>IF((ContinuousStatsTable[[#This Row],[RepsRequested]]&gt;1),ContinuousStatsTable[[#This Row],[HalfWidth]],ContinuousStatsTable[[#This Row],[BatchMeansHalfWidth]])</f>
        <v>0</v>
      </c>
    </row>
    <row r="1205" spans="1:21" x14ac:dyDescent="0.35">
      <c r="A1205" t="s">
        <v>68</v>
      </c>
      <c r="B1205" t="s">
        <v>70</v>
      </c>
      <c r="C1205">
        <v>27</v>
      </c>
      <c r="D1205" t="s">
        <v>111</v>
      </c>
      <c r="E1205" t="s">
        <v>101</v>
      </c>
      <c r="F1205" t="s">
        <v>102</v>
      </c>
      <c r="G1205">
        <v>0</v>
      </c>
      <c r="H1205">
        <v>2E+20</v>
      </c>
      <c r="I1205">
        <v>0</v>
      </c>
      <c r="J1205">
        <v>0</v>
      </c>
      <c r="K1205">
        <v>0</v>
      </c>
      <c r="L1205">
        <v>0</v>
      </c>
      <c r="M120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205" s="5" cm="1">
        <f t="array" ref="N1205">MAX(IF((ProjectInfoTable[ProjectName]=ContinuousStatsTable[[#This Row],[ProjectName]]),(ProjectInfoTable[ProjectName]=ContinuousStatsTable[[#This Row],[ProjectName]])*ProjectInfoTable[NumberOfReplications]))</f>
        <v>40</v>
      </c>
      <c r="O1205" s="5" cm="1">
        <f t="array" ref="O1205">IFERROR(AVERAGE(IF((ContinuousStatsTable[GroupByKey]=ContinuousStatsTable[[#This Row],[GroupByKey]]),(ContinuousStatsTable[GroupByKey]=ContinuousStatsTable[[#This Row],[GroupByKey]])*ContinuousStatsTable[Average])),0)</f>
        <v>0</v>
      </c>
      <c r="P1205" s="5" cm="1">
        <f t="array" ref="P1205">IFERROR(_xlfn.STDEV.S(IF((ContinuousStatsTable[GroupByKey]=ContinuousStatsTable[[#This Row],[GroupByKey]]),(ContinuousStatsTable[GroupByKey]=ContinuousStatsTable[[#This Row],[GroupByKey]])*ContinuousStatsTable[Average])),0)</f>
        <v>0</v>
      </c>
      <c r="Q1205" s="5" cm="1">
        <f t="array" ref="Q1205">MAX(IF((ProjectInfoTable[ProjectName]=ContinuousStatsTable[[#This Row],[ProjectName]]),(ProjectInfoTable[ProjectName]=ContinuousStatsTable[[#This Row],[ProjectName]])*ProjectInfoTable[ConfidenceInterval]))</f>
        <v>0.95</v>
      </c>
      <c r="R1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5" s="5" cm="1">
        <f t="array" ref="S1205">MIN(IF((ContinuousStatsTable[GroupByKey]=ContinuousStatsTable[[#This Row],[GroupByKey]]),(ContinuousStatsTable[GroupByKey]=ContinuousStatsTable[[#This Row],[GroupByKey]])*ContinuousStatsTable[Average]))</f>
        <v>0</v>
      </c>
      <c r="T1205" s="5" cm="1">
        <f t="array" ref="T1205">MAX(IF((ContinuousStatsTable[GroupByKey]=ContinuousStatsTable[[#This Row],[GroupByKey]]),(ContinuousStatsTable[GroupByKey]=ContinuousStatsTable[[#This Row],[GroupByKey]])*ContinuousStatsTable[Average]))</f>
        <v>0</v>
      </c>
      <c r="U1205" s="5">
        <f>IF((ContinuousStatsTable[[#This Row],[RepsRequested]]&gt;1),ContinuousStatsTable[[#This Row],[HalfWidth]],ContinuousStatsTable[[#This Row],[BatchMeansHalfWidth]])</f>
        <v>0</v>
      </c>
    </row>
    <row r="1206" spans="1:21" x14ac:dyDescent="0.35">
      <c r="A1206" t="s">
        <v>68</v>
      </c>
      <c r="B1206" t="s">
        <v>70</v>
      </c>
      <c r="C1206">
        <v>27</v>
      </c>
      <c r="D1206" t="s">
        <v>111</v>
      </c>
      <c r="E1206" t="s">
        <v>103</v>
      </c>
      <c r="F1206" t="s">
        <v>102</v>
      </c>
      <c r="G1206">
        <v>0</v>
      </c>
      <c r="H1206">
        <v>2E+20</v>
      </c>
      <c r="I1206">
        <v>0</v>
      </c>
      <c r="J1206">
        <v>0</v>
      </c>
      <c r="K1206">
        <v>0</v>
      </c>
      <c r="L1206">
        <v>0</v>
      </c>
      <c r="M120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206" s="5" cm="1">
        <f t="array" ref="N1206">MAX(IF((ProjectInfoTable[ProjectName]=ContinuousStatsTable[[#This Row],[ProjectName]]),(ProjectInfoTable[ProjectName]=ContinuousStatsTable[[#This Row],[ProjectName]])*ProjectInfoTable[NumberOfReplications]))</f>
        <v>40</v>
      </c>
      <c r="O1206" s="5" cm="1">
        <f t="array" ref="O1206">IFERROR(AVERAGE(IF((ContinuousStatsTable[GroupByKey]=ContinuousStatsTable[[#This Row],[GroupByKey]]),(ContinuousStatsTable[GroupByKey]=ContinuousStatsTable[[#This Row],[GroupByKey]])*ContinuousStatsTable[Average])),0)</f>
        <v>0</v>
      </c>
      <c r="P1206" s="5" cm="1">
        <f t="array" ref="P1206">IFERROR(_xlfn.STDEV.S(IF((ContinuousStatsTable[GroupByKey]=ContinuousStatsTable[[#This Row],[GroupByKey]]),(ContinuousStatsTable[GroupByKey]=ContinuousStatsTable[[#This Row],[GroupByKey]])*ContinuousStatsTable[Average])),0)</f>
        <v>0</v>
      </c>
      <c r="Q1206" s="5" cm="1">
        <f t="array" ref="Q1206">MAX(IF((ProjectInfoTable[ProjectName]=ContinuousStatsTable[[#This Row],[ProjectName]]),(ProjectInfoTable[ProjectName]=ContinuousStatsTable[[#This Row],[ProjectName]])*ProjectInfoTable[ConfidenceInterval]))</f>
        <v>0.95</v>
      </c>
      <c r="R1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6" s="5" cm="1">
        <f t="array" ref="S1206">MIN(IF((ContinuousStatsTable[GroupByKey]=ContinuousStatsTable[[#This Row],[GroupByKey]]),(ContinuousStatsTable[GroupByKey]=ContinuousStatsTable[[#This Row],[GroupByKey]])*ContinuousStatsTable[Average]))</f>
        <v>0</v>
      </c>
      <c r="T1206" s="5" cm="1">
        <f t="array" ref="T1206">MAX(IF((ContinuousStatsTable[GroupByKey]=ContinuousStatsTable[[#This Row],[GroupByKey]]),(ContinuousStatsTable[GroupByKey]=ContinuousStatsTable[[#This Row],[GroupByKey]])*ContinuousStatsTable[Average]))</f>
        <v>0</v>
      </c>
      <c r="U1206" s="5">
        <f>IF((ContinuousStatsTable[[#This Row],[RepsRequested]]&gt;1),ContinuousStatsTable[[#This Row],[HalfWidth]],ContinuousStatsTable[[#This Row],[BatchMeansHalfWidth]])</f>
        <v>0</v>
      </c>
    </row>
    <row r="1207" spans="1:21" x14ac:dyDescent="0.35">
      <c r="A1207" t="s">
        <v>68</v>
      </c>
      <c r="B1207" t="s">
        <v>70</v>
      </c>
      <c r="C1207">
        <v>27</v>
      </c>
      <c r="D1207" t="s">
        <v>111</v>
      </c>
      <c r="E1207" t="s">
        <v>104</v>
      </c>
      <c r="F1207" t="s">
        <v>102</v>
      </c>
      <c r="G1207">
        <v>3</v>
      </c>
      <c r="H1207">
        <v>2E+20</v>
      </c>
      <c r="I1207">
        <v>3</v>
      </c>
      <c r="J1207">
        <v>3</v>
      </c>
      <c r="K1207">
        <v>3</v>
      </c>
      <c r="L1207">
        <v>0</v>
      </c>
      <c r="M120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207" s="5" cm="1">
        <f t="array" ref="N1207">MAX(IF((ProjectInfoTable[ProjectName]=ContinuousStatsTable[[#This Row],[ProjectName]]),(ProjectInfoTable[ProjectName]=ContinuousStatsTable[[#This Row],[ProjectName]])*ProjectInfoTable[NumberOfReplications]))</f>
        <v>40</v>
      </c>
      <c r="O1207" s="5" cm="1">
        <f t="array" ref="O1207">IFERROR(AVERAGE(IF((ContinuousStatsTable[GroupByKey]=ContinuousStatsTable[[#This Row],[GroupByKey]]),(ContinuousStatsTable[GroupByKey]=ContinuousStatsTable[[#This Row],[GroupByKey]])*ContinuousStatsTable[Average])),0)</f>
        <v>3</v>
      </c>
      <c r="P1207" s="5" cm="1">
        <f t="array" ref="P1207">IFERROR(_xlfn.STDEV.S(IF((ContinuousStatsTable[GroupByKey]=ContinuousStatsTable[[#This Row],[GroupByKey]]),(ContinuousStatsTable[GroupByKey]=ContinuousStatsTable[[#This Row],[GroupByKey]])*ContinuousStatsTable[Average])),0)</f>
        <v>0</v>
      </c>
      <c r="Q1207" s="5" cm="1">
        <f t="array" ref="Q1207">MAX(IF((ProjectInfoTable[ProjectName]=ContinuousStatsTable[[#This Row],[ProjectName]]),(ProjectInfoTable[ProjectName]=ContinuousStatsTable[[#This Row],[ProjectName]])*ProjectInfoTable[ConfidenceInterval]))</f>
        <v>0.95</v>
      </c>
      <c r="R1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7" s="5" cm="1">
        <f t="array" ref="S1207">MIN(IF((ContinuousStatsTable[GroupByKey]=ContinuousStatsTable[[#This Row],[GroupByKey]]),(ContinuousStatsTable[GroupByKey]=ContinuousStatsTable[[#This Row],[GroupByKey]])*ContinuousStatsTable[Average]))</f>
        <v>3</v>
      </c>
      <c r="T1207" s="5" cm="1">
        <f t="array" ref="T1207">MAX(IF((ContinuousStatsTable[GroupByKey]=ContinuousStatsTable[[#This Row],[GroupByKey]]),(ContinuousStatsTable[GroupByKey]=ContinuousStatsTable[[#This Row],[GroupByKey]])*ContinuousStatsTable[Average]))</f>
        <v>3</v>
      </c>
      <c r="U1207" s="5">
        <f>IF((ContinuousStatsTable[[#This Row],[RepsRequested]]&gt;1),ContinuousStatsTable[[#This Row],[HalfWidth]],ContinuousStatsTable[[#This Row],[BatchMeansHalfWidth]])</f>
        <v>0</v>
      </c>
    </row>
    <row r="1208" spans="1:21" x14ac:dyDescent="0.35">
      <c r="A1208" t="s">
        <v>68</v>
      </c>
      <c r="B1208" t="s">
        <v>70</v>
      </c>
      <c r="C1208">
        <v>27</v>
      </c>
      <c r="D1208" t="s">
        <v>112</v>
      </c>
      <c r="E1208" t="s">
        <v>101</v>
      </c>
      <c r="F1208" t="s">
        <v>102</v>
      </c>
      <c r="G1208">
        <v>0.12090602223694499</v>
      </c>
      <c r="H1208">
        <v>2E+20</v>
      </c>
      <c r="I1208">
        <v>0</v>
      </c>
      <c r="J1208">
        <v>1</v>
      </c>
      <c r="K1208">
        <v>0</v>
      </c>
      <c r="L1208">
        <v>0</v>
      </c>
      <c r="M120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208" s="5" cm="1">
        <f t="array" ref="N1208">MAX(IF((ProjectInfoTable[ProjectName]=ContinuousStatsTable[[#This Row],[ProjectName]]),(ProjectInfoTable[ProjectName]=ContinuousStatsTable[[#This Row],[ProjectName]])*ProjectInfoTable[NumberOfReplications]))</f>
        <v>40</v>
      </c>
      <c r="O1208" s="5" cm="1">
        <f t="array" ref="O120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208" s="5" cm="1">
        <f t="array" ref="P120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208" s="5" cm="1">
        <f t="array" ref="Q1208">MAX(IF((ProjectInfoTable[ProjectName]=ContinuousStatsTable[[#This Row],[ProjectName]]),(ProjectInfoTable[ProjectName]=ContinuousStatsTable[[#This Row],[ProjectName]])*ProjectInfoTable[ConfidenceInterval]))</f>
        <v>0.95</v>
      </c>
      <c r="R1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208" s="5" cm="1">
        <f t="array" ref="S1208">MIN(IF((ContinuousStatsTable[GroupByKey]=ContinuousStatsTable[[#This Row],[GroupByKey]]),(ContinuousStatsTable[GroupByKey]=ContinuousStatsTable[[#This Row],[GroupByKey]])*ContinuousStatsTable[Average]))</f>
        <v>2.6917362930432401E-2</v>
      </c>
      <c r="T1208" s="5" cm="1">
        <f t="array" ref="T1208">MAX(IF((ContinuousStatsTable[GroupByKey]=ContinuousStatsTable[[#This Row],[GroupByKey]]),(ContinuousStatsTable[GroupByKey]=ContinuousStatsTable[[#This Row],[GroupByKey]])*ContinuousStatsTable[Average]))</f>
        <v>0.16976135707510301</v>
      </c>
      <c r="U1208" s="5">
        <f>IF((ContinuousStatsTable[[#This Row],[RepsRequested]]&gt;1),ContinuousStatsTable[[#This Row],[HalfWidth]],ContinuousStatsTable[[#This Row],[BatchMeansHalfWidth]])</f>
        <v>9.6705244070255485E-3</v>
      </c>
    </row>
    <row r="1209" spans="1:21" x14ac:dyDescent="0.35">
      <c r="A1209" t="s">
        <v>68</v>
      </c>
      <c r="B1209" t="s">
        <v>70</v>
      </c>
      <c r="C1209">
        <v>27</v>
      </c>
      <c r="D1209" t="s">
        <v>112</v>
      </c>
      <c r="E1209" t="s">
        <v>103</v>
      </c>
      <c r="F1209" t="s">
        <v>102</v>
      </c>
      <c r="G1209">
        <v>3.1574186620746501</v>
      </c>
      <c r="H1209">
        <v>2E+20</v>
      </c>
      <c r="I1209">
        <v>0</v>
      </c>
      <c r="J1209">
        <v>24</v>
      </c>
      <c r="K1209">
        <v>0</v>
      </c>
      <c r="L1209">
        <v>0</v>
      </c>
      <c r="M120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209" s="5" cm="1">
        <f t="array" ref="N1209">MAX(IF((ProjectInfoTable[ProjectName]=ContinuousStatsTable[[#This Row],[ProjectName]]),(ProjectInfoTable[ProjectName]=ContinuousStatsTable[[#This Row],[ProjectName]])*ProjectInfoTable[NumberOfReplications]))</f>
        <v>40</v>
      </c>
      <c r="O1209" s="5" cm="1">
        <f t="array" ref="O120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209" s="5" cm="1">
        <f t="array" ref="P120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209" s="5" cm="1">
        <f t="array" ref="Q1209">MAX(IF((ProjectInfoTable[ProjectName]=ContinuousStatsTable[[#This Row],[ProjectName]]),(ProjectInfoTable[ProjectName]=ContinuousStatsTable[[#This Row],[ProjectName]])*ProjectInfoTable[ConfidenceInterval]))</f>
        <v>0.95</v>
      </c>
      <c r="R1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209" s="5" cm="1">
        <f t="array" ref="S1209">MIN(IF((ContinuousStatsTable[GroupByKey]=ContinuousStatsTable[[#This Row],[GroupByKey]]),(ContinuousStatsTable[GroupByKey]=ContinuousStatsTable[[#This Row],[GroupByKey]])*ContinuousStatsTable[Average]))</f>
        <v>1.2588231451035701</v>
      </c>
      <c r="T1209" s="5" cm="1">
        <f t="array" ref="T1209">MAX(IF((ContinuousStatsTable[GroupByKey]=ContinuousStatsTable[[#This Row],[GroupByKey]]),(ContinuousStatsTable[GroupByKey]=ContinuousStatsTable[[#This Row],[GroupByKey]])*ContinuousStatsTable[Average]))</f>
        <v>4.9134925203039197</v>
      </c>
      <c r="U1209" s="5">
        <f>IF((ContinuousStatsTable[[#This Row],[RepsRequested]]&gt;1),ContinuousStatsTable[[#This Row],[HalfWidth]],ContinuousStatsTable[[#This Row],[BatchMeansHalfWidth]])</f>
        <v>0.23893952850585826</v>
      </c>
    </row>
    <row r="1210" spans="1:21" x14ac:dyDescent="0.35">
      <c r="A1210" t="s">
        <v>68</v>
      </c>
      <c r="B1210" t="s">
        <v>70</v>
      </c>
      <c r="C1210">
        <v>27</v>
      </c>
      <c r="D1210" t="s">
        <v>112</v>
      </c>
      <c r="E1210" t="s">
        <v>104</v>
      </c>
      <c r="F1210" t="s">
        <v>102</v>
      </c>
      <c r="G1210">
        <v>40.850620505551198</v>
      </c>
      <c r="H1210">
        <v>2E+20</v>
      </c>
      <c r="I1210">
        <v>0</v>
      </c>
      <c r="J1210">
        <v>48</v>
      </c>
      <c r="K1210">
        <v>48</v>
      </c>
      <c r="L1210">
        <v>0</v>
      </c>
      <c r="M121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210" s="5" cm="1">
        <f t="array" ref="N1210">MAX(IF((ProjectInfoTable[ProjectName]=ContinuousStatsTable[[#This Row],[ProjectName]]),(ProjectInfoTable[ProjectName]=ContinuousStatsTable[[#This Row],[ProjectName]])*ProjectInfoTable[NumberOfReplications]))</f>
        <v>40</v>
      </c>
      <c r="O1210" s="5" cm="1">
        <f t="array" ref="O121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210" s="5" cm="1">
        <f t="array" ref="P121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210" s="5" cm="1">
        <f t="array" ref="Q1210">MAX(IF((ProjectInfoTable[ProjectName]=ContinuousStatsTable[[#This Row],[ProjectName]]),(ProjectInfoTable[ProjectName]=ContinuousStatsTable[[#This Row],[ProjectName]])*ProjectInfoTable[ConfidenceInterval]))</f>
        <v>0.95</v>
      </c>
      <c r="R1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210" s="5" cm="1">
        <f t="array" ref="S1210">MIN(IF((ContinuousStatsTable[GroupByKey]=ContinuousStatsTable[[#This Row],[GroupByKey]]),(ContinuousStatsTable[GroupByKey]=ContinuousStatsTable[[#This Row],[GroupByKey]])*ContinuousStatsTable[Average]))</f>
        <v>39.319148936170201</v>
      </c>
      <c r="T1210" s="5" cm="1">
        <f t="array" ref="T1210">MAX(IF((ContinuousStatsTable[GroupByKey]=ContinuousStatsTable[[#This Row],[GroupByKey]]),(ContinuousStatsTable[GroupByKey]=ContinuousStatsTable[[#This Row],[GroupByKey]])*ContinuousStatsTable[Average]))</f>
        <v>43.914893617021299</v>
      </c>
      <c r="U1210" s="5">
        <f>IF((ContinuousStatsTable[[#This Row],[RepsRequested]]&gt;1),ContinuousStatsTable[[#This Row],[HalfWidth]],ContinuousStatsTable[[#This Row],[BatchMeansHalfWidth]])</f>
        <v>0.37377625497939559</v>
      </c>
    </row>
    <row r="1211" spans="1:21" x14ac:dyDescent="0.35">
      <c r="A1211" t="s">
        <v>68</v>
      </c>
      <c r="B1211" t="s">
        <v>70</v>
      </c>
      <c r="C1211">
        <v>27</v>
      </c>
      <c r="D1211" t="s">
        <v>113</v>
      </c>
      <c r="E1211" t="s">
        <v>101</v>
      </c>
      <c r="F1211" t="s">
        <v>102</v>
      </c>
      <c r="G1211">
        <v>3.1785772705832202E-2</v>
      </c>
      <c r="H1211">
        <v>3E+20</v>
      </c>
      <c r="I1211">
        <v>0</v>
      </c>
      <c r="J1211">
        <v>1</v>
      </c>
      <c r="K1211">
        <v>0</v>
      </c>
      <c r="L1211">
        <v>0</v>
      </c>
      <c r="M121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211" s="5" cm="1">
        <f t="array" ref="N1211">MAX(IF((ProjectInfoTable[ProjectName]=ContinuousStatsTable[[#This Row],[ProjectName]]),(ProjectInfoTable[ProjectName]=ContinuousStatsTable[[#This Row],[ProjectName]])*ProjectInfoTable[NumberOfReplications]))</f>
        <v>40</v>
      </c>
      <c r="O1211" s="5" cm="1">
        <f t="array" ref="O121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211" s="5" cm="1">
        <f t="array" ref="P121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211" s="5" cm="1">
        <f t="array" ref="Q1211">MAX(IF((ProjectInfoTable[ProjectName]=ContinuousStatsTable[[#This Row],[ProjectName]]),(ProjectInfoTable[ProjectName]=ContinuousStatsTable[[#This Row],[ProjectName]])*ProjectInfoTable[ConfidenceInterval]))</f>
        <v>0.95</v>
      </c>
      <c r="R1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211" s="5" cm="1">
        <f t="array" ref="S1211">MIN(IF((ContinuousStatsTable[GroupByKey]=ContinuousStatsTable[[#This Row],[GroupByKey]]),(ContinuousStatsTable[GroupByKey]=ContinuousStatsTable[[#This Row],[GroupByKey]])*ContinuousStatsTable[Average]))</f>
        <v>1.9285676078063401E-2</v>
      </c>
      <c r="T1211" s="5" cm="1">
        <f t="array" ref="T1211">MAX(IF((ContinuousStatsTable[GroupByKey]=ContinuousStatsTable[[#This Row],[GroupByKey]]),(ContinuousStatsTable[GroupByKey]=ContinuousStatsTable[[#This Row],[GroupByKey]])*ContinuousStatsTable[Average]))</f>
        <v>4.8625620211652898E-2</v>
      </c>
      <c r="U1211" s="5">
        <f>IF((ContinuousStatsTable[[#This Row],[RepsRequested]]&gt;1),ContinuousStatsTable[[#This Row],[HalfWidth]],ContinuousStatsTable[[#This Row],[BatchMeansHalfWidth]])</f>
        <v>2.3250169252848917E-3</v>
      </c>
    </row>
    <row r="1212" spans="1:21" x14ac:dyDescent="0.35">
      <c r="A1212" t="s">
        <v>68</v>
      </c>
      <c r="B1212" t="s">
        <v>70</v>
      </c>
      <c r="C1212">
        <v>27</v>
      </c>
      <c r="D1212" t="s">
        <v>113</v>
      </c>
      <c r="E1212" t="s">
        <v>103</v>
      </c>
      <c r="F1212" t="s">
        <v>102</v>
      </c>
      <c r="G1212">
        <v>1.06501584073154</v>
      </c>
      <c r="H1212">
        <v>3E+20</v>
      </c>
      <c r="I1212">
        <v>0</v>
      </c>
      <c r="J1212">
        <v>12</v>
      </c>
      <c r="K1212">
        <v>0</v>
      </c>
      <c r="L1212">
        <v>0</v>
      </c>
      <c r="M121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212" s="5" cm="1">
        <f t="array" ref="N1212">MAX(IF((ProjectInfoTable[ProjectName]=ContinuousStatsTable[[#This Row],[ProjectName]]),(ProjectInfoTable[ProjectName]=ContinuousStatsTable[[#This Row],[ProjectName]])*ProjectInfoTable[NumberOfReplications]))</f>
        <v>40</v>
      </c>
      <c r="O1212" s="5" cm="1">
        <f t="array" ref="O121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212" s="5" cm="1">
        <f t="array" ref="P121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212" s="5" cm="1">
        <f t="array" ref="Q1212">MAX(IF((ProjectInfoTable[ProjectName]=ContinuousStatsTable[[#This Row],[ProjectName]]),(ProjectInfoTable[ProjectName]=ContinuousStatsTable[[#This Row],[ProjectName]])*ProjectInfoTable[ConfidenceInterval]))</f>
        <v>0.95</v>
      </c>
      <c r="R1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212" s="5" cm="1">
        <f t="array" ref="S1212">MIN(IF((ContinuousStatsTable[GroupByKey]=ContinuousStatsTable[[#This Row],[GroupByKey]]),(ContinuousStatsTable[GroupByKey]=ContinuousStatsTable[[#This Row],[GroupByKey]])*ContinuousStatsTable[Average]))</f>
        <v>0.49501686695507002</v>
      </c>
      <c r="T1212" s="5" cm="1">
        <f t="array" ref="T1212">MAX(IF((ContinuousStatsTable[GroupByKey]=ContinuousStatsTable[[#This Row],[GroupByKey]]),(ContinuousStatsTable[GroupByKey]=ContinuousStatsTable[[#This Row],[GroupByKey]])*ContinuousStatsTable[Average]))</f>
        <v>1.34083283444468</v>
      </c>
      <c r="U1212" s="5">
        <f>IF((ContinuousStatsTable[[#This Row],[RepsRequested]]&gt;1),ContinuousStatsTable[[#This Row],[HalfWidth]],ContinuousStatsTable[[#This Row],[BatchMeansHalfWidth]])</f>
        <v>6.3703063430586918E-2</v>
      </c>
    </row>
    <row r="1213" spans="1:21" x14ac:dyDescent="0.35">
      <c r="A1213" t="s">
        <v>68</v>
      </c>
      <c r="B1213" t="s">
        <v>70</v>
      </c>
      <c r="C1213">
        <v>27</v>
      </c>
      <c r="D1213" t="s">
        <v>113</v>
      </c>
      <c r="E1213" t="s">
        <v>104</v>
      </c>
      <c r="F1213" t="s">
        <v>102</v>
      </c>
      <c r="G1213">
        <v>34.386548216085203</v>
      </c>
      <c r="H1213">
        <v>2E+20</v>
      </c>
      <c r="I1213">
        <v>0</v>
      </c>
      <c r="J1213">
        <v>36</v>
      </c>
      <c r="K1213">
        <v>36</v>
      </c>
      <c r="L1213">
        <v>0</v>
      </c>
      <c r="M121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213" s="5" cm="1">
        <f t="array" ref="N1213">MAX(IF((ProjectInfoTable[ProjectName]=ContinuousStatsTable[[#This Row],[ProjectName]]),(ProjectInfoTable[ProjectName]=ContinuousStatsTable[[#This Row],[ProjectName]])*ProjectInfoTable[NumberOfReplications]))</f>
        <v>40</v>
      </c>
      <c r="O1213" s="5" cm="1">
        <f t="array" ref="O121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213" s="5" cm="1">
        <f t="array" ref="P121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213" s="5" cm="1">
        <f t="array" ref="Q1213">MAX(IF((ProjectInfoTable[ProjectName]=ContinuousStatsTable[[#This Row],[ProjectName]]),(ProjectInfoTable[ProjectName]=ContinuousStatsTable[[#This Row],[ProjectName]])*ProjectInfoTable[ConfidenceInterval]))</f>
        <v>0.95</v>
      </c>
      <c r="R1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213" s="5" cm="1">
        <f t="array" ref="S1213">MIN(IF((ContinuousStatsTable[GroupByKey]=ContinuousStatsTable[[#This Row],[GroupByKey]]),(ContinuousStatsTable[GroupByKey]=ContinuousStatsTable[[#This Row],[GroupByKey]])*ContinuousStatsTable[Average]))</f>
        <v>33.840029614371403</v>
      </c>
      <c r="T1213" s="5" cm="1">
        <f t="array" ref="T1213">MAX(IF((ContinuousStatsTable[GroupByKey]=ContinuousStatsTable[[#This Row],[GroupByKey]]),(ContinuousStatsTable[GroupByKey]=ContinuousStatsTable[[#This Row],[GroupByKey]])*ContinuousStatsTable[Average]))</f>
        <v>34.468085106383</v>
      </c>
      <c r="U1213" s="5">
        <f>IF((ContinuousStatsTable[[#This Row],[RepsRequested]]&gt;1),ContinuousStatsTable[[#This Row],[HalfWidth]],ContinuousStatsTable[[#This Row],[BatchMeansHalfWidth]])</f>
        <v>5.7059994756210479E-2</v>
      </c>
    </row>
    <row r="1214" spans="1:21" x14ac:dyDescent="0.35">
      <c r="A1214" t="s">
        <v>68</v>
      </c>
      <c r="B1214" t="s">
        <v>70</v>
      </c>
      <c r="C1214">
        <v>27</v>
      </c>
      <c r="D1214" t="s">
        <v>114</v>
      </c>
      <c r="E1214" t="s">
        <v>101</v>
      </c>
      <c r="F1214" t="s">
        <v>102</v>
      </c>
      <c r="G1214">
        <v>0.12457020448801701</v>
      </c>
      <c r="H1214">
        <v>6.0803863342530802E-2</v>
      </c>
      <c r="I1214">
        <v>0</v>
      </c>
      <c r="J1214">
        <v>1</v>
      </c>
      <c r="K1214">
        <v>2.7777777777777801E-2</v>
      </c>
      <c r="L1214">
        <v>0</v>
      </c>
      <c r="M121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214" s="5" cm="1">
        <f t="array" ref="N1214">MAX(IF((ProjectInfoTable[ProjectName]=ContinuousStatsTable[[#This Row],[ProjectName]]),(ProjectInfoTable[ProjectName]=ContinuousStatsTable[[#This Row],[ProjectName]])*ProjectInfoTable[NumberOfReplications]))</f>
        <v>40</v>
      </c>
      <c r="O1214" s="5" cm="1">
        <f t="array" ref="O121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214" s="5" cm="1">
        <f t="array" ref="P121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214" s="5" cm="1">
        <f t="array" ref="Q1214">MAX(IF((ProjectInfoTable[ProjectName]=ContinuousStatsTable[[#This Row],[ProjectName]]),(ProjectInfoTable[ProjectName]=ContinuousStatsTable[[#This Row],[ProjectName]])*ProjectInfoTable[ConfidenceInterval]))</f>
        <v>0.95</v>
      </c>
      <c r="R1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214" s="5" cm="1">
        <f t="array" ref="S1214">MIN(IF((ContinuousStatsTable[GroupByKey]=ContinuousStatsTable[[#This Row],[GroupByKey]]),(ContinuousStatsTable[GroupByKey]=ContinuousStatsTable[[#This Row],[GroupByKey]])*ContinuousStatsTable[Average]))</f>
        <v>5.2407092959504499E-2</v>
      </c>
      <c r="T1214" s="5" cm="1">
        <f t="array" ref="T1214">MAX(IF((ContinuousStatsTable[GroupByKey]=ContinuousStatsTable[[#This Row],[GroupByKey]]),(ContinuousStatsTable[GroupByKey]=ContinuousStatsTable[[#This Row],[GroupByKey]])*ContinuousStatsTable[Average]))</f>
        <v>0.13103116230963199</v>
      </c>
      <c r="U1214" s="5">
        <f>IF((ContinuousStatsTable[[#This Row],[RepsRequested]]&gt;1),ContinuousStatsTable[[#This Row],[HalfWidth]],ContinuousStatsTable[[#This Row],[BatchMeansHalfWidth]])</f>
        <v>7.2364318332914495E-3</v>
      </c>
    </row>
    <row r="1215" spans="1:21" x14ac:dyDescent="0.35">
      <c r="A1215" t="s">
        <v>68</v>
      </c>
      <c r="B1215" t="s">
        <v>70</v>
      </c>
      <c r="C1215">
        <v>27</v>
      </c>
      <c r="D1215" t="s">
        <v>114</v>
      </c>
      <c r="E1215" t="s">
        <v>103</v>
      </c>
      <c r="F1215" t="s">
        <v>102</v>
      </c>
      <c r="G1215">
        <v>2.8263162352891902</v>
      </c>
      <c r="H1215">
        <v>1.02681712606619</v>
      </c>
      <c r="I1215">
        <v>0</v>
      </c>
      <c r="J1215">
        <v>19</v>
      </c>
      <c r="K1215">
        <v>1</v>
      </c>
      <c r="L1215">
        <v>0</v>
      </c>
      <c r="M121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215" s="5" cm="1">
        <f t="array" ref="N1215">MAX(IF((ProjectInfoTable[ProjectName]=ContinuousStatsTable[[#This Row],[ProjectName]]),(ProjectInfoTable[ProjectName]=ContinuousStatsTable[[#This Row],[ProjectName]])*ProjectInfoTable[NumberOfReplications]))</f>
        <v>40</v>
      </c>
      <c r="O1215" s="5" cm="1">
        <f t="array" ref="O121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215" s="5" cm="1">
        <f t="array" ref="P121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215" s="5" cm="1">
        <f t="array" ref="Q1215">MAX(IF((ProjectInfoTable[ProjectName]=ContinuousStatsTable[[#This Row],[ProjectName]]),(ProjectInfoTable[ProjectName]=ContinuousStatsTable[[#This Row],[ProjectName]])*ProjectInfoTable[ConfidenceInterval]))</f>
        <v>0.95</v>
      </c>
      <c r="R1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215" s="5" cm="1">
        <f t="array" ref="S1215">MIN(IF((ContinuousStatsTable[GroupByKey]=ContinuousStatsTable[[#This Row],[GroupByKey]]),(ContinuousStatsTable[GroupByKey]=ContinuousStatsTable[[#This Row],[GroupByKey]])*ContinuousStatsTable[Average]))</f>
        <v>1.4135292926674801</v>
      </c>
      <c r="T1215" s="5" cm="1">
        <f t="array" ref="T1215">MAX(IF((ContinuousStatsTable[GroupByKey]=ContinuousStatsTable[[#This Row],[GroupByKey]]),(ContinuousStatsTable[GroupByKey]=ContinuousStatsTable[[#This Row],[GroupByKey]])*ContinuousStatsTable[Average]))</f>
        <v>3.63156438765147</v>
      </c>
      <c r="U1215" s="5">
        <f>IF((ContinuousStatsTable[[#This Row],[RepsRequested]]&gt;1),ContinuousStatsTable[[#This Row],[HalfWidth]],ContinuousStatsTable[[#This Row],[BatchMeansHalfWidth]])</f>
        <v>0.17088156037632463</v>
      </c>
    </row>
    <row r="1216" spans="1:21" x14ac:dyDescent="0.35">
      <c r="A1216" t="s">
        <v>68</v>
      </c>
      <c r="B1216" t="s">
        <v>70</v>
      </c>
      <c r="C1216">
        <v>27</v>
      </c>
      <c r="D1216" t="s">
        <v>114</v>
      </c>
      <c r="E1216" t="s">
        <v>104</v>
      </c>
      <c r="F1216" t="s">
        <v>102</v>
      </c>
      <c r="G1216">
        <v>32.677589486309003</v>
      </c>
      <c r="H1216">
        <v>2E+20</v>
      </c>
      <c r="I1216">
        <v>0</v>
      </c>
      <c r="J1216">
        <v>36</v>
      </c>
      <c r="K1216">
        <v>36</v>
      </c>
      <c r="L1216">
        <v>0</v>
      </c>
      <c r="M121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216" s="5" cm="1">
        <f t="array" ref="N1216">MAX(IF((ProjectInfoTable[ProjectName]=ContinuousStatsTable[[#This Row],[ProjectName]]),(ProjectInfoTable[ProjectName]=ContinuousStatsTable[[#This Row],[ProjectName]])*ProjectInfoTable[NumberOfReplications]))</f>
        <v>40</v>
      </c>
      <c r="O1216" s="5" cm="1">
        <f t="array" ref="O121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216" s="5" cm="1">
        <f t="array" ref="P121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216" s="5" cm="1">
        <f t="array" ref="Q1216">MAX(IF((ProjectInfoTable[ProjectName]=ContinuousStatsTable[[#This Row],[ProjectName]]),(ProjectInfoTable[ProjectName]=ContinuousStatsTable[[#This Row],[ProjectName]])*ProjectInfoTable[ConfidenceInterval]))</f>
        <v>0.95</v>
      </c>
      <c r="R1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216" s="5" cm="1">
        <f t="array" ref="S1216">MIN(IF((ContinuousStatsTable[GroupByKey]=ContinuousStatsTable[[#This Row],[GroupByKey]]),(ContinuousStatsTable[GroupByKey]=ContinuousStatsTable[[#This Row],[GroupByKey]])*ContinuousStatsTable[Average]))</f>
        <v>32.66897321215</v>
      </c>
      <c r="T1216" s="5" cm="1">
        <f t="array" ref="T1216">MAX(IF((ContinuousStatsTable[GroupByKey]=ContinuousStatsTable[[#This Row],[GroupByKey]]),(ContinuousStatsTable[GroupByKey]=ContinuousStatsTable[[#This Row],[GroupByKey]])*ContinuousStatsTable[Average]))</f>
        <v>34.468085106383</v>
      </c>
      <c r="U1216" s="5">
        <f>IF((ContinuousStatsTable[[#This Row],[RepsRequested]]&gt;1),ContinuousStatsTable[[#This Row],[HalfWidth]],ContinuousStatsTable[[#This Row],[BatchMeansHalfWidth]])</f>
        <v>0.15911903310216846</v>
      </c>
    </row>
    <row r="1217" spans="1:21" x14ac:dyDescent="0.35">
      <c r="A1217" t="s">
        <v>68</v>
      </c>
      <c r="B1217" t="s">
        <v>70</v>
      </c>
      <c r="C1217">
        <v>28</v>
      </c>
      <c r="D1217" t="s">
        <v>71</v>
      </c>
      <c r="E1217" t="s">
        <v>98</v>
      </c>
      <c r="F1217" t="s">
        <v>73</v>
      </c>
      <c r="G1217">
        <v>0.26332822949337698</v>
      </c>
      <c r="H1217">
        <v>2E+20</v>
      </c>
      <c r="I1217">
        <v>0</v>
      </c>
      <c r="J1217">
        <v>9</v>
      </c>
      <c r="K1217">
        <v>0</v>
      </c>
      <c r="L1217">
        <v>0</v>
      </c>
      <c r="M121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217" s="5" cm="1">
        <f t="array" ref="N1217">MAX(IF((ProjectInfoTable[ProjectName]=ContinuousStatsTable[[#This Row],[ProjectName]]),(ProjectInfoTable[ProjectName]=ContinuousStatsTable[[#This Row],[ProjectName]])*ProjectInfoTable[NumberOfReplications]))</f>
        <v>40</v>
      </c>
      <c r="O1217" s="5" cm="1">
        <f t="array" ref="O121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217" s="5" cm="1">
        <f t="array" ref="P121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217" s="5" cm="1">
        <f t="array" ref="Q1217">MAX(IF((ProjectInfoTable[ProjectName]=ContinuousStatsTable[[#This Row],[ProjectName]]),(ProjectInfoTable[ProjectName]=ContinuousStatsTable[[#This Row],[ProjectName]])*ProjectInfoTable[ConfidenceInterval]))</f>
        <v>0.95</v>
      </c>
      <c r="R1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217" s="5" cm="1">
        <f t="array" ref="S1217">MIN(IF((ContinuousStatsTable[GroupByKey]=ContinuousStatsTable[[#This Row],[GroupByKey]]),(ContinuousStatsTable[GroupByKey]=ContinuousStatsTable[[#This Row],[GroupByKey]])*ContinuousStatsTable[Average]))</f>
        <v>0</v>
      </c>
      <c r="T1217" s="5" cm="1">
        <f t="array" ref="T1217">MAX(IF((ContinuousStatsTable[GroupByKey]=ContinuousStatsTable[[#This Row],[GroupByKey]]),(ContinuousStatsTable[GroupByKey]=ContinuousStatsTable[[#This Row],[GroupByKey]])*ContinuousStatsTable[Average]))</f>
        <v>0.39810019353189602</v>
      </c>
      <c r="U1217" s="5">
        <f>IF((ContinuousStatsTable[[#This Row],[RepsRequested]]&gt;1),ContinuousStatsTable[[#This Row],[HalfWidth]],ContinuousStatsTable[[#This Row],[BatchMeansHalfWidth]])</f>
        <v>3.517181568707349E-2</v>
      </c>
    </row>
    <row r="1218" spans="1:21" x14ac:dyDescent="0.35">
      <c r="A1218" t="s">
        <v>68</v>
      </c>
      <c r="B1218" t="s">
        <v>70</v>
      </c>
      <c r="C1218">
        <v>28</v>
      </c>
      <c r="D1218" t="s">
        <v>77</v>
      </c>
      <c r="E1218" t="s">
        <v>98</v>
      </c>
      <c r="F1218" t="s">
        <v>73</v>
      </c>
      <c r="G1218">
        <v>6.3155351380514499</v>
      </c>
      <c r="H1218">
        <v>3E+20</v>
      </c>
      <c r="I1218">
        <v>0</v>
      </c>
      <c r="J1218">
        <v>25</v>
      </c>
      <c r="K1218">
        <v>11</v>
      </c>
      <c r="L1218">
        <v>0</v>
      </c>
      <c r="M121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218" s="5" cm="1">
        <f t="array" ref="N1218">MAX(IF((ProjectInfoTable[ProjectName]=ContinuousStatsTable[[#This Row],[ProjectName]]),(ProjectInfoTable[ProjectName]=ContinuousStatsTable[[#This Row],[ProjectName]])*ProjectInfoTable[NumberOfReplications]))</f>
        <v>40</v>
      </c>
      <c r="O1218" s="5" cm="1">
        <f t="array" ref="O121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218" s="5" cm="1">
        <f t="array" ref="P121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218" s="5" cm="1">
        <f t="array" ref="Q1218">MAX(IF((ProjectInfoTable[ProjectName]=ContinuousStatsTable[[#This Row],[ProjectName]]),(ProjectInfoTable[ProjectName]=ContinuousStatsTable[[#This Row],[ProjectName]])*ProjectInfoTable[ConfidenceInterval]))</f>
        <v>0.95</v>
      </c>
      <c r="R1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218" s="5" cm="1">
        <f t="array" ref="S1218">MIN(IF((ContinuousStatsTable[GroupByKey]=ContinuousStatsTable[[#This Row],[GroupByKey]]),(ContinuousStatsTable[GroupByKey]=ContinuousStatsTable[[#This Row],[GroupByKey]])*ContinuousStatsTable[Average]))</f>
        <v>1.97697145350313</v>
      </c>
      <c r="T1218" s="5" cm="1">
        <f t="array" ref="T1218">MAX(IF((ContinuousStatsTable[GroupByKey]=ContinuousStatsTable[[#This Row],[GroupByKey]]),(ContinuousStatsTable[GroupByKey]=ContinuousStatsTable[[#This Row],[GroupByKey]])*ContinuousStatsTable[Average]))</f>
        <v>41.178919364966802</v>
      </c>
      <c r="U1218" s="5">
        <f>IF((ContinuousStatsTable[[#This Row],[RepsRequested]]&gt;1),ContinuousStatsTable[[#This Row],[HalfWidth]],ContinuousStatsTable[[#This Row],[BatchMeansHalfWidth]])</f>
        <v>3.4233048293887243</v>
      </c>
    </row>
    <row r="1219" spans="1:21" x14ac:dyDescent="0.35">
      <c r="A1219" t="s">
        <v>68</v>
      </c>
      <c r="B1219" t="s">
        <v>70</v>
      </c>
      <c r="C1219">
        <v>28</v>
      </c>
      <c r="D1219" t="s">
        <v>78</v>
      </c>
      <c r="E1219" t="s">
        <v>98</v>
      </c>
      <c r="F1219" t="s">
        <v>73</v>
      </c>
      <c r="G1219">
        <v>0.74173210087623698</v>
      </c>
      <c r="H1219">
        <v>2E+20</v>
      </c>
      <c r="I1219">
        <v>0</v>
      </c>
      <c r="J1219">
        <v>4</v>
      </c>
      <c r="K1219">
        <v>0</v>
      </c>
      <c r="L1219">
        <v>0</v>
      </c>
      <c r="M121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219" s="5" cm="1">
        <f t="array" ref="N1219">MAX(IF((ProjectInfoTable[ProjectName]=ContinuousStatsTable[[#This Row],[ProjectName]]),(ProjectInfoTable[ProjectName]=ContinuousStatsTable[[#This Row],[ProjectName]])*ProjectInfoTable[NumberOfReplications]))</f>
        <v>40</v>
      </c>
      <c r="O1219" s="5" cm="1">
        <f t="array" ref="O121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219" s="5" cm="1">
        <f t="array" ref="P121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219" s="5" cm="1">
        <f t="array" ref="Q1219">MAX(IF((ProjectInfoTable[ProjectName]=ContinuousStatsTable[[#This Row],[ProjectName]]),(ProjectInfoTable[ProjectName]=ContinuousStatsTable[[#This Row],[ProjectName]])*ProjectInfoTable[ConfidenceInterval]))</f>
        <v>0.95</v>
      </c>
      <c r="R1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219" s="5" cm="1">
        <f t="array" ref="S1219">MIN(IF((ContinuousStatsTable[GroupByKey]=ContinuousStatsTable[[#This Row],[GroupByKey]]),(ContinuousStatsTable[GroupByKey]=ContinuousStatsTable[[#This Row],[GroupByKey]])*ContinuousStatsTable[Average]))</f>
        <v>0.454771552839979</v>
      </c>
      <c r="T1219" s="5" cm="1">
        <f t="array" ref="T1219">MAX(IF((ContinuousStatsTable[GroupByKey]=ContinuousStatsTable[[#This Row],[GroupByKey]]),(ContinuousStatsTable[GroupByKey]=ContinuousStatsTable[[#This Row],[GroupByKey]])*ContinuousStatsTable[Average]))</f>
        <v>19.253696848776201</v>
      </c>
      <c r="U1219" s="5">
        <f>IF((ContinuousStatsTable[[#This Row],[RepsRequested]]&gt;1),ContinuousStatsTable[[#This Row],[HalfWidth]],ContinuousStatsTable[[#This Row],[BatchMeansHalfWidth]])</f>
        <v>1.1662037419143689</v>
      </c>
    </row>
    <row r="1220" spans="1:21" x14ac:dyDescent="0.35">
      <c r="A1220" t="s">
        <v>68</v>
      </c>
      <c r="B1220" t="s">
        <v>70</v>
      </c>
      <c r="C1220">
        <v>28</v>
      </c>
      <c r="D1220" t="s">
        <v>79</v>
      </c>
      <c r="E1220" t="s">
        <v>99</v>
      </c>
      <c r="F1220" t="s">
        <v>81</v>
      </c>
      <c r="G1220">
        <v>21.5366460756047</v>
      </c>
      <c r="H1220">
        <v>2E+20</v>
      </c>
      <c r="I1220">
        <v>5</v>
      </c>
      <c r="J1220">
        <v>49</v>
      </c>
      <c r="K1220">
        <v>29</v>
      </c>
      <c r="L1220">
        <v>0</v>
      </c>
      <c r="M122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220" s="5" cm="1">
        <f t="array" ref="N1220">MAX(IF((ProjectInfoTable[ProjectName]=ContinuousStatsTable[[#This Row],[ProjectName]]),(ProjectInfoTable[ProjectName]=ContinuousStatsTable[[#This Row],[ProjectName]])*ProjectInfoTable[NumberOfReplications]))</f>
        <v>40</v>
      </c>
      <c r="O1220" s="5" cm="1">
        <f t="array" ref="O122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220" s="5" cm="1">
        <f t="array" ref="P122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220" s="5" cm="1">
        <f t="array" ref="Q1220">MAX(IF((ProjectInfoTable[ProjectName]=ContinuousStatsTable[[#This Row],[ProjectName]]),(ProjectInfoTable[ProjectName]=ContinuousStatsTable[[#This Row],[ProjectName]])*ProjectInfoTable[ConfidenceInterval]))</f>
        <v>0.95</v>
      </c>
      <c r="R1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220" s="5" cm="1">
        <f t="array" ref="S1220">MIN(IF((ContinuousStatsTable[GroupByKey]=ContinuousStatsTable[[#This Row],[GroupByKey]]),(ContinuousStatsTable[GroupByKey]=ContinuousStatsTable[[#This Row],[GroupByKey]])*ContinuousStatsTable[Average]))</f>
        <v>13.1688445993387</v>
      </c>
      <c r="T1220" s="5" cm="1">
        <f t="array" ref="T1220">MAX(IF((ContinuousStatsTable[GroupByKey]=ContinuousStatsTable[[#This Row],[GroupByKey]]),(ContinuousStatsTable[GroupByKey]=ContinuousStatsTable[[#This Row],[GroupByKey]])*ContinuousStatsTable[Average]))</f>
        <v>68.135346638049199</v>
      </c>
      <c r="U1220" s="5">
        <f>IF((ContinuousStatsTable[[#This Row],[RepsRequested]]&gt;1),ContinuousStatsTable[[#This Row],[HalfWidth]],ContinuousStatsTable[[#This Row],[BatchMeansHalfWidth]])</f>
        <v>4.6926448559231861</v>
      </c>
    </row>
    <row r="1221" spans="1:21" x14ac:dyDescent="0.35">
      <c r="A1221" t="s">
        <v>68</v>
      </c>
      <c r="B1221" t="s">
        <v>70</v>
      </c>
      <c r="C1221">
        <v>28</v>
      </c>
      <c r="D1221" t="s">
        <v>87</v>
      </c>
      <c r="E1221" t="s">
        <v>98</v>
      </c>
      <c r="F1221" t="s">
        <v>73</v>
      </c>
      <c r="G1221">
        <v>0.10589760712633201</v>
      </c>
      <c r="H1221">
        <v>2E+20</v>
      </c>
      <c r="I1221">
        <v>0</v>
      </c>
      <c r="J1221">
        <v>20</v>
      </c>
      <c r="K1221">
        <v>0</v>
      </c>
      <c r="L1221">
        <v>0</v>
      </c>
      <c r="M122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221" s="5" cm="1">
        <f t="array" ref="N1221">MAX(IF((ProjectInfoTable[ProjectName]=ContinuousStatsTable[[#This Row],[ProjectName]]),(ProjectInfoTable[ProjectName]=ContinuousStatsTable[[#This Row],[ProjectName]])*ProjectInfoTable[NumberOfReplications]))</f>
        <v>40</v>
      </c>
      <c r="O1221" s="5" cm="1">
        <f t="array" ref="O122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221" s="5" cm="1">
        <f t="array" ref="P122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221" s="5" cm="1">
        <f t="array" ref="Q1221">MAX(IF((ProjectInfoTable[ProjectName]=ContinuousStatsTable[[#This Row],[ProjectName]]),(ProjectInfoTable[ProjectName]=ContinuousStatsTable[[#This Row],[ProjectName]])*ProjectInfoTable[ConfidenceInterval]))</f>
        <v>0.95</v>
      </c>
      <c r="R1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221" s="5" cm="1">
        <f t="array" ref="S1221">MIN(IF((ContinuousStatsTable[GroupByKey]=ContinuousStatsTable[[#This Row],[GroupByKey]]),(ContinuousStatsTable[GroupByKey]=ContinuousStatsTable[[#This Row],[GroupByKey]])*ContinuousStatsTable[Average]))</f>
        <v>0</v>
      </c>
      <c r="T1221" s="5" cm="1">
        <f t="array" ref="T1221">MAX(IF((ContinuousStatsTable[GroupByKey]=ContinuousStatsTable[[#This Row],[GroupByKey]]),(ContinuousStatsTable[GroupByKey]=ContinuousStatsTable[[#This Row],[GroupByKey]])*ContinuousStatsTable[Average]))</f>
        <v>0.33740401833613798</v>
      </c>
      <c r="U1221" s="5">
        <f>IF((ContinuousStatsTable[[#This Row],[RepsRequested]]&gt;1),ContinuousStatsTable[[#This Row],[HalfWidth]],ContinuousStatsTable[[#This Row],[BatchMeansHalfWidth]])</f>
        <v>2.7365839349572658E-2</v>
      </c>
    </row>
    <row r="1222" spans="1:21" x14ac:dyDescent="0.35">
      <c r="A1222" t="s">
        <v>68</v>
      </c>
      <c r="B1222" t="s">
        <v>70</v>
      </c>
      <c r="C1222">
        <v>28</v>
      </c>
      <c r="D1222" t="s">
        <v>100</v>
      </c>
      <c r="E1222" t="s">
        <v>101</v>
      </c>
      <c r="F1222" t="s">
        <v>102</v>
      </c>
      <c r="G1222">
        <v>0.77350555826638601</v>
      </c>
      <c r="H1222">
        <v>2E+20</v>
      </c>
      <c r="I1222">
        <v>0</v>
      </c>
      <c r="J1222">
        <v>1</v>
      </c>
      <c r="K1222">
        <v>1</v>
      </c>
      <c r="L1222">
        <v>0</v>
      </c>
      <c r="M122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222" s="5" cm="1">
        <f t="array" ref="N1222">MAX(IF((ProjectInfoTable[ProjectName]=ContinuousStatsTable[[#This Row],[ProjectName]]),(ProjectInfoTable[ProjectName]=ContinuousStatsTable[[#This Row],[ProjectName]])*ProjectInfoTable[NumberOfReplications]))</f>
        <v>40</v>
      </c>
      <c r="O1222" s="5" cm="1">
        <f t="array" ref="O122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222" s="5" cm="1">
        <f t="array" ref="P122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222" s="5" cm="1">
        <f t="array" ref="Q1222">MAX(IF((ProjectInfoTable[ProjectName]=ContinuousStatsTable[[#This Row],[ProjectName]]),(ProjectInfoTable[ProjectName]=ContinuousStatsTable[[#This Row],[ProjectName]])*ProjectInfoTable[ConfidenceInterval]))</f>
        <v>0.95</v>
      </c>
      <c r="R1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222" s="5" cm="1">
        <f t="array" ref="S1222">MIN(IF((ContinuousStatsTable[GroupByKey]=ContinuousStatsTable[[#This Row],[GroupByKey]]),(ContinuousStatsTable[GroupByKey]=ContinuousStatsTable[[#This Row],[GroupByKey]])*ContinuousStatsTable[Average]))</f>
        <v>0.460239554527484</v>
      </c>
      <c r="T1222" s="5" cm="1">
        <f t="array" ref="T1222">MAX(IF((ContinuousStatsTable[GroupByKey]=ContinuousStatsTable[[#This Row],[GroupByKey]]),(ContinuousStatsTable[GroupByKey]=ContinuousStatsTable[[#This Row],[GroupByKey]])*ContinuousStatsTable[Average]))</f>
        <v>1</v>
      </c>
      <c r="U1222" s="5">
        <f>IF((ContinuousStatsTable[[#This Row],[RepsRequested]]&gt;1),ContinuousStatsTable[[#This Row],[HalfWidth]],ContinuousStatsTable[[#This Row],[BatchMeansHalfWidth]])</f>
        <v>4.1864622421722578E-2</v>
      </c>
    </row>
    <row r="1223" spans="1:21" x14ac:dyDescent="0.35">
      <c r="A1223" t="s">
        <v>68</v>
      </c>
      <c r="B1223" t="s">
        <v>70</v>
      </c>
      <c r="C1223">
        <v>28</v>
      </c>
      <c r="D1223" t="s">
        <v>100</v>
      </c>
      <c r="E1223" t="s">
        <v>103</v>
      </c>
      <c r="F1223" t="s">
        <v>102</v>
      </c>
      <c r="G1223">
        <v>2.3205166747991601</v>
      </c>
      <c r="H1223">
        <v>2E+20</v>
      </c>
      <c r="I1223">
        <v>0</v>
      </c>
      <c r="J1223">
        <v>3</v>
      </c>
      <c r="K1223">
        <v>3</v>
      </c>
      <c r="L1223">
        <v>0</v>
      </c>
      <c r="M122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223" s="5" cm="1">
        <f t="array" ref="N1223">MAX(IF((ProjectInfoTable[ProjectName]=ContinuousStatsTable[[#This Row],[ProjectName]]),(ProjectInfoTable[ProjectName]=ContinuousStatsTable[[#This Row],[ProjectName]])*ProjectInfoTable[NumberOfReplications]))</f>
        <v>40</v>
      </c>
      <c r="O1223" s="5" cm="1">
        <f t="array" ref="O122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223" s="5" cm="1">
        <f t="array" ref="P122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223" s="5" cm="1">
        <f t="array" ref="Q1223">MAX(IF((ProjectInfoTable[ProjectName]=ContinuousStatsTable[[#This Row],[ProjectName]]),(ProjectInfoTable[ProjectName]=ContinuousStatsTable[[#This Row],[ProjectName]])*ProjectInfoTable[ConfidenceInterval]))</f>
        <v>0.95</v>
      </c>
      <c r="R1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223" s="5" cm="1">
        <f t="array" ref="S1223">MIN(IF((ContinuousStatsTable[GroupByKey]=ContinuousStatsTable[[#This Row],[GroupByKey]]),(ContinuousStatsTable[GroupByKey]=ContinuousStatsTable[[#This Row],[GroupByKey]])*ContinuousStatsTable[Average]))</f>
        <v>1.38071866358245</v>
      </c>
      <c r="T1223" s="5" cm="1">
        <f t="array" ref="T1223">MAX(IF((ContinuousStatsTable[GroupByKey]=ContinuousStatsTable[[#This Row],[GroupByKey]]),(ContinuousStatsTable[GroupByKey]=ContinuousStatsTable[[#This Row],[GroupByKey]])*ContinuousStatsTable[Average]))</f>
        <v>3</v>
      </c>
      <c r="U1223" s="5">
        <f>IF((ContinuousStatsTable[[#This Row],[RepsRequested]]&gt;1),ContinuousStatsTable[[#This Row],[HalfWidth]],ContinuousStatsTable[[#This Row],[BatchMeansHalfWidth]])</f>
        <v>0.1255938672651678</v>
      </c>
    </row>
    <row r="1224" spans="1:21" x14ac:dyDescent="0.35">
      <c r="A1224" t="s">
        <v>68</v>
      </c>
      <c r="B1224" t="s">
        <v>70</v>
      </c>
      <c r="C1224">
        <v>28</v>
      </c>
      <c r="D1224" t="s">
        <v>100</v>
      </c>
      <c r="E1224" t="s">
        <v>104</v>
      </c>
      <c r="F1224" t="s">
        <v>102</v>
      </c>
      <c r="G1224">
        <v>3</v>
      </c>
      <c r="H1224">
        <v>2E+20</v>
      </c>
      <c r="I1224">
        <v>3</v>
      </c>
      <c r="J1224">
        <v>3</v>
      </c>
      <c r="K1224">
        <v>3</v>
      </c>
      <c r="L1224">
        <v>0</v>
      </c>
      <c r="M122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224" s="5" cm="1">
        <f t="array" ref="N1224">MAX(IF((ProjectInfoTable[ProjectName]=ContinuousStatsTable[[#This Row],[ProjectName]]),(ProjectInfoTable[ProjectName]=ContinuousStatsTable[[#This Row],[ProjectName]])*ProjectInfoTable[NumberOfReplications]))</f>
        <v>40</v>
      </c>
      <c r="O1224" s="5" cm="1">
        <f t="array" ref="O1224">IFERROR(AVERAGE(IF((ContinuousStatsTable[GroupByKey]=ContinuousStatsTable[[#This Row],[GroupByKey]]),(ContinuousStatsTable[GroupByKey]=ContinuousStatsTable[[#This Row],[GroupByKey]])*ContinuousStatsTable[Average])),0)</f>
        <v>3</v>
      </c>
      <c r="P1224" s="5" cm="1">
        <f t="array" ref="P1224">IFERROR(_xlfn.STDEV.S(IF((ContinuousStatsTable[GroupByKey]=ContinuousStatsTable[[#This Row],[GroupByKey]]),(ContinuousStatsTable[GroupByKey]=ContinuousStatsTable[[#This Row],[GroupByKey]])*ContinuousStatsTable[Average])),0)</f>
        <v>0</v>
      </c>
      <c r="Q1224" s="5" cm="1">
        <f t="array" ref="Q1224">MAX(IF((ProjectInfoTable[ProjectName]=ContinuousStatsTable[[#This Row],[ProjectName]]),(ProjectInfoTable[ProjectName]=ContinuousStatsTable[[#This Row],[ProjectName]])*ProjectInfoTable[ConfidenceInterval]))</f>
        <v>0.95</v>
      </c>
      <c r="R1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4" s="5" cm="1">
        <f t="array" ref="S1224">MIN(IF((ContinuousStatsTable[GroupByKey]=ContinuousStatsTable[[#This Row],[GroupByKey]]),(ContinuousStatsTable[GroupByKey]=ContinuousStatsTable[[#This Row],[GroupByKey]])*ContinuousStatsTable[Average]))</f>
        <v>3</v>
      </c>
      <c r="T1224" s="5" cm="1">
        <f t="array" ref="T1224">MAX(IF((ContinuousStatsTable[GroupByKey]=ContinuousStatsTable[[#This Row],[GroupByKey]]),(ContinuousStatsTable[GroupByKey]=ContinuousStatsTable[[#This Row],[GroupByKey]])*ContinuousStatsTable[Average]))</f>
        <v>3</v>
      </c>
      <c r="U1224" s="5">
        <f>IF((ContinuousStatsTable[[#This Row],[RepsRequested]]&gt;1),ContinuousStatsTable[[#This Row],[HalfWidth]],ContinuousStatsTable[[#This Row],[BatchMeansHalfWidth]])</f>
        <v>0</v>
      </c>
    </row>
    <row r="1225" spans="1:21" x14ac:dyDescent="0.35">
      <c r="A1225" t="s">
        <v>68</v>
      </c>
      <c r="B1225" t="s">
        <v>70</v>
      </c>
      <c r="C1225">
        <v>28</v>
      </c>
      <c r="D1225" t="s">
        <v>105</v>
      </c>
      <c r="E1225" t="s">
        <v>101</v>
      </c>
      <c r="F1225" t="s">
        <v>102</v>
      </c>
      <c r="G1225">
        <v>0.75670530851484297</v>
      </c>
      <c r="H1225">
        <v>2E+20</v>
      </c>
      <c r="I1225">
        <v>0</v>
      </c>
      <c r="J1225">
        <v>1</v>
      </c>
      <c r="K1225">
        <v>0</v>
      </c>
      <c r="L1225">
        <v>0</v>
      </c>
      <c r="M122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225" s="5" cm="1">
        <f t="array" ref="N1225">MAX(IF((ProjectInfoTable[ProjectName]=ContinuousStatsTable[[#This Row],[ProjectName]]),(ProjectInfoTable[ProjectName]=ContinuousStatsTable[[#This Row],[ProjectName]])*ProjectInfoTable[NumberOfReplications]))</f>
        <v>40</v>
      </c>
      <c r="O1225" s="5" cm="1">
        <f t="array" ref="O122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225" s="5" cm="1">
        <f t="array" ref="P122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225" s="5" cm="1">
        <f t="array" ref="Q1225">MAX(IF((ProjectInfoTable[ProjectName]=ContinuousStatsTable[[#This Row],[ProjectName]]),(ProjectInfoTable[ProjectName]=ContinuousStatsTable[[#This Row],[ProjectName]])*ProjectInfoTable[ConfidenceInterval]))</f>
        <v>0.95</v>
      </c>
      <c r="R1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225" s="5" cm="1">
        <f t="array" ref="S1225">MIN(IF((ContinuousStatsTable[GroupByKey]=ContinuousStatsTable[[#This Row],[GroupByKey]]),(ContinuousStatsTable[GroupByKey]=ContinuousStatsTable[[#This Row],[GroupByKey]])*ContinuousStatsTable[Average]))</f>
        <v>0.51093143286290499</v>
      </c>
      <c r="T1225" s="5" cm="1">
        <f t="array" ref="T1225">MAX(IF((ContinuousStatsTable[GroupByKey]=ContinuousStatsTable[[#This Row],[GroupByKey]]),(ContinuousStatsTable[GroupByKey]=ContinuousStatsTable[[#This Row],[GroupByKey]])*ContinuousStatsTable[Average]))</f>
        <v>0.99324124232539002</v>
      </c>
      <c r="U1225" s="5">
        <f>IF((ContinuousStatsTable[[#This Row],[RepsRequested]]&gt;1),ContinuousStatsTable[[#This Row],[HalfWidth]],ContinuousStatsTable[[#This Row],[BatchMeansHalfWidth]])</f>
        <v>3.8036249547188657E-2</v>
      </c>
    </row>
    <row r="1226" spans="1:21" x14ac:dyDescent="0.35">
      <c r="A1226" t="s">
        <v>68</v>
      </c>
      <c r="B1226" t="s">
        <v>70</v>
      </c>
      <c r="C1226">
        <v>28</v>
      </c>
      <c r="D1226" t="s">
        <v>105</v>
      </c>
      <c r="E1226" t="s">
        <v>103</v>
      </c>
      <c r="F1226" t="s">
        <v>102</v>
      </c>
      <c r="G1226">
        <v>1.5134106170296899</v>
      </c>
      <c r="H1226">
        <v>2E+20</v>
      </c>
      <c r="I1226">
        <v>0</v>
      </c>
      <c r="J1226">
        <v>2</v>
      </c>
      <c r="K1226">
        <v>0</v>
      </c>
      <c r="L1226">
        <v>0</v>
      </c>
      <c r="M122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226" s="5" cm="1">
        <f t="array" ref="N1226">MAX(IF((ProjectInfoTable[ProjectName]=ContinuousStatsTable[[#This Row],[ProjectName]]),(ProjectInfoTable[ProjectName]=ContinuousStatsTable[[#This Row],[ProjectName]])*ProjectInfoTable[NumberOfReplications]))</f>
        <v>40</v>
      </c>
      <c r="O1226" s="5" cm="1">
        <f t="array" ref="O122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226" s="5" cm="1">
        <f t="array" ref="P122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226" s="5" cm="1">
        <f t="array" ref="Q1226">MAX(IF((ProjectInfoTable[ProjectName]=ContinuousStatsTable[[#This Row],[ProjectName]]),(ProjectInfoTable[ProjectName]=ContinuousStatsTable[[#This Row],[ProjectName]])*ProjectInfoTable[ConfidenceInterval]))</f>
        <v>0.95</v>
      </c>
      <c r="R1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226" s="5" cm="1">
        <f t="array" ref="S1226">MIN(IF((ContinuousStatsTable[GroupByKey]=ContinuousStatsTable[[#This Row],[GroupByKey]]),(ContinuousStatsTable[GroupByKey]=ContinuousStatsTable[[#This Row],[GroupByKey]])*ContinuousStatsTable[Average]))</f>
        <v>1.02186286572581</v>
      </c>
      <c r="T1226" s="5" cm="1">
        <f t="array" ref="T1226">MAX(IF((ContinuousStatsTable[GroupByKey]=ContinuousStatsTable[[#This Row],[GroupByKey]]),(ContinuousStatsTable[GroupByKey]=ContinuousStatsTable[[#This Row],[GroupByKey]])*ContinuousStatsTable[Average]))</f>
        <v>1.98648248465078</v>
      </c>
      <c r="U1226" s="5">
        <f>IF((ContinuousStatsTable[[#This Row],[RepsRequested]]&gt;1),ContinuousStatsTable[[#This Row],[HalfWidth]],ContinuousStatsTable[[#This Row],[BatchMeansHalfWidth]])</f>
        <v>7.6072499094375606E-2</v>
      </c>
    </row>
    <row r="1227" spans="1:21" x14ac:dyDescent="0.35">
      <c r="A1227" t="s">
        <v>68</v>
      </c>
      <c r="B1227" t="s">
        <v>70</v>
      </c>
      <c r="C1227">
        <v>28</v>
      </c>
      <c r="D1227" t="s">
        <v>105</v>
      </c>
      <c r="E1227" t="s">
        <v>104</v>
      </c>
      <c r="F1227" t="s">
        <v>102</v>
      </c>
      <c r="G1227">
        <v>2</v>
      </c>
      <c r="H1227">
        <v>2E+20</v>
      </c>
      <c r="I1227">
        <v>2</v>
      </c>
      <c r="J1227">
        <v>2</v>
      </c>
      <c r="K1227">
        <v>2</v>
      </c>
      <c r="L1227">
        <v>0</v>
      </c>
      <c r="M122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227" s="5" cm="1">
        <f t="array" ref="N1227">MAX(IF((ProjectInfoTable[ProjectName]=ContinuousStatsTable[[#This Row],[ProjectName]]),(ProjectInfoTable[ProjectName]=ContinuousStatsTable[[#This Row],[ProjectName]])*ProjectInfoTable[NumberOfReplications]))</f>
        <v>40</v>
      </c>
      <c r="O1227" s="5" cm="1">
        <f t="array" ref="O1227">IFERROR(AVERAGE(IF((ContinuousStatsTable[GroupByKey]=ContinuousStatsTable[[#This Row],[GroupByKey]]),(ContinuousStatsTable[GroupByKey]=ContinuousStatsTable[[#This Row],[GroupByKey]])*ContinuousStatsTable[Average])),0)</f>
        <v>2</v>
      </c>
      <c r="P1227" s="5" cm="1">
        <f t="array" ref="P1227">IFERROR(_xlfn.STDEV.S(IF((ContinuousStatsTable[GroupByKey]=ContinuousStatsTable[[#This Row],[GroupByKey]]),(ContinuousStatsTable[GroupByKey]=ContinuousStatsTable[[#This Row],[GroupByKey]])*ContinuousStatsTable[Average])),0)</f>
        <v>0</v>
      </c>
      <c r="Q1227" s="5" cm="1">
        <f t="array" ref="Q1227">MAX(IF((ProjectInfoTable[ProjectName]=ContinuousStatsTable[[#This Row],[ProjectName]]),(ProjectInfoTable[ProjectName]=ContinuousStatsTable[[#This Row],[ProjectName]])*ProjectInfoTable[ConfidenceInterval]))</f>
        <v>0.95</v>
      </c>
      <c r="R1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7" s="5" cm="1">
        <f t="array" ref="S1227">MIN(IF((ContinuousStatsTable[GroupByKey]=ContinuousStatsTable[[#This Row],[GroupByKey]]),(ContinuousStatsTable[GroupByKey]=ContinuousStatsTable[[#This Row],[GroupByKey]])*ContinuousStatsTable[Average]))</f>
        <v>2</v>
      </c>
      <c r="T1227" s="5" cm="1">
        <f t="array" ref="T1227">MAX(IF((ContinuousStatsTable[GroupByKey]=ContinuousStatsTable[[#This Row],[GroupByKey]]),(ContinuousStatsTable[GroupByKey]=ContinuousStatsTable[[#This Row],[GroupByKey]])*ContinuousStatsTable[Average]))</f>
        <v>2</v>
      </c>
      <c r="U1227" s="5">
        <f>IF((ContinuousStatsTable[[#This Row],[RepsRequested]]&gt;1),ContinuousStatsTable[[#This Row],[HalfWidth]],ContinuousStatsTable[[#This Row],[BatchMeansHalfWidth]])</f>
        <v>0</v>
      </c>
    </row>
    <row r="1228" spans="1:21" x14ac:dyDescent="0.35">
      <c r="A1228" t="s">
        <v>68</v>
      </c>
      <c r="B1228" t="s">
        <v>70</v>
      </c>
      <c r="C1228">
        <v>28</v>
      </c>
      <c r="D1228" t="s">
        <v>106</v>
      </c>
      <c r="E1228" t="s">
        <v>101</v>
      </c>
      <c r="F1228" t="s">
        <v>102</v>
      </c>
      <c r="G1228">
        <v>2.8609806951925901E-2</v>
      </c>
      <c r="H1228">
        <v>2E+20</v>
      </c>
      <c r="I1228">
        <v>0</v>
      </c>
      <c r="J1228">
        <v>1</v>
      </c>
      <c r="K1228">
        <v>0</v>
      </c>
      <c r="L1228">
        <v>0</v>
      </c>
      <c r="M122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228" s="5" cm="1">
        <f t="array" ref="N1228">MAX(IF((ProjectInfoTable[ProjectName]=ContinuousStatsTable[[#This Row],[ProjectName]]),(ProjectInfoTable[ProjectName]=ContinuousStatsTable[[#This Row],[ProjectName]])*ProjectInfoTable[NumberOfReplications]))</f>
        <v>40</v>
      </c>
      <c r="O1228" s="5" cm="1">
        <f t="array" ref="O122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228" s="5" cm="1">
        <f t="array" ref="P122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228" s="5" cm="1">
        <f t="array" ref="Q1228">MAX(IF((ProjectInfoTable[ProjectName]=ContinuousStatsTable[[#This Row],[ProjectName]]),(ProjectInfoTable[ProjectName]=ContinuousStatsTable[[#This Row],[ProjectName]])*ProjectInfoTable[ConfidenceInterval]))</f>
        <v>0.95</v>
      </c>
      <c r="R1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228" s="5" cm="1">
        <f t="array" ref="S1228">MIN(IF((ContinuousStatsTable[GroupByKey]=ContinuousStatsTable[[#This Row],[GroupByKey]]),(ContinuousStatsTable[GroupByKey]=ContinuousStatsTable[[#This Row],[GroupByKey]])*ContinuousStatsTable[Average]))</f>
        <v>1.4048189417398899E-2</v>
      </c>
      <c r="T1228" s="5" cm="1">
        <f t="array" ref="T1228">MAX(IF((ContinuousStatsTable[GroupByKey]=ContinuousStatsTable[[#This Row],[GroupByKey]]),(ContinuousStatsTable[GroupByKey]=ContinuousStatsTable[[#This Row],[GroupByKey]])*ContinuousStatsTable[Average]))</f>
        <v>4.5875370133509598E-2</v>
      </c>
      <c r="U1228" s="5">
        <f>IF((ContinuousStatsTable[[#This Row],[RepsRequested]]&gt;1),ContinuousStatsTable[[#This Row],[HalfWidth]],ContinuousStatsTable[[#This Row],[BatchMeansHalfWidth]])</f>
        <v>2.1678538559285762E-3</v>
      </c>
    </row>
    <row r="1229" spans="1:21" x14ac:dyDescent="0.35">
      <c r="A1229" t="s">
        <v>68</v>
      </c>
      <c r="B1229" t="s">
        <v>70</v>
      </c>
      <c r="C1229">
        <v>28</v>
      </c>
      <c r="D1229" t="s">
        <v>106</v>
      </c>
      <c r="E1229" t="s">
        <v>103</v>
      </c>
      <c r="F1229" t="s">
        <v>102</v>
      </c>
      <c r="G1229">
        <v>2.8609806951925901E-2</v>
      </c>
      <c r="H1229">
        <v>2E+20</v>
      </c>
      <c r="I1229">
        <v>0</v>
      </c>
      <c r="J1229">
        <v>1</v>
      </c>
      <c r="K1229">
        <v>0</v>
      </c>
      <c r="L1229">
        <v>0</v>
      </c>
      <c r="M122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229" s="5" cm="1">
        <f t="array" ref="N1229">MAX(IF((ProjectInfoTable[ProjectName]=ContinuousStatsTable[[#This Row],[ProjectName]]),(ProjectInfoTable[ProjectName]=ContinuousStatsTable[[#This Row],[ProjectName]])*ProjectInfoTable[NumberOfReplications]))</f>
        <v>40</v>
      </c>
      <c r="O1229" s="5" cm="1">
        <f t="array" ref="O122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229" s="5" cm="1">
        <f t="array" ref="P122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229" s="5" cm="1">
        <f t="array" ref="Q1229">MAX(IF((ProjectInfoTable[ProjectName]=ContinuousStatsTable[[#This Row],[ProjectName]]),(ProjectInfoTable[ProjectName]=ContinuousStatsTable[[#This Row],[ProjectName]])*ProjectInfoTable[ConfidenceInterval]))</f>
        <v>0.95</v>
      </c>
      <c r="R1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229" s="5" cm="1">
        <f t="array" ref="S1229">MIN(IF((ContinuousStatsTable[GroupByKey]=ContinuousStatsTable[[#This Row],[GroupByKey]]),(ContinuousStatsTable[GroupByKey]=ContinuousStatsTable[[#This Row],[GroupByKey]])*ContinuousStatsTable[Average]))</f>
        <v>1.4048189417398899E-2</v>
      </c>
      <c r="T1229" s="5" cm="1">
        <f t="array" ref="T1229">MAX(IF((ContinuousStatsTable[GroupByKey]=ContinuousStatsTable[[#This Row],[GroupByKey]]),(ContinuousStatsTable[GroupByKey]=ContinuousStatsTable[[#This Row],[GroupByKey]])*ContinuousStatsTable[Average]))</f>
        <v>4.5875370133509598E-2</v>
      </c>
      <c r="U1229" s="5">
        <f>IF((ContinuousStatsTable[[#This Row],[RepsRequested]]&gt;1),ContinuousStatsTable[[#This Row],[HalfWidth]],ContinuousStatsTable[[#This Row],[BatchMeansHalfWidth]])</f>
        <v>2.1678538559285762E-3</v>
      </c>
    </row>
    <row r="1230" spans="1:21" x14ac:dyDescent="0.35">
      <c r="A1230" t="s">
        <v>68</v>
      </c>
      <c r="B1230" t="s">
        <v>70</v>
      </c>
      <c r="C1230">
        <v>28</v>
      </c>
      <c r="D1230" t="s">
        <v>106</v>
      </c>
      <c r="E1230" t="s">
        <v>104</v>
      </c>
      <c r="F1230" t="s">
        <v>102</v>
      </c>
      <c r="G1230">
        <v>1</v>
      </c>
      <c r="H1230">
        <v>2E+20</v>
      </c>
      <c r="I1230">
        <v>1</v>
      </c>
      <c r="J1230">
        <v>1</v>
      </c>
      <c r="K1230">
        <v>1</v>
      </c>
      <c r="L1230">
        <v>0</v>
      </c>
      <c r="M123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230" s="5" cm="1">
        <f t="array" ref="N1230">MAX(IF((ProjectInfoTable[ProjectName]=ContinuousStatsTable[[#This Row],[ProjectName]]),(ProjectInfoTable[ProjectName]=ContinuousStatsTable[[#This Row],[ProjectName]])*ProjectInfoTable[NumberOfReplications]))</f>
        <v>40</v>
      </c>
      <c r="O1230" s="5" cm="1">
        <f t="array" ref="O1230">IFERROR(AVERAGE(IF((ContinuousStatsTable[GroupByKey]=ContinuousStatsTable[[#This Row],[GroupByKey]]),(ContinuousStatsTable[GroupByKey]=ContinuousStatsTable[[#This Row],[GroupByKey]])*ContinuousStatsTable[Average])),0)</f>
        <v>1</v>
      </c>
      <c r="P1230" s="5" cm="1">
        <f t="array" ref="P1230">IFERROR(_xlfn.STDEV.S(IF((ContinuousStatsTable[GroupByKey]=ContinuousStatsTable[[#This Row],[GroupByKey]]),(ContinuousStatsTable[GroupByKey]=ContinuousStatsTable[[#This Row],[GroupByKey]])*ContinuousStatsTable[Average])),0)</f>
        <v>0</v>
      </c>
      <c r="Q1230" s="5" cm="1">
        <f t="array" ref="Q1230">MAX(IF((ProjectInfoTable[ProjectName]=ContinuousStatsTable[[#This Row],[ProjectName]]),(ProjectInfoTable[ProjectName]=ContinuousStatsTable[[#This Row],[ProjectName]])*ProjectInfoTable[ConfidenceInterval]))</f>
        <v>0.95</v>
      </c>
      <c r="R1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0" s="5" cm="1">
        <f t="array" ref="S1230">MIN(IF((ContinuousStatsTable[GroupByKey]=ContinuousStatsTable[[#This Row],[GroupByKey]]),(ContinuousStatsTable[GroupByKey]=ContinuousStatsTable[[#This Row],[GroupByKey]])*ContinuousStatsTable[Average]))</f>
        <v>1</v>
      </c>
      <c r="T1230" s="5" cm="1">
        <f t="array" ref="T1230">MAX(IF((ContinuousStatsTable[GroupByKey]=ContinuousStatsTable[[#This Row],[GroupByKey]]),(ContinuousStatsTable[GroupByKey]=ContinuousStatsTable[[#This Row],[GroupByKey]])*ContinuousStatsTable[Average]))</f>
        <v>1</v>
      </c>
      <c r="U1230" s="5">
        <f>IF((ContinuousStatsTable[[#This Row],[RepsRequested]]&gt;1),ContinuousStatsTable[[#This Row],[HalfWidth]],ContinuousStatsTable[[#This Row],[BatchMeansHalfWidth]])</f>
        <v>0</v>
      </c>
    </row>
    <row r="1231" spans="1:21" x14ac:dyDescent="0.35">
      <c r="A1231" t="s">
        <v>68</v>
      </c>
      <c r="B1231" t="s">
        <v>70</v>
      </c>
      <c r="C1231">
        <v>28</v>
      </c>
      <c r="D1231" t="s">
        <v>88</v>
      </c>
      <c r="E1231" t="s">
        <v>98</v>
      </c>
      <c r="F1231" t="s">
        <v>73</v>
      </c>
      <c r="G1231">
        <v>0</v>
      </c>
      <c r="H1231">
        <v>2E+20</v>
      </c>
      <c r="I1231">
        <v>0</v>
      </c>
      <c r="J1231">
        <v>0</v>
      </c>
      <c r="K1231">
        <v>0</v>
      </c>
      <c r="L1231">
        <v>0</v>
      </c>
      <c r="M123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231" s="5" cm="1">
        <f t="array" ref="N1231">MAX(IF((ProjectInfoTable[ProjectName]=ContinuousStatsTable[[#This Row],[ProjectName]]),(ProjectInfoTable[ProjectName]=ContinuousStatsTable[[#This Row],[ProjectName]])*ProjectInfoTable[NumberOfReplications]))</f>
        <v>40</v>
      </c>
      <c r="O1231" s="5" cm="1">
        <f t="array" ref="O1231">IFERROR(AVERAGE(IF((ContinuousStatsTable[GroupByKey]=ContinuousStatsTable[[#This Row],[GroupByKey]]),(ContinuousStatsTable[GroupByKey]=ContinuousStatsTable[[#This Row],[GroupByKey]])*ContinuousStatsTable[Average])),0)</f>
        <v>0</v>
      </c>
      <c r="P1231" s="5" cm="1">
        <f t="array" ref="P1231">IFERROR(_xlfn.STDEV.S(IF((ContinuousStatsTable[GroupByKey]=ContinuousStatsTable[[#This Row],[GroupByKey]]),(ContinuousStatsTable[GroupByKey]=ContinuousStatsTable[[#This Row],[GroupByKey]])*ContinuousStatsTable[Average])),0)</f>
        <v>0</v>
      </c>
      <c r="Q1231" s="5" cm="1">
        <f t="array" ref="Q1231">MAX(IF((ProjectInfoTable[ProjectName]=ContinuousStatsTable[[#This Row],[ProjectName]]),(ProjectInfoTable[ProjectName]=ContinuousStatsTable[[#This Row],[ProjectName]])*ProjectInfoTable[ConfidenceInterval]))</f>
        <v>0.95</v>
      </c>
      <c r="R1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1" s="5" cm="1">
        <f t="array" ref="S1231">MIN(IF((ContinuousStatsTable[GroupByKey]=ContinuousStatsTable[[#This Row],[GroupByKey]]),(ContinuousStatsTable[GroupByKey]=ContinuousStatsTable[[#This Row],[GroupByKey]])*ContinuousStatsTable[Average]))</f>
        <v>0</v>
      </c>
      <c r="T1231" s="5" cm="1">
        <f t="array" ref="T1231">MAX(IF((ContinuousStatsTable[GroupByKey]=ContinuousStatsTable[[#This Row],[GroupByKey]]),(ContinuousStatsTable[GroupByKey]=ContinuousStatsTable[[#This Row],[GroupByKey]])*ContinuousStatsTable[Average]))</f>
        <v>0</v>
      </c>
      <c r="U1231" s="5">
        <f>IF((ContinuousStatsTable[[#This Row],[RepsRequested]]&gt;1),ContinuousStatsTable[[#This Row],[HalfWidth]],ContinuousStatsTable[[#This Row],[BatchMeansHalfWidth]])</f>
        <v>0</v>
      </c>
    </row>
    <row r="1232" spans="1:21" x14ac:dyDescent="0.35">
      <c r="A1232" t="s">
        <v>68</v>
      </c>
      <c r="B1232" t="s">
        <v>70</v>
      </c>
      <c r="C1232">
        <v>28</v>
      </c>
      <c r="D1232" t="s">
        <v>89</v>
      </c>
      <c r="E1232" t="s">
        <v>98</v>
      </c>
      <c r="F1232" t="s">
        <v>73</v>
      </c>
      <c r="G1232">
        <v>0.42989772333250997</v>
      </c>
      <c r="H1232">
        <v>2E+20</v>
      </c>
      <c r="I1232">
        <v>0</v>
      </c>
      <c r="J1232">
        <v>8</v>
      </c>
      <c r="K1232">
        <v>0</v>
      </c>
      <c r="L1232">
        <v>0</v>
      </c>
      <c r="M123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232" s="5" cm="1">
        <f t="array" ref="N1232">MAX(IF((ProjectInfoTable[ProjectName]=ContinuousStatsTable[[#This Row],[ProjectName]]),(ProjectInfoTable[ProjectName]=ContinuousStatsTable[[#This Row],[ProjectName]])*ProjectInfoTable[NumberOfReplications]))</f>
        <v>40</v>
      </c>
      <c r="O1232" s="5" cm="1">
        <f t="array" ref="O123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232" s="5" cm="1">
        <f t="array" ref="P123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232" s="5" cm="1">
        <f t="array" ref="Q1232">MAX(IF((ProjectInfoTable[ProjectName]=ContinuousStatsTable[[#This Row],[ProjectName]]),(ProjectInfoTable[ProjectName]=ContinuousStatsTable[[#This Row],[ProjectName]])*ProjectInfoTable[ConfidenceInterval]))</f>
        <v>0.95</v>
      </c>
      <c r="R1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232" s="5" cm="1">
        <f t="array" ref="S1232">MIN(IF((ContinuousStatsTable[GroupByKey]=ContinuousStatsTable[[#This Row],[GroupByKey]]),(ContinuousStatsTable[GroupByKey]=ContinuousStatsTable[[#This Row],[GroupByKey]])*ContinuousStatsTable[Average]))</f>
        <v>0.204887090690615</v>
      </c>
      <c r="T1232" s="5" cm="1">
        <f t="array" ref="T1232">MAX(IF((ContinuousStatsTable[GroupByKey]=ContinuousStatsTable[[#This Row],[GroupByKey]]),(ContinuousStatsTable[GroupByKey]=ContinuousStatsTable[[#This Row],[GroupByKey]])*ContinuousStatsTable[Average]))</f>
        <v>0.964264608806778</v>
      </c>
      <c r="U1232" s="5">
        <f>IF((ContinuousStatsTable[[#This Row],[RepsRequested]]&gt;1),ContinuousStatsTable[[#This Row],[HalfWidth]],ContinuousStatsTable[[#This Row],[BatchMeansHalfWidth]])</f>
        <v>4.9144138657566706E-2</v>
      </c>
    </row>
    <row r="1233" spans="1:21" x14ac:dyDescent="0.35">
      <c r="A1233" t="s">
        <v>68</v>
      </c>
      <c r="B1233" t="s">
        <v>70</v>
      </c>
      <c r="C1233">
        <v>28</v>
      </c>
      <c r="D1233" t="s">
        <v>107</v>
      </c>
      <c r="E1233" t="s">
        <v>101</v>
      </c>
      <c r="F1233" t="s">
        <v>102</v>
      </c>
      <c r="G1233">
        <v>0.109347004668141</v>
      </c>
      <c r="H1233">
        <v>2E+20</v>
      </c>
      <c r="I1233">
        <v>0</v>
      </c>
      <c r="J1233">
        <v>1</v>
      </c>
      <c r="K1233">
        <v>0</v>
      </c>
      <c r="L1233">
        <v>0</v>
      </c>
      <c r="M123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233" s="5" cm="1">
        <f t="array" ref="N1233">MAX(IF((ProjectInfoTable[ProjectName]=ContinuousStatsTable[[#This Row],[ProjectName]]),(ProjectInfoTable[ProjectName]=ContinuousStatsTable[[#This Row],[ProjectName]])*ProjectInfoTable[NumberOfReplications]))</f>
        <v>40</v>
      </c>
      <c r="O1233" s="5" cm="1">
        <f t="array" ref="O123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233" s="5" cm="1">
        <f t="array" ref="P123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233" s="5" cm="1">
        <f t="array" ref="Q1233">MAX(IF((ProjectInfoTable[ProjectName]=ContinuousStatsTable[[#This Row],[ProjectName]]),(ProjectInfoTable[ProjectName]=ContinuousStatsTable[[#This Row],[ProjectName]])*ProjectInfoTable[ConfidenceInterval]))</f>
        <v>0.95</v>
      </c>
      <c r="R1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233" s="5" cm="1">
        <f t="array" ref="S1233">MIN(IF((ContinuousStatsTable[GroupByKey]=ContinuousStatsTable[[#This Row],[GroupByKey]]),(ContinuousStatsTable[GroupByKey]=ContinuousStatsTable[[#This Row],[GroupByKey]])*ContinuousStatsTable[Average]))</f>
        <v>5.37537032568541E-2</v>
      </c>
      <c r="T1233" s="5" cm="1">
        <f t="array" ref="T1233">MAX(IF((ContinuousStatsTable[GroupByKey]=ContinuousStatsTable[[#This Row],[GroupByKey]]),(ContinuousStatsTable[GroupByKey]=ContinuousStatsTable[[#This Row],[GroupByKey]])*ContinuousStatsTable[Average]))</f>
        <v>0.25294900578934798</v>
      </c>
      <c r="U1233" s="5">
        <f>IF((ContinuousStatsTable[[#This Row],[RepsRequested]]&gt;1),ContinuousStatsTable[[#This Row],[HalfWidth]],ContinuousStatsTable[[#This Row],[BatchMeansHalfWidth]])</f>
        <v>1.2546446473909312E-2</v>
      </c>
    </row>
    <row r="1234" spans="1:21" x14ac:dyDescent="0.35">
      <c r="A1234" t="s">
        <v>68</v>
      </c>
      <c r="B1234" t="s">
        <v>70</v>
      </c>
      <c r="C1234">
        <v>28</v>
      </c>
      <c r="D1234" t="s">
        <v>107</v>
      </c>
      <c r="E1234" t="s">
        <v>103</v>
      </c>
      <c r="F1234" t="s">
        <v>102</v>
      </c>
      <c r="G1234">
        <v>0.218694009336283</v>
      </c>
      <c r="H1234">
        <v>2E+20</v>
      </c>
      <c r="I1234">
        <v>0</v>
      </c>
      <c r="J1234">
        <v>2</v>
      </c>
      <c r="K1234">
        <v>0</v>
      </c>
      <c r="L1234">
        <v>0</v>
      </c>
      <c r="M123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234" s="5" cm="1">
        <f t="array" ref="N1234">MAX(IF((ProjectInfoTable[ProjectName]=ContinuousStatsTable[[#This Row],[ProjectName]]),(ProjectInfoTable[ProjectName]=ContinuousStatsTable[[#This Row],[ProjectName]])*ProjectInfoTable[NumberOfReplications]))</f>
        <v>40</v>
      </c>
      <c r="O1234" s="5" cm="1">
        <f t="array" ref="O123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234" s="5" cm="1">
        <f t="array" ref="P123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234" s="5" cm="1">
        <f t="array" ref="Q1234">MAX(IF((ProjectInfoTable[ProjectName]=ContinuousStatsTable[[#This Row],[ProjectName]]),(ProjectInfoTable[ProjectName]=ContinuousStatsTable[[#This Row],[ProjectName]])*ProjectInfoTable[ConfidenceInterval]))</f>
        <v>0.95</v>
      </c>
      <c r="R1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234" s="5" cm="1">
        <f t="array" ref="S1234">MIN(IF((ContinuousStatsTable[GroupByKey]=ContinuousStatsTable[[#This Row],[GroupByKey]]),(ContinuousStatsTable[GroupByKey]=ContinuousStatsTable[[#This Row],[GroupByKey]])*ContinuousStatsTable[Average]))</f>
        <v>0.10750740651370801</v>
      </c>
      <c r="T1234" s="5" cm="1">
        <f t="array" ref="T1234">MAX(IF((ContinuousStatsTable[GroupByKey]=ContinuousStatsTable[[#This Row],[GroupByKey]]),(ContinuousStatsTable[GroupByKey]=ContinuousStatsTable[[#This Row],[GroupByKey]])*ContinuousStatsTable[Average]))</f>
        <v>0.50589801157869696</v>
      </c>
      <c r="U1234" s="5">
        <f>IF((ContinuousStatsTable[[#This Row],[RepsRequested]]&gt;1),ContinuousStatsTable[[#This Row],[HalfWidth]],ContinuousStatsTable[[#This Row],[BatchMeansHalfWidth]])</f>
        <v>2.5092892947818527E-2</v>
      </c>
    </row>
    <row r="1235" spans="1:21" x14ac:dyDescent="0.35">
      <c r="A1235" t="s">
        <v>68</v>
      </c>
      <c r="B1235" t="s">
        <v>70</v>
      </c>
      <c r="C1235">
        <v>28</v>
      </c>
      <c r="D1235" t="s">
        <v>107</v>
      </c>
      <c r="E1235" t="s">
        <v>104</v>
      </c>
      <c r="F1235" t="s">
        <v>102</v>
      </c>
      <c r="G1235">
        <v>2</v>
      </c>
      <c r="H1235">
        <v>2E+20</v>
      </c>
      <c r="I1235">
        <v>2</v>
      </c>
      <c r="J1235">
        <v>2</v>
      </c>
      <c r="K1235">
        <v>2</v>
      </c>
      <c r="L1235">
        <v>0</v>
      </c>
      <c r="M123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235" s="5" cm="1">
        <f t="array" ref="N1235">MAX(IF((ProjectInfoTable[ProjectName]=ContinuousStatsTable[[#This Row],[ProjectName]]),(ProjectInfoTable[ProjectName]=ContinuousStatsTable[[#This Row],[ProjectName]])*ProjectInfoTable[NumberOfReplications]))</f>
        <v>40</v>
      </c>
      <c r="O1235" s="5" cm="1">
        <f t="array" ref="O1235">IFERROR(AVERAGE(IF((ContinuousStatsTable[GroupByKey]=ContinuousStatsTable[[#This Row],[GroupByKey]]),(ContinuousStatsTable[GroupByKey]=ContinuousStatsTable[[#This Row],[GroupByKey]])*ContinuousStatsTable[Average])),0)</f>
        <v>2</v>
      </c>
      <c r="P1235" s="5" cm="1">
        <f t="array" ref="P1235">IFERROR(_xlfn.STDEV.S(IF((ContinuousStatsTable[GroupByKey]=ContinuousStatsTable[[#This Row],[GroupByKey]]),(ContinuousStatsTable[GroupByKey]=ContinuousStatsTable[[#This Row],[GroupByKey]])*ContinuousStatsTable[Average])),0)</f>
        <v>0</v>
      </c>
      <c r="Q1235" s="5" cm="1">
        <f t="array" ref="Q1235">MAX(IF((ProjectInfoTable[ProjectName]=ContinuousStatsTable[[#This Row],[ProjectName]]),(ProjectInfoTable[ProjectName]=ContinuousStatsTable[[#This Row],[ProjectName]])*ProjectInfoTable[ConfidenceInterval]))</f>
        <v>0.95</v>
      </c>
      <c r="R1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5" s="5" cm="1">
        <f t="array" ref="S1235">MIN(IF((ContinuousStatsTable[GroupByKey]=ContinuousStatsTable[[#This Row],[GroupByKey]]),(ContinuousStatsTable[GroupByKey]=ContinuousStatsTable[[#This Row],[GroupByKey]])*ContinuousStatsTable[Average]))</f>
        <v>2</v>
      </c>
      <c r="T1235" s="5" cm="1">
        <f t="array" ref="T1235">MAX(IF((ContinuousStatsTable[GroupByKey]=ContinuousStatsTable[[#This Row],[GroupByKey]]),(ContinuousStatsTable[GroupByKey]=ContinuousStatsTable[[#This Row],[GroupByKey]])*ContinuousStatsTable[Average]))</f>
        <v>2</v>
      </c>
      <c r="U1235" s="5">
        <f>IF((ContinuousStatsTable[[#This Row],[RepsRequested]]&gt;1),ContinuousStatsTable[[#This Row],[HalfWidth]],ContinuousStatsTable[[#This Row],[BatchMeansHalfWidth]])</f>
        <v>0</v>
      </c>
    </row>
    <row r="1236" spans="1:21" x14ac:dyDescent="0.35">
      <c r="A1236" t="s">
        <v>68</v>
      </c>
      <c r="B1236" t="s">
        <v>70</v>
      </c>
      <c r="C1236">
        <v>28</v>
      </c>
      <c r="D1236" t="s">
        <v>90</v>
      </c>
      <c r="E1236" t="s">
        <v>98</v>
      </c>
      <c r="F1236" t="s">
        <v>73</v>
      </c>
      <c r="G1236">
        <v>0</v>
      </c>
      <c r="H1236">
        <v>2E+20</v>
      </c>
      <c r="I1236">
        <v>0</v>
      </c>
      <c r="J1236">
        <v>0</v>
      </c>
      <c r="K1236">
        <v>0</v>
      </c>
      <c r="L1236">
        <v>0</v>
      </c>
      <c r="M123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236" s="5" cm="1">
        <f t="array" ref="N1236">MAX(IF((ProjectInfoTable[ProjectName]=ContinuousStatsTable[[#This Row],[ProjectName]]),(ProjectInfoTable[ProjectName]=ContinuousStatsTable[[#This Row],[ProjectName]])*ProjectInfoTable[NumberOfReplications]))</f>
        <v>40</v>
      </c>
      <c r="O1236" s="5" cm="1">
        <f t="array" ref="O123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236" s="5" cm="1">
        <f t="array" ref="P123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236" s="5" cm="1">
        <f t="array" ref="Q1236">MAX(IF((ProjectInfoTable[ProjectName]=ContinuousStatsTable[[#This Row],[ProjectName]]),(ProjectInfoTable[ProjectName]=ContinuousStatsTable[[#This Row],[ProjectName]])*ProjectInfoTable[ConfidenceInterval]))</f>
        <v>0.95</v>
      </c>
      <c r="R1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236" s="5" cm="1">
        <f t="array" ref="S1236">MIN(IF((ContinuousStatsTable[GroupByKey]=ContinuousStatsTable[[#This Row],[GroupByKey]]),(ContinuousStatsTable[GroupByKey]=ContinuousStatsTable[[#This Row],[GroupByKey]])*ContinuousStatsTable[Average]))</f>
        <v>0</v>
      </c>
      <c r="T1236" s="5" cm="1">
        <f t="array" ref="T1236">MAX(IF((ContinuousStatsTable[GroupByKey]=ContinuousStatsTable[[#This Row],[GroupByKey]]),(ContinuousStatsTable[GroupByKey]=ContinuousStatsTable[[#This Row],[GroupByKey]])*ContinuousStatsTable[Average]))</f>
        <v>3.9129347275412202E-2</v>
      </c>
      <c r="U1236" s="5">
        <f>IF((ContinuousStatsTable[[#This Row],[RepsRequested]]&gt;1),ContinuousStatsTable[[#This Row],[HalfWidth]],ContinuousStatsTable[[#This Row],[BatchMeansHalfWidth]])</f>
        <v>2.9617305217409431E-3</v>
      </c>
    </row>
    <row r="1237" spans="1:21" x14ac:dyDescent="0.35">
      <c r="A1237" t="s">
        <v>68</v>
      </c>
      <c r="B1237" t="s">
        <v>70</v>
      </c>
      <c r="C1237">
        <v>28</v>
      </c>
      <c r="D1237" t="s">
        <v>91</v>
      </c>
      <c r="E1237" t="s">
        <v>98</v>
      </c>
      <c r="F1237" t="s">
        <v>73</v>
      </c>
      <c r="G1237">
        <v>0</v>
      </c>
      <c r="H1237">
        <v>2E+20</v>
      </c>
      <c r="I1237">
        <v>0</v>
      </c>
      <c r="J1237">
        <v>0</v>
      </c>
      <c r="K1237">
        <v>0</v>
      </c>
      <c r="L1237">
        <v>0</v>
      </c>
      <c r="M123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237" s="5" cm="1">
        <f t="array" ref="N1237">MAX(IF((ProjectInfoTable[ProjectName]=ContinuousStatsTable[[#This Row],[ProjectName]]),(ProjectInfoTable[ProjectName]=ContinuousStatsTable[[#This Row],[ProjectName]])*ProjectInfoTable[NumberOfReplications]))</f>
        <v>40</v>
      </c>
      <c r="O1237" s="5" cm="1">
        <f t="array" ref="O123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237" s="5" cm="1">
        <f t="array" ref="P123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237" s="5" cm="1">
        <f t="array" ref="Q1237">MAX(IF((ProjectInfoTable[ProjectName]=ContinuousStatsTable[[#This Row],[ProjectName]]),(ProjectInfoTable[ProjectName]=ContinuousStatsTable[[#This Row],[ProjectName]])*ProjectInfoTable[ConfidenceInterval]))</f>
        <v>0.95</v>
      </c>
      <c r="R1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237" s="5" cm="1">
        <f t="array" ref="S1237">MIN(IF((ContinuousStatsTable[GroupByKey]=ContinuousStatsTable[[#This Row],[GroupByKey]]),(ContinuousStatsTable[GroupByKey]=ContinuousStatsTable[[#This Row],[GroupByKey]])*ContinuousStatsTable[Average]))</f>
        <v>0</v>
      </c>
      <c r="T1237" s="5" cm="1">
        <f t="array" ref="T1237">MAX(IF((ContinuousStatsTable[GroupByKey]=ContinuousStatsTable[[#This Row],[GroupByKey]]),(ContinuousStatsTable[GroupByKey]=ContinuousStatsTable[[#This Row],[GroupByKey]])*ContinuousStatsTable[Average]))</f>
        <v>5.1297285883804403E-2</v>
      </c>
      <c r="U1237" s="5">
        <f>IF((ContinuousStatsTable[[#This Row],[RepsRequested]]&gt;1),ContinuousStatsTable[[#This Row],[HalfWidth]],ContinuousStatsTable[[#This Row],[BatchMeansHalfWidth]])</f>
        <v>4.266409302196481E-3</v>
      </c>
    </row>
    <row r="1238" spans="1:21" x14ac:dyDescent="0.35">
      <c r="A1238" t="s">
        <v>68</v>
      </c>
      <c r="B1238" t="s">
        <v>70</v>
      </c>
      <c r="C1238">
        <v>28</v>
      </c>
      <c r="D1238" t="s">
        <v>92</v>
      </c>
      <c r="E1238" t="s">
        <v>98</v>
      </c>
      <c r="F1238" t="s">
        <v>73</v>
      </c>
      <c r="G1238">
        <v>3.8887727664498102</v>
      </c>
      <c r="H1238">
        <v>2E+20</v>
      </c>
      <c r="I1238">
        <v>0</v>
      </c>
      <c r="J1238">
        <v>10</v>
      </c>
      <c r="K1238">
        <v>4</v>
      </c>
      <c r="L1238">
        <v>0</v>
      </c>
      <c r="M123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238" s="5" cm="1">
        <f t="array" ref="N1238">MAX(IF((ProjectInfoTable[ProjectName]=ContinuousStatsTable[[#This Row],[ProjectName]]),(ProjectInfoTable[ProjectName]=ContinuousStatsTable[[#This Row],[ProjectName]])*ProjectInfoTable[NumberOfReplications]))</f>
        <v>40</v>
      </c>
      <c r="O1238" s="5" cm="1">
        <f t="array" ref="O123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238" s="5" cm="1">
        <f t="array" ref="P123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238" s="5" cm="1">
        <f t="array" ref="Q1238">MAX(IF((ProjectInfoTable[ProjectName]=ContinuousStatsTable[[#This Row],[ProjectName]]),(ProjectInfoTable[ProjectName]=ContinuousStatsTable[[#This Row],[ProjectName]])*ProjectInfoTable[ConfidenceInterval]))</f>
        <v>0.95</v>
      </c>
      <c r="R1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238" s="5" cm="1">
        <f t="array" ref="S1238">MIN(IF((ContinuousStatsTable[GroupByKey]=ContinuousStatsTable[[#This Row],[GroupByKey]]),(ContinuousStatsTable[GroupByKey]=ContinuousStatsTable[[#This Row],[GroupByKey]])*ContinuousStatsTable[Average]))</f>
        <v>3.0665287286053702</v>
      </c>
      <c r="T1238" s="5" cm="1">
        <f t="array" ref="T1238">MAX(IF((ContinuousStatsTable[GroupByKey]=ContinuousStatsTable[[#This Row],[GroupByKey]]),(ContinuousStatsTable[GroupByKey]=ContinuousStatsTable[[#This Row],[GroupByKey]])*ContinuousStatsTable[Average]))</f>
        <v>5.6439865641560401</v>
      </c>
      <c r="U1238" s="5">
        <f>IF((ContinuousStatsTable[[#This Row],[RepsRequested]]&gt;1),ContinuousStatsTable[[#This Row],[HalfWidth]],ContinuousStatsTable[[#This Row],[BatchMeansHalfWidth]])</f>
        <v>0.22493791736316851</v>
      </c>
    </row>
    <row r="1239" spans="1:21" x14ac:dyDescent="0.35">
      <c r="A1239" t="s">
        <v>68</v>
      </c>
      <c r="B1239" t="s">
        <v>70</v>
      </c>
      <c r="C1239">
        <v>28</v>
      </c>
      <c r="D1239" t="s">
        <v>94</v>
      </c>
      <c r="E1239" t="s">
        <v>98</v>
      </c>
      <c r="F1239" t="s">
        <v>73</v>
      </c>
      <c r="G1239">
        <v>0</v>
      </c>
      <c r="H1239">
        <v>2E+20</v>
      </c>
      <c r="I1239">
        <v>0</v>
      </c>
      <c r="J1239">
        <v>0</v>
      </c>
      <c r="K1239">
        <v>0</v>
      </c>
      <c r="L1239">
        <v>0</v>
      </c>
      <c r="M123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239" s="5" cm="1">
        <f t="array" ref="N1239">MAX(IF((ProjectInfoTable[ProjectName]=ContinuousStatsTable[[#This Row],[ProjectName]]),(ProjectInfoTable[ProjectName]=ContinuousStatsTable[[#This Row],[ProjectName]])*ProjectInfoTable[NumberOfReplications]))</f>
        <v>40</v>
      </c>
      <c r="O1239" s="5" cm="1">
        <f t="array" ref="O1239">IFERROR(AVERAGE(IF((ContinuousStatsTable[GroupByKey]=ContinuousStatsTable[[#This Row],[GroupByKey]]),(ContinuousStatsTable[GroupByKey]=ContinuousStatsTable[[#This Row],[GroupByKey]])*ContinuousStatsTable[Average])),0)</f>
        <v>0</v>
      </c>
      <c r="P1239" s="5" cm="1">
        <f t="array" ref="P1239">IFERROR(_xlfn.STDEV.S(IF((ContinuousStatsTable[GroupByKey]=ContinuousStatsTable[[#This Row],[GroupByKey]]),(ContinuousStatsTable[GroupByKey]=ContinuousStatsTable[[#This Row],[GroupByKey]])*ContinuousStatsTable[Average])),0)</f>
        <v>0</v>
      </c>
      <c r="Q1239" s="5" cm="1">
        <f t="array" ref="Q1239">MAX(IF((ProjectInfoTable[ProjectName]=ContinuousStatsTable[[#This Row],[ProjectName]]),(ProjectInfoTable[ProjectName]=ContinuousStatsTable[[#This Row],[ProjectName]])*ProjectInfoTable[ConfidenceInterval]))</f>
        <v>0.95</v>
      </c>
      <c r="R1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9" s="5" cm="1">
        <f t="array" ref="S1239">MIN(IF((ContinuousStatsTable[GroupByKey]=ContinuousStatsTable[[#This Row],[GroupByKey]]),(ContinuousStatsTable[GroupByKey]=ContinuousStatsTable[[#This Row],[GroupByKey]])*ContinuousStatsTable[Average]))</f>
        <v>0</v>
      </c>
      <c r="T1239" s="5" cm="1">
        <f t="array" ref="T1239">MAX(IF((ContinuousStatsTable[GroupByKey]=ContinuousStatsTable[[#This Row],[GroupByKey]]),(ContinuousStatsTable[GroupByKey]=ContinuousStatsTable[[#This Row],[GroupByKey]])*ContinuousStatsTable[Average]))</f>
        <v>0</v>
      </c>
      <c r="U1239" s="5">
        <f>IF((ContinuousStatsTable[[#This Row],[RepsRequested]]&gt;1),ContinuousStatsTable[[#This Row],[HalfWidth]],ContinuousStatsTable[[#This Row],[BatchMeansHalfWidth]])</f>
        <v>0</v>
      </c>
    </row>
    <row r="1240" spans="1:21" x14ac:dyDescent="0.35">
      <c r="A1240" t="s">
        <v>68</v>
      </c>
      <c r="B1240" t="s">
        <v>70</v>
      </c>
      <c r="C1240">
        <v>28</v>
      </c>
      <c r="D1240" t="s">
        <v>95</v>
      </c>
      <c r="E1240" t="s">
        <v>98</v>
      </c>
      <c r="F1240" t="s">
        <v>73</v>
      </c>
      <c r="G1240">
        <v>0.15599422839608601</v>
      </c>
      <c r="H1240">
        <v>2E+20</v>
      </c>
      <c r="I1240">
        <v>0</v>
      </c>
      <c r="J1240">
        <v>5</v>
      </c>
      <c r="K1240">
        <v>0</v>
      </c>
      <c r="L1240">
        <v>0</v>
      </c>
      <c r="M124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240" s="5" cm="1">
        <f t="array" ref="N1240">MAX(IF((ProjectInfoTable[ProjectName]=ContinuousStatsTable[[#This Row],[ProjectName]]),(ProjectInfoTable[ProjectName]=ContinuousStatsTable[[#This Row],[ProjectName]])*ProjectInfoTable[NumberOfReplications]))</f>
        <v>40</v>
      </c>
      <c r="O1240" s="5" cm="1">
        <f t="array" ref="O124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240" s="5" cm="1">
        <f t="array" ref="P124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240" s="5" cm="1">
        <f t="array" ref="Q1240">MAX(IF((ProjectInfoTable[ProjectName]=ContinuousStatsTable[[#This Row],[ProjectName]]),(ProjectInfoTable[ProjectName]=ContinuousStatsTable[[#This Row],[ProjectName]])*ProjectInfoTable[ConfidenceInterval]))</f>
        <v>0.95</v>
      </c>
      <c r="R1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240" s="5" cm="1">
        <f t="array" ref="S1240">MIN(IF((ContinuousStatsTable[GroupByKey]=ContinuousStatsTable[[#This Row],[GroupByKey]]),(ContinuousStatsTable[GroupByKey]=ContinuousStatsTable[[#This Row],[GroupByKey]])*ContinuousStatsTable[Average]))</f>
        <v>0</v>
      </c>
      <c r="T1240" s="5" cm="1">
        <f t="array" ref="T1240">MAX(IF((ContinuousStatsTable[GroupByKey]=ContinuousStatsTable[[#This Row],[GroupByKey]]),(ContinuousStatsTable[GroupByKey]=ContinuousStatsTable[[#This Row],[GroupByKey]])*ContinuousStatsTable[Average]))</f>
        <v>0.44531135910512998</v>
      </c>
      <c r="U1240" s="5">
        <f>IF((ContinuousStatsTable[[#This Row],[RepsRequested]]&gt;1),ContinuousStatsTable[[#This Row],[HalfWidth]],ContinuousStatsTable[[#This Row],[BatchMeansHalfWidth]])</f>
        <v>4.0313835051106688E-2</v>
      </c>
    </row>
    <row r="1241" spans="1:21" x14ac:dyDescent="0.35">
      <c r="A1241" t="s">
        <v>68</v>
      </c>
      <c r="B1241" t="s">
        <v>70</v>
      </c>
      <c r="C1241">
        <v>28</v>
      </c>
      <c r="D1241" t="s">
        <v>108</v>
      </c>
      <c r="E1241" t="s">
        <v>101</v>
      </c>
      <c r="F1241" t="s">
        <v>102</v>
      </c>
      <c r="G1241">
        <v>0</v>
      </c>
      <c r="H1241">
        <v>2E+20</v>
      </c>
      <c r="I1241">
        <v>0</v>
      </c>
      <c r="J1241">
        <v>0</v>
      </c>
      <c r="K1241">
        <v>0</v>
      </c>
      <c r="L1241">
        <v>0</v>
      </c>
      <c r="M124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241" s="5" cm="1">
        <f t="array" ref="N1241">MAX(IF((ProjectInfoTable[ProjectName]=ContinuousStatsTable[[#This Row],[ProjectName]]),(ProjectInfoTable[ProjectName]=ContinuousStatsTable[[#This Row],[ProjectName]])*ProjectInfoTable[NumberOfReplications]))</f>
        <v>40</v>
      </c>
      <c r="O1241" s="5" cm="1">
        <f t="array" ref="O1241">IFERROR(AVERAGE(IF((ContinuousStatsTable[GroupByKey]=ContinuousStatsTable[[#This Row],[GroupByKey]]),(ContinuousStatsTable[GroupByKey]=ContinuousStatsTable[[#This Row],[GroupByKey]])*ContinuousStatsTable[Average])),0)</f>
        <v>0</v>
      </c>
      <c r="P1241" s="5" cm="1">
        <f t="array" ref="P1241">IFERROR(_xlfn.STDEV.S(IF((ContinuousStatsTable[GroupByKey]=ContinuousStatsTable[[#This Row],[GroupByKey]]),(ContinuousStatsTable[GroupByKey]=ContinuousStatsTable[[#This Row],[GroupByKey]])*ContinuousStatsTable[Average])),0)</f>
        <v>0</v>
      </c>
      <c r="Q1241" s="5" cm="1">
        <f t="array" ref="Q1241">MAX(IF((ProjectInfoTable[ProjectName]=ContinuousStatsTable[[#This Row],[ProjectName]]),(ProjectInfoTable[ProjectName]=ContinuousStatsTable[[#This Row],[ProjectName]])*ProjectInfoTable[ConfidenceInterval]))</f>
        <v>0.95</v>
      </c>
      <c r="R1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1" s="5" cm="1">
        <f t="array" ref="S1241">MIN(IF((ContinuousStatsTable[GroupByKey]=ContinuousStatsTable[[#This Row],[GroupByKey]]),(ContinuousStatsTable[GroupByKey]=ContinuousStatsTable[[#This Row],[GroupByKey]])*ContinuousStatsTable[Average]))</f>
        <v>0</v>
      </c>
      <c r="T1241" s="5" cm="1">
        <f t="array" ref="T1241">MAX(IF((ContinuousStatsTable[GroupByKey]=ContinuousStatsTable[[#This Row],[GroupByKey]]),(ContinuousStatsTable[GroupByKey]=ContinuousStatsTable[[#This Row],[GroupByKey]])*ContinuousStatsTable[Average]))</f>
        <v>0</v>
      </c>
      <c r="U1241" s="5">
        <f>IF((ContinuousStatsTable[[#This Row],[RepsRequested]]&gt;1),ContinuousStatsTable[[#This Row],[HalfWidth]],ContinuousStatsTable[[#This Row],[BatchMeansHalfWidth]])</f>
        <v>0</v>
      </c>
    </row>
    <row r="1242" spans="1:21" x14ac:dyDescent="0.35">
      <c r="A1242" t="s">
        <v>68</v>
      </c>
      <c r="B1242" t="s">
        <v>70</v>
      </c>
      <c r="C1242">
        <v>28</v>
      </c>
      <c r="D1242" t="s">
        <v>108</v>
      </c>
      <c r="E1242" t="s">
        <v>103</v>
      </c>
      <c r="F1242" t="s">
        <v>102</v>
      </c>
      <c r="G1242">
        <v>0</v>
      </c>
      <c r="H1242">
        <v>2E+20</v>
      </c>
      <c r="I1242">
        <v>0</v>
      </c>
      <c r="J1242">
        <v>0</v>
      </c>
      <c r="K1242">
        <v>0</v>
      </c>
      <c r="L1242">
        <v>0</v>
      </c>
      <c r="M124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242" s="5" cm="1">
        <f t="array" ref="N1242">MAX(IF((ProjectInfoTable[ProjectName]=ContinuousStatsTable[[#This Row],[ProjectName]]),(ProjectInfoTable[ProjectName]=ContinuousStatsTable[[#This Row],[ProjectName]])*ProjectInfoTable[NumberOfReplications]))</f>
        <v>40</v>
      </c>
      <c r="O1242" s="5" cm="1">
        <f t="array" ref="O1242">IFERROR(AVERAGE(IF((ContinuousStatsTable[GroupByKey]=ContinuousStatsTable[[#This Row],[GroupByKey]]),(ContinuousStatsTable[GroupByKey]=ContinuousStatsTable[[#This Row],[GroupByKey]])*ContinuousStatsTable[Average])),0)</f>
        <v>0</v>
      </c>
      <c r="P1242" s="5" cm="1">
        <f t="array" ref="P1242">IFERROR(_xlfn.STDEV.S(IF((ContinuousStatsTable[GroupByKey]=ContinuousStatsTable[[#This Row],[GroupByKey]]),(ContinuousStatsTable[GroupByKey]=ContinuousStatsTable[[#This Row],[GroupByKey]])*ContinuousStatsTable[Average])),0)</f>
        <v>0</v>
      </c>
      <c r="Q1242" s="5" cm="1">
        <f t="array" ref="Q1242">MAX(IF((ProjectInfoTable[ProjectName]=ContinuousStatsTable[[#This Row],[ProjectName]]),(ProjectInfoTable[ProjectName]=ContinuousStatsTable[[#This Row],[ProjectName]])*ProjectInfoTable[ConfidenceInterval]))</f>
        <v>0.95</v>
      </c>
      <c r="R1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2" s="5" cm="1">
        <f t="array" ref="S1242">MIN(IF((ContinuousStatsTable[GroupByKey]=ContinuousStatsTable[[#This Row],[GroupByKey]]),(ContinuousStatsTable[GroupByKey]=ContinuousStatsTable[[#This Row],[GroupByKey]])*ContinuousStatsTable[Average]))</f>
        <v>0</v>
      </c>
      <c r="T1242" s="5" cm="1">
        <f t="array" ref="T1242">MAX(IF((ContinuousStatsTable[GroupByKey]=ContinuousStatsTable[[#This Row],[GroupByKey]]),(ContinuousStatsTable[GroupByKey]=ContinuousStatsTable[[#This Row],[GroupByKey]])*ContinuousStatsTable[Average]))</f>
        <v>0</v>
      </c>
      <c r="U1242" s="5">
        <f>IF((ContinuousStatsTable[[#This Row],[RepsRequested]]&gt;1),ContinuousStatsTable[[#This Row],[HalfWidth]],ContinuousStatsTable[[#This Row],[BatchMeansHalfWidth]])</f>
        <v>0</v>
      </c>
    </row>
    <row r="1243" spans="1:21" x14ac:dyDescent="0.35">
      <c r="A1243" t="s">
        <v>68</v>
      </c>
      <c r="B1243" t="s">
        <v>70</v>
      </c>
      <c r="C1243">
        <v>28</v>
      </c>
      <c r="D1243" t="s">
        <v>108</v>
      </c>
      <c r="E1243" t="s">
        <v>104</v>
      </c>
      <c r="F1243" t="s">
        <v>102</v>
      </c>
      <c r="G1243">
        <v>1</v>
      </c>
      <c r="H1243">
        <v>2E+20</v>
      </c>
      <c r="I1243">
        <v>1</v>
      </c>
      <c r="J1243">
        <v>1</v>
      </c>
      <c r="K1243">
        <v>1</v>
      </c>
      <c r="L1243">
        <v>0</v>
      </c>
      <c r="M124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243" s="5" cm="1">
        <f t="array" ref="N1243">MAX(IF((ProjectInfoTable[ProjectName]=ContinuousStatsTable[[#This Row],[ProjectName]]),(ProjectInfoTable[ProjectName]=ContinuousStatsTable[[#This Row],[ProjectName]])*ProjectInfoTable[NumberOfReplications]))</f>
        <v>40</v>
      </c>
      <c r="O1243" s="5" cm="1">
        <f t="array" ref="O1243">IFERROR(AVERAGE(IF((ContinuousStatsTable[GroupByKey]=ContinuousStatsTable[[#This Row],[GroupByKey]]),(ContinuousStatsTable[GroupByKey]=ContinuousStatsTable[[#This Row],[GroupByKey]])*ContinuousStatsTable[Average])),0)</f>
        <v>1</v>
      </c>
      <c r="P1243" s="5" cm="1">
        <f t="array" ref="P1243">IFERROR(_xlfn.STDEV.S(IF((ContinuousStatsTable[GroupByKey]=ContinuousStatsTable[[#This Row],[GroupByKey]]),(ContinuousStatsTable[GroupByKey]=ContinuousStatsTable[[#This Row],[GroupByKey]])*ContinuousStatsTable[Average])),0)</f>
        <v>0</v>
      </c>
      <c r="Q1243" s="5" cm="1">
        <f t="array" ref="Q1243">MAX(IF((ProjectInfoTable[ProjectName]=ContinuousStatsTable[[#This Row],[ProjectName]]),(ProjectInfoTable[ProjectName]=ContinuousStatsTable[[#This Row],[ProjectName]])*ProjectInfoTable[ConfidenceInterval]))</f>
        <v>0.95</v>
      </c>
      <c r="R1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3" s="5" cm="1">
        <f t="array" ref="S1243">MIN(IF((ContinuousStatsTable[GroupByKey]=ContinuousStatsTable[[#This Row],[GroupByKey]]),(ContinuousStatsTable[GroupByKey]=ContinuousStatsTable[[#This Row],[GroupByKey]])*ContinuousStatsTable[Average]))</f>
        <v>1</v>
      </c>
      <c r="T1243" s="5" cm="1">
        <f t="array" ref="T1243">MAX(IF((ContinuousStatsTable[GroupByKey]=ContinuousStatsTable[[#This Row],[GroupByKey]]),(ContinuousStatsTable[GroupByKey]=ContinuousStatsTable[[#This Row],[GroupByKey]])*ContinuousStatsTable[Average]))</f>
        <v>1</v>
      </c>
      <c r="U1243" s="5">
        <f>IF((ContinuousStatsTable[[#This Row],[RepsRequested]]&gt;1),ContinuousStatsTable[[#This Row],[HalfWidth]],ContinuousStatsTable[[#This Row],[BatchMeansHalfWidth]])</f>
        <v>0</v>
      </c>
    </row>
    <row r="1244" spans="1:21" x14ac:dyDescent="0.35">
      <c r="A1244" t="s">
        <v>68</v>
      </c>
      <c r="B1244" t="s">
        <v>70</v>
      </c>
      <c r="C1244">
        <v>28</v>
      </c>
      <c r="D1244" t="s">
        <v>109</v>
      </c>
      <c r="E1244" t="s">
        <v>101</v>
      </c>
      <c r="F1244" t="s">
        <v>102</v>
      </c>
      <c r="G1244">
        <v>0</v>
      </c>
      <c r="H1244">
        <v>2E+20</v>
      </c>
      <c r="I1244">
        <v>0</v>
      </c>
      <c r="J1244">
        <v>0</v>
      </c>
      <c r="K1244">
        <v>0</v>
      </c>
      <c r="L1244">
        <v>0</v>
      </c>
      <c r="M124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244" s="5" cm="1">
        <f t="array" ref="N1244">MAX(IF((ProjectInfoTable[ProjectName]=ContinuousStatsTable[[#This Row],[ProjectName]]),(ProjectInfoTable[ProjectName]=ContinuousStatsTable[[#This Row],[ProjectName]])*ProjectInfoTable[NumberOfReplications]))</f>
        <v>40</v>
      </c>
      <c r="O1244" s="5" cm="1">
        <f t="array" ref="O1244">IFERROR(AVERAGE(IF((ContinuousStatsTable[GroupByKey]=ContinuousStatsTable[[#This Row],[GroupByKey]]),(ContinuousStatsTable[GroupByKey]=ContinuousStatsTable[[#This Row],[GroupByKey]])*ContinuousStatsTable[Average])),0)</f>
        <v>0</v>
      </c>
      <c r="P1244" s="5" cm="1">
        <f t="array" ref="P1244">IFERROR(_xlfn.STDEV.S(IF((ContinuousStatsTable[GroupByKey]=ContinuousStatsTable[[#This Row],[GroupByKey]]),(ContinuousStatsTable[GroupByKey]=ContinuousStatsTable[[#This Row],[GroupByKey]])*ContinuousStatsTable[Average])),0)</f>
        <v>0</v>
      </c>
      <c r="Q1244" s="5" cm="1">
        <f t="array" ref="Q1244">MAX(IF((ProjectInfoTable[ProjectName]=ContinuousStatsTable[[#This Row],[ProjectName]]),(ProjectInfoTable[ProjectName]=ContinuousStatsTable[[#This Row],[ProjectName]])*ProjectInfoTable[ConfidenceInterval]))</f>
        <v>0.95</v>
      </c>
      <c r="R1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4" s="5" cm="1">
        <f t="array" ref="S1244">MIN(IF((ContinuousStatsTable[GroupByKey]=ContinuousStatsTable[[#This Row],[GroupByKey]]),(ContinuousStatsTable[GroupByKey]=ContinuousStatsTable[[#This Row],[GroupByKey]])*ContinuousStatsTable[Average]))</f>
        <v>0</v>
      </c>
      <c r="T1244" s="5" cm="1">
        <f t="array" ref="T1244">MAX(IF((ContinuousStatsTable[GroupByKey]=ContinuousStatsTable[[#This Row],[GroupByKey]]),(ContinuousStatsTable[GroupByKey]=ContinuousStatsTable[[#This Row],[GroupByKey]])*ContinuousStatsTable[Average]))</f>
        <v>0</v>
      </c>
      <c r="U1244" s="5">
        <f>IF((ContinuousStatsTable[[#This Row],[RepsRequested]]&gt;1),ContinuousStatsTable[[#This Row],[HalfWidth]],ContinuousStatsTable[[#This Row],[BatchMeansHalfWidth]])</f>
        <v>0</v>
      </c>
    </row>
    <row r="1245" spans="1:21" x14ac:dyDescent="0.35">
      <c r="A1245" t="s">
        <v>68</v>
      </c>
      <c r="B1245" t="s">
        <v>70</v>
      </c>
      <c r="C1245">
        <v>28</v>
      </c>
      <c r="D1245" t="s">
        <v>109</v>
      </c>
      <c r="E1245" t="s">
        <v>103</v>
      </c>
      <c r="F1245" t="s">
        <v>102</v>
      </c>
      <c r="G1245">
        <v>0</v>
      </c>
      <c r="H1245">
        <v>2E+20</v>
      </c>
      <c r="I1245">
        <v>0</v>
      </c>
      <c r="J1245">
        <v>0</v>
      </c>
      <c r="K1245">
        <v>0</v>
      </c>
      <c r="L1245">
        <v>0</v>
      </c>
      <c r="M124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245" s="5" cm="1">
        <f t="array" ref="N1245">MAX(IF((ProjectInfoTable[ProjectName]=ContinuousStatsTable[[#This Row],[ProjectName]]),(ProjectInfoTable[ProjectName]=ContinuousStatsTable[[#This Row],[ProjectName]])*ProjectInfoTable[NumberOfReplications]))</f>
        <v>40</v>
      </c>
      <c r="O1245" s="5" cm="1">
        <f t="array" ref="O1245">IFERROR(AVERAGE(IF((ContinuousStatsTable[GroupByKey]=ContinuousStatsTable[[#This Row],[GroupByKey]]),(ContinuousStatsTable[GroupByKey]=ContinuousStatsTable[[#This Row],[GroupByKey]])*ContinuousStatsTable[Average])),0)</f>
        <v>0</v>
      </c>
      <c r="P1245" s="5" cm="1">
        <f t="array" ref="P1245">IFERROR(_xlfn.STDEV.S(IF((ContinuousStatsTable[GroupByKey]=ContinuousStatsTable[[#This Row],[GroupByKey]]),(ContinuousStatsTable[GroupByKey]=ContinuousStatsTable[[#This Row],[GroupByKey]])*ContinuousStatsTable[Average])),0)</f>
        <v>0</v>
      </c>
      <c r="Q1245" s="5" cm="1">
        <f t="array" ref="Q1245">MAX(IF((ProjectInfoTable[ProjectName]=ContinuousStatsTable[[#This Row],[ProjectName]]),(ProjectInfoTable[ProjectName]=ContinuousStatsTable[[#This Row],[ProjectName]])*ProjectInfoTable[ConfidenceInterval]))</f>
        <v>0.95</v>
      </c>
      <c r="R1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5" s="5" cm="1">
        <f t="array" ref="S1245">MIN(IF((ContinuousStatsTable[GroupByKey]=ContinuousStatsTable[[#This Row],[GroupByKey]]),(ContinuousStatsTable[GroupByKey]=ContinuousStatsTable[[#This Row],[GroupByKey]])*ContinuousStatsTable[Average]))</f>
        <v>0</v>
      </c>
      <c r="T1245" s="5" cm="1">
        <f t="array" ref="T1245">MAX(IF((ContinuousStatsTable[GroupByKey]=ContinuousStatsTable[[#This Row],[GroupByKey]]),(ContinuousStatsTable[GroupByKey]=ContinuousStatsTable[[#This Row],[GroupByKey]])*ContinuousStatsTable[Average]))</f>
        <v>0</v>
      </c>
      <c r="U1245" s="5">
        <f>IF((ContinuousStatsTable[[#This Row],[RepsRequested]]&gt;1),ContinuousStatsTable[[#This Row],[HalfWidth]],ContinuousStatsTable[[#This Row],[BatchMeansHalfWidth]])</f>
        <v>0</v>
      </c>
    </row>
    <row r="1246" spans="1:21" x14ac:dyDescent="0.35">
      <c r="A1246" t="s">
        <v>68</v>
      </c>
      <c r="B1246" t="s">
        <v>70</v>
      </c>
      <c r="C1246">
        <v>28</v>
      </c>
      <c r="D1246" t="s">
        <v>109</v>
      </c>
      <c r="E1246" t="s">
        <v>104</v>
      </c>
      <c r="F1246" t="s">
        <v>102</v>
      </c>
      <c r="G1246">
        <v>1</v>
      </c>
      <c r="H1246">
        <v>2E+20</v>
      </c>
      <c r="I1246">
        <v>1</v>
      </c>
      <c r="J1246">
        <v>1</v>
      </c>
      <c r="K1246">
        <v>1</v>
      </c>
      <c r="L1246">
        <v>0</v>
      </c>
      <c r="M124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246" s="5" cm="1">
        <f t="array" ref="N1246">MAX(IF((ProjectInfoTable[ProjectName]=ContinuousStatsTable[[#This Row],[ProjectName]]),(ProjectInfoTable[ProjectName]=ContinuousStatsTable[[#This Row],[ProjectName]])*ProjectInfoTable[NumberOfReplications]))</f>
        <v>40</v>
      </c>
      <c r="O1246" s="5" cm="1">
        <f t="array" ref="O1246">IFERROR(AVERAGE(IF((ContinuousStatsTable[GroupByKey]=ContinuousStatsTable[[#This Row],[GroupByKey]]),(ContinuousStatsTable[GroupByKey]=ContinuousStatsTable[[#This Row],[GroupByKey]])*ContinuousStatsTable[Average])),0)</f>
        <v>1</v>
      </c>
      <c r="P1246" s="5" cm="1">
        <f t="array" ref="P1246">IFERROR(_xlfn.STDEV.S(IF((ContinuousStatsTable[GroupByKey]=ContinuousStatsTable[[#This Row],[GroupByKey]]),(ContinuousStatsTable[GroupByKey]=ContinuousStatsTable[[#This Row],[GroupByKey]])*ContinuousStatsTable[Average])),0)</f>
        <v>0</v>
      </c>
      <c r="Q1246" s="5" cm="1">
        <f t="array" ref="Q1246">MAX(IF((ProjectInfoTable[ProjectName]=ContinuousStatsTable[[#This Row],[ProjectName]]),(ProjectInfoTable[ProjectName]=ContinuousStatsTable[[#This Row],[ProjectName]])*ProjectInfoTable[ConfidenceInterval]))</f>
        <v>0.95</v>
      </c>
      <c r="R1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6" s="5" cm="1">
        <f t="array" ref="S1246">MIN(IF((ContinuousStatsTable[GroupByKey]=ContinuousStatsTable[[#This Row],[GroupByKey]]),(ContinuousStatsTable[GroupByKey]=ContinuousStatsTable[[#This Row],[GroupByKey]])*ContinuousStatsTable[Average]))</f>
        <v>1</v>
      </c>
      <c r="T1246" s="5" cm="1">
        <f t="array" ref="T1246">MAX(IF((ContinuousStatsTable[GroupByKey]=ContinuousStatsTable[[#This Row],[GroupByKey]]),(ContinuousStatsTable[GroupByKey]=ContinuousStatsTable[[#This Row],[GroupByKey]])*ContinuousStatsTable[Average]))</f>
        <v>1</v>
      </c>
      <c r="U1246" s="5">
        <f>IF((ContinuousStatsTable[[#This Row],[RepsRequested]]&gt;1),ContinuousStatsTable[[#This Row],[HalfWidth]],ContinuousStatsTable[[#This Row],[BatchMeansHalfWidth]])</f>
        <v>0</v>
      </c>
    </row>
    <row r="1247" spans="1:21" x14ac:dyDescent="0.35">
      <c r="A1247" t="s">
        <v>68</v>
      </c>
      <c r="B1247" t="s">
        <v>70</v>
      </c>
      <c r="C1247">
        <v>28</v>
      </c>
      <c r="D1247" t="s">
        <v>110</v>
      </c>
      <c r="E1247" t="s">
        <v>101</v>
      </c>
      <c r="F1247" t="s">
        <v>102</v>
      </c>
      <c r="G1247">
        <v>0</v>
      </c>
      <c r="H1247">
        <v>2E+20</v>
      </c>
      <c r="I1247">
        <v>0</v>
      </c>
      <c r="J1247">
        <v>0</v>
      </c>
      <c r="K1247">
        <v>0</v>
      </c>
      <c r="L1247">
        <v>0</v>
      </c>
      <c r="M124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247" s="5" cm="1">
        <f t="array" ref="N1247">MAX(IF((ProjectInfoTable[ProjectName]=ContinuousStatsTable[[#This Row],[ProjectName]]),(ProjectInfoTable[ProjectName]=ContinuousStatsTable[[#This Row],[ProjectName]])*ProjectInfoTable[NumberOfReplications]))</f>
        <v>40</v>
      </c>
      <c r="O1247" s="5" cm="1">
        <f t="array" ref="O1247">IFERROR(AVERAGE(IF((ContinuousStatsTable[GroupByKey]=ContinuousStatsTable[[#This Row],[GroupByKey]]),(ContinuousStatsTable[GroupByKey]=ContinuousStatsTable[[#This Row],[GroupByKey]])*ContinuousStatsTable[Average])),0)</f>
        <v>0</v>
      </c>
      <c r="P1247" s="5" cm="1">
        <f t="array" ref="P1247">IFERROR(_xlfn.STDEV.S(IF((ContinuousStatsTable[GroupByKey]=ContinuousStatsTable[[#This Row],[GroupByKey]]),(ContinuousStatsTable[GroupByKey]=ContinuousStatsTable[[#This Row],[GroupByKey]])*ContinuousStatsTable[Average])),0)</f>
        <v>0</v>
      </c>
      <c r="Q1247" s="5" cm="1">
        <f t="array" ref="Q1247">MAX(IF((ProjectInfoTable[ProjectName]=ContinuousStatsTable[[#This Row],[ProjectName]]),(ProjectInfoTable[ProjectName]=ContinuousStatsTable[[#This Row],[ProjectName]])*ProjectInfoTable[ConfidenceInterval]))</f>
        <v>0.95</v>
      </c>
      <c r="R1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7" s="5" cm="1">
        <f t="array" ref="S1247">MIN(IF((ContinuousStatsTable[GroupByKey]=ContinuousStatsTable[[#This Row],[GroupByKey]]),(ContinuousStatsTable[GroupByKey]=ContinuousStatsTable[[#This Row],[GroupByKey]])*ContinuousStatsTable[Average]))</f>
        <v>0</v>
      </c>
      <c r="T1247" s="5" cm="1">
        <f t="array" ref="T1247">MAX(IF((ContinuousStatsTable[GroupByKey]=ContinuousStatsTable[[#This Row],[GroupByKey]]),(ContinuousStatsTable[GroupByKey]=ContinuousStatsTable[[#This Row],[GroupByKey]])*ContinuousStatsTable[Average]))</f>
        <v>0</v>
      </c>
      <c r="U1247" s="5">
        <f>IF((ContinuousStatsTable[[#This Row],[RepsRequested]]&gt;1),ContinuousStatsTable[[#This Row],[HalfWidth]],ContinuousStatsTable[[#This Row],[BatchMeansHalfWidth]])</f>
        <v>0</v>
      </c>
    </row>
    <row r="1248" spans="1:21" x14ac:dyDescent="0.35">
      <c r="A1248" t="s">
        <v>68</v>
      </c>
      <c r="B1248" t="s">
        <v>70</v>
      </c>
      <c r="C1248">
        <v>28</v>
      </c>
      <c r="D1248" t="s">
        <v>110</v>
      </c>
      <c r="E1248" t="s">
        <v>103</v>
      </c>
      <c r="F1248" t="s">
        <v>102</v>
      </c>
      <c r="G1248">
        <v>0</v>
      </c>
      <c r="H1248">
        <v>2E+20</v>
      </c>
      <c r="I1248">
        <v>0</v>
      </c>
      <c r="J1248">
        <v>0</v>
      </c>
      <c r="K1248">
        <v>0</v>
      </c>
      <c r="L1248">
        <v>0</v>
      </c>
      <c r="M124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248" s="5" cm="1">
        <f t="array" ref="N1248">MAX(IF((ProjectInfoTable[ProjectName]=ContinuousStatsTable[[#This Row],[ProjectName]]),(ProjectInfoTable[ProjectName]=ContinuousStatsTable[[#This Row],[ProjectName]])*ProjectInfoTable[NumberOfReplications]))</f>
        <v>40</v>
      </c>
      <c r="O1248" s="5" cm="1">
        <f t="array" ref="O1248">IFERROR(AVERAGE(IF((ContinuousStatsTable[GroupByKey]=ContinuousStatsTable[[#This Row],[GroupByKey]]),(ContinuousStatsTable[GroupByKey]=ContinuousStatsTable[[#This Row],[GroupByKey]])*ContinuousStatsTable[Average])),0)</f>
        <v>0</v>
      </c>
      <c r="P1248" s="5" cm="1">
        <f t="array" ref="P1248">IFERROR(_xlfn.STDEV.S(IF((ContinuousStatsTable[GroupByKey]=ContinuousStatsTable[[#This Row],[GroupByKey]]),(ContinuousStatsTable[GroupByKey]=ContinuousStatsTable[[#This Row],[GroupByKey]])*ContinuousStatsTable[Average])),0)</f>
        <v>0</v>
      </c>
      <c r="Q1248" s="5" cm="1">
        <f t="array" ref="Q1248">MAX(IF((ProjectInfoTable[ProjectName]=ContinuousStatsTable[[#This Row],[ProjectName]]),(ProjectInfoTable[ProjectName]=ContinuousStatsTable[[#This Row],[ProjectName]])*ProjectInfoTable[ConfidenceInterval]))</f>
        <v>0.95</v>
      </c>
      <c r="R1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8" s="5" cm="1">
        <f t="array" ref="S1248">MIN(IF((ContinuousStatsTable[GroupByKey]=ContinuousStatsTable[[#This Row],[GroupByKey]]),(ContinuousStatsTable[GroupByKey]=ContinuousStatsTable[[#This Row],[GroupByKey]])*ContinuousStatsTable[Average]))</f>
        <v>0</v>
      </c>
      <c r="T1248" s="5" cm="1">
        <f t="array" ref="T1248">MAX(IF((ContinuousStatsTable[GroupByKey]=ContinuousStatsTable[[#This Row],[GroupByKey]]),(ContinuousStatsTable[GroupByKey]=ContinuousStatsTable[[#This Row],[GroupByKey]])*ContinuousStatsTable[Average]))</f>
        <v>0</v>
      </c>
      <c r="U1248" s="5">
        <f>IF((ContinuousStatsTable[[#This Row],[RepsRequested]]&gt;1),ContinuousStatsTable[[#This Row],[HalfWidth]],ContinuousStatsTable[[#This Row],[BatchMeansHalfWidth]])</f>
        <v>0</v>
      </c>
    </row>
    <row r="1249" spans="1:21" x14ac:dyDescent="0.35">
      <c r="A1249" t="s">
        <v>68</v>
      </c>
      <c r="B1249" t="s">
        <v>70</v>
      </c>
      <c r="C1249">
        <v>28</v>
      </c>
      <c r="D1249" t="s">
        <v>110</v>
      </c>
      <c r="E1249" t="s">
        <v>104</v>
      </c>
      <c r="F1249" t="s">
        <v>102</v>
      </c>
      <c r="G1249">
        <v>1</v>
      </c>
      <c r="H1249">
        <v>2E+20</v>
      </c>
      <c r="I1249">
        <v>1</v>
      </c>
      <c r="J1249">
        <v>1</v>
      </c>
      <c r="K1249">
        <v>1</v>
      </c>
      <c r="L1249">
        <v>0</v>
      </c>
      <c r="M124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249" s="5" cm="1">
        <f t="array" ref="N1249">MAX(IF((ProjectInfoTable[ProjectName]=ContinuousStatsTable[[#This Row],[ProjectName]]),(ProjectInfoTable[ProjectName]=ContinuousStatsTable[[#This Row],[ProjectName]])*ProjectInfoTable[NumberOfReplications]))</f>
        <v>40</v>
      </c>
      <c r="O1249" s="5" cm="1">
        <f t="array" ref="O1249">IFERROR(AVERAGE(IF((ContinuousStatsTable[GroupByKey]=ContinuousStatsTable[[#This Row],[GroupByKey]]),(ContinuousStatsTable[GroupByKey]=ContinuousStatsTable[[#This Row],[GroupByKey]])*ContinuousStatsTable[Average])),0)</f>
        <v>1</v>
      </c>
      <c r="P1249" s="5" cm="1">
        <f t="array" ref="P1249">IFERROR(_xlfn.STDEV.S(IF((ContinuousStatsTable[GroupByKey]=ContinuousStatsTable[[#This Row],[GroupByKey]]),(ContinuousStatsTable[GroupByKey]=ContinuousStatsTable[[#This Row],[GroupByKey]])*ContinuousStatsTable[Average])),0)</f>
        <v>0</v>
      </c>
      <c r="Q1249" s="5" cm="1">
        <f t="array" ref="Q1249">MAX(IF((ProjectInfoTable[ProjectName]=ContinuousStatsTable[[#This Row],[ProjectName]]),(ProjectInfoTable[ProjectName]=ContinuousStatsTable[[#This Row],[ProjectName]])*ProjectInfoTable[ConfidenceInterval]))</f>
        <v>0.95</v>
      </c>
      <c r="R1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9" s="5" cm="1">
        <f t="array" ref="S1249">MIN(IF((ContinuousStatsTable[GroupByKey]=ContinuousStatsTable[[#This Row],[GroupByKey]]),(ContinuousStatsTable[GroupByKey]=ContinuousStatsTable[[#This Row],[GroupByKey]])*ContinuousStatsTable[Average]))</f>
        <v>1</v>
      </c>
      <c r="T1249" s="5" cm="1">
        <f t="array" ref="T1249">MAX(IF((ContinuousStatsTable[GroupByKey]=ContinuousStatsTable[[#This Row],[GroupByKey]]),(ContinuousStatsTable[GroupByKey]=ContinuousStatsTable[[#This Row],[GroupByKey]])*ContinuousStatsTable[Average]))</f>
        <v>1</v>
      </c>
      <c r="U1249" s="5">
        <f>IF((ContinuousStatsTable[[#This Row],[RepsRequested]]&gt;1),ContinuousStatsTable[[#This Row],[HalfWidth]],ContinuousStatsTable[[#This Row],[BatchMeansHalfWidth]])</f>
        <v>0</v>
      </c>
    </row>
    <row r="1250" spans="1:21" x14ac:dyDescent="0.35">
      <c r="A1250" t="s">
        <v>68</v>
      </c>
      <c r="B1250" t="s">
        <v>70</v>
      </c>
      <c r="C1250">
        <v>28</v>
      </c>
      <c r="D1250" t="s">
        <v>111</v>
      </c>
      <c r="E1250" t="s">
        <v>101</v>
      </c>
      <c r="F1250" t="s">
        <v>102</v>
      </c>
      <c r="G1250">
        <v>0</v>
      </c>
      <c r="H1250">
        <v>2E+20</v>
      </c>
      <c r="I1250">
        <v>0</v>
      </c>
      <c r="J1250">
        <v>0</v>
      </c>
      <c r="K1250">
        <v>0</v>
      </c>
      <c r="L1250">
        <v>0</v>
      </c>
      <c r="M125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250" s="5" cm="1">
        <f t="array" ref="N1250">MAX(IF((ProjectInfoTable[ProjectName]=ContinuousStatsTable[[#This Row],[ProjectName]]),(ProjectInfoTable[ProjectName]=ContinuousStatsTable[[#This Row],[ProjectName]])*ProjectInfoTable[NumberOfReplications]))</f>
        <v>40</v>
      </c>
      <c r="O1250" s="5" cm="1">
        <f t="array" ref="O1250">IFERROR(AVERAGE(IF((ContinuousStatsTable[GroupByKey]=ContinuousStatsTable[[#This Row],[GroupByKey]]),(ContinuousStatsTable[GroupByKey]=ContinuousStatsTable[[#This Row],[GroupByKey]])*ContinuousStatsTable[Average])),0)</f>
        <v>0</v>
      </c>
      <c r="P1250" s="5" cm="1">
        <f t="array" ref="P1250">IFERROR(_xlfn.STDEV.S(IF((ContinuousStatsTable[GroupByKey]=ContinuousStatsTable[[#This Row],[GroupByKey]]),(ContinuousStatsTable[GroupByKey]=ContinuousStatsTable[[#This Row],[GroupByKey]])*ContinuousStatsTable[Average])),0)</f>
        <v>0</v>
      </c>
      <c r="Q1250" s="5" cm="1">
        <f t="array" ref="Q1250">MAX(IF((ProjectInfoTable[ProjectName]=ContinuousStatsTable[[#This Row],[ProjectName]]),(ProjectInfoTable[ProjectName]=ContinuousStatsTable[[#This Row],[ProjectName]])*ProjectInfoTable[ConfidenceInterval]))</f>
        <v>0.95</v>
      </c>
      <c r="R1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0" s="5" cm="1">
        <f t="array" ref="S1250">MIN(IF((ContinuousStatsTable[GroupByKey]=ContinuousStatsTable[[#This Row],[GroupByKey]]),(ContinuousStatsTable[GroupByKey]=ContinuousStatsTable[[#This Row],[GroupByKey]])*ContinuousStatsTable[Average]))</f>
        <v>0</v>
      </c>
      <c r="T1250" s="5" cm="1">
        <f t="array" ref="T1250">MAX(IF((ContinuousStatsTable[GroupByKey]=ContinuousStatsTable[[#This Row],[GroupByKey]]),(ContinuousStatsTable[GroupByKey]=ContinuousStatsTable[[#This Row],[GroupByKey]])*ContinuousStatsTable[Average]))</f>
        <v>0</v>
      </c>
      <c r="U1250" s="5">
        <f>IF((ContinuousStatsTable[[#This Row],[RepsRequested]]&gt;1),ContinuousStatsTable[[#This Row],[HalfWidth]],ContinuousStatsTable[[#This Row],[BatchMeansHalfWidth]])</f>
        <v>0</v>
      </c>
    </row>
    <row r="1251" spans="1:21" x14ac:dyDescent="0.35">
      <c r="A1251" t="s">
        <v>68</v>
      </c>
      <c r="B1251" t="s">
        <v>70</v>
      </c>
      <c r="C1251">
        <v>28</v>
      </c>
      <c r="D1251" t="s">
        <v>111</v>
      </c>
      <c r="E1251" t="s">
        <v>103</v>
      </c>
      <c r="F1251" t="s">
        <v>102</v>
      </c>
      <c r="G1251">
        <v>0</v>
      </c>
      <c r="H1251">
        <v>2E+20</v>
      </c>
      <c r="I1251">
        <v>0</v>
      </c>
      <c r="J1251">
        <v>0</v>
      </c>
      <c r="K1251">
        <v>0</v>
      </c>
      <c r="L1251">
        <v>0</v>
      </c>
      <c r="M125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251" s="5" cm="1">
        <f t="array" ref="N1251">MAX(IF((ProjectInfoTable[ProjectName]=ContinuousStatsTable[[#This Row],[ProjectName]]),(ProjectInfoTable[ProjectName]=ContinuousStatsTable[[#This Row],[ProjectName]])*ProjectInfoTable[NumberOfReplications]))</f>
        <v>40</v>
      </c>
      <c r="O1251" s="5" cm="1">
        <f t="array" ref="O1251">IFERROR(AVERAGE(IF((ContinuousStatsTable[GroupByKey]=ContinuousStatsTable[[#This Row],[GroupByKey]]),(ContinuousStatsTable[GroupByKey]=ContinuousStatsTable[[#This Row],[GroupByKey]])*ContinuousStatsTable[Average])),0)</f>
        <v>0</v>
      </c>
      <c r="P1251" s="5" cm="1">
        <f t="array" ref="P1251">IFERROR(_xlfn.STDEV.S(IF((ContinuousStatsTable[GroupByKey]=ContinuousStatsTable[[#This Row],[GroupByKey]]),(ContinuousStatsTable[GroupByKey]=ContinuousStatsTable[[#This Row],[GroupByKey]])*ContinuousStatsTable[Average])),0)</f>
        <v>0</v>
      </c>
      <c r="Q1251" s="5" cm="1">
        <f t="array" ref="Q1251">MAX(IF((ProjectInfoTable[ProjectName]=ContinuousStatsTable[[#This Row],[ProjectName]]),(ProjectInfoTable[ProjectName]=ContinuousStatsTable[[#This Row],[ProjectName]])*ProjectInfoTable[ConfidenceInterval]))</f>
        <v>0.95</v>
      </c>
      <c r="R1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1" s="5" cm="1">
        <f t="array" ref="S1251">MIN(IF((ContinuousStatsTable[GroupByKey]=ContinuousStatsTable[[#This Row],[GroupByKey]]),(ContinuousStatsTable[GroupByKey]=ContinuousStatsTable[[#This Row],[GroupByKey]])*ContinuousStatsTable[Average]))</f>
        <v>0</v>
      </c>
      <c r="T1251" s="5" cm="1">
        <f t="array" ref="T1251">MAX(IF((ContinuousStatsTable[GroupByKey]=ContinuousStatsTable[[#This Row],[GroupByKey]]),(ContinuousStatsTable[GroupByKey]=ContinuousStatsTable[[#This Row],[GroupByKey]])*ContinuousStatsTable[Average]))</f>
        <v>0</v>
      </c>
      <c r="U1251" s="5">
        <f>IF((ContinuousStatsTable[[#This Row],[RepsRequested]]&gt;1),ContinuousStatsTable[[#This Row],[HalfWidth]],ContinuousStatsTable[[#This Row],[BatchMeansHalfWidth]])</f>
        <v>0</v>
      </c>
    </row>
    <row r="1252" spans="1:21" x14ac:dyDescent="0.35">
      <c r="A1252" t="s">
        <v>68</v>
      </c>
      <c r="B1252" t="s">
        <v>70</v>
      </c>
      <c r="C1252">
        <v>28</v>
      </c>
      <c r="D1252" t="s">
        <v>111</v>
      </c>
      <c r="E1252" t="s">
        <v>104</v>
      </c>
      <c r="F1252" t="s">
        <v>102</v>
      </c>
      <c r="G1252">
        <v>3</v>
      </c>
      <c r="H1252">
        <v>2E+20</v>
      </c>
      <c r="I1252">
        <v>3</v>
      </c>
      <c r="J1252">
        <v>3</v>
      </c>
      <c r="K1252">
        <v>3</v>
      </c>
      <c r="L1252">
        <v>0</v>
      </c>
      <c r="M125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252" s="5" cm="1">
        <f t="array" ref="N1252">MAX(IF((ProjectInfoTable[ProjectName]=ContinuousStatsTable[[#This Row],[ProjectName]]),(ProjectInfoTable[ProjectName]=ContinuousStatsTable[[#This Row],[ProjectName]])*ProjectInfoTable[NumberOfReplications]))</f>
        <v>40</v>
      </c>
      <c r="O1252" s="5" cm="1">
        <f t="array" ref="O1252">IFERROR(AVERAGE(IF((ContinuousStatsTable[GroupByKey]=ContinuousStatsTable[[#This Row],[GroupByKey]]),(ContinuousStatsTable[GroupByKey]=ContinuousStatsTable[[#This Row],[GroupByKey]])*ContinuousStatsTable[Average])),0)</f>
        <v>3</v>
      </c>
      <c r="P1252" s="5" cm="1">
        <f t="array" ref="P1252">IFERROR(_xlfn.STDEV.S(IF((ContinuousStatsTable[GroupByKey]=ContinuousStatsTable[[#This Row],[GroupByKey]]),(ContinuousStatsTable[GroupByKey]=ContinuousStatsTable[[#This Row],[GroupByKey]])*ContinuousStatsTable[Average])),0)</f>
        <v>0</v>
      </c>
      <c r="Q1252" s="5" cm="1">
        <f t="array" ref="Q1252">MAX(IF((ProjectInfoTable[ProjectName]=ContinuousStatsTable[[#This Row],[ProjectName]]),(ProjectInfoTable[ProjectName]=ContinuousStatsTable[[#This Row],[ProjectName]])*ProjectInfoTable[ConfidenceInterval]))</f>
        <v>0.95</v>
      </c>
      <c r="R1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2" s="5" cm="1">
        <f t="array" ref="S1252">MIN(IF((ContinuousStatsTable[GroupByKey]=ContinuousStatsTable[[#This Row],[GroupByKey]]),(ContinuousStatsTable[GroupByKey]=ContinuousStatsTable[[#This Row],[GroupByKey]])*ContinuousStatsTable[Average]))</f>
        <v>3</v>
      </c>
      <c r="T1252" s="5" cm="1">
        <f t="array" ref="T1252">MAX(IF((ContinuousStatsTable[GroupByKey]=ContinuousStatsTable[[#This Row],[GroupByKey]]),(ContinuousStatsTable[GroupByKey]=ContinuousStatsTable[[#This Row],[GroupByKey]])*ContinuousStatsTable[Average]))</f>
        <v>3</v>
      </c>
      <c r="U1252" s="5">
        <f>IF((ContinuousStatsTable[[#This Row],[RepsRequested]]&gt;1),ContinuousStatsTable[[#This Row],[HalfWidth]],ContinuousStatsTable[[#This Row],[BatchMeansHalfWidth]])</f>
        <v>0</v>
      </c>
    </row>
    <row r="1253" spans="1:21" x14ac:dyDescent="0.35">
      <c r="A1253" t="s">
        <v>68</v>
      </c>
      <c r="B1253" t="s">
        <v>70</v>
      </c>
      <c r="C1253">
        <v>28</v>
      </c>
      <c r="D1253" t="s">
        <v>112</v>
      </c>
      <c r="E1253" t="s">
        <v>101</v>
      </c>
      <c r="F1253" t="s">
        <v>102</v>
      </c>
      <c r="G1253">
        <v>8.4550793418405504E-2</v>
      </c>
      <c r="H1253">
        <v>2E+20</v>
      </c>
      <c r="I1253">
        <v>0</v>
      </c>
      <c r="J1253">
        <v>1</v>
      </c>
      <c r="K1253">
        <v>4.1666666666666699E-2</v>
      </c>
      <c r="L1253">
        <v>0</v>
      </c>
      <c r="M125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253" s="5" cm="1">
        <f t="array" ref="N1253">MAX(IF((ProjectInfoTable[ProjectName]=ContinuousStatsTable[[#This Row],[ProjectName]]),(ProjectInfoTable[ProjectName]=ContinuousStatsTable[[#This Row],[ProjectName]])*ProjectInfoTable[NumberOfReplications]))</f>
        <v>40</v>
      </c>
      <c r="O1253" s="5" cm="1">
        <f t="array" ref="O125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253" s="5" cm="1">
        <f t="array" ref="P125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253" s="5" cm="1">
        <f t="array" ref="Q1253">MAX(IF((ProjectInfoTable[ProjectName]=ContinuousStatsTable[[#This Row],[ProjectName]]),(ProjectInfoTable[ProjectName]=ContinuousStatsTable[[#This Row],[ProjectName]])*ProjectInfoTable[ConfidenceInterval]))</f>
        <v>0.95</v>
      </c>
      <c r="R1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253" s="5" cm="1">
        <f t="array" ref="S1253">MIN(IF((ContinuousStatsTable[GroupByKey]=ContinuousStatsTable[[#This Row],[GroupByKey]]),(ContinuousStatsTable[GroupByKey]=ContinuousStatsTable[[#This Row],[GroupByKey]])*ContinuousStatsTable[Average]))</f>
        <v>2.6917362930432401E-2</v>
      </c>
      <c r="T1253" s="5" cm="1">
        <f t="array" ref="T1253">MAX(IF((ContinuousStatsTable[GroupByKey]=ContinuousStatsTable[[#This Row],[GroupByKey]]),(ContinuousStatsTable[GroupByKey]=ContinuousStatsTable[[#This Row],[GroupByKey]])*ContinuousStatsTable[Average]))</f>
        <v>0.16976135707510301</v>
      </c>
      <c r="U1253" s="5">
        <f>IF((ContinuousStatsTable[[#This Row],[RepsRequested]]&gt;1),ContinuousStatsTable[[#This Row],[HalfWidth]],ContinuousStatsTable[[#This Row],[BatchMeansHalfWidth]])</f>
        <v>9.6705244070255485E-3</v>
      </c>
    </row>
    <row r="1254" spans="1:21" x14ac:dyDescent="0.35">
      <c r="A1254" t="s">
        <v>68</v>
      </c>
      <c r="B1254" t="s">
        <v>70</v>
      </c>
      <c r="C1254">
        <v>28</v>
      </c>
      <c r="D1254" t="s">
        <v>112</v>
      </c>
      <c r="E1254" t="s">
        <v>103</v>
      </c>
      <c r="F1254" t="s">
        <v>102</v>
      </c>
      <c r="G1254">
        <v>2.56654458116869</v>
      </c>
      <c r="H1254">
        <v>2E+20</v>
      </c>
      <c r="I1254">
        <v>0</v>
      </c>
      <c r="J1254">
        <v>18</v>
      </c>
      <c r="K1254">
        <v>2</v>
      </c>
      <c r="L1254">
        <v>0</v>
      </c>
      <c r="M125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254" s="5" cm="1">
        <f t="array" ref="N1254">MAX(IF((ProjectInfoTable[ProjectName]=ContinuousStatsTable[[#This Row],[ProjectName]]),(ProjectInfoTable[ProjectName]=ContinuousStatsTable[[#This Row],[ProjectName]])*ProjectInfoTable[NumberOfReplications]))</f>
        <v>40</v>
      </c>
      <c r="O1254" s="5" cm="1">
        <f t="array" ref="O125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254" s="5" cm="1">
        <f t="array" ref="P125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254" s="5" cm="1">
        <f t="array" ref="Q1254">MAX(IF((ProjectInfoTable[ProjectName]=ContinuousStatsTable[[#This Row],[ProjectName]]),(ProjectInfoTable[ProjectName]=ContinuousStatsTable[[#This Row],[ProjectName]])*ProjectInfoTable[ConfidenceInterval]))</f>
        <v>0.95</v>
      </c>
      <c r="R1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254" s="5" cm="1">
        <f t="array" ref="S1254">MIN(IF((ContinuousStatsTable[GroupByKey]=ContinuousStatsTable[[#This Row],[GroupByKey]]),(ContinuousStatsTable[GroupByKey]=ContinuousStatsTable[[#This Row],[GroupByKey]])*ContinuousStatsTable[Average]))</f>
        <v>1.2588231451035701</v>
      </c>
      <c r="T1254" s="5" cm="1">
        <f t="array" ref="T1254">MAX(IF((ContinuousStatsTable[GroupByKey]=ContinuousStatsTable[[#This Row],[GroupByKey]]),(ContinuousStatsTable[GroupByKey]=ContinuousStatsTable[[#This Row],[GroupByKey]])*ContinuousStatsTable[Average]))</f>
        <v>4.9134925203039197</v>
      </c>
      <c r="U1254" s="5">
        <f>IF((ContinuousStatsTable[[#This Row],[RepsRequested]]&gt;1),ContinuousStatsTable[[#This Row],[HalfWidth]],ContinuousStatsTable[[#This Row],[BatchMeansHalfWidth]])</f>
        <v>0.23893952850585826</v>
      </c>
    </row>
    <row r="1255" spans="1:21" x14ac:dyDescent="0.35">
      <c r="A1255" t="s">
        <v>68</v>
      </c>
      <c r="B1255" t="s">
        <v>70</v>
      </c>
      <c r="C1255">
        <v>28</v>
      </c>
      <c r="D1255" t="s">
        <v>112</v>
      </c>
      <c r="E1255" t="s">
        <v>104</v>
      </c>
      <c r="F1255" t="s">
        <v>102</v>
      </c>
      <c r="G1255">
        <v>42.227920387341001</v>
      </c>
      <c r="H1255">
        <v>2E+20</v>
      </c>
      <c r="I1255">
        <v>0</v>
      </c>
      <c r="J1255">
        <v>48</v>
      </c>
      <c r="K1255">
        <v>48</v>
      </c>
      <c r="L1255">
        <v>0</v>
      </c>
      <c r="M125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255" s="5" cm="1">
        <f t="array" ref="N1255">MAX(IF((ProjectInfoTable[ProjectName]=ContinuousStatsTable[[#This Row],[ProjectName]]),(ProjectInfoTable[ProjectName]=ContinuousStatsTable[[#This Row],[ProjectName]])*ProjectInfoTable[NumberOfReplications]))</f>
        <v>40</v>
      </c>
      <c r="O1255" s="5" cm="1">
        <f t="array" ref="O125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255" s="5" cm="1">
        <f t="array" ref="P125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255" s="5" cm="1">
        <f t="array" ref="Q1255">MAX(IF((ProjectInfoTable[ProjectName]=ContinuousStatsTable[[#This Row],[ProjectName]]),(ProjectInfoTable[ProjectName]=ContinuousStatsTable[[#This Row],[ProjectName]])*ProjectInfoTable[ConfidenceInterval]))</f>
        <v>0.95</v>
      </c>
      <c r="R1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255" s="5" cm="1">
        <f t="array" ref="S1255">MIN(IF((ContinuousStatsTable[GroupByKey]=ContinuousStatsTable[[#This Row],[GroupByKey]]),(ContinuousStatsTable[GroupByKey]=ContinuousStatsTable[[#This Row],[GroupByKey]])*ContinuousStatsTable[Average]))</f>
        <v>39.319148936170201</v>
      </c>
      <c r="T1255" s="5" cm="1">
        <f t="array" ref="T1255">MAX(IF((ContinuousStatsTable[GroupByKey]=ContinuousStatsTable[[#This Row],[GroupByKey]]),(ContinuousStatsTable[GroupByKey]=ContinuousStatsTable[[#This Row],[GroupByKey]])*ContinuousStatsTable[Average]))</f>
        <v>43.914893617021299</v>
      </c>
      <c r="U1255" s="5">
        <f>IF((ContinuousStatsTable[[#This Row],[RepsRequested]]&gt;1),ContinuousStatsTable[[#This Row],[HalfWidth]],ContinuousStatsTable[[#This Row],[BatchMeansHalfWidth]])</f>
        <v>0.37377625497939559</v>
      </c>
    </row>
    <row r="1256" spans="1:21" x14ac:dyDescent="0.35">
      <c r="A1256" t="s">
        <v>68</v>
      </c>
      <c r="B1256" t="s">
        <v>70</v>
      </c>
      <c r="C1256">
        <v>28</v>
      </c>
      <c r="D1256" t="s">
        <v>113</v>
      </c>
      <c r="E1256" t="s">
        <v>101</v>
      </c>
      <c r="F1256" t="s">
        <v>102</v>
      </c>
      <c r="G1256">
        <v>2.2089895089523501E-2</v>
      </c>
      <c r="H1256">
        <v>2E+20</v>
      </c>
      <c r="I1256">
        <v>0</v>
      </c>
      <c r="J1256">
        <v>0.55555555555555602</v>
      </c>
      <c r="K1256">
        <v>0</v>
      </c>
      <c r="L1256">
        <v>0</v>
      </c>
      <c r="M125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256" s="5" cm="1">
        <f t="array" ref="N1256">MAX(IF((ProjectInfoTable[ProjectName]=ContinuousStatsTable[[#This Row],[ProjectName]]),(ProjectInfoTable[ProjectName]=ContinuousStatsTable[[#This Row],[ProjectName]])*ProjectInfoTable[NumberOfReplications]))</f>
        <v>40</v>
      </c>
      <c r="O1256" s="5" cm="1">
        <f t="array" ref="O125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256" s="5" cm="1">
        <f t="array" ref="P125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256" s="5" cm="1">
        <f t="array" ref="Q1256">MAX(IF((ProjectInfoTable[ProjectName]=ContinuousStatsTable[[#This Row],[ProjectName]]),(ProjectInfoTable[ProjectName]=ContinuousStatsTable[[#This Row],[ProjectName]])*ProjectInfoTable[ConfidenceInterval]))</f>
        <v>0.95</v>
      </c>
      <c r="R1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256" s="5" cm="1">
        <f t="array" ref="S1256">MIN(IF((ContinuousStatsTable[GroupByKey]=ContinuousStatsTable[[#This Row],[GroupByKey]]),(ContinuousStatsTable[GroupByKey]=ContinuousStatsTable[[#This Row],[GroupByKey]])*ContinuousStatsTable[Average]))</f>
        <v>1.9285676078063401E-2</v>
      </c>
      <c r="T1256" s="5" cm="1">
        <f t="array" ref="T1256">MAX(IF((ContinuousStatsTable[GroupByKey]=ContinuousStatsTable[[#This Row],[GroupByKey]]),(ContinuousStatsTable[GroupByKey]=ContinuousStatsTable[[#This Row],[GroupByKey]])*ContinuousStatsTable[Average]))</f>
        <v>4.8625620211652898E-2</v>
      </c>
      <c r="U1256" s="5">
        <f>IF((ContinuousStatsTable[[#This Row],[RepsRequested]]&gt;1),ContinuousStatsTable[[#This Row],[HalfWidth]],ContinuousStatsTable[[#This Row],[BatchMeansHalfWidth]])</f>
        <v>2.3250169252848917E-3</v>
      </c>
    </row>
    <row r="1257" spans="1:21" x14ac:dyDescent="0.35">
      <c r="A1257" t="s">
        <v>68</v>
      </c>
      <c r="B1257" t="s">
        <v>70</v>
      </c>
      <c r="C1257">
        <v>28</v>
      </c>
      <c r="D1257" t="s">
        <v>113</v>
      </c>
      <c r="E1257" t="s">
        <v>103</v>
      </c>
      <c r="F1257" t="s">
        <v>102</v>
      </c>
      <c r="G1257">
        <v>0.79523622322284504</v>
      </c>
      <c r="H1257">
        <v>2E+20</v>
      </c>
      <c r="I1257">
        <v>0</v>
      </c>
      <c r="J1257">
        <v>20</v>
      </c>
      <c r="K1257">
        <v>0</v>
      </c>
      <c r="L1257">
        <v>0</v>
      </c>
      <c r="M125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257" s="5" cm="1">
        <f t="array" ref="N1257">MAX(IF((ProjectInfoTable[ProjectName]=ContinuousStatsTable[[#This Row],[ProjectName]]),(ProjectInfoTable[ProjectName]=ContinuousStatsTable[[#This Row],[ProjectName]])*ProjectInfoTable[NumberOfReplications]))</f>
        <v>40</v>
      </c>
      <c r="O1257" s="5" cm="1">
        <f t="array" ref="O125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257" s="5" cm="1">
        <f t="array" ref="P125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257" s="5" cm="1">
        <f t="array" ref="Q1257">MAX(IF((ProjectInfoTable[ProjectName]=ContinuousStatsTable[[#This Row],[ProjectName]]),(ProjectInfoTable[ProjectName]=ContinuousStatsTable[[#This Row],[ProjectName]])*ProjectInfoTable[ConfidenceInterval]))</f>
        <v>0.95</v>
      </c>
      <c r="R1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257" s="5" cm="1">
        <f t="array" ref="S1257">MIN(IF((ContinuousStatsTable[GroupByKey]=ContinuousStatsTable[[#This Row],[GroupByKey]]),(ContinuousStatsTable[GroupByKey]=ContinuousStatsTable[[#This Row],[GroupByKey]])*ContinuousStatsTable[Average]))</f>
        <v>0.49501686695507002</v>
      </c>
      <c r="T1257" s="5" cm="1">
        <f t="array" ref="T1257">MAX(IF((ContinuousStatsTable[GroupByKey]=ContinuousStatsTable[[#This Row],[GroupByKey]]),(ContinuousStatsTable[GroupByKey]=ContinuousStatsTable[[#This Row],[GroupByKey]])*ContinuousStatsTable[Average]))</f>
        <v>1.34083283444468</v>
      </c>
      <c r="U1257" s="5">
        <f>IF((ContinuousStatsTable[[#This Row],[RepsRequested]]&gt;1),ContinuousStatsTable[[#This Row],[HalfWidth]],ContinuousStatsTable[[#This Row],[BatchMeansHalfWidth]])</f>
        <v>6.3703063430586918E-2</v>
      </c>
    </row>
    <row r="1258" spans="1:21" x14ac:dyDescent="0.35">
      <c r="A1258" t="s">
        <v>68</v>
      </c>
      <c r="B1258" t="s">
        <v>70</v>
      </c>
      <c r="C1258">
        <v>28</v>
      </c>
      <c r="D1258" t="s">
        <v>113</v>
      </c>
      <c r="E1258" t="s">
        <v>104</v>
      </c>
      <c r="F1258" t="s">
        <v>102</v>
      </c>
      <c r="G1258">
        <v>34.468085106383</v>
      </c>
      <c r="H1258">
        <v>2E+20</v>
      </c>
      <c r="I1258">
        <v>0</v>
      </c>
      <c r="J1258">
        <v>36</v>
      </c>
      <c r="K1258">
        <v>36</v>
      </c>
      <c r="L1258">
        <v>0</v>
      </c>
      <c r="M125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258" s="5" cm="1">
        <f t="array" ref="N1258">MAX(IF((ProjectInfoTable[ProjectName]=ContinuousStatsTable[[#This Row],[ProjectName]]),(ProjectInfoTable[ProjectName]=ContinuousStatsTable[[#This Row],[ProjectName]])*ProjectInfoTable[NumberOfReplications]))</f>
        <v>40</v>
      </c>
      <c r="O1258" s="5" cm="1">
        <f t="array" ref="O125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258" s="5" cm="1">
        <f t="array" ref="P125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258" s="5" cm="1">
        <f t="array" ref="Q1258">MAX(IF((ProjectInfoTable[ProjectName]=ContinuousStatsTable[[#This Row],[ProjectName]]),(ProjectInfoTable[ProjectName]=ContinuousStatsTable[[#This Row],[ProjectName]])*ProjectInfoTable[ConfidenceInterval]))</f>
        <v>0.95</v>
      </c>
      <c r="R1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258" s="5" cm="1">
        <f t="array" ref="S1258">MIN(IF((ContinuousStatsTable[GroupByKey]=ContinuousStatsTable[[#This Row],[GroupByKey]]),(ContinuousStatsTable[GroupByKey]=ContinuousStatsTable[[#This Row],[GroupByKey]])*ContinuousStatsTable[Average]))</f>
        <v>33.840029614371403</v>
      </c>
      <c r="T1258" s="5" cm="1">
        <f t="array" ref="T1258">MAX(IF((ContinuousStatsTable[GroupByKey]=ContinuousStatsTable[[#This Row],[GroupByKey]]),(ContinuousStatsTable[GroupByKey]=ContinuousStatsTable[[#This Row],[GroupByKey]])*ContinuousStatsTable[Average]))</f>
        <v>34.468085106383</v>
      </c>
      <c r="U1258" s="5">
        <f>IF((ContinuousStatsTable[[#This Row],[RepsRequested]]&gt;1),ContinuousStatsTable[[#This Row],[HalfWidth]],ContinuousStatsTable[[#This Row],[BatchMeansHalfWidth]])</f>
        <v>5.7059994756210479E-2</v>
      </c>
    </row>
    <row r="1259" spans="1:21" x14ac:dyDescent="0.35">
      <c r="A1259" t="s">
        <v>68</v>
      </c>
      <c r="B1259" t="s">
        <v>70</v>
      </c>
      <c r="C1259">
        <v>28</v>
      </c>
      <c r="D1259" t="s">
        <v>114</v>
      </c>
      <c r="E1259" t="s">
        <v>101</v>
      </c>
      <c r="F1259" t="s">
        <v>102</v>
      </c>
      <c r="G1259">
        <v>9.6230006842211405E-2</v>
      </c>
      <c r="H1259">
        <v>2E+20</v>
      </c>
      <c r="I1259">
        <v>0</v>
      </c>
      <c r="J1259">
        <v>1</v>
      </c>
      <c r="K1259">
        <v>0.25</v>
      </c>
      <c r="L1259">
        <v>0</v>
      </c>
      <c r="M125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259" s="5" cm="1">
        <f t="array" ref="N1259">MAX(IF((ProjectInfoTable[ProjectName]=ContinuousStatsTable[[#This Row],[ProjectName]]),(ProjectInfoTable[ProjectName]=ContinuousStatsTable[[#This Row],[ProjectName]])*ProjectInfoTable[NumberOfReplications]))</f>
        <v>40</v>
      </c>
      <c r="O1259" s="5" cm="1">
        <f t="array" ref="O125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259" s="5" cm="1">
        <f t="array" ref="P125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259" s="5" cm="1">
        <f t="array" ref="Q1259">MAX(IF((ProjectInfoTable[ProjectName]=ContinuousStatsTable[[#This Row],[ProjectName]]),(ProjectInfoTable[ProjectName]=ContinuousStatsTable[[#This Row],[ProjectName]])*ProjectInfoTable[ConfidenceInterval]))</f>
        <v>0.95</v>
      </c>
      <c r="R1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259" s="5" cm="1">
        <f t="array" ref="S1259">MIN(IF((ContinuousStatsTable[GroupByKey]=ContinuousStatsTable[[#This Row],[GroupByKey]]),(ContinuousStatsTable[GroupByKey]=ContinuousStatsTable[[#This Row],[GroupByKey]])*ContinuousStatsTable[Average]))</f>
        <v>5.2407092959504499E-2</v>
      </c>
      <c r="T1259" s="5" cm="1">
        <f t="array" ref="T1259">MAX(IF((ContinuousStatsTable[GroupByKey]=ContinuousStatsTable[[#This Row],[GroupByKey]]),(ContinuousStatsTable[GroupByKey]=ContinuousStatsTable[[#This Row],[GroupByKey]])*ContinuousStatsTable[Average]))</f>
        <v>0.13103116230963199</v>
      </c>
      <c r="U1259" s="5">
        <f>IF((ContinuousStatsTable[[#This Row],[RepsRequested]]&gt;1),ContinuousStatsTable[[#This Row],[HalfWidth]],ContinuousStatsTable[[#This Row],[BatchMeansHalfWidth]])</f>
        <v>7.2364318332914495E-3</v>
      </c>
    </row>
    <row r="1260" spans="1:21" x14ac:dyDescent="0.35">
      <c r="A1260" t="s">
        <v>68</v>
      </c>
      <c r="B1260" t="s">
        <v>70</v>
      </c>
      <c r="C1260">
        <v>28</v>
      </c>
      <c r="D1260" t="s">
        <v>114</v>
      </c>
      <c r="E1260" t="s">
        <v>103</v>
      </c>
      <c r="F1260" t="s">
        <v>102</v>
      </c>
      <c r="G1260">
        <v>2.3078271874877201</v>
      </c>
      <c r="H1260">
        <v>2E+20</v>
      </c>
      <c r="I1260">
        <v>0</v>
      </c>
      <c r="J1260">
        <v>14</v>
      </c>
      <c r="K1260">
        <v>9</v>
      </c>
      <c r="L1260">
        <v>0</v>
      </c>
      <c r="M126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260" s="5" cm="1">
        <f t="array" ref="N1260">MAX(IF((ProjectInfoTable[ProjectName]=ContinuousStatsTable[[#This Row],[ProjectName]]),(ProjectInfoTable[ProjectName]=ContinuousStatsTable[[#This Row],[ProjectName]])*ProjectInfoTable[NumberOfReplications]))</f>
        <v>40</v>
      </c>
      <c r="O1260" s="5" cm="1">
        <f t="array" ref="O126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260" s="5" cm="1">
        <f t="array" ref="P126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260" s="5" cm="1">
        <f t="array" ref="Q1260">MAX(IF((ProjectInfoTable[ProjectName]=ContinuousStatsTable[[#This Row],[ProjectName]]),(ProjectInfoTable[ProjectName]=ContinuousStatsTable[[#This Row],[ProjectName]])*ProjectInfoTable[ConfidenceInterval]))</f>
        <v>0.95</v>
      </c>
      <c r="R1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260" s="5" cm="1">
        <f t="array" ref="S1260">MIN(IF((ContinuousStatsTable[GroupByKey]=ContinuousStatsTable[[#This Row],[GroupByKey]]),(ContinuousStatsTable[GroupByKey]=ContinuousStatsTable[[#This Row],[GroupByKey]])*ContinuousStatsTable[Average]))</f>
        <v>1.4135292926674801</v>
      </c>
      <c r="T1260" s="5" cm="1">
        <f t="array" ref="T1260">MAX(IF((ContinuousStatsTable[GroupByKey]=ContinuousStatsTable[[#This Row],[GroupByKey]]),(ContinuousStatsTable[GroupByKey]=ContinuousStatsTable[[#This Row],[GroupByKey]])*ContinuousStatsTable[Average]))</f>
        <v>3.63156438765147</v>
      </c>
      <c r="U1260" s="5">
        <f>IF((ContinuousStatsTable[[#This Row],[RepsRequested]]&gt;1),ContinuousStatsTable[[#This Row],[HalfWidth]],ContinuousStatsTable[[#This Row],[BatchMeansHalfWidth]])</f>
        <v>0.17088156037632463</v>
      </c>
    </row>
    <row r="1261" spans="1:21" x14ac:dyDescent="0.35">
      <c r="A1261" t="s">
        <v>68</v>
      </c>
      <c r="B1261" t="s">
        <v>70</v>
      </c>
      <c r="C1261">
        <v>28</v>
      </c>
      <c r="D1261" t="s">
        <v>114</v>
      </c>
      <c r="E1261" t="s">
        <v>104</v>
      </c>
      <c r="F1261" t="s">
        <v>102</v>
      </c>
      <c r="G1261">
        <v>33.1906201681794</v>
      </c>
      <c r="H1261">
        <v>2E+20</v>
      </c>
      <c r="I1261">
        <v>0</v>
      </c>
      <c r="J1261">
        <v>36</v>
      </c>
      <c r="K1261">
        <v>36</v>
      </c>
      <c r="L1261">
        <v>0</v>
      </c>
      <c r="M126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261" s="5" cm="1">
        <f t="array" ref="N1261">MAX(IF((ProjectInfoTable[ProjectName]=ContinuousStatsTable[[#This Row],[ProjectName]]),(ProjectInfoTable[ProjectName]=ContinuousStatsTable[[#This Row],[ProjectName]])*ProjectInfoTable[NumberOfReplications]))</f>
        <v>40</v>
      </c>
      <c r="O1261" s="5" cm="1">
        <f t="array" ref="O126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261" s="5" cm="1">
        <f t="array" ref="P126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261" s="5" cm="1">
        <f t="array" ref="Q1261">MAX(IF((ProjectInfoTable[ProjectName]=ContinuousStatsTable[[#This Row],[ProjectName]]),(ProjectInfoTable[ProjectName]=ContinuousStatsTable[[#This Row],[ProjectName]])*ProjectInfoTable[ConfidenceInterval]))</f>
        <v>0.95</v>
      </c>
      <c r="R1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261" s="5" cm="1">
        <f t="array" ref="S1261">MIN(IF((ContinuousStatsTable[GroupByKey]=ContinuousStatsTable[[#This Row],[GroupByKey]]),(ContinuousStatsTable[GroupByKey]=ContinuousStatsTable[[#This Row],[GroupByKey]])*ContinuousStatsTable[Average]))</f>
        <v>32.66897321215</v>
      </c>
      <c r="T1261" s="5" cm="1">
        <f t="array" ref="T1261">MAX(IF((ContinuousStatsTable[GroupByKey]=ContinuousStatsTable[[#This Row],[GroupByKey]]),(ContinuousStatsTable[GroupByKey]=ContinuousStatsTable[[#This Row],[GroupByKey]])*ContinuousStatsTable[Average]))</f>
        <v>34.468085106383</v>
      </c>
      <c r="U1261" s="5">
        <f>IF((ContinuousStatsTable[[#This Row],[RepsRequested]]&gt;1),ContinuousStatsTable[[#This Row],[HalfWidth]],ContinuousStatsTable[[#This Row],[BatchMeansHalfWidth]])</f>
        <v>0.15911903310216846</v>
      </c>
    </row>
    <row r="1262" spans="1:21" x14ac:dyDescent="0.35">
      <c r="A1262" t="s">
        <v>68</v>
      </c>
      <c r="B1262" t="s">
        <v>70</v>
      </c>
      <c r="C1262">
        <v>29</v>
      </c>
      <c r="D1262" t="s">
        <v>71</v>
      </c>
      <c r="E1262" t="s">
        <v>98</v>
      </c>
      <c r="F1262" t="s">
        <v>73</v>
      </c>
      <c r="G1262">
        <v>9.1489705778618299E-2</v>
      </c>
      <c r="H1262">
        <v>2E+20</v>
      </c>
      <c r="I1262">
        <v>0</v>
      </c>
      <c r="J1262">
        <v>4</v>
      </c>
      <c r="K1262">
        <v>0</v>
      </c>
      <c r="L1262">
        <v>0</v>
      </c>
      <c r="M126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262" s="5" cm="1">
        <f t="array" ref="N1262">MAX(IF((ProjectInfoTable[ProjectName]=ContinuousStatsTable[[#This Row],[ProjectName]]),(ProjectInfoTable[ProjectName]=ContinuousStatsTable[[#This Row],[ProjectName]])*ProjectInfoTable[NumberOfReplications]))</f>
        <v>40</v>
      </c>
      <c r="O1262" s="5" cm="1">
        <f t="array" ref="O126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262" s="5" cm="1">
        <f t="array" ref="P126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262" s="5" cm="1">
        <f t="array" ref="Q1262">MAX(IF((ProjectInfoTable[ProjectName]=ContinuousStatsTable[[#This Row],[ProjectName]]),(ProjectInfoTable[ProjectName]=ContinuousStatsTable[[#This Row],[ProjectName]])*ProjectInfoTable[ConfidenceInterval]))</f>
        <v>0.95</v>
      </c>
      <c r="R1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262" s="5" cm="1">
        <f t="array" ref="S1262">MIN(IF((ContinuousStatsTable[GroupByKey]=ContinuousStatsTable[[#This Row],[GroupByKey]]),(ContinuousStatsTable[GroupByKey]=ContinuousStatsTable[[#This Row],[GroupByKey]])*ContinuousStatsTable[Average]))</f>
        <v>0</v>
      </c>
      <c r="T1262" s="5" cm="1">
        <f t="array" ref="T1262">MAX(IF((ContinuousStatsTable[GroupByKey]=ContinuousStatsTable[[#This Row],[GroupByKey]]),(ContinuousStatsTable[GroupByKey]=ContinuousStatsTable[[#This Row],[GroupByKey]])*ContinuousStatsTable[Average]))</f>
        <v>0.39810019353189602</v>
      </c>
      <c r="U1262" s="5">
        <f>IF((ContinuousStatsTable[[#This Row],[RepsRequested]]&gt;1),ContinuousStatsTable[[#This Row],[HalfWidth]],ContinuousStatsTable[[#This Row],[BatchMeansHalfWidth]])</f>
        <v>3.517181568707349E-2</v>
      </c>
    </row>
    <row r="1263" spans="1:21" x14ac:dyDescent="0.35">
      <c r="A1263" t="s">
        <v>68</v>
      </c>
      <c r="B1263" t="s">
        <v>70</v>
      </c>
      <c r="C1263">
        <v>29</v>
      </c>
      <c r="D1263" t="s">
        <v>77</v>
      </c>
      <c r="E1263" t="s">
        <v>98</v>
      </c>
      <c r="F1263" t="s">
        <v>73</v>
      </c>
      <c r="G1263">
        <v>15.570990530925201</v>
      </c>
      <c r="H1263">
        <v>3E+20</v>
      </c>
      <c r="I1263">
        <v>0</v>
      </c>
      <c r="J1263">
        <v>49</v>
      </c>
      <c r="K1263">
        <v>5</v>
      </c>
      <c r="L1263">
        <v>0</v>
      </c>
      <c r="M126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263" s="5" cm="1">
        <f t="array" ref="N1263">MAX(IF((ProjectInfoTable[ProjectName]=ContinuousStatsTable[[#This Row],[ProjectName]]),(ProjectInfoTable[ProjectName]=ContinuousStatsTable[[#This Row],[ProjectName]])*ProjectInfoTable[NumberOfReplications]))</f>
        <v>40</v>
      </c>
      <c r="O1263" s="5" cm="1">
        <f t="array" ref="O126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263" s="5" cm="1">
        <f t="array" ref="P126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263" s="5" cm="1">
        <f t="array" ref="Q1263">MAX(IF((ProjectInfoTable[ProjectName]=ContinuousStatsTable[[#This Row],[ProjectName]]),(ProjectInfoTable[ProjectName]=ContinuousStatsTable[[#This Row],[ProjectName]])*ProjectInfoTable[ConfidenceInterval]))</f>
        <v>0.95</v>
      </c>
      <c r="R1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263" s="5" cm="1">
        <f t="array" ref="S1263">MIN(IF((ContinuousStatsTable[GroupByKey]=ContinuousStatsTable[[#This Row],[GroupByKey]]),(ContinuousStatsTable[GroupByKey]=ContinuousStatsTable[[#This Row],[GroupByKey]])*ContinuousStatsTable[Average]))</f>
        <v>1.97697145350313</v>
      </c>
      <c r="T1263" s="5" cm="1">
        <f t="array" ref="T1263">MAX(IF((ContinuousStatsTable[GroupByKey]=ContinuousStatsTable[[#This Row],[GroupByKey]]),(ContinuousStatsTable[GroupByKey]=ContinuousStatsTable[[#This Row],[GroupByKey]])*ContinuousStatsTable[Average]))</f>
        <v>41.178919364966802</v>
      </c>
      <c r="U1263" s="5">
        <f>IF((ContinuousStatsTable[[#This Row],[RepsRequested]]&gt;1),ContinuousStatsTable[[#This Row],[HalfWidth]],ContinuousStatsTable[[#This Row],[BatchMeansHalfWidth]])</f>
        <v>3.4233048293887243</v>
      </c>
    </row>
    <row r="1264" spans="1:21" x14ac:dyDescent="0.35">
      <c r="A1264" t="s">
        <v>68</v>
      </c>
      <c r="B1264" t="s">
        <v>70</v>
      </c>
      <c r="C1264">
        <v>29</v>
      </c>
      <c r="D1264" t="s">
        <v>78</v>
      </c>
      <c r="E1264" t="s">
        <v>98</v>
      </c>
      <c r="F1264" t="s">
        <v>73</v>
      </c>
      <c r="G1264">
        <v>6.0310549770037198</v>
      </c>
      <c r="H1264">
        <v>2E+20</v>
      </c>
      <c r="I1264">
        <v>0</v>
      </c>
      <c r="J1264">
        <v>18</v>
      </c>
      <c r="K1264">
        <v>17</v>
      </c>
      <c r="L1264">
        <v>0</v>
      </c>
      <c r="M126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264" s="5" cm="1">
        <f t="array" ref="N1264">MAX(IF((ProjectInfoTable[ProjectName]=ContinuousStatsTable[[#This Row],[ProjectName]]),(ProjectInfoTable[ProjectName]=ContinuousStatsTable[[#This Row],[ProjectName]])*ProjectInfoTable[NumberOfReplications]))</f>
        <v>40</v>
      </c>
      <c r="O1264" s="5" cm="1">
        <f t="array" ref="O126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264" s="5" cm="1">
        <f t="array" ref="P126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264" s="5" cm="1">
        <f t="array" ref="Q1264">MAX(IF((ProjectInfoTable[ProjectName]=ContinuousStatsTable[[#This Row],[ProjectName]]),(ProjectInfoTable[ProjectName]=ContinuousStatsTable[[#This Row],[ProjectName]])*ProjectInfoTable[ConfidenceInterval]))</f>
        <v>0.95</v>
      </c>
      <c r="R1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264" s="5" cm="1">
        <f t="array" ref="S1264">MIN(IF((ContinuousStatsTable[GroupByKey]=ContinuousStatsTable[[#This Row],[GroupByKey]]),(ContinuousStatsTable[GroupByKey]=ContinuousStatsTable[[#This Row],[GroupByKey]])*ContinuousStatsTable[Average]))</f>
        <v>0.454771552839979</v>
      </c>
      <c r="T1264" s="5" cm="1">
        <f t="array" ref="T1264">MAX(IF((ContinuousStatsTable[GroupByKey]=ContinuousStatsTable[[#This Row],[GroupByKey]]),(ContinuousStatsTable[GroupByKey]=ContinuousStatsTable[[#This Row],[GroupByKey]])*ContinuousStatsTable[Average]))</f>
        <v>19.253696848776201</v>
      </c>
      <c r="U1264" s="5">
        <f>IF((ContinuousStatsTable[[#This Row],[RepsRequested]]&gt;1),ContinuousStatsTable[[#This Row],[HalfWidth]],ContinuousStatsTable[[#This Row],[BatchMeansHalfWidth]])</f>
        <v>1.1662037419143689</v>
      </c>
    </row>
    <row r="1265" spans="1:21" x14ac:dyDescent="0.35">
      <c r="A1265" t="s">
        <v>68</v>
      </c>
      <c r="B1265" t="s">
        <v>70</v>
      </c>
      <c r="C1265">
        <v>29</v>
      </c>
      <c r="D1265" t="s">
        <v>79</v>
      </c>
      <c r="E1265" t="s">
        <v>99</v>
      </c>
      <c r="F1265" t="s">
        <v>81</v>
      </c>
      <c r="G1265">
        <v>36.626634054257302</v>
      </c>
      <c r="H1265">
        <v>2E+20</v>
      </c>
      <c r="I1265">
        <v>4</v>
      </c>
      <c r="J1265">
        <v>77</v>
      </c>
      <c r="K1265">
        <v>48</v>
      </c>
      <c r="L1265">
        <v>0</v>
      </c>
      <c r="M126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265" s="5" cm="1">
        <f t="array" ref="N1265">MAX(IF((ProjectInfoTable[ProjectName]=ContinuousStatsTable[[#This Row],[ProjectName]]),(ProjectInfoTable[ProjectName]=ContinuousStatsTable[[#This Row],[ProjectName]])*ProjectInfoTable[NumberOfReplications]))</f>
        <v>40</v>
      </c>
      <c r="O1265" s="5" cm="1">
        <f t="array" ref="O126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265" s="5" cm="1">
        <f t="array" ref="P126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265" s="5" cm="1">
        <f t="array" ref="Q1265">MAX(IF((ProjectInfoTable[ProjectName]=ContinuousStatsTable[[#This Row],[ProjectName]]),(ProjectInfoTable[ProjectName]=ContinuousStatsTable[[#This Row],[ProjectName]])*ProjectInfoTable[ConfidenceInterval]))</f>
        <v>0.95</v>
      </c>
      <c r="R1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265" s="5" cm="1">
        <f t="array" ref="S1265">MIN(IF((ContinuousStatsTable[GroupByKey]=ContinuousStatsTable[[#This Row],[GroupByKey]]),(ContinuousStatsTable[GroupByKey]=ContinuousStatsTable[[#This Row],[GroupByKey]])*ContinuousStatsTable[Average]))</f>
        <v>13.1688445993387</v>
      </c>
      <c r="T1265" s="5" cm="1">
        <f t="array" ref="T1265">MAX(IF((ContinuousStatsTable[GroupByKey]=ContinuousStatsTable[[#This Row],[GroupByKey]]),(ContinuousStatsTable[GroupByKey]=ContinuousStatsTable[[#This Row],[GroupByKey]])*ContinuousStatsTable[Average]))</f>
        <v>68.135346638049199</v>
      </c>
      <c r="U1265" s="5">
        <f>IF((ContinuousStatsTable[[#This Row],[RepsRequested]]&gt;1),ContinuousStatsTable[[#This Row],[HalfWidth]],ContinuousStatsTable[[#This Row],[BatchMeansHalfWidth]])</f>
        <v>4.6926448559231861</v>
      </c>
    </row>
    <row r="1266" spans="1:21" x14ac:dyDescent="0.35">
      <c r="A1266" t="s">
        <v>68</v>
      </c>
      <c r="B1266" t="s">
        <v>70</v>
      </c>
      <c r="C1266">
        <v>29</v>
      </c>
      <c r="D1266" t="s">
        <v>87</v>
      </c>
      <c r="E1266" t="s">
        <v>98</v>
      </c>
      <c r="F1266" t="s">
        <v>73</v>
      </c>
      <c r="G1266">
        <v>0</v>
      </c>
      <c r="H1266">
        <v>2E+20</v>
      </c>
      <c r="I1266">
        <v>0</v>
      </c>
      <c r="J1266">
        <v>0</v>
      </c>
      <c r="K1266">
        <v>0</v>
      </c>
      <c r="L1266">
        <v>0</v>
      </c>
      <c r="M126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266" s="5" cm="1">
        <f t="array" ref="N1266">MAX(IF((ProjectInfoTable[ProjectName]=ContinuousStatsTable[[#This Row],[ProjectName]]),(ProjectInfoTable[ProjectName]=ContinuousStatsTable[[#This Row],[ProjectName]])*ProjectInfoTable[NumberOfReplications]))</f>
        <v>40</v>
      </c>
      <c r="O1266" s="5" cm="1">
        <f t="array" ref="O126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266" s="5" cm="1">
        <f t="array" ref="P126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266" s="5" cm="1">
        <f t="array" ref="Q1266">MAX(IF((ProjectInfoTable[ProjectName]=ContinuousStatsTable[[#This Row],[ProjectName]]),(ProjectInfoTable[ProjectName]=ContinuousStatsTable[[#This Row],[ProjectName]])*ProjectInfoTable[ConfidenceInterval]))</f>
        <v>0.95</v>
      </c>
      <c r="R1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266" s="5" cm="1">
        <f t="array" ref="S1266">MIN(IF((ContinuousStatsTable[GroupByKey]=ContinuousStatsTable[[#This Row],[GroupByKey]]),(ContinuousStatsTable[GroupByKey]=ContinuousStatsTable[[#This Row],[GroupByKey]])*ContinuousStatsTable[Average]))</f>
        <v>0</v>
      </c>
      <c r="T1266" s="5" cm="1">
        <f t="array" ref="T1266">MAX(IF((ContinuousStatsTable[GroupByKey]=ContinuousStatsTable[[#This Row],[GroupByKey]]),(ContinuousStatsTable[GroupByKey]=ContinuousStatsTable[[#This Row],[GroupByKey]])*ContinuousStatsTable[Average]))</f>
        <v>0.33740401833613798</v>
      </c>
      <c r="U1266" s="5">
        <f>IF((ContinuousStatsTable[[#This Row],[RepsRequested]]&gt;1),ContinuousStatsTable[[#This Row],[HalfWidth]],ContinuousStatsTable[[#This Row],[BatchMeansHalfWidth]])</f>
        <v>2.7365839349572658E-2</v>
      </c>
    </row>
    <row r="1267" spans="1:21" x14ac:dyDescent="0.35">
      <c r="A1267" t="s">
        <v>68</v>
      </c>
      <c r="B1267" t="s">
        <v>70</v>
      </c>
      <c r="C1267">
        <v>29</v>
      </c>
      <c r="D1267" t="s">
        <v>100</v>
      </c>
      <c r="E1267" t="s">
        <v>101</v>
      </c>
      <c r="F1267" t="s">
        <v>102</v>
      </c>
      <c r="G1267">
        <v>0.91925497686986002</v>
      </c>
      <c r="H1267">
        <v>2E+20</v>
      </c>
      <c r="I1267">
        <v>0</v>
      </c>
      <c r="J1267">
        <v>1</v>
      </c>
      <c r="K1267">
        <v>1</v>
      </c>
      <c r="L1267">
        <v>0</v>
      </c>
      <c r="M126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267" s="5" cm="1">
        <f t="array" ref="N1267">MAX(IF((ProjectInfoTable[ProjectName]=ContinuousStatsTable[[#This Row],[ProjectName]]),(ProjectInfoTable[ProjectName]=ContinuousStatsTable[[#This Row],[ProjectName]])*ProjectInfoTable[NumberOfReplications]))</f>
        <v>40</v>
      </c>
      <c r="O1267" s="5" cm="1">
        <f t="array" ref="O126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267" s="5" cm="1">
        <f t="array" ref="P126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267" s="5" cm="1">
        <f t="array" ref="Q1267">MAX(IF((ProjectInfoTable[ProjectName]=ContinuousStatsTable[[#This Row],[ProjectName]]),(ProjectInfoTable[ProjectName]=ContinuousStatsTable[[#This Row],[ProjectName]])*ProjectInfoTable[ConfidenceInterval]))</f>
        <v>0.95</v>
      </c>
      <c r="R1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267" s="5" cm="1">
        <f t="array" ref="S1267">MIN(IF((ContinuousStatsTable[GroupByKey]=ContinuousStatsTable[[#This Row],[GroupByKey]]),(ContinuousStatsTable[GroupByKey]=ContinuousStatsTable[[#This Row],[GroupByKey]])*ContinuousStatsTable[Average]))</f>
        <v>0.460239554527484</v>
      </c>
      <c r="T1267" s="5" cm="1">
        <f t="array" ref="T1267">MAX(IF((ContinuousStatsTable[GroupByKey]=ContinuousStatsTable[[#This Row],[GroupByKey]]),(ContinuousStatsTable[GroupByKey]=ContinuousStatsTable[[#This Row],[GroupByKey]])*ContinuousStatsTable[Average]))</f>
        <v>1</v>
      </c>
      <c r="U1267" s="5">
        <f>IF((ContinuousStatsTable[[#This Row],[RepsRequested]]&gt;1),ContinuousStatsTable[[#This Row],[HalfWidth]],ContinuousStatsTable[[#This Row],[BatchMeansHalfWidth]])</f>
        <v>4.1864622421722578E-2</v>
      </c>
    </row>
    <row r="1268" spans="1:21" x14ac:dyDescent="0.35">
      <c r="A1268" t="s">
        <v>68</v>
      </c>
      <c r="B1268" t="s">
        <v>70</v>
      </c>
      <c r="C1268">
        <v>29</v>
      </c>
      <c r="D1268" t="s">
        <v>100</v>
      </c>
      <c r="E1268" t="s">
        <v>103</v>
      </c>
      <c r="F1268" t="s">
        <v>102</v>
      </c>
      <c r="G1268">
        <v>2.7577649306095799</v>
      </c>
      <c r="H1268">
        <v>2E+20</v>
      </c>
      <c r="I1268">
        <v>0</v>
      </c>
      <c r="J1268">
        <v>3</v>
      </c>
      <c r="K1268">
        <v>3</v>
      </c>
      <c r="L1268">
        <v>0</v>
      </c>
      <c r="M126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268" s="5" cm="1">
        <f t="array" ref="N1268">MAX(IF((ProjectInfoTable[ProjectName]=ContinuousStatsTable[[#This Row],[ProjectName]]),(ProjectInfoTable[ProjectName]=ContinuousStatsTable[[#This Row],[ProjectName]])*ProjectInfoTable[NumberOfReplications]))</f>
        <v>40</v>
      </c>
      <c r="O1268" s="5" cm="1">
        <f t="array" ref="O126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268" s="5" cm="1">
        <f t="array" ref="P126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268" s="5" cm="1">
        <f t="array" ref="Q1268">MAX(IF((ProjectInfoTable[ProjectName]=ContinuousStatsTable[[#This Row],[ProjectName]]),(ProjectInfoTable[ProjectName]=ContinuousStatsTable[[#This Row],[ProjectName]])*ProjectInfoTable[ConfidenceInterval]))</f>
        <v>0.95</v>
      </c>
      <c r="R1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268" s="5" cm="1">
        <f t="array" ref="S1268">MIN(IF((ContinuousStatsTable[GroupByKey]=ContinuousStatsTable[[#This Row],[GroupByKey]]),(ContinuousStatsTable[GroupByKey]=ContinuousStatsTable[[#This Row],[GroupByKey]])*ContinuousStatsTable[Average]))</f>
        <v>1.38071866358245</v>
      </c>
      <c r="T1268" s="5" cm="1">
        <f t="array" ref="T1268">MAX(IF((ContinuousStatsTable[GroupByKey]=ContinuousStatsTable[[#This Row],[GroupByKey]]),(ContinuousStatsTable[GroupByKey]=ContinuousStatsTable[[#This Row],[GroupByKey]])*ContinuousStatsTable[Average]))</f>
        <v>3</v>
      </c>
      <c r="U1268" s="5">
        <f>IF((ContinuousStatsTable[[#This Row],[RepsRequested]]&gt;1),ContinuousStatsTable[[#This Row],[HalfWidth]],ContinuousStatsTable[[#This Row],[BatchMeansHalfWidth]])</f>
        <v>0.1255938672651678</v>
      </c>
    </row>
    <row r="1269" spans="1:21" x14ac:dyDescent="0.35">
      <c r="A1269" t="s">
        <v>68</v>
      </c>
      <c r="B1269" t="s">
        <v>70</v>
      </c>
      <c r="C1269">
        <v>29</v>
      </c>
      <c r="D1269" t="s">
        <v>100</v>
      </c>
      <c r="E1269" t="s">
        <v>104</v>
      </c>
      <c r="F1269" t="s">
        <v>102</v>
      </c>
      <c r="G1269">
        <v>3</v>
      </c>
      <c r="H1269">
        <v>2E+20</v>
      </c>
      <c r="I1269">
        <v>3</v>
      </c>
      <c r="J1269">
        <v>3</v>
      </c>
      <c r="K1269">
        <v>3</v>
      </c>
      <c r="L1269">
        <v>0</v>
      </c>
      <c r="M126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269" s="5" cm="1">
        <f t="array" ref="N1269">MAX(IF((ProjectInfoTable[ProjectName]=ContinuousStatsTable[[#This Row],[ProjectName]]),(ProjectInfoTable[ProjectName]=ContinuousStatsTable[[#This Row],[ProjectName]])*ProjectInfoTable[NumberOfReplications]))</f>
        <v>40</v>
      </c>
      <c r="O1269" s="5" cm="1">
        <f t="array" ref="O1269">IFERROR(AVERAGE(IF((ContinuousStatsTable[GroupByKey]=ContinuousStatsTable[[#This Row],[GroupByKey]]),(ContinuousStatsTable[GroupByKey]=ContinuousStatsTable[[#This Row],[GroupByKey]])*ContinuousStatsTable[Average])),0)</f>
        <v>3</v>
      </c>
      <c r="P1269" s="5" cm="1">
        <f t="array" ref="P1269">IFERROR(_xlfn.STDEV.S(IF((ContinuousStatsTable[GroupByKey]=ContinuousStatsTable[[#This Row],[GroupByKey]]),(ContinuousStatsTable[GroupByKey]=ContinuousStatsTable[[#This Row],[GroupByKey]])*ContinuousStatsTable[Average])),0)</f>
        <v>0</v>
      </c>
      <c r="Q1269" s="5" cm="1">
        <f t="array" ref="Q1269">MAX(IF((ProjectInfoTable[ProjectName]=ContinuousStatsTable[[#This Row],[ProjectName]]),(ProjectInfoTable[ProjectName]=ContinuousStatsTable[[#This Row],[ProjectName]])*ProjectInfoTable[ConfidenceInterval]))</f>
        <v>0.95</v>
      </c>
      <c r="R1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9" s="5" cm="1">
        <f t="array" ref="S1269">MIN(IF((ContinuousStatsTable[GroupByKey]=ContinuousStatsTable[[#This Row],[GroupByKey]]),(ContinuousStatsTable[GroupByKey]=ContinuousStatsTable[[#This Row],[GroupByKey]])*ContinuousStatsTable[Average]))</f>
        <v>3</v>
      </c>
      <c r="T1269" s="5" cm="1">
        <f t="array" ref="T1269">MAX(IF((ContinuousStatsTable[GroupByKey]=ContinuousStatsTable[[#This Row],[GroupByKey]]),(ContinuousStatsTable[GroupByKey]=ContinuousStatsTable[[#This Row],[GroupByKey]])*ContinuousStatsTable[Average]))</f>
        <v>3</v>
      </c>
      <c r="U1269" s="5">
        <f>IF((ContinuousStatsTable[[#This Row],[RepsRequested]]&gt;1),ContinuousStatsTable[[#This Row],[HalfWidth]],ContinuousStatsTable[[#This Row],[BatchMeansHalfWidth]])</f>
        <v>0</v>
      </c>
    </row>
    <row r="1270" spans="1:21" x14ac:dyDescent="0.35">
      <c r="A1270" t="s">
        <v>68</v>
      </c>
      <c r="B1270" t="s">
        <v>70</v>
      </c>
      <c r="C1270">
        <v>29</v>
      </c>
      <c r="D1270" t="s">
        <v>105</v>
      </c>
      <c r="E1270" t="s">
        <v>101</v>
      </c>
      <c r="F1270" t="s">
        <v>102</v>
      </c>
      <c r="G1270">
        <v>0.93888469622790605</v>
      </c>
      <c r="H1270">
        <v>2E+20</v>
      </c>
      <c r="I1270">
        <v>0</v>
      </c>
      <c r="J1270">
        <v>1</v>
      </c>
      <c r="K1270">
        <v>1</v>
      </c>
      <c r="L1270">
        <v>0</v>
      </c>
      <c r="M127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270" s="5" cm="1">
        <f t="array" ref="N1270">MAX(IF((ProjectInfoTable[ProjectName]=ContinuousStatsTable[[#This Row],[ProjectName]]),(ProjectInfoTable[ProjectName]=ContinuousStatsTable[[#This Row],[ProjectName]])*ProjectInfoTable[NumberOfReplications]))</f>
        <v>40</v>
      </c>
      <c r="O1270" s="5" cm="1">
        <f t="array" ref="O127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270" s="5" cm="1">
        <f t="array" ref="P127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270" s="5" cm="1">
        <f t="array" ref="Q1270">MAX(IF((ProjectInfoTable[ProjectName]=ContinuousStatsTable[[#This Row],[ProjectName]]),(ProjectInfoTable[ProjectName]=ContinuousStatsTable[[#This Row],[ProjectName]])*ProjectInfoTable[ConfidenceInterval]))</f>
        <v>0.95</v>
      </c>
      <c r="R1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270" s="5" cm="1">
        <f t="array" ref="S1270">MIN(IF((ContinuousStatsTable[GroupByKey]=ContinuousStatsTable[[#This Row],[GroupByKey]]),(ContinuousStatsTable[GroupByKey]=ContinuousStatsTable[[#This Row],[GroupByKey]])*ContinuousStatsTable[Average]))</f>
        <v>0.51093143286290499</v>
      </c>
      <c r="T1270" s="5" cm="1">
        <f t="array" ref="T1270">MAX(IF((ContinuousStatsTable[GroupByKey]=ContinuousStatsTable[[#This Row],[GroupByKey]]),(ContinuousStatsTable[GroupByKey]=ContinuousStatsTable[[#This Row],[GroupByKey]])*ContinuousStatsTable[Average]))</f>
        <v>0.99324124232539002</v>
      </c>
      <c r="U1270" s="5">
        <f>IF((ContinuousStatsTable[[#This Row],[RepsRequested]]&gt;1),ContinuousStatsTable[[#This Row],[HalfWidth]],ContinuousStatsTable[[#This Row],[BatchMeansHalfWidth]])</f>
        <v>3.8036249547188657E-2</v>
      </c>
    </row>
    <row r="1271" spans="1:21" x14ac:dyDescent="0.35">
      <c r="A1271" t="s">
        <v>68</v>
      </c>
      <c r="B1271" t="s">
        <v>70</v>
      </c>
      <c r="C1271">
        <v>29</v>
      </c>
      <c r="D1271" t="s">
        <v>105</v>
      </c>
      <c r="E1271" t="s">
        <v>103</v>
      </c>
      <c r="F1271" t="s">
        <v>102</v>
      </c>
      <c r="G1271">
        <v>1.8777693924558101</v>
      </c>
      <c r="H1271">
        <v>2E+20</v>
      </c>
      <c r="I1271">
        <v>0</v>
      </c>
      <c r="J1271">
        <v>2</v>
      </c>
      <c r="K1271">
        <v>2</v>
      </c>
      <c r="L1271">
        <v>0</v>
      </c>
      <c r="M127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271" s="5" cm="1">
        <f t="array" ref="N1271">MAX(IF((ProjectInfoTable[ProjectName]=ContinuousStatsTable[[#This Row],[ProjectName]]),(ProjectInfoTable[ProjectName]=ContinuousStatsTable[[#This Row],[ProjectName]])*ProjectInfoTable[NumberOfReplications]))</f>
        <v>40</v>
      </c>
      <c r="O1271" s="5" cm="1">
        <f t="array" ref="O127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271" s="5" cm="1">
        <f t="array" ref="P127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271" s="5" cm="1">
        <f t="array" ref="Q1271">MAX(IF((ProjectInfoTable[ProjectName]=ContinuousStatsTable[[#This Row],[ProjectName]]),(ProjectInfoTable[ProjectName]=ContinuousStatsTable[[#This Row],[ProjectName]])*ProjectInfoTable[ConfidenceInterval]))</f>
        <v>0.95</v>
      </c>
      <c r="R1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271" s="5" cm="1">
        <f t="array" ref="S1271">MIN(IF((ContinuousStatsTable[GroupByKey]=ContinuousStatsTable[[#This Row],[GroupByKey]]),(ContinuousStatsTable[GroupByKey]=ContinuousStatsTable[[#This Row],[GroupByKey]])*ContinuousStatsTable[Average]))</f>
        <v>1.02186286572581</v>
      </c>
      <c r="T1271" s="5" cm="1">
        <f t="array" ref="T1271">MAX(IF((ContinuousStatsTable[GroupByKey]=ContinuousStatsTable[[#This Row],[GroupByKey]]),(ContinuousStatsTable[GroupByKey]=ContinuousStatsTable[[#This Row],[GroupByKey]])*ContinuousStatsTable[Average]))</f>
        <v>1.98648248465078</v>
      </c>
      <c r="U1271" s="5">
        <f>IF((ContinuousStatsTable[[#This Row],[RepsRequested]]&gt;1),ContinuousStatsTable[[#This Row],[HalfWidth]],ContinuousStatsTable[[#This Row],[BatchMeansHalfWidth]])</f>
        <v>7.6072499094375606E-2</v>
      </c>
    </row>
    <row r="1272" spans="1:21" x14ac:dyDescent="0.35">
      <c r="A1272" t="s">
        <v>68</v>
      </c>
      <c r="B1272" t="s">
        <v>70</v>
      </c>
      <c r="C1272">
        <v>29</v>
      </c>
      <c r="D1272" t="s">
        <v>105</v>
      </c>
      <c r="E1272" t="s">
        <v>104</v>
      </c>
      <c r="F1272" t="s">
        <v>102</v>
      </c>
      <c r="G1272">
        <v>2</v>
      </c>
      <c r="H1272">
        <v>2E+20</v>
      </c>
      <c r="I1272">
        <v>2</v>
      </c>
      <c r="J1272">
        <v>2</v>
      </c>
      <c r="K1272">
        <v>2</v>
      </c>
      <c r="L1272">
        <v>0</v>
      </c>
      <c r="M127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272" s="5" cm="1">
        <f t="array" ref="N1272">MAX(IF((ProjectInfoTable[ProjectName]=ContinuousStatsTable[[#This Row],[ProjectName]]),(ProjectInfoTable[ProjectName]=ContinuousStatsTable[[#This Row],[ProjectName]])*ProjectInfoTable[NumberOfReplications]))</f>
        <v>40</v>
      </c>
      <c r="O1272" s="5" cm="1">
        <f t="array" ref="O1272">IFERROR(AVERAGE(IF((ContinuousStatsTable[GroupByKey]=ContinuousStatsTable[[#This Row],[GroupByKey]]),(ContinuousStatsTable[GroupByKey]=ContinuousStatsTable[[#This Row],[GroupByKey]])*ContinuousStatsTable[Average])),0)</f>
        <v>2</v>
      </c>
      <c r="P1272" s="5" cm="1">
        <f t="array" ref="P1272">IFERROR(_xlfn.STDEV.S(IF((ContinuousStatsTable[GroupByKey]=ContinuousStatsTable[[#This Row],[GroupByKey]]),(ContinuousStatsTable[GroupByKey]=ContinuousStatsTable[[#This Row],[GroupByKey]])*ContinuousStatsTable[Average])),0)</f>
        <v>0</v>
      </c>
      <c r="Q1272" s="5" cm="1">
        <f t="array" ref="Q1272">MAX(IF((ProjectInfoTable[ProjectName]=ContinuousStatsTable[[#This Row],[ProjectName]]),(ProjectInfoTable[ProjectName]=ContinuousStatsTable[[#This Row],[ProjectName]])*ProjectInfoTable[ConfidenceInterval]))</f>
        <v>0.95</v>
      </c>
      <c r="R1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2" s="5" cm="1">
        <f t="array" ref="S1272">MIN(IF((ContinuousStatsTable[GroupByKey]=ContinuousStatsTable[[#This Row],[GroupByKey]]),(ContinuousStatsTable[GroupByKey]=ContinuousStatsTable[[#This Row],[GroupByKey]])*ContinuousStatsTable[Average]))</f>
        <v>2</v>
      </c>
      <c r="T1272" s="5" cm="1">
        <f t="array" ref="T1272">MAX(IF((ContinuousStatsTable[GroupByKey]=ContinuousStatsTable[[#This Row],[GroupByKey]]),(ContinuousStatsTable[GroupByKey]=ContinuousStatsTable[[#This Row],[GroupByKey]])*ContinuousStatsTable[Average]))</f>
        <v>2</v>
      </c>
      <c r="U1272" s="5">
        <f>IF((ContinuousStatsTable[[#This Row],[RepsRequested]]&gt;1),ContinuousStatsTable[[#This Row],[HalfWidth]],ContinuousStatsTable[[#This Row],[BatchMeansHalfWidth]])</f>
        <v>0</v>
      </c>
    </row>
    <row r="1273" spans="1:21" x14ac:dyDescent="0.35">
      <c r="A1273" t="s">
        <v>68</v>
      </c>
      <c r="B1273" t="s">
        <v>70</v>
      </c>
      <c r="C1273">
        <v>29</v>
      </c>
      <c r="D1273" t="s">
        <v>106</v>
      </c>
      <c r="E1273" t="s">
        <v>101</v>
      </c>
      <c r="F1273" t="s">
        <v>102</v>
      </c>
      <c r="G1273">
        <v>2.8981729810474099E-2</v>
      </c>
      <c r="H1273">
        <v>2E+20</v>
      </c>
      <c r="I1273">
        <v>0</v>
      </c>
      <c r="J1273">
        <v>1</v>
      </c>
      <c r="K1273">
        <v>0</v>
      </c>
      <c r="L1273">
        <v>0</v>
      </c>
      <c r="M127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273" s="5" cm="1">
        <f t="array" ref="N1273">MAX(IF((ProjectInfoTable[ProjectName]=ContinuousStatsTable[[#This Row],[ProjectName]]),(ProjectInfoTable[ProjectName]=ContinuousStatsTable[[#This Row],[ProjectName]])*ProjectInfoTable[NumberOfReplications]))</f>
        <v>40</v>
      </c>
      <c r="O1273" s="5" cm="1">
        <f t="array" ref="O127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273" s="5" cm="1">
        <f t="array" ref="P127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273" s="5" cm="1">
        <f t="array" ref="Q1273">MAX(IF((ProjectInfoTable[ProjectName]=ContinuousStatsTable[[#This Row],[ProjectName]]),(ProjectInfoTable[ProjectName]=ContinuousStatsTable[[#This Row],[ProjectName]])*ProjectInfoTable[ConfidenceInterval]))</f>
        <v>0.95</v>
      </c>
      <c r="R1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273" s="5" cm="1">
        <f t="array" ref="S1273">MIN(IF((ContinuousStatsTable[GroupByKey]=ContinuousStatsTable[[#This Row],[GroupByKey]]),(ContinuousStatsTable[GroupByKey]=ContinuousStatsTable[[#This Row],[GroupByKey]])*ContinuousStatsTable[Average]))</f>
        <v>1.4048189417398899E-2</v>
      </c>
      <c r="T1273" s="5" cm="1">
        <f t="array" ref="T1273">MAX(IF((ContinuousStatsTable[GroupByKey]=ContinuousStatsTable[[#This Row],[GroupByKey]]),(ContinuousStatsTable[GroupByKey]=ContinuousStatsTable[[#This Row],[GroupByKey]])*ContinuousStatsTable[Average]))</f>
        <v>4.5875370133509598E-2</v>
      </c>
      <c r="U1273" s="5">
        <f>IF((ContinuousStatsTable[[#This Row],[RepsRequested]]&gt;1),ContinuousStatsTable[[#This Row],[HalfWidth]],ContinuousStatsTable[[#This Row],[BatchMeansHalfWidth]])</f>
        <v>2.1678538559285762E-3</v>
      </c>
    </row>
    <row r="1274" spans="1:21" x14ac:dyDescent="0.35">
      <c r="A1274" t="s">
        <v>68</v>
      </c>
      <c r="B1274" t="s">
        <v>70</v>
      </c>
      <c r="C1274">
        <v>29</v>
      </c>
      <c r="D1274" t="s">
        <v>106</v>
      </c>
      <c r="E1274" t="s">
        <v>103</v>
      </c>
      <c r="F1274" t="s">
        <v>102</v>
      </c>
      <c r="G1274">
        <v>2.8981729810474099E-2</v>
      </c>
      <c r="H1274">
        <v>2E+20</v>
      </c>
      <c r="I1274">
        <v>0</v>
      </c>
      <c r="J1274">
        <v>1</v>
      </c>
      <c r="K1274">
        <v>0</v>
      </c>
      <c r="L1274">
        <v>0</v>
      </c>
      <c r="M127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274" s="5" cm="1">
        <f t="array" ref="N1274">MAX(IF((ProjectInfoTable[ProjectName]=ContinuousStatsTable[[#This Row],[ProjectName]]),(ProjectInfoTable[ProjectName]=ContinuousStatsTable[[#This Row],[ProjectName]])*ProjectInfoTable[NumberOfReplications]))</f>
        <v>40</v>
      </c>
      <c r="O1274" s="5" cm="1">
        <f t="array" ref="O127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274" s="5" cm="1">
        <f t="array" ref="P127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274" s="5" cm="1">
        <f t="array" ref="Q1274">MAX(IF((ProjectInfoTable[ProjectName]=ContinuousStatsTable[[#This Row],[ProjectName]]),(ProjectInfoTable[ProjectName]=ContinuousStatsTable[[#This Row],[ProjectName]])*ProjectInfoTable[ConfidenceInterval]))</f>
        <v>0.95</v>
      </c>
      <c r="R1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274" s="5" cm="1">
        <f t="array" ref="S1274">MIN(IF((ContinuousStatsTable[GroupByKey]=ContinuousStatsTable[[#This Row],[GroupByKey]]),(ContinuousStatsTable[GroupByKey]=ContinuousStatsTable[[#This Row],[GroupByKey]])*ContinuousStatsTable[Average]))</f>
        <v>1.4048189417398899E-2</v>
      </c>
      <c r="T1274" s="5" cm="1">
        <f t="array" ref="T1274">MAX(IF((ContinuousStatsTable[GroupByKey]=ContinuousStatsTable[[#This Row],[GroupByKey]]),(ContinuousStatsTable[GroupByKey]=ContinuousStatsTable[[#This Row],[GroupByKey]])*ContinuousStatsTable[Average]))</f>
        <v>4.5875370133509598E-2</v>
      </c>
      <c r="U1274" s="5">
        <f>IF((ContinuousStatsTable[[#This Row],[RepsRequested]]&gt;1),ContinuousStatsTable[[#This Row],[HalfWidth]],ContinuousStatsTable[[#This Row],[BatchMeansHalfWidth]])</f>
        <v>2.1678538559285762E-3</v>
      </c>
    </row>
    <row r="1275" spans="1:21" x14ac:dyDescent="0.35">
      <c r="A1275" t="s">
        <v>68</v>
      </c>
      <c r="B1275" t="s">
        <v>70</v>
      </c>
      <c r="C1275">
        <v>29</v>
      </c>
      <c r="D1275" t="s">
        <v>106</v>
      </c>
      <c r="E1275" t="s">
        <v>104</v>
      </c>
      <c r="F1275" t="s">
        <v>102</v>
      </c>
      <c r="G1275">
        <v>1</v>
      </c>
      <c r="H1275">
        <v>2E+20</v>
      </c>
      <c r="I1275">
        <v>1</v>
      </c>
      <c r="J1275">
        <v>1</v>
      </c>
      <c r="K1275">
        <v>1</v>
      </c>
      <c r="L1275">
        <v>0</v>
      </c>
      <c r="M127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275" s="5" cm="1">
        <f t="array" ref="N1275">MAX(IF((ProjectInfoTable[ProjectName]=ContinuousStatsTable[[#This Row],[ProjectName]]),(ProjectInfoTable[ProjectName]=ContinuousStatsTable[[#This Row],[ProjectName]])*ProjectInfoTable[NumberOfReplications]))</f>
        <v>40</v>
      </c>
      <c r="O1275" s="5" cm="1">
        <f t="array" ref="O1275">IFERROR(AVERAGE(IF((ContinuousStatsTable[GroupByKey]=ContinuousStatsTable[[#This Row],[GroupByKey]]),(ContinuousStatsTable[GroupByKey]=ContinuousStatsTable[[#This Row],[GroupByKey]])*ContinuousStatsTable[Average])),0)</f>
        <v>1</v>
      </c>
      <c r="P1275" s="5" cm="1">
        <f t="array" ref="P1275">IFERROR(_xlfn.STDEV.S(IF((ContinuousStatsTable[GroupByKey]=ContinuousStatsTable[[#This Row],[GroupByKey]]),(ContinuousStatsTable[GroupByKey]=ContinuousStatsTable[[#This Row],[GroupByKey]])*ContinuousStatsTable[Average])),0)</f>
        <v>0</v>
      </c>
      <c r="Q1275" s="5" cm="1">
        <f t="array" ref="Q1275">MAX(IF((ProjectInfoTable[ProjectName]=ContinuousStatsTable[[#This Row],[ProjectName]]),(ProjectInfoTable[ProjectName]=ContinuousStatsTable[[#This Row],[ProjectName]])*ProjectInfoTable[ConfidenceInterval]))</f>
        <v>0.95</v>
      </c>
      <c r="R1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5" s="5" cm="1">
        <f t="array" ref="S1275">MIN(IF((ContinuousStatsTable[GroupByKey]=ContinuousStatsTable[[#This Row],[GroupByKey]]),(ContinuousStatsTable[GroupByKey]=ContinuousStatsTable[[#This Row],[GroupByKey]])*ContinuousStatsTable[Average]))</f>
        <v>1</v>
      </c>
      <c r="T1275" s="5" cm="1">
        <f t="array" ref="T1275">MAX(IF((ContinuousStatsTable[GroupByKey]=ContinuousStatsTable[[#This Row],[GroupByKey]]),(ContinuousStatsTable[GroupByKey]=ContinuousStatsTable[[#This Row],[GroupByKey]])*ContinuousStatsTable[Average]))</f>
        <v>1</v>
      </c>
      <c r="U1275" s="5">
        <f>IF((ContinuousStatsTable[[#This Row],[RepsRequested]]&gt;1),ContinuousStatsTable[[#This Row],[HalfWidth]],ContinuousStatsTable[[#This Row],[BatchMeansHalfWidth]])</f>
        <v>0</v>
      </c>
    </row>
    <row r="1276" spans="1:21" x14ac:dyDescent="0.35">
      <c r="A1276" t="s">
        <v>68</v>
      </c>
      <c r="B1276" t="s">
        <v>70</v>
      </c>
      <c r="C1276">
        <v>29</v>
      </c>
      <c r="D1276" t="s">
        <v>88</v>
      </c>
      <c r="E1276" t="s">
        <v>98</v>
      </c>
      <c r="F1276" t="s">
        <v>73</v>
      </c>
      <c r="G1276">
        <v>0</v>
      </c>
      <c r="H1276">
        <v>2E+20</v>
      </c>
      <c r="I1276">
        <v>0</v>
      </c>
      <c r="J1276">
        <v>0</v>
      </c>
      <c r="K1276">
        <v>0</v>
      </c>
      <c r="L1276">
        <v>0</v>
      </c>
      <c r="M127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276" s="5" cm="1">
        <f t="array" ref="N1276">MAX(IF((ProjectInfoTable[ProjectName]=ContinuousStatsTable[[#This Row],[ProjectName]]),(ProjectInfoTable[ProjectName]=ContinuousStatsTable[[#This Row],[ProjectName]])*ProjectInfoTable[NumberOfReplications]))</f>
        <v>40</v>
      </c>
      <c r="O1276" s="5" cm="1">
        <f t="array" ref="O1276">IFERROR(AVERAGE(IF((ContinuousStatsTable[GroupByKey]=ContinuousStatsTable[[#This Row],[GroupByKey]]),(ContinuousStatsTable[GroupByKey]=ContinuousStatsTable[[#This Row],[GroupByKey]])*ContinuousStatsTable[Average])),0)</f>
        <v>0</v>
      </c>
      <c r="P1276" s="5" cm="1">
        <f t="array" ref="P1276">IFERROR(_xlfn.STDEV.S(IF((ContinuousStatsTable[GroupByKey]=ContinuousStatsTable[[#This Row],[GroupByKey]]),(ContinuousStatsTable[GroupByKey]=ContinuousStatsTable[[#This Row],[GroupByKey]])*ContinuousStatsTable[Average])),0)</f>
        <v>0</v>
      </c>
      <c r="Q1276" s="5" cm="1">
        <f t="array" ref="Q1276">MAX(IF((ProjectInfoTable[ProjectName]=ContinuousStatsTable[[#This Row],[ProjectName]]),(ProjectInfoTable[ProjectName]=ContinuousStatsTable[[#This Row],[ProjectName]])*ProjectInfoTable[ConfidenceInterval]))</f>
        <v>0.95</v>
      </c>
      <c r="R1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6" s="5" cm="1">
        <f t="array" ref="S1276">MIN(IF((ContinuousStatsTable[GroupByKey]=ContinuousStatsTable[[#This Row],[GroupByKey]]),(ContinuousStatsTable[GroupByKey]=ContinuousStatsTable[[#This Row],[GroupByKey]])*ContinuousStatsTable[Average]))</f>
        <v>0</v>
      </c>
      <c r="T1276" s="5" cm="1">
        <f t="array" ref="T1276">MAX(IF((ContinuousStatsTable[GroupByKey]=ContinuousStatsTable[[#This Row],[GroupByKey]]),(ContinuousStatsTable[GroupByKey]=ContinuousStatsTable[[#This Row],[GroupByKey]])*ContinuousStatsTable[Average]))</f>
        <v>0</v>
      </c>
      <c r="U1276" s="5">
        <f>IF((ContinuousStatsTable[[#This Row],[RepsRequested]]&gt;1),ContinuousStatsTable[[#This Row],[HalfWidth]],ContinuousStatsTable[[#This Row],[BatchMeansHalfWidth]])</f>
        <v>0</v>
      </c>
    </row>
    <row r="1277" spans="1:21" x14ac:dyDescent="0.35">
      <c r="A1277" t="s">
        <v>68</v>
      </c>
      <c r="B1277" t="s">
        <v>70</v>
      </c>
      <c r="C1277">
        <v>29</v>
      </c>
      <c r="D1277" t="s">
        <v>89</v>
      </c>
      <c r="E1277" t="s">
        <v>98</v>
      </c>
      <c r="F1277" t="s">
        <v>73</v>
      </c>
      <c r="G1277">
        <v>0.70500153706364299</v>
      </c>
      <c r="H1277">
        <v>2E+20</v>
      </c>
      <c r="I1277">
        <v>0</v>
      </c>
      <c r="J1277">
        <v>8</v>
      </c>
      <c r="K1277">
        <v>0</v>
      </c>
      <c r="L1277">
        <v>0</v>
      </c>
      <c r="M127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277" s="5" cm="1">
        <f t="array" ref="N1277">MAX(IF((ProjectInfoTable[ProjectName]=ContinuousStatsTable[[#This Row],[ProjectName]]),(ProjectInfoTable[ProjectName]=ContinuousStatsTable[[#This Row],[ProjectName]])*ProjectInfoTable[NumberOfReplications]))</f>
        <v>40</v>
      </c>
      <c r="O1277" s="5" cm="1">
        <f t="array" ref="O127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277" s="5" cm="1">
        <f t="array" ref="P127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277" s="5" cm="1">
        <f t="array" ref="Q1277">MAX(IF((ProjectInfoTable[ProjectName]=ContinuousStatsTable[[#This Row],[ProjectName]]),(ProjectInfoTable[ProjectName]=ContinuousStatsTable[[#This Row],[ProjectName]])*ProjectInfoTable[ConfidenceInterval]))</f>
        <v>0.95</v>
      </c>
      <c r="R1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277" s="5" cm="1">
        <f t="array" ref="S1277">MIN(IF((ContinuousStatsTable[GroupByKey]=ContinuousStatsTable[[#This Row],[GroupByKey]]),(ContinuousStatsTable[GroupByKey]=ContinuousStatsTable[[#This Row],[GroupByKey]])*ContinuousStatsTable[Average]))</f>
        <v>0.204887090690615</v>
      </c>
      <c r="T1277" s="5" cm="1">
        <f t="array" ref="T1277">MAX(IF((ContinuousStatsTable[GroupByKey]=ContinuousStatsTable[[#This Row],[GroupByKey]]),(ContinuousStatsTable[GroupByKey]=ContinuousStatsTable[[#This Row],[GroupByKey]])*ContinuousStatsTable[Average]))</f>
        <v>0.964264608806778</v>
      </c>
      <c r="U1277" s="5">
        <f>IF((ContinuousStatsTable[[#This Row],[RepsRequested]]&gt;1),ContinuousStatsTable[[#This Row],[HalfWidth]],ContinuousStatsTable[[#This Row],[BatchMeansHalfWidth]])</f>
        <v>4.9144138657566706E-2</v>
      </c>
    </row>
    <row r="1278" spans="1:21" x14ac:dyDescent="0.35">
      <c r="A1278" t="s">
        <v>68</v>
      </c>
      <c r="B1278" t="s">
        <v>70</v>
      </c>
      <c r="C1278">
        <v>29</v>
      </c>
      <c r="D1278" t="s">
        <v>107</v>
      </c>
      <c r="E1278" t="s">
        <v>101</v>
      </c>
      <c r="F1278" t="s">
        <v>102</v>
      </c>
      <c r="G1278">
        <v>0.171884927284045</v>
      </c>
      <c r="H1278">
        <v>2E+20</v>
      </c>
      <c r="I1278">
        <v>0</v>
      </c>
      <c r="J1278">
        <v>1</v>
      </c>
      <c r="K1278">
        <v>0</v>
      </c>
      <c r="L1278">
        <v>0</v>
      </c>
      <c r="M127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278" s="5" cm="1">
        <f t="array" ref="N1278">MAX(IF((ProjectInfoTable[ProjectName]=ContinuousStatsTable[[#This Row],[ProjectName]]),(ProjectInfoTable[ProjectName]=ContinuousStatsTable[[#This Row],[ProjectName]])*ProjectInfoTable[NumberOfReplications]))</f>
        <v>40</v>
      </c>
      <c r="O1278" s="5" cm="1">
        <f t="array" ref="O127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278" s="5" cm="1">
        <f t="array" ref="P127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278" s="5" cm="1">
        <f t="array" ref="Q1278">MAX(IF((ProjectInfoTable[ProjectName]=ContinuousStatsTable[[#This Row],[ProjectName]]),(ProjectInfoTable[ProjectName]=ContinuousStatsTable[[#This Row],[ProjectName]])*ProjectInfoTable[ConfidenceInterval]))</f>
        <v>0.95</v>
      </c>
      <c r="R1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278" s="5" cm="1">
        <f t="array" ref="S1278">MIN(IF((ContinuousStatsTable[GroupByKey]=ContinuousStatsTable[[#This Row],[GroupByKey]]),(ContinuousStatsTable[GroupByKey]=ContinuousStatsTable[[#This Row],[GroupByKey]])*ContinuousStatsTable[Average]))</f>
        <v>5.37537032568541E-2</v>
      </c>
      <c r="T1278" s="5" cm="1">
        <f t="array" ref="T1278">MAX(IF((ContinuousStatsTable[GroupByKey]=ContinuousStatsTable[[#This Row],[GroupByKey]]),(ContinuousStatsTable[GroupByKey]=ContinuousStatsTable[[#This Row],[GroupByKey]])*ContinuousStatsTable[Average]))</f>
        <v>0.25294900578934798</v>
      </c>
      <c r="U1278" s="5">
        <f>IF((ContinuousStatsTable[[#This Row],[RepsRequested]]&gt;1),ContinuousStatsTable[[#This Row],[HalfWidth]],ContinuousStatsTable[[#This Row],[BatchMeansHalfWidth]])</f>
        <v>1.2546446473909312E-2</v>
      </c>
    </row>
    <row r="1279" spans="1:21" x14ac:dyDescent="0.35">
      <c r="A1279" t="s">
        <v>68</v>
      </c>
      <c r="B1279" t="s">
        <v>70</v>
      </c>
      <c r="C1279">
        <v>29</v>
      </c>
      <c r="D1279" t="s">
        <v>107</v>
      </c>
      <c r="E1279" t="s">
        <v>103</v>
      </c>
      <c r="F1279" t="s">
        <v>102</v>
      </c>
      <c r="G1279">
        <v>0.343769854568091</v>
      </c>
      <c r="H1279">
        <v>2E+20</v>
      </c>
      <c r="I1279">
        <v>0</v>
      </c>
      <c r="J1279">
        <v>2</v>
      </c>
      <c r="K1279">
        <v>0</v>
      </c>
      <c r="L1279">
        <v>0</v>
      </c>
      <c r="M127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279" s="5" cm="1">
        <f t="array" ref="N1279">MAX(IF((ProjectInfoTable[ProjectName]=ContinuousStatsTable[[#This Row],[ProjectName]]),(ProjectInfoTable[ProjectName]=ContinuousStatsTable[[#This Row],[ProjectName]])*ProjectInfoTable[NumberOfReplications]))</f>
        <v>40</v>
      </c>
      <c r="O1279" s="5" cm="1">
        <f t="array" ref="O127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279" s="5" cm="1">
        <f t="array" ref="P127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279" s="5" cm="1">
        <f t="array" ref="Q1279">MAX(IF((ProjectInfoTable[ProjectName]=ContinuousStatsTable[[#This Row],[ProjectName]]),(ProjectInfoTable[ProjectName]=ContinuousStatsTable[[#This Row],[ProjectName]])*ProjectInfoTable[ConfidenceInterval]))</f>
        <v>0.95</v>
      </c>
      <c r="R1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279" s="5" cm="1">
        <f t="array" ref="S1279">MIN(IF((ContinuousStatsTable[GroupByKey]=ContinuousStatsTable[[#This Row],[GroupByKey]]),(ContinuousStatsTable[GroupByKey]=ContinuousStatsTable[[#This Row],[GroupByKey]])*ContinuousStatsTable[Average]))</f>
        <v>0.10750740651370801</v>
      </c>
      <c r="T1279" s="5" cm="1">
        <f t="array" ref="T1279">MAX(IF((ContinuousStatsTable[GroupByKey]=ContinuousStatsTable[[#This Row],[GroupByKey]]),(ContinuousStatsTable[GroupByKey]=ContinuousStatsTable[[#This Row],[GroupByKey]])*ContinuousStatsTable[Average]))</f>
        <v>0.50589801157869696</v>
      </c>
      <c r="U1279" s="5">
        <f>IF((ContinuousStatsTable[[#This Row],[RepsRequested]]&gt;1),ContinuousStatsTable[[#This Row],[HalfWidth]],ContinuousStatsTable[[#This Row],[BatchMeansHalfWidth]])</f>
        <v>2.5092892947818527E-2</v>
      </c>
    </row>
    <row r="1280" spans="1:21" x14ac:dyDescent="0.35">
      <c r="A1280" t="s">
        <v>68</v>
      </c>
      <c r="B1280" t="s">
        <v>70</v>
      </c>
      <c r="C1280">
        <v>29</v>
      </c>
      <c r="D1280" t="s">
        <v>107</v>
      </c>
      <c r="E1280" t="s">
        <v>104</v>
      </c>
      <c r="F1280" t="s">
        <v>102</v>
      </c>
      <c r="G1280">
        <v>2</v>
      </c>
      <c r="H1280">
        <v>2E+20</v>
      </c>
      <c r="I1280">
        <v>2</v>
      </c>
      <c r="J1280">
        <v>2</v>
      </c>
      <c r="K1280">
        <v>2</v>
      </c>
      <c r="L1280">
        <v>0</v>
      </c>
      <c r="M128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280" s="5" cm="1">
        <f t="array" ref="N1280">MAX(IF((ProjectInfoTable[ProjectName]=ContinuousStatsTable[[#This Row],[ProjectName]]),(ProjectInfoTable[ProjectName]=ContinuousStatsTable[[#This Row],[ProjectName]])*ProjectInfoTable[NumberOfReplications]))</f>
        <v>40</v>
      </c>
      <c r="O1280" s="5" cm="1">
        <f t="array" ref="O1280">IFERROR(AVERAGE(IF((ContinuousStatsTable[GroupByKey]=ContinuousStatsTable[[#This Row],[GroupByKey]]),(ContinuousStatsTable[GroupByKey]=ContinuousStatsTable[[#This Row],[GroupByKey]])*ContinuousStatsTable[Average])),0)</f>
        <v>2</v>
      </c>
      <c r="P1280" s="5" cm="1">
        <f t="array" ref="P1280">IFERROR(_xlfn.STDEV.S(IF((ContinuousStatsTable[GroupByKey]=ContinuousStatsTable[[#This Row],[GroupByKey]]),(ContinuousStatsTable[GroupByKey]=ContinuousStatsTable[[#This Row],[GroupByKey]])*ContinuousStatsTable[Average])),0)</f>
        <v>0</v>
      </c>
      <c r="Q1280" s="5" cm="1">
        <f t="array" ref="Q1280">MAX(IF((ProjectInfoTable[ProjectName]=ContinuousStatsTable[[#This Row],[ProjectName]]),(ProjectInfoTable[ProjectName]=ContinuousStatsTable[[#This Row],[ProjectName]])*ProjectInfoTable[ConfidenceInterval]))</f>
        <v>0.95</v>
      </c>
      <c r="R1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0" s="5" cm="1">
        <f t="array" ref="S1280">MIN(IF((ContinuousStatsTable[GroupByKey]=ContinuousStatsTable[[#This Row],[GroupByKey]]),(ContinuousStatsTable[GroupByKey]=ContinuousStatsTable[[#This Row],[GroupByKey]])*ContinuousStatsTable[Average]))</f>
        <v>2</v>
      </c>
      <c r="T1280" s="5" cm="1">
        <f t="array" ref="T1280">MAX(IF((ContinuousStatsTable[GroupByKey]=ContinuousStatsTable[[#This Row],[GroupByKey]]),(ContinuousStatsTable[GroupByKey]=ContinuousStatsTable[[#This Row],[GroupByKey]])*ContinuousStatsTable[Average]))</f>
        <v>2</v>
      </c>
      <c r="U1280" s="5">
        <f>IF((ContinuousStatsTable[[#This Row],[RepsRequested]]&gt;1),ContinuousStatsTable[[#This Row],[HalfWidth]],ContinuousStatsTable[[#This Row],[BatchMeansHalfWidth]])</f>
        <v>0</v>
      </c>
    </row>
    <row r="1281" spans="1:21" x14ac:dyDescent="0.35">
      <c r="A1281" t="s">
        <v>68</v>
      </c>
      <c r="B1281" t="s">
        <v>70</v>
      </c>
      <c r="C1281">
        <v>29</v>
      </c>
      <c r="D1281" t="s">
        <v>90</v>
      </c>
      <c r="E1281" t="s">
        <v>98</v>
      </c>
      <c r="F1281" t="s">
        <v>73</v>
      </c>
      <c r="G1281">
        <v>0</v>
      </c>
      <c r="H1281">
        <v>2E+20</v>
      </c>
      <c r="I1281">
        <v>0</v>
      </c>
      <c r="J1281">
        <v>0</v>
      </c>
      <c r="K1281">
        <v>0</v>
      </c>
      <c r="L1281">
        <v>0</v>
      </c>
      <c r="M128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281" s="5" cm="1">
        <f t="array" ref="N1281">MAX(IF((ProjectInfoTable[ProjectName]=ContinuousStatsTable[[#This Row],[ProjectName]]),(ProjectInfoTable[ProjectName]=ContinuousStatsTable[[#This Row],[ProjectName]])*ProjectInfoTable[NumberOfReplications]))</f>
        <v>40</v>
      </c>
      <c r="O1281" s="5" cm="1">
        <f t="array" ref="O128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281" s="5" cm="1">
        <f t="array" ref="P128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281" s="5" cm="1">
        <f t="array" ref="Q1281">MAX(IF((ProjectInfoTable[ProjectName]=ContinuousStatsTable[[#This Row],[ProjectName]]),(ProjectInfoTable[ProjectName]=ContinuousStatsTable[[#This Row],[ProjectName]])*ProjectInfoTable[ConfidenceInterval]))</f>
        <v>0.95</v>
      </c>
      <c r="R1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281" s="5" cm="1">
        <f t="array" ref="S1281">MIN(IF((ContinuousStatsTable[GroupByKey]=ContinuousStatsTable[[#This Row],[GroupByKey]]),(ContinuousStatsTable[GroupByKey]=ContinuousStatsTable[[#This Row],[GroupByKey]])*ContinuousStatsTable[Average]))</f>
        <v>0</v>
      </c>
      <c r="T1281" s="5" cm="1">
        <f t="array" ref="T1281">MAX(IF((ContinuousStatsTable[GroupByKey]=ContinuousStatsTable[[#This Row],[GroupByKey]]),(ContinuousStatsTable[GroupByKey]=ContinuousStatsTable[[#This Row],[GroupByKey]])*ContinuousStatsTable[Average]))</f>
        <v>3.9129347275412202E-2</v>
      </c>
      <c r="U1281" s="5">
        <f>IF((ContinuousStatsTable[[#This Row],[RepsRequested]]&gt;1),ContinuousStatsTable[[#This Row],[HalfWidth]],ContinuousStatsTable[[#This Row],[BatchMeansHalfWidth]])</f>
        <v>2.9617305217409431E-3</v>
      </c>
    </row>
    <row r="1282" spans="1:21" x14ac:dyDescent="0.35">
      <c r="A1282" t="s">
        <v>68</v>
      </c>
      <c r="B1282" t="s">
        <v>70</v>
      </c>
      <c r="C1282">
        <v>29</v>
      </c>
      <c r="D1282" t="s">
        <v>91</v>
      </c>
      <c r="E1282" t="s">
        <v>98</v>
      </c>
      <c r="F1282" t="s">
        <v>73</v>
      </c>
      <c r="G1282">
        <v>0</v>
      </c>
      <c r="H1282">
        <v>2E+20</v>
      </c>
      <c r="I1282">
        <v>0</v>
      </c>
      <c r="J1282">
        <v>0</v>
      </c>
      <c r="K1282">
        <v>0</v>
      </c>
      <c r="L1282">
        <v>0</v>
      </c>
      <c r="M128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282" s="5" cm="1">
        <f t="array" ref="N1282">MAX(IF((ProjectInfoTable[ProjectName]=ContinuousStatsTable[[#This Row],[ProjectName]]),(ProjectInfoTable[ProjectName]=ContinuousStatsTable[[#This Row],[ProjectName]])*ProjectInfoTable[NumberOfReplications]))</f>
        <v>40</v>
      </c>
      <c r="O1282" s="5" cm="1">
        <f t="array" ref="O128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282" s="5" cm="1">
        <f t="array" ref="P128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282" s="5" cm="1">
        <f t="array" ref="Q1282">MAX(IF((ProjectInfoTable[ProjectName]=ContinuousStatsTable[[#This Row],[ProjectName]]),(ProjectInfoTable[ProjectName]=ContinuousStatsTable[[#This Row],[ProjectName]])*ProjectInfoTable[ConfidenceInterval]))</f>
        <v>0.95</v>
      </c>
      <c r="R1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282" s="5" cm="1">
        <f t="array" ref="S1282">MIN(IF((ContinuousStatsTable[GroupByKey]=ContinuousStatsTable[[#This Row],[GroupByKey]]),(ContinuousStatsTable[GroupByKey]=ContinuousStatsTable[[#This Row],[GroupByKey]])*ContinuousStatsTable[Average]))</f>
        <v>0</v>
      </c>
      <c r="T1282" s="5" cm="1">
        <f t="array" ref="T1282">MAX(IF((ContinuousStatsTable[GroupByKey]=ContinuousStatsTable[[#This Row],[GroupByKey]]),(ContinuousStatsTable[GroupByKey]=ContinuousStatsTable[[#This Row],[GroupByKey]])*ContinuousStatsTable[Average]))</f>
        <v>5.1297285883804403E-2</v>
      </c>
      <c r="U1282" s="5">
        <f>IF((ContinuousStatsTable[[#This Row],[RepsRequested]]&gt;1),ContinuousStatsTable[[#This Row],[HalfWidth]],ContinuousStatsTable[[#This Row],[BatchMeansHalfWidth]])</f>
        <v>4.266409302196481E-3</v>
      </c>
    </row>
    <row r="1283" spans="1:21" x14ac:dyDescent="0.35">
      <c r="A1283" t="s">
        <v>68</v>
      </c>
      <c r="B1283" t="s">
        <v>70</v>
      </c>
      <c r="C1283">
        <v>29</v>
      </c>
      <c r="D1283" t="s">
        <v>92</v>
      </c>
      <c r="E1283" t="s">
        <v>98</v>
      </c>
      <c r="F1283" t="s">
        <v>73</v>
      </c>
      <c r="G1283">
        <v>3.0665287286053702</v>
      </c>
      <c r="H1283">
        <v>2E+20</v>
      </c>
      <c r="I1283">
        <v>0</v>
      </c>
      <c r="J1283">
        <v>10</v>
      </c>
      <c r="K1283">
        <v>3</v>
      </c>
      <c r="L1283">
        <v>0</v>
      </c>
      <c r="M128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283" s="5" cm="1">
        <f t="array" ref="N1283">MAX(IF((ProjectInfoTable[ProjectName]=ContinuousStatsTable[[#This Row],[ProjectName]]),(ProjectInfoTable[ProjectName]=ContinuousStatsTable[[#This Row],[ProjectName]])*ProjectInfoTable[NumberOfReplications]))</f>
        <v>40</v>
      </c>
      <c r="O1283" s="5" cm="1">
        <f t="array" ref="O128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283" s="5" cm="1">
        <f t="array" ref="P128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283" s="5" cm="1">
        <f t="array" ref="Q1283">MAX(IF((ProjectInfoTable[ProjectName]=ContinuousStatsTable[[#This Row],[ProjectName]]),(ProjectInfoTable[ProjectName]=ContinuousStatsTable[[#This Row],[ProjectName]])*ProjectInfoTable[ConfidenceInterval]))</f>
        <v>0.95</v>
      </c>
      <c r="R1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283" s="5" cm="1">
        <f t="array" ref="S1283">MIN(IF((ContinuousStatsTable[GroupByKey]=ContinuousStatsTable[[#This Row],[GroupByKey]]),(ContinuousStatsTable[GroupByKey]=ContinuousStatsTable[[#This Row],[GroupByKey]])*ContinuousStatsTable[Average]))</f>
        <v>3.0665287286053702</v>
      </c>
      <c r="T1283" s="5" cm="1">
        <f t="array" ref="T1283">MAX(IF((ContinuousStatsTable[GroupByKey]=ContinuousStatsTable[[#This Row],[GroupByKey]]),(ContinuousStatsTable[GroupByKey]=ContinuousStatsTable[[#This Row],[GroupByKey]])*ContinuousStatsTable[Average]))</f>
        <v>5.6439865641560401</v>
      </c>
      <c r="U1283" s="5">
        <f>IF((ContinuousStatsTable[[#This Row],[RepsRequested]]&gt;1),ContinuousStatsTable[[#This Row],[HalfWidth]],ContinuousStatsTable[[#This Row],[BatchMeansHalfWidth]])</f>
        <v>0.22493791736316851</v>
      </c>
    </row>
    <row r="1284" spans="1:21" x14ac:dyDescent="0.35">
      <c r="A1284" t="s">
        <v>68</v>
      </c>
      <c r="B1284" t="s">
        <v>70</v>
      </c>
      <c r="C1284">
        <v>29</v>
      </c>
      <c r="D1284" t="s">
        <v>94</v>
      </c>
      <c r="E1284" t="s">
        <v>98</v>
      </c>
      <c r="F1284" t="s">
        <v>73</v>
      </c>
      <c r="G1284">
        <v>0</v>
      </c>
      <c r="H1284">
        <v>2E+20</v>
      </c>
      <c r="I1284">
        <v>0</v>
      </c>
      <c r="J1284">
        <v>0</v>
      </c>
      <c r="K1284">
        <v>0</v>
      </c>
      <c r="L1284">
        <v>0</v>
      </c>
      <c r="M128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284" s="5" cm="1">
        <f t="array" ref="N1284">MAX(IF((ProjectInfoTable[ProjectName]=ContinuousStatsTable[[#This Row],[ProjectName]]),(ProjectInfoTable[ProjectName]=ContinuousStatsTable[[#This Row],[ProjectName]])*ProjectInfoTable[NumberOfReplications]))</f>
        <v>40</v>
      </c>
      <c r="O1284" s="5" cm="1">
        <f t="array" ref="O1284">IFERROR(AVERAGE(IF((ContinuousStatsTable[GroupByKey]=ContinuousStatsTable[[#This Row],[GroupByKey]]),(ContinuousStatsTable[GroupByKey]=ContinuousStatsTable[[#This Row],[GroupByKey]])*ContinuousStatsTable[Average])),0)</f>
        <v>0</v>
      </c>
      <c r="P1284" s="5" cm="1">
        <f t="array" ref="P1284">IFERROR(_xlfn.STDEV.S(IF((ContinuousStatsTable[GroupByKey]=ContinuousStatsTable[[#This Row],[GroupByKey]]),(ContinuousStatsTable[GroupByKey]=ContinuousStatsTable[[#This Row],[GroupByKey]])*ContinuousStatsTable[Average])),0)</f>
        <v>0</v>
      </c>
      <c r="Q1284" s="5" cm="1">
        <f t="array" ref="Q1284">MAX(IF((ProjectInfoTable[ProjectName]=ContinuousStatsTable[[#This Row],[ProjectName]]),(ProjectInfoTable[ProjectName]=ContinuousStatsTable[[#This Row],[ProjectName]])*ProjectInfoTable[ConfidenceInterval]))</f>
        <v>0.95</v>
      </c>
      <c r="R1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4" s="5" cm="1">
        <f t="array" ref="S1284">MIN(IF((ContinuousStatsTable[GroupByKey]=ContinuousStatsTable[[#This Row],[GroupByKey]]),(ContinuousStatsTable[GroupByKey]=ContinuousStatsTable[[#This Row],[GroupByKey]])*ContinuousStatsTable[Average]))</f>
        <v>0</v>
      </c>
      <c r="T1284" s="5" cm="1">
        <f t="array" ref="T1284">MAX(IF((ContinuousStatsTable[GroupByKey]=ContinuousStatsTable[[#This Row],[GroupByKey]]),(ContinuousStatsTable[GroupByKey]=ContinuousStatsTable[[#This Row],[GroupByKey]])*ContinuousStatsTable[Average]))</f>
        <v>0</v>
      </c>
      <c r="U1284" s="5">
        <f>IF((ContinuousStatsTable[[#This Row],[RepsRequested]]&gt;1),ContinuousStatsTable[[#This Row],[HalfWidth]],ContinuousStatsTable[[#This Row],[BatchMeansHalfWidth]])</f>
        <v>0</v>
      </c>
    </row>
    <row r="1285" spans="1:21" x14ac:dyDescent="0.35">
      <c r="A1285" t="s">
        <v>68</v>
      </c>
      <c r="B1285" t="s">
        <v>70</v>
      </c>
      <c r="C1285">
        <v>29</v>
      </c>
      <c r="D1285" t="s">
        <v>95</v>
      </c>
      <c r="E1285" t="s">
        <v>98</v>
      </c>
      <c r="F1285" t="s">
        <v>73</v>
      </c>
      <c r="G1285">
        <v>3.4512728685845602E-2</v>
      </c>
      <c r="H1285">
        <v>2E+20</v>
      </c>
      <c r="I1285">
        <v>0</v>
      </c>
      <c r="J1285">
        <v>6</v>
      </c>
      <c r="K1285">
        <v>0</v>
      </c>
      <c r="L1285">
        <v>0</v>
      </c>
      <c r="M128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285" s="5" cm="1">
        <f t="array" ref="N1285">MAX(IF((ProjectInfoTable[ProjectName]=ContinuousStatsTable[[#This Row],[ProjectName]]),(ProjectInfoTable[ProjectName]=ContinuousStatsTable[[#This Row],[ProjectName]])*ProjectInfoTable[NumberOfReplications]))</f>
        <v>40</v>
      </c>
      <c r="O1285" s="5" cm="1">
        <f t="array" ref="O128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285" s="5" cm="1">
        <f t="array" ref="P128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285" s="5" cm="1">
        <f t="array" ref="Q1285">MAX(IF((ProjectInfoTable[ProjectName]=ContinuousStatsTable[[#This Row],[ProjectName]]),(ProjectInfoTable[ProjectName]=ContinuousStatsTable[[#This Row],[ProjectName]])*ProjectInfoTable[ConfidenceInterval]))</f>
        <v>0.95</v>
      </c>
      <c r="R1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285" s="5" cm="1">
        <f t="array" ref="S1285">MIN(IF((ContinuousStatsTable[GroupByKey]=ContinuousStatsTable[[#This Row],[GroupByKey]]),(ContinuousStatsTable[GroupByKey]=ContinuousStatsTable[[#This Row],[GroupByKey]])*ContinuousStatsTable[Average]))</f>
        <v>0</v>
      </c>
      <c r="T1285" s="5" cm="1">
        <f t="array" ref="T1285">MAX(IF((ContinuousStatsTable[GroupByKey]=ContinuousStatsTable[[#This Row],[GroupByKey]]),(ContinuousStatsTable[GroupByKey]=ContinuousStatsTable[[#This Row],[GroupByKey]])*ContinuousStatsTable[Average]))</f>
        <v>0.44531135910512998</v>
      </c>
      <c r="U1285" s="5">
        <f>IF((ContinuousStatsTable[[#This Row],[RepsRequested]]&gt;1),ContinuousStatsTable[[#This Row],[HalfWidth]],ContinuousStatsTable[[#This Row],[BatchMeansHalfWidth]])</f>
        <v>4.0313835051106688E-2</v>
      </c>
    </row>
    <row r="1286" spans="1:21" x14ac:dyDescent="0.35">
      <c r="A1286" t="s">
        <v>68</v>
      </c>
      <c r="B1286" t="s">
        <v>70</v>
      </c>
      <c r="C1286">
        <v>29</v>
      </c>
      <c r="D1286" t="s">
        <v>108</v>
      </c>
      <c r="E1286" t="s">
        <v>101</v>
      </c>
      <c r="F1286" t="s">
        <v>102</v>
      </c>
      <c r="G1286">
        <v>0</v>
      </c>
      <c r="H1286">
        <v>2E+20</v>
      </c>
      <c r="I1286">
        <v>0</v>
      </c>
      <c r="J1286">
        <v>0</v>
      </c>
      <c r="K1286">
        <v>0</v>
      </c>
      <c r="L1286">
        <v>0</v>
      </c>
      <c r="M128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286" s="5" cm="1">
        <f t="array" ref="N1286">MAX(IF((ProjectInfoTable[ProjectName]=ContinuousStatsTable[[#This Row],[ProjectName]]),(ProjectInfoTable[ProjectName]=ContinuousStatsTable[[#This Row],[ProjectName]])*ProjectInfoTable[NumberOfReplications]))</f>
        <v>40</v>
      </c>
      <c r="O1286" s="5" cm="1">
        <f t="array" ref="O1286">IFERROR(AVERAGE(IF((ContinuousStatsTable[GroupByKey]=ContinuousStatsTable[[#This Row],[GroupByKey]]),(ContinuousStatsTable[GroupByKey]=ContinuousStatsTable[[#This Row],[GroupByKey]])*ContinuousStatsTable[Average])),0)</f>
        <v>0</v>
      </c>
      <c r="P1286" s="5" cm="1">
        <f t="array" ref="P1286">IFERROR(_xlfn.STDEV.S(IF((ContinuousStatsTable[GroupByKey]=ContinuousStatsTable[[#This Row],[GroupByKey]]),(ContinuousStatsTable[GroupByKey]=ContinuousStatsTable[[#This Row],[GroupByKey]])*ContinuousStatsTable[Average])),0)</f>
        <v>0</v>
      </c>
      <c r="Q1286" s="5" cm="1">
        <f t="array" ref="Q1286">MAX(IF((ProjectInfoTable[ProjectName]=ContinuousStatsTable[[#This Row],[ProjectName]]),(ProjectInfoTable[ProjectName]=ContinuousStatsTable[[#This Row],[ProjectName]])*ProjectInfoTable[ConfidenceInterval]))</f>
        <v>0.95</v>
      </c>
      <c r="R1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6" s="5" cm="1">
        <f t="array" ref="S1286">MIN(IF((ContinuousStatsTable[GroupByKey]=ContinuousStatsTable[[#This Row],[GroupByKey]]),(ContinuousStatsTable[GroupByKey]=ContinuousStatsTable[[#This Row],[GroupByKey]])*ContinuousStatsTable[Average]))</f>
        <v>0</v>
      </c>
      <c r="T1286" s="5" cm="1">
        <f t="array" ref="T1286">MAX(IF((ContinuousStatsTable[GroupByKey]=ContinuousStatsTable[[#This Row],[GroupByKey]]),(ContinuousStatsTable[GroupByKey]=ContinuousStatsTable[[#This Row],[GroupByKey]])*ContinuousStatsTable[Average]))</f>
        <v>0</v>
      </c>
      <c r="U1286" s="5">
        <f>IF((ContinuousStatsTable[[#This Row],[RepsRequested]]&gt;1),ContinuousStatsTable[[#This Row],[HalfWidth]],ContinuousStatsTable[[#This Row],[BatchMeansHalfWidth]])</f>
        <v>0</v>
      </c>
    </row>
    <row r="1287" spans="1:21" x14ac:dyDescent="0.35">
      <c r="A1287" t="s">
        <v>68</v>
      </c>
      <c r="B1287" t="s">
        <v>70</v>
      </c>
      <c r="C1287">
        <v>29</v>
      </c>
      <c r="D1287" t="s">
        <v>108</v>
      </c>
      <c r="E1287" t="s">
        <v>103</v>
      </c>
      <c r="F1287" t="s">
        <v>102</v>
      </c>
      <c r="G1287">
        <v>0</v>
      </c>
      <c r="H1287">
        <v>2E+20</v>
      </c>
      <c r="I1287">
        <v>0</v>
      </c>
      <c r="J1287">
        <v>0</v>
      </c>
      <c r="K1287">
        <v>0</v>
      </c>
      <c r="L1287">
        <v>0</v>
      </c>
      <c r="M128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287" s="5" cm="1">
        <f t="array" ref="N1287">MAX(IF((ProjectInfoTable[ProjectName]=ContinuousStatsTable[[#This Row],[ProjectName]]),(ProjectInfoTable[ProjectName]=ContinuousStatsTable[[#This Row],[ProjectName]])*ProjectInfoTable[NumberOfReplications]))</f>
        <v>40</v>
      </c>
      <c r="O1287" s="5" cm="1">
        <f t="array" ref="O1287">IFERROR(AVERAGE(IF((ContinuousStatsTable[GroupByKey]=ContinuousStatsTable[[#This Row],[GroupByKey]]),(ContinuousStatsTable[GroupByKey]=ContinuousStatsTable[[#This Row],[GroupByKey]])*ContinuousStatsTable[Average])),0)</f>
        <v>0</v>
      </c>
      <c r="P1287" s="5" cm="1">
        <f t="array" ref="P1287">IFERROR(_xlfn.STDEV.S(IF((ContinuousStatsTable[GroupByKey]=ContinuousStatsTable[[#This Row],[GroupByKey]]),(ContinuousStatsTable[GroupByKey]=ContinuousStatsTable[[#This Row],[GroupByKey]])*ContinuousStatsTable[Average])),0)</f>
        <v>0</v>
      </c>
      <c r="Q1287" s="5" cm="1">
        <f t="array" ref="Q1287">MAX(IF((ProjectInfoTable[ProjectName]=ContinuousStatsTable[[#This Row],[ProjectName]]),(ProjectInfoTable[ProjectName]=ContinuousStatsTable[[#This Row],[ProjectName]])*ProjectInfoTable[ConfidenceInterval]))</f>
        <v>0.95</v>
      </c>
      <c r="R1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7" s="5" cm="1">
        <f t="array" ref="S1287">MIN(IF((ContinuousStatsTable[GroupByKey]=ContinuousStatsTable[[#This Row],[GroupByKey]]),(ContinuousStatsTable[GroupByKey]=ContinuousStatsTable[[#This Row],[GroupByKey]])*ContinuousStatsTable[Average]))</f>
        <v>0</v>
      </c>
      <c r="T1287" s="5" cm="1">
        <f t="array" ref="T1287">MAX(IF((ContinuousStatsTable[GroupByKey]=ContinuousStatsTable[[#This Row],[GroupByKey]]),(ContinuousStatsTable[GroupByKey]=ContinuousStatsTable[[#This Row],[GroupByKey]])*ContinuousStatsTable[Average]))</f>
        <v>0</v>
      </c>
      <c r="U1287" s="5">
        <f>IF((ContinuousStatsTable[[#This Row],[RepsRequested]]&gt;1),ContinuousStatsTable[[#This Row],[HalfWidth]],ContinuousStatsTable[[#This Row],[BatchMeansHalfWidth]])</f>
        <v>0</v>
      </c>
    </row>
    <row r="1288" spans="1:21" x14ac:dyDescent="0.35">
      <c r="A1288" t="s">
        <v>68</v>
      </c>
      <c r="B1288" t="s">
        <v>70</v>
      </c>
      <c r="C1288">
        <v>29</v>
      </c>
      <c r="D1288" t="s">
        <v>108</v>
      </c>
      <c r="E1288" t="s">
        <v>104</v>
      </c>
      <c r="F1288" t="s">
        <v>102</v>
      </c>
      <c r="G1288">
        <v>1</v>
      </c>
      <c r="H1288">
        <v>2E+20</v>
      </c>
      <c r="I1288">
        <v>1</v>
      </c>
      <c r="J1288">
        <v>1</v>
      </c>
      <c r="K1288">
        <v>1</v>
      </c>
      <c r="L1288">
        <v>0</v>
      </c>
      <c r="M128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288" s="5" cm="1">
        <f t="array" ref="N1288">MAX(IF((ProjectInfoTable[ProjectName]=ContinuousStatsTable[[#This Row],[ProjectName]]),(ProjectInfoTable[ProjectName]=ContinuousStatsTable[[#This Row],[ProjectName]])*ProjectInfoTable[NumberOfReplications]))</f>
        <v>40</v>
      </c>
      <c r="O1288" s="5" cm="1">
        <f t="array" ref="O1288">IFERROR(AVERAGE(IF((ContinuousStatsTable[GroupByKey]=ContinuousStatsTable[[#This Row],[GroupByKey]]),(ContinuousStatsTable[GroupByKey]=ContinuousStatsTable[[#This Row],[GroupByKey]])*ContinuousStatsTable[Average])),0)</f>
        <v>1</v>
      </c>
      <c r="P1288" s="5" cm="1">
        <f t="array" ref="P1288">IFERROR(_xlfn.STDEV.S(IF((ContinuousStatsTable[GroupByKey]=ContinuousStatsTable[[#This Row],[GroupByKey]]),(ContinuousStatsTable[GroupByKey]=ContinuousStatsTable[[#This Row],[GroupByKey]])*ContinuousStatsTable[Average])),0)</f>
        <v>0</v>
      </c>
      <c r="Q1288" s="5" cm="1">
        <f t="array" ref="Q1288">MAX(IF((ProjectInfoTable[ProjectName]=ContinuousStatsTable[[#This Row],[ProjectName]]),(ProjectInfoTable[ProjectName]=ContinuousStatsTable[[#This Row],[ProjectName]])*ProjectInfoTable[ConfidenceInterval]))</f>
        <v>0.95</v>
      </c>
      <c r="R1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8" s="5" cm="1">
        <f t="array" ref="S1288">MIN(IF((ContinuousStatsTable[GroupByKey]=ContinuousStatsTable[[#This Row],[GroupByKey]]),(ContinuousStatsTable[GroupByKey]=ContinuousStatsTable[[#This Row],[GroupByKey]])*ContinuousStatsTable[Average]))</f>
        <v>1</v>
      </c>
      <c r="T1288" s="5" cm="1">
        <f t="array" ref="T1288">MAX(IF((ContinuousStatsTable[GroupByKey]=ContinuousStatsTable[[#This Row],[GroupByKey]]),(ContinuousStatsTable[GroupByKey]=ContinuousStatsTable[[#This Row],[GroupByKey]])*ContinuousStatsTable[Average]))</f>
        <v>1</v>
      </c>
      <c r="U1288" s="5">
        <f>IF((ContinuousStatsTable[[#This Row],[RepsRequested]]&gt;1),ContinuousStatsTable[[#This Row],[HalfWidth]],ContinuousStatsTable[[#This Row],[BatchMeansHalfWidth]])</f>
        <v>0</v>
      </c>
    </row>
    <row r="1289" spans="1:21" x14ac:dyDescent="0.35">
      <c r="A1289" t="s">
        <v>68</v>
      </c>
      <c r="B1289" t="s">
        <v>70</v>
      </c>
      <c r="C1289">
        <v>29</v>
      </c>
      <c r="D1289" t="s">
        <v>109</v>
      </c>
      <c r="E1289" t="s">
        <v>101</v>
      </c>
      <c r="F1289" t="s">
        <v>102</v>
      </c>
      <c r="G1289">
        <v>0</v>
      </c>
      <c r="H1289">
        <v>2E+20</v>
      </c>
      <c r="I1289">
        <v>0</v>
      </c>
      <c r="J1289">
        <v>0</v>
      </c>
      <c r="K1289">
        <v>0</v>
      </c>
      <c r="L1289">
        <v>0</v>
      </c>
      <c r="M128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289" s="5" cm="1">
        <f t="array" ref="N1289">MAX(IF((ProjectInfoTable[ProjectName]=ContinuousStatsTable[[#This Row],[ProjectName]]),(ProjectInfoTable[ProjectName]=ContinuousStatsTable[[#This Row],[ProjectName]])*ProjectInfoTable[NumberOfReplications]))</f>
        <v>40</v>
      </c>
      <c r="O1289" s="5" cm="1">
        <f t="array" ref="O1289">IFERROR(AVERAGE(IF((ContinuousStatsTable[GroupByKey]=ContinuousStatsTable[[#This Row],[GroupByKey]]),(ContinuousStatsTable[GroupByKey]=ContinuousStatsTable[[#This Row],[GroupByKey]])*ContinuousStatsTable[Average])),0)</f>
        <v>0</v>
      </c>
      <c r="P1289" s="5" cm="1">
        <f t="array" ref="P1289">IFERROR(_xlfn.STDEV.S(IF((ContinuousStatsTable[GroupByKey]=ContinuousStatsTable[[#This Row],[GroupByKey]]),(ContinuousStatsTable[GroupByKey]=ContinuousStatsTable[[#This Row],[GroupByKey]])*ContinuousStatsTable[Average])),0)</f>
        <v>0</v>
      </c>
      <c r="Q1289" s="5" cm="1">
        <f t="array" ref="Q1289">MAX(IF((ProjectInfoTable[ProjectName]=ContinuousStatsTable[[#This Row],[ProjectName]]),(ProjectInfoTable[ProjectName]=ContinuousStatsTable[[#This Row],[ProjectName]])*ProjectInfoTable[ConfidenceInterval]))</f>
        <v>0.95</v>
      </c>
      <c r="R1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9" s="5" cm="1">
        <f t="array" ref="S1289">MIN(IF((ContinuousStatsTable[GroupByKey]=ContinuousStatsTable[[#This Row],[GroupByKey]]),(ContinuousStatsTable[GroupByKey]=ContinuousStatsTable[[#This Row],[GroupByKey]])*ContinuousStatsTable[Average]))</f>
        <v>0</v>
      </c>
      <c r="T1289" s="5" cm="1">
        <f t="array" ref="T1289">MAX(IF((ContinuousStatsTable[GroupByKey]=ContinuousStatsTable[[#This Row],[GroupByKey]]),(ContinuousStatsTable[GroupByKey]=ContinuousStatsTable[[#This Row],[GroupByKey]])*ContinuousStatsTable[Average]))</f>
        <v>0</v>
      </c>
      <c r="U1289" s="5">
        <f>IF((ContinuousStatsTable[[#This Row],[RepsRequested]]&gt;1),ContinuousStatsTable[[#This Row],[HalfWidth]],ContinuousStatsTable[[#This Row],[BatchMeansHalfWidth]])</f>
        <v>0</v>
      </c>
    </row>
    <row r="1290" spans="1:21" x14ac:dyDescent="0.35">
      <c r="A1290" t="s">
        <v>68</v>
      </c>
      <c r="B1290" t="s">
        <v>70</v>
      </c>
      <c r="C1290">
        <v>29</v>
      </c>
      <c r="D1290" t="s">
        <v>109</v>
      </c>
      <c r="E1290" t="s">
        <v>103</v>
      </c>
      <c r="F1290" t="s">
        <v>102</v>
      </c>
      <c r="G1290">
        <v>0</v>
      </c>
      <c r="H1290">
        <v>2E+20</v>
      </c>
      <c r="I1290">
        <v>0</v>
      </c>
      <c r="J1290">
        <v>0</v>
      </c>
      <c r="K1290">
        <v>0</v>
      </c>
      <c r="L1290">
        <v>0</v>
      </c>
      <c r="M129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290" s="5" cm="1">
        <f t="array" ref="N1290">MAX(IF((ProjectInfoTable[ProjectName]=ContinuousStatsTable[[#This Row],[ProjectName]]),(ProjectInfoTable[ProjectName]=ContinuousStatsTable[[#This Row],[ProjectName]])*ProjectInfoTable[NumberOfReplications]))</f>
        <v>40</v>
      </c>
      <c r="O1290" s="5" cm="1">
        <f t="array" ref="O1290">IFERROR(AVERAGE(IF((ContinuousStatsTable[GroupByKey]=ContinuousStatsTable[[#This Row],[GroupByKey]]),(ContinuousStatsTable[GroupByKey]=ContinuousStatsTable[[#This Row],[GroupByKey]])*ContinuousStatsTable[Average])),0)</f>
        <v>0</v>
      </c>
      <c r="P1290" s="5" cm="1">
        <f t="array" ref="P1290">IFERROR(_xlfn.STDEV.S(IF((ContinuousStatsTable[GroupByKey]=ContinuousStatsTable[[#This Row],[GroupByKey]]),(ContinuousStatsTable[GroupByKey]=ContinuousStatsTable[[#This Row],[GroupByKey]])*ContinuousStatsTable[Average])),0)</f>
        <v>0</v>
      </c>
      <c r="Q1290" s="5" cm="1">
        <f t="array" ref="Q1290">MAX(IF((ProjectInfoTable[ProjectName]=ContinuousStatsTable[[#This Row],[ProjectName]]),(ProjectInfoTable[ProjectName]=ContinuousStatsTable[[#This Row],[ProjectName]])*ProjectInfoTable[ConfidenceInterval]))</f>
        <v>0.95</v>
      </c>
      <c r="R1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0" s="5" cm="1">
        <f t="array" ref="S1290">MIN(IF((ContinuousStatsTable[GroupByKey]=ContinuousStatsTable[[#This Row],[GroupByKey]]),(ContinuousStatsTable[GroupByKey]=ContinuousStatsTable[[#This Row],[GroupByKey]])*ContinuousStatsTable[Average]))</f>
        <v>0</v>
      </c>
      <c r="T1290" s="5" cm="1">
        <f t="array" ref="T1290">MAX(IF((ContinuousStatsTable[GroupByKey]=ContinuousStatsTable[[#This Row],[GroupByKey]]),(ContinuousStatsTable[GroupByKey]=ContinuousStatsTable[[#This Row],[GroupByKey]])*ContinuousStatsTable[Average]))</f>
        <v>0</v>
      </c>
      <c r="U1290" s="5">
        <f>IF((ContinuousStatsTable[[#This Row],[RepsRequested]]&gt;1),ContinuousStatsTable[[#This Row],[HalfWidth]],ContinuousStatsTable[[#This Row],[BatchMeansHalfWidth]])</f>
        <v>0</v>
      </c>
    </row>
    <row r="1291" spans="1:21" x14ac:dyDescent="0.35">
      <c r="A1291" t="s">
        <v>68</v>
      </c>
      <c r="B1291" t="s">
        <v>70</v>
      </c>
      <c r="C1291">
        <v>29</v>
      </c>
      <c r="D1291" t="s">
        <v>109</v>
      </c>
      <c r="E1291" t="s">
        <v>104</v>
      </c>
      <c r="F1291" t="s">
        <v>102</v>
      </c>
      <c r="G1291">
        <v>1</v>
      </c>
      <c r="H1291">
        <v>2E+20</v>
      </c>
      <c r="I1291">
        <v>1</v>
      </c>
      <c r="J1291">
        <v>1</v>
      </c>
      <c r="K1291">
        <v>1</v>
      </c>
      <c r="L1291">
        <v>0</v>
      </c>
      <c r="M129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291" s="5" cm="1">
        <f t="array" ref="N1291">MAX(IF((ProjectInfoTable[ProjectName]=ContinuousStatsTable[[#This Row],[ProjectName]]),(ProjectInfoTable[ProjectName]=ContinuousStatsTable[[#This Row],[ProjectName]])*ProjectInfoTable[NumberOfReplications]))</f>
        <v>40</v>
      </c>
      <c r="O1291" s="5" cm="1">
        <f t="array" ref="O1291">IFERROR(AVERAGE(IF((ContinuousStatsTable[GroupByKey]=ContinuousStatsTable[[#This Row],[GroupByKey]]),(ContinuousStatsTable[GroupByKey]=ContinuousStatsTable[[#This Row],[GroupByKey]])*ContinuousStatsTable[Average])),0)</f>
        <v>1</v>
      </c>
      <c r="P1291" s="5" cm="1">
        <f t="array" ref="P1291">IFERROR(_xlfn.STDEV.S(IF((ContinuousStatsTable[GroupByKey]=ContinuousStatsTable[[#This Row],[GroupByKey]]),(ContinuousStatsTable[GroupByKey]=ContinuousStatsTable[[#This Row],[GroupByKey]])*ContinuousStatsTable[Average])),0)</f>
        <v>0</v>
      </c>
      <c r="Q1291" s="5" cm="1">
        <f t="array" ref="Q1291">MAX(IF((ProjectInfoTable[ProjectName]=ContinuousStatsTable[[#This Row],[ProjectName]]),(ProjectInfoTable[ProjectName]=ContinuousStatsTable[[#This Row],[ProjectName]])*ProjectInfoTable[ConfidenceInterval]))</f>
        <v>0.95</v>
      </c>
      <c r="R1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1" s="5" cm="1">
        <f t="array" ref="S1291">MIN(IF((ContinuousStatsTable[GroupByKey]=ContinuousStatsTable[[#This Row],[GroupByKey]]),(ContinuousStatsTable[GroupByKey]=ContinuousStatsTable[[#This Row],[GroupByKey]])*ContinuousStatsTable[Average]))</f>
        <v>1</v>
      </c>
      <c r="T1291" s="5" cm="1">
        <f t="array" ref="T1291">MAX(IF((ContinuousStatsTable[GroupByKey]=ContinuousStatsTable[[#This Row],[GroupByKey]]),(ContinuousStatsTable[GroupByKey]=ContinuousStatsTable[[#This Row],[GroupByKey]])*ContinuousStatsTable[Average]))</f>
        <v>1</v>
      </c>
      <c r="U1291" s="5">
        <f>IF((ContinuousStatsTable[[#This Row],[RepsRequested]]&gt;1),ContinuousStatsTable[[#This Row],[HalfWidth]],ContinuousStatsTable[[#This Row],[BatchMeansHalfWidth]])</f>
        <v>0</v>
      </c>
    </row>
    <row r="1292" spans="1:21" x14ac:dyDescent="0.35">
      <c r="A1292" t="s">
        <v>68</v>
      </c>
      <c r="B1292" t="s">
        <v>70</v>
      </c>
      <c r="C1292">
        <v>29</v>
      </c>
      <c r="D1292" t="s">
        <v>110</v>
      </c>
      <c r="E1292" t="s">
        <v>101</v>
      </c>
      <c r="F1292" t="s">
        <v>102</v>
      </c>
      <c r="G1292">
        <v>0</v>
      </c>
      <c r="H1292">
        <v>2E+20</v>
      </c>
      <c r="I1292">
        <v>0</v>
      </c>
      <c r="J1292">
        <v>0</v>
      </c>
      <c r="K1292">
        <v>0</v>
      </c>
      <c r="L1292">
        <v>0</v>
      </c>
      <c r="M129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292" s="5" cm="1">
        <f t="array" ref="N1292">MAX(IF((ProjectInfoTable[ProjectName]=ContinuousStatsTable[[#This Row],[ProjectName]]),(ProjectInfoTable[ProjectName]=ContinuousStatsTable[[#This Row],[ProjectName]])*ProjectInfoTable[NumberOfReplications]))</f>
        <v>40</v>
      </c>
      <c r="O1292" s="5" cm="1">
        <f t="array" ref="O1292">IFERROR(AVERAGE(IF((ContinuousStatsTable[GroupByKey]=ContinuousStatsTable[[#This Row],[GroupByKey]]),(ContinuousStatsTable[GroupByKey]=ContinuousStatsTable[[#This Row],[GroupByKey]])*ContinuousStatsTable[Average])),0)</f>
        <v>0</v>
      </c>
      <c r="P1292" s="5" cm="1">
        <f t="array" ref="P1292">IFERROR(_xlfn.STDEV.S(IF((ContinuousStatsTable[GroupByKey]=ContinuousStatsTable[[#This Row],[GroupByKey]]),(ContinuousStatsTable[GroupByKey]=ContinuousStatsTable[[#This Row],[GroupByKey]])*ContinuousStatsTable[Average])),0)</f>
        <v>0</v>
      </c>
      <c r="Q1292" s="5" cm="1">
        <f t="array" ref="Q1292">MAX(IF((ProjectInfoTable[ProjectName]=ContinuousStatsTable[[#This Row],[ProjectName]]),(ProjectInfoTable[ProjectName]=ContinuousStatsTable[[#This Row],[ProjectName]])*ProjectInfoTable[ConfidenceInterval]))</f>
        <v>0.95</v>
      </c>
      <c r="R1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2" s="5" cm="1">
        <f t="array" ref="S1292">MIN(IF((ContinuousStatsTable[GroupByKey]=ContinuousStatsTable[[#This Row],[GroupByKey]]),(ContinuousStatsTable[GroupByKey]=ContinuousStatsTable[[#This Row],[GroupByKey]])*ContinuousStatsTable[Average]))</f>
        <v>0</v>
      </c>
      <c r="T1292" s="5" cm="1">
        <f t="array" ref="T1292">MAX(IF((ContinuousStatsTable[GroupByKey]=ContinuousStatsTable[[#This Row],[GroupByKey]]),(ContinuousStatsTable[GroupByKey]=ContinuousStatsTable[[#This Row],[GroupByKey]])*ContinuousStatsTable[Average]))</f>
        <v>0</v>
      </c>
      <c r="U1292" s="5">
        <f>IF((ContinuousStatsTable[[#This Row],[RepsRequested]]&gt;1),ContinuousStatsTable[[#This Row],[HalfWidth]],ContinuousStatsTable[[#This Row],[BatchMeansHalfWidth]])</f>
        <v>0</v>
      </c>
    </row>
    <row r="1293" spans="1:21" x14ac:dyDescent="0.35">
      <c r="A1293" t="s">
        <v>68</v>
      </c>
      <c r="B1293" t="s">
        <v>70</v>
      </c>
      <c r="C1293">
        <v>29</v>
      </c>
      <c r="D1293" t="s">
        <v>110</v>
      </c>
      <c r="E1293" t="s">
        <v>103</v>
      </c>
      <c r="F1293" t="s">
        <v>102</v>
      </c>
      <c r="G1293">
        <v>0</v>
      </c>
      <c r="H1293">
        <v>2E+20</v>
      </c>
      <c r="I1293">
        <v>0</v>
      </c>
      <c r="J1293">
        <v>0</v>
      </c>
      <c r="K1293">
        <v>0</v>
      </c>
      <c r="L1293">
        <v>0</v>
      </c>
      <c r="M129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293" s="5" cm="1">
        <f t="array" ref="N1293">MAX(IF((ProjectInfoTable[ProjectName]=ContinuousStatsTable[[#This Row],[ProjectName]]),(ProjectInfoTable[ProjectName]=ContinuousStatsTable[[#This Row],[ProjectName]])*ProjectInfoTable[NumberOfReplications]))</f>
        <v>40</v>
      </c>
      <c r="O1293" s="5" cm="1">
        <f t="array" ref="O1293">IFERROR(AVERAGE(IF((ContinuousStatsTable[GroupByKey]=ContinuousStatsTable[[#This Row],[GroupByKey]]),(ContinuousStatsTable[GroupByKey]=ContinuousStatsTable[[#This Row],[GroupByKey]])*ContinuousStatsTable[Average])),0)</f>
        <v>0</v>
      </c>
      <c r="P1293" s="5" cm="1">
        <f t="array" ref="P1293">IFERROR(_xlfn.STDEV.S(IF((ContinuousStatsTable[GroupByKey]=ContinuousStatsTable[[#This Row],[GroupByKey]]),(ContinuousStatsTable[GroupByKey]=ContinuousStatsTable[[#This Row],[GroupByKey]])*ContinuousStatsTable[Average])),0)</f>
        <v>0</v>
      </c>
      <c r="Q1293" s="5" cm="1">
        <f t="array" ref="Q1293">MAX(IF((ProjectInfoTable[ProjectName]=ContinuousStatsTable[[#This Row],[ProjectName]]),(ProjectInfoTable[ProjectName]=ContinuousStatsTable[[#This Row],[ProjectName]])*ProjectInfoTable[ConfidenceInterval]))</f>
        <v>0.95</v>
      </c>
      <c r="R1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3" s="5" cm="1">
        <f t="array" ref="S1293">MIN(IF((ContinuousStatsTable[GroupByKey]=ContinuousStatsTable[[#This Row],[GroupByKey]]),(ContinuousStatsTable[GroupByKey]=ContinuousStatsTable[[#This Row],[GroupByKey]])*ContinuousStatsTable[Average]))</f>
        <v>0</v>
      </c>
      <c r="T1293" s="5" cm="1">
        <f t="array" ref="T1293">MAX(IF((ContinuousStatsTable[GroupByKey]=ContinuousStatsTable[[#This Row],[GroupByKey]]),(ContinuousStatsTable[GroupByKey]=ContinuousStatsTable[[#This Row],[GroupByKey]])*ContinuousStatsTable[Average]))</f>
        <v>0</v>
      </c>
      <c r="U1293" s="5">
        <f>IF((ContinuousStatsTable[[#This Row],[RepsRequested]]&gt;1),ContinuousStatsTable[[#This Row],[HalfWidth]],ContinuousStatsTable[[#This Row],[BatchMeansHalfWidth]])</f>
        <v>0</v>
      </c>
    </row>
    <row r="1294" spans="1:21" x14ac:dyDescent="0.35">
      <c r="A1294" t="s">
        <v>68</v>
      </c>
      <c r="B1294" t="s">
        <v>70</v>
      </c>
      <c r="C1294">
        <v>29</v>
      </c>
      <c r="D1294" t="s">
        <v>110</v>
      </c>
      <c r="E1294" t="s">
        <v>104</v>
      </c>
      <c r="F1294" t="s">
        <v>102</v>
      </c>
      <c r="G1294">
        <v>1</v>
      </c>
      <c r="H1294">
        <v>2E+20</v>
      </c>
      <c r="I1294">
        <v>1</v>
      </c>
      <c r="J1294">
        <v>1</v>
      </c>
      <c r="K1294">
        <v>1</v>
      </c>
      <c r="L1294">
        <v>0</v>
      </c>
      <c r="M129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294" s="5" cm="1">
        <f t="array" ref="N1294">MAX(IF((ProjectInfoTable[ProjectName]=ContinuousStatsTable[[#This Row],[ProjectName]]),(ProjectInfoTable[ProjectName]=ContinuousStatsTable[[#This Row],[ProjectName]])*ProjectInfoTable[NumberOfReplications]))</f>
        <v>40</v>
      </c>
      <c r="O1294" s="5" cm="1">
        <f t="array" ref="O1294">IFERROR(AVERAGE(IF((ContinuousStatsTable[GroupByKey]=ContinuousStatsTable[[#This Row],[GroupByKey]]),(ContinuousStatsTable[GroupByKey]=ContinuousStatsTable[[#This Row],[GroupByKey]])*ContinuousStatsTable[Average])),0)</f>
        <v>1</v>
      </c>
      <c r="P1294" s="5" cm="1">
        <f t="array" ref="P1294">IFERROR(_xlfn.STDEV.S(IF((ContinuousStatsTable[GroupByKey]=ContinuousStatsTable[[#This Row],[GroupByKey]]),(ContinuousStatsTable[GroupByKey]=ContinuousStatsTable[[#This Row],[GroupByKey]])*ContinuousStatsTable[Average])),0)</f>
        <v>0</v>
      </c>
      <c r="Q1294" s="5" cm="1">
        <f t="array" ref="Q1294">MAX(IF((ProjectInfoTable[ProjectName]=ContinuousStatsTable[[#This Row],[ProjectName]]),(ProjectInfoTable[ProjectName]=ContinuousStatsTable[[#This Row],[ProjectName]])*ProjectInfoTable[ConfidenceInterval]))</f>
        <v>0.95</v>
      </c>
      <c r="R1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4" s="5" cm="1">
        <f t="array" ref="S1294">MIN(IF((ContinuousStatsTable[GroupByKey]=ContinuousStatsTable[[#This Row],[GroupByKey]]),(ContinuousStatsTable[GroupByKey]=ContinuousStatsTable[[#This Row],[GroupByKey]])*ContinuousStatsTable[Average]))</f>
        <v>1</v>
      </c>
      <c r="T1294" s="5" cm="1">
        <f t="array" ref="T1294">MAX(IF((ContinuousStatsTable[GroupByKey]=ContinuousStatsTable[[#This Row],[GroupByKey]]),(ContinuousStatsTable[GroupByKey]=ContinuousStatsTable[[#This Row],[GroupByKey]])*ContinuousStatsTable[Average]))</f>
        <v>1</v>
      </c>
      <c r="U1294" s="5">
        <f>IF((ContinuousStatsTable[[#This Row],[RepsRequested]]&gt;1),ContinuousStatsTable[[#This Row],[HalfWidth]],ContinuousStatsTable[[#This Row],[BatchMeansHalfWidth]])</f>
        <v>0</v>
      </c>
    </row>
    <row r="1295" spans="1:21" x14ac:dyDescent="0.35">
      <c r="A1295" t="s">
        <v>68</v>
      </c>
      <c r="B1295" t="s">
        <v>70</v>
      </c>
      <c r="C1295">
        <v>29</v>
      </c>
      <c r="D1295" t="s">
        <v>111</v>
      </c>
      <c r="E1295" t="s">
        <v>101</v>
      </c>
      <c r="F1295" t="s">
        <v>102</v>
      </c>
      <c r="G1295">
        <v>0</v>
      </c>
      <c r="H1295">
        <v>2E+20</v>
      </c>
      <c r="I1295">
        <v>0</v>
      </c>
      <c r="J1295">
        <v>0</v>
      </c>
      <c r="K1295">
        <v>0</v>
      </c>
      <c r="L1295">
        <v>0</v>
      </c>
      <c r="M129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295" s="5" cm="1">
        <f t="array" ref="N1295">MAX(IF((ProjectInfoTable[ProjectName]=ContinuousStatsTable[[#This Row],[ProjectName]]),(ProjectInfoTable[ProjectName]=ContinuousStatsTable[[#This Row],[ProjectName]])*ProjectInfoTable[NumberOfReplications]))</f>
        <v>40</v>
      </c>
      <c r="O1295" s="5" cm="1">
        <f t="array" ref="O1295">IFERROR(AVERAGE(IF((ContinuousStatsTable[GroupByKey]=ContinuousStatsTable[[#This Row],[GroupByKey]]),(ContinuousStatsTable[GroupByKey]=ContinuousStatsTable[[#This Row],[GroupByKey]])*ContinuousStatsTable[Average])),0)</f>
        <v>0</v>
      </c>
      <c r="P1295" s="5" cm="1">
        <f t="array" ref="P1295">IFERROR(_xlfn.STDEV.S(IF((ContinuousStatsTable[GroupByKey]=ContinuousStatsTable[[#This Row],[GroupByKey]]),(ContinuousStatsTable[GroupByKey]=ContinuousStatsTable[[#This Row],[GroupByKey]])*ContinuousStatsTable[Average])),0)</f>
        <v>0</v>
      </c>
      <c r="Q1295" s="5" cm="1">
        <f t="array" ref="Q1295">MAX(IF((ProjectInfoTable[ProjectName]=ContinuousStatsTable[[#This Row],[ProjectName]]),(ProjectInfoTable[ProjectName]=ContinuousStatsTable[[#This Row],[ProjectName]])*ProjectInfoTable[ConfidenceInterval]))</f>
        <v>0.95</v>
      </c>
      <c r="R1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5" s="5" cm="1">
        <f t="array" ref="S1295">MIN(IF((ContinuousStatsTable[GroupByKey]=ContinuousStatsTable[[#This Row],[GroupByKey]]),(ContinuousStatsTable[GroupByKey]=ContinuousStatsTable[[#This Row],[GroupByKey]])*ContinuousStatsTable[Average]))</f>
        <v>0</v>
      </c>
      <c r="T1295" s="5" cm="1">
        <f t="array" ref="T1295">MAX(IF((ContinuousStatsTable[GroupByKey]=ContinuousStatsTable[[#This Row],[GroupByKey]]),(ContinuousStatsTable[GroupByKey]=ContinuousStatsTable[[#This Row],[GroupByKey]])*ContinuousStatsTable[Average]))</f>
        <v>0</v>
      </c>
      <c r="U1295" s="5">
        <f>IF((ContinuousStatsTable[[#This Row],[RepsRequested]]&gt;1),ContinuousStatsTable[[#This Row],[HalfWidth]],ContinuousStatsTable[[#This Row],[BatchMeansHalfWidth]])</f>
        <v>0</v>
      </c>
    </row>
    <row r="1296" spans="1:21" x14ac:dyDescent="0.35">
      <c r="A1296" t="s">
        <v>68</v>
      </c>
      <c r="B1296" t="s">
        <v>70</v>
      </c>
      <c r="C1296">
        <v>29</v>
      </c>
      <c r="D1296" t="s">
        <v>111</v>
      </c>
      <c r="E1296" t="s">
        <v>103</v>
      </c>
      <c r="F1296" t="s">
        <v>102</v>
      </c>
      <c r="G1296">
        <v>0</v>
      </c>
      <c r="H1296">
        <v>2E+20</v>
      </c>
      <c r="I1296">
        <v>0</v>
      </c>
      <c r="J1296">
        <v>0</v>
      </c>
      <c r="K1296">
        <v>0</v>
      </c>
      <c r="L1296">
        <v>0</v>
      </c>
      <c r="M129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296" s="5" cm="1">
        <f t="array" ref="N1296">MAX(IF((ProjectInfoTable[ProjectName]=ContinuousStatsTable[[#This Row],[ProjectName]]),(ProjectInfoTable[ProjectName]=ContinuousStatsTable[[#This Row],[ProjectName]])*ProjectInfoTable[NumberOfReplications]))</f>
        <v>40</v>
      </c>
      <c r="O1296" s="5" cm="1">
        <f t="array" ref="O1296">IFERROR(AVERAGE(IF((ContinuousStatsTable[GroupByKey]=ContinuousStatsTable[[#This Row],[GroupByKey]]),(ContinuousStatsTable[GroupByKey]=ContinuousStatsTable[[#This Row],[GroupByKey]])*ContinuousStatsTable[Average])),0)</f>
        <v>0</v>
      </c>
      <c r="P1296" s="5" cm="1">
        <f t="array" ref="P1296">IFERROR(_xlfn.STDEV.S(IF((ContinuousStatsTable[GroupByKey]=ContinuousStatsTable[[#This Row],[GroupByKey]]),(ContinuousStatsTable[GroupByKey]=ContinuousStatsTable[[#This Row],[GroupByKey]])*ContinuousStatsTable[Average])),0)</f>
        <v>0</v>
      </c>
      <c r="Q1296" s="5" cm="1">
        <f t="array" ref="Q1296">MAX(IF((ProjectInfoTable[ProjectName]=ContinuousStatsTable[[#This Row],[ProjectName]]),(ProjectInfoTable[ProjectName]=ContinuousStatsTable[[#This Row],[ProjectName]])*ProjectInfoTable[ConfidenceInterval]))</f>
        <v>0.95</v>
      </c>
      <c r="R1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6" s="5" cm="1">
        <f t="array" ref="S1296">MIN(IF((ContinuousStatsTable[GroupByKey]=ContinuousStatsTable[[#This Row],[GroupByKey]]),(ContinuousStatsTable[GroupByKey]=ContinuousStatsTable[[#This Row],[GroupByKey]])*ContinuousStatsTable[Average]))</f>
        <v>0</v>
      </c>
      <c r="T1296" s="5" cm="1">
        <f t="array" ref="T1296">MAX(IF((ContinuousStatsTable[GroupByKey]=ContinuousStatsTable[[#This Row],[GroupByKey]]),(ContinuousStatsTable[GroupByKey]=ContinuousStatsTable[[#This Row],[GroupByKey]])*ContinuousStatsTable[Average]))</f>
        <v>0</v>
      </c>
      <c r="U1296" s="5">
        <f>IF((ContinuousStatsTable[[#This Row],[RepsRequested]]&gt;1),ContinuousStatsTable[[#This Row],[HalfWidth]],ContinuousStatsTable[[#This Row],[BatchMeansHalfWidth]])</f>
        <v>0</v>
      </c>
    </row>
    <row r="1297" spans="1:21" x14ac:dyDescent="0.35">
      <c r="A1297" t="s">
        <v>68</v>
      </c>
      <c r="B1297" t="s">
        <v>70</v>
      </c>
      <c r="C1297">
        <v>29</v>
      </c>
      <c r="D1297" t="s">
        <v>111</v>
      </c>
      <c r="E1297" t="s">
        <v>104</v>
      </c>
      <c r="F1297" t="s">
        <v>102</v>
      </c>
      <c r="G1297">
        <v>3</v>
      </c>
      <c r="H1297">
        <v>2E+20</v>
      </c>
      <c r="I1297">
        <v>3</v>
      </c>
      <c r="J1297">
        <v>3</v>
      </c>
      <c r="K1297">
        <v>3</v>
      </c>
      <c r="L1297">
        <v>0</v>
      </c>
      <c r="M129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297" s="5" cm="1">
        <f t="array" ref="N1297">MAX(IF((ProjectInfoTable[ProjectName]=ContinuousStatsTable[[#This Row],[ProjectName]]),(ProjectInfoTable[ProjectName]=ContinuousStatsTable[[#This Row],[ProjectName]])*ProjectInfoTable[NumberOfReplications]))</f>
        <v>40</v>
      </c>
      <c r="O1297" s="5" cm="1">
        <f t="array" ref="O1297">IFERROR(AVERAGE(IF((ContinuousStatsTable[GroupByKey]=ContinuousStatsTable[[#This Row],[GroupByKey]]),(ContinuousStatsTable[GroupByKey]=ContinuousStatsTable[[#This Row],[GroupByKey]])*ContinuousStatsTable[Average])),0)</f>
        <v>3</v>
      </c>
      <c r="P1297" s="5" cm="1">
        <f t="array" ref="P1297">IFERROR(_xlfn.STDEV.S(IF((ContinuousStatsTable[GroupByKey]=ContinuousStatsTable[[#This Row],[GroupByKey]]),(ContinuousStatsTable[GroupByKey]=ContinuousStatsTable[[#This Row],[GroupByKey]])*ContinuousStatsTable[Average])),0)</f>
        <v>0</v>
      </c>
      <c r="Q1297" s="5" cm="1">
        <f t="array" ref="Q1297">MAX(IF((ProjectInfoTable[ProjectName]=ContinuousStatsTable[[#This Row],[ProjectName]]),(ProjectInfoTable[ProjectName]=ContinuousStatsTable[[#This Row],[ProjectName]])*ProjectInfoTable[ConfidenceInterval]))</f>
        <v>0.95</v>
      </c>
      <c r="R1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7" s="5" cm="1">
        <f t="array" ref="S1297">MIN(IF((ContinuousStatsTable[GroupByKey]=ContinuousStatsTable[[#This Row],[GroupByKey]]),(ContinuousStatsTable[GroupByKey]=ContinuousStatsTable[[#This Row],[GroupByKey]])*ContinuousStatsTable[Average]))</f>
        <v>3</v>
      </c>
      <c r="T1297" s="5" cm="1">
        <f t="array" ref="T1297">MAX(IF((ContinuousStatsTable[GroupByKey]=ContinuousStatsTable[[#This Row],[GroupByKey]]),(ContinuousStatsTable[GroupByKey]=ContinuousStatsTable[[#This Row],[GroupByKey]])*ContinuousStatsTable[Average]))</f>
        <v>3</v>
      </c>
      <c r="U1297" s="5">
        <f>IF((ContinuousStatsTable[[#This Row],[RepsRequested]]&gt;1),ContinuousStatsTable[[#This Row],[HalfWidth]],ContinuousStatsTable[[#This Row],[BatchMeansHalfWidth]])</f>
        <v>0</v>
      </c>
    </row>
    <row r="1298" spans="1:21" x14ac:dyDescent="0.35">
      <c r="A1298" t="s">
        <v>68</v>
      </c>
      <c r="B1298" t="s">
        <v>70</v>
      </c>
      <c r="C1298">
        <v>29</v>
      </c>
      <c r="D1298" t="s">
        <v>112</v>
      </c>
      <c r="E1298" t="s">
        <v>101</v>
      </c>
      <c r="F1298" t="s">
        <v>102</v>
      </c>
      <c r="G1298">
        <v>0.11518980422298999</v>
      </c>
      <c r="H1298">
        <v>2E+20</v>
      </c>
      <c r="I1298">
        <v>0</v>
      </c>
      <c r="J1298">
        <v>1</v>
      </c>
      <c r="K1298">
        <v>0.25</v>
      </c>
      <c r="L1298">
        <v>0</v>
      </c>
      <c r="M129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298" s="5" cm="1">
        <f t="array" ref="N1298">MAX(IF((ProjectInfoTable[ProjectName]=ContinuousStatsTable[[#This Row],[ProjectName]]),(ProjectInfoTable[ProjectName]=ContinuousStatsTable[[#This Row],[ProjectName]])*ProjectInfoTable[NumberOfReplications]))</f>
        <v>40</v>
      </c>
      <c r="O1298" s="5" cm="1">
        <f t="array" ref="O129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298" s="5" cm="1">
        <f t="array" ref="P129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298" s="5" cm="1">
        <f t="array" ref="Q1298">MAX(IF((ProjectInfoTable[ProjectName]=ContinuousStatsTable[[#This Row],[ProjectName]]),(ProjectInfoTable[ProjectName]=ContinuousStatsTable[[#This Row],[ProjectName]])*ProjectInfoTable[ConfidenceInterval]))</f>
        <v>0.95</v>
      </c>
      <c r="R1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298" s="5" cm="1">
        <f t="array" ref="S1298">MIN(IF((ContinuousStatsTable[GroupByKey]=ContinuousStatsTable[[#This Row],[GroupByKey]]),(ContinuousStatsTable[GroupByKey]=ContinuousStatsTable[[#This Row],[GroupByKey]])*ContinuousStatsTable[Average]))</f>
        <v>2.6917362930432401E-2</v>
      </c>
      <c r="T1298" s="5" cm="1">
        <f t="array" ref="T1298">MAX(IF((ContinuousStatsTable[GroupByKey]=ContinuousStatsTable[[#This Row],[GroupByKey]]),(ContinuousStatsTable[GroupByKey]=ContinuousStatsTable[[#This Row],[GroupByKey]])*ContinuousStatsTable[Average]))</f>
        <v>0.16976135707510301</v>
      </c>
      <c r="U1298" s="5">
        <f>IF((ContinuousStatsTable[[#This Row],[RepsRequested]]&gt;1),ContinuousStatsTable[[#This Row],[HalfWidth]],ContinuousStatsTable[[#This Row],[BatchMeansHalfWidth]])</f>
        <v>9.6705244070255485E-3</v>
      </c>
    </row>
    <row r="1299" spans="1:21" x14ac:dyDescent="0.35">
      <c r="A1299" t="s">
        <v>68</v>
      </c>
      <c r="B1299" t="s">
        <v>70</v>
      </c>
      <c r="C1299">
        <v>29</v>
      </c>
      <c r="D1299" t="s">
        <v>112</v>
      </c>
      <c r="E1299" t="s">
        <v>103</v>
      </c>
      <c r="F1299" t="s">
        <v>102</v>
      </c>
      <c r="G1299">
        <v>2.91448039809723</v>
      </c>
      <c r="H1299">
        <v>2E+20</v>
      </c>
      <c r="I1299">
        <v>0</v>
      </c>
      <c r="J1299">
        <v>34</v>
      </c>
      <c r="K1299">
        <v>12</v>
      </c>
      <c r="L1299">
        <v>0</v>
      </c>
      <c r="M129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299" s="5" cm="1">
        <f t="array" ref="N1299">MAX(IF((ProjectInfoTable[ProjectName]=ContinuousStatsTable[[#This Row],[ProjectName]]),(ProjectInfoTable[ProjectName]=ContinuousStatsTable[[#This Row],[ProjectName]])*ProjectInfoTable[NumberOfReplications]))</f>
        <v>40</v>
      </c>
      <c r="O1299" s="5" cm="1">
        <f t="array" ref="O129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299" s="5" cm="1">
        <f t="array" ref="P129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299" s="5" cm="1">
        <f t="array" ref="Q1299">MAX(IF((ProjectInfoTable[ProjectName]=ContinuousStatsTable[[#This Row],[ProjectName]]),(ProjectInfoTable[ProjectName]=ContinuousStatsTable[[#This Row],[ProjectName]])*ProjectInfoTable[ConfidenceInterval]))</f>
        <v>0.95</v>
      </c>
      <c r="R1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299" s="5" cm="1">
        <f t="array" ref="S1299">MIN(IF((ContinuousStatsTable[GroupByKey]=ContinuousStatsTable[[#This Row],[GroupByKey]]),(ContinuousStatsTable[GroupByKey]=ContinuousStatsTable[[#This Row],[GroupByKey]])*ContinuousStatsTable[Average]))</f>
        <v>1.2588231451035701</v>
      </c>
      <c r="T1299" s="5" cm="1">
        <f t="array" ref="T1299">MAX(IF((ContinuousStatsTable[GroupByKey]=ContinuousStatsTable[[#This Row],[GroupByKey]]),(ContinuousStatsTable[GroupByKey]=ContinuousStatsTable[[#This Row],[GroupByKey]])*ContinuousStatsTable[Average]))</f>
        <v>4.9134925203039197</v>
      </c>
      <c r="U1299" s="5">
        <f>IF((ContinuousStatsTable[[#This Row],[RepsRequested]]&gt;1),ContinuousStatsTable[[#This Row],[HalfWidth]],ContinuousStatsTable[[#This Row],[BatchMeansHalfWidth]])</f>
        <v>0.23893952850585826</v>
      </c>
    </row>
    <row r="1300" spans="1:21" x14ac:dyDescent="0.35">
      <c r="A1300" t="s">
        <v>68</v>
      </c>
      <c r="B1300" t="s">
        <v>70</v>
      </c>
      <c r="C1300">
        <v>29</v>
      </c>
      <c r="D1300" t="s">
        <v>112</v>
      </c>
      <c r="E1300" t="s">
        <v>104</v>
      </c>
      <c r="F1300" t="s">
        <v>102</v>
      </c>
      <c r="G1300">
        <v>40.880101555386702</v>
      </c>
      <c r="H1300">
        <v>2E+20</v>
      </c>
      <c r="I1300">
        <v>0</v>
      </c>
      <c r="J1300">
        <v>48</v>
      </c>
      <c r="K1300">
        <v>48</v>
      </c>
      <c r="L1300">
        <v>0</v>
      </c>
      <c r="M130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300" s="5" cm="1">
        <f t="array" ref="N1300">MAX(IF((ProjectInfoTable[ProjectName]=ContinuousStatsTable[[#This Row],[ProjectName]]),(ProjectInfoTable[ProjectName]=ContinuousStatsTable[[#This Row],[ProjectName]])*ProjectInfoTable[NumberOfReplications]))</f>
        <v>40</v>
      </c>
      <c r="O1300" s="5" cm="1">
        <f t="array" ref="O130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300" s="5" cm="1">
        <f t="array" ref="P130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300" s="5" cm="1">
        <f t="array" ref="Q1300">MAX(IF((ProjectInfoTable[ProjectName]=ContinuousStatsTable[[#This Row],[ProjectName]]),(ProjectInfoTable[ProjectName]=ContinuousStatsTable[[#This Row],[ProjectName]])*ProjectInfoTable[ConfidenceInterval]))</f>
        <v>0.95</v>
      </c>
      <c r="R1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300" s="5" cm="1">
        <f t="array" ref="S1300">MIN(IF((ContinuousStatsTable[GroupByKey]=ContinuousStatsTable[[#This Row],[GroupByKey]]),(ContinuousStatsTable[GroupByKey]=ContinuousStatsTable[[#This Row],[GroupByKey]])*ContinuousStatsTable[Average]))</f>
        <v>39.319148936170201</v>
      </c>
      <c r="T1300" s="5" cm="1">
        <f t="array" ref="T1300">MAX(IF((ContinuousStatsTable[GroupByKey]=ContinuousStatsTable[[#This Row],[GroupByKey]]),(ContinuousStatsTable[GroupByKey]=ContinuousStatsTable[[#This Row],[GroupByKey]])*ContinuousStatsTable[Average]))</f>
        <v>43.914893617021299</v>
      </c>
      <c r="U1300" s="5">
        <f>IF((ContinuousStatsTable[[#This Row],[RepsRequested]]&gt;1),ContinuousStatsTable[[#This Row],[HalfWidth]],ContinuousStatsTable[[#This Row],[BatchMeansHalfWidth]])</f>
        <v>0.37377625497939559</v>
      </c>
    </row>
    <row r="1301" spans="1:21" x14ac:dyDescent="0.35">
      <c r="A1301" t="s">
        <v>68</v>
      </c>
      <c r="B1301" t="s">
        <v>70</v>
      </c>
      <c r="C1301">
        <v>29</v>
      </c>
      <c r="D1301" t="s">
        <v>113</v>
      </c>
      <c r="E1301" t="s">
        <v>101</v>
      </c>
      <c r="F1301" t="s">
        <v>102</v>
      </c>
      <c r="G1301">
        <v>2.5311405798918201E-2</v>
      </c>
      <c r="H1301">
        <v>2E+20</v>
      </c>
      <c r="I1301">
        <v>0</v>
      </c>
      <c r="J1301">
        <v>0.61111111111111105</v>
      </c>
      <c r="K1301">
        <v>0.13888888888888901</v>
      </c>
      <c r="L1301">
        <v>0</v>
      </c>
      <c r="M130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301" s="5" cm="1">
        <f t="array" ref="N1301">MAX(IF((ProjectInfoTable[ProjectName]=ContinuousStatsTable[[#This Row],[ProjectName]]),(ProjectInfoTable[ProjectName]=ContinuousStatsTable[[#This Row],[ProjectName]])*ProjectInfoTable[NumberOfReplications]))</f>
        <v>40</v>
      </c>
      <c r="O1301" s="5" cm="1">
        <f t="array" ref="O130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301" s="5" cm="1">
        <f t="array" ref="P130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301" s="5" cm="1">
        <f t="array" ref="Q1301">MAX(IF((ProjectInfoTable[ProjectName]=ContinuousStatsTable[[#This Row],[ProjectName]]),(ProjectInfoTable[ProjectName]=ContinuousStatsTable[[#This Row],[ProjectName]])*ProjectInfoTable[ConfidenceInterval]))</f>
        <v>0.95</v>
      </c>
      <c r="R1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301" s="5" cm="1">
        <f t="array" ref="S1301">MIN(IF((ContinuousStatsTable[GroupByKey]=ContinuousStatsTable[[#This Row],[GroupByKey]]),(ContinuousStatsTable[GroupByKey]=ContinuousStatsTable[[#This Row],[GroupByKey]])*ContinuousStatsTable[Average]))</f>
        <v>1.9285676078063401E-2</v>
      </c>
      <c r="T1301" s="5" cm="1">
        <f t="array" ref="T1301">MAX(IF((ContinuousStatsTable[GroupByKey]=ContinuousStatsTable[[#This Row],[GroupByKey]]),(ContinuousStatsTable[GroupByKey]=ContinuousStatsTable[[#This Row],[GroupByKey]])*ContinuousStatsTable[Average]))</f>
        <v>4.8625620211652898E-2</v>
      </c>
      <c r="U1301" s="5">
        <f>IF((ContinuousStatsTable[[#This Row],[RepsRequested]]&gt;1),ContinuousStatsTable[[#This Row],[HalfWidth]],ContinuousStatsTable[[#This Row],[BatchMeansHalfWidth]])</f>
        <v>2.3250169252848917E-3</v>
      </c>
    </row>
    <row r="1302" spans="1:21" x14ac:dyDescent="0.35">
      <c r="A1302" t="s">
        <v>68</v>
      </c>
      <c r="B1302" t="s">
        <v>70</v>
      </c>
      <c r="C1302">
        <v>29</v>
      </c>
      <c r="D1302" t="s">
        <v>113</v>
      </c>
      <c r="E1302" t="s">
        <v>103</v>
      </c>
      <c r="F1302" t="s">
        <v>102</v>
      </c>
      <c r="G1302">
        <v>0.91121060876105298</v>
      </c>
      <c r="H1302">
        <v>2E+20</v>
      </c>
      <c r="I1302">
        <v>0</v>
      </c>
      <c r="J1302">
        <v>22</v>
      </c>
      <c r="K1302">
        <v>5</v>
      </c>
      <c r="L1302">
        <v>0</v>
      </c>
      <c r="M130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302" s="5" cm="1">
        <f t="array" ref="N1302">MAX(IF((ProjectInfoTable[ProjectName]=ContinuousStatsTable[[#This Row],[ProjectName]]),(ProjectInfoTable[ProjectName]=ContinuousStatsTable[[#This Row],[ProjectName]])*ProjectInfoTable[NumberOfReplications]))</f>
        <v>40</v>
      </c>
      <c r="O1302" s="5" cm="1">
        <f t="array" ref="O130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302" s="5" cm="1">
        <f t="array" ref="P130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302" s="5" cm="1">
        <f t="array" ref="Q1302">MAX(IF((ProjectInfoTable[ProjectName]=ContinuousStatsTable[[#This Row],[ProjectName]]),(ProjectInfoTable[ProjectName]=ContinuousStatsTable[[#This Row],[ProjectName]])*ProjectInfoTable[ConfidenceInterval]))</f>
        <v>0.95</v>
      </c>
      <c r="R1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302" s="5" cm="1">
        <f t="array" ref="S1302">MIN(IF((ContinuousStatsTable[GroupByKey]=ContinuousStatsTable[[#This Row],[GroupByKey]]),(ContinuousStatsTable[GroupByKey]=ContinuousStatsTable[[#This Row],[GroupByKey]])*ContinuousStatsTable[Average]))</f>
        <v>0.49501686695507002</v>
      </c>
      <c r="T1302" s="5" cm="1">
        <f t="array" ref="T1302">MAX(IF((ContinuousStatsTable[GroupByKey]=ContinuousStatsTable[[#This Row],[GroupByKey]]),(ContinuousStatsTable[GroupByKey]=ContinuousStatsTable[[#This Row],[GroupByKey]])*ContinuousStatsTable[Average]))</f>
        <v>1.34083283444468</v>
      </c>
      <c r="U1302" s="5">
        <f>IF((ContinuousStatsTable[[#This Row],[RepsRequested]]&gt;1),ContinuousStatsTable[[#This Row],[HalfWidth]],ContinuousStatsTable[[#This Row],[BatchMeansHalfWidth]])</f>
        <v>6.3703063430586918E-2</v>
      </c>
    </row>
    <row r="1303" spans="1:21" x14ac:dyDescent="0.35">
      <c r="A1303" t="s">
        <v>68</v>
      </c>
      <c r="B1303" t="s">
        <v>70</v>
      </c>
      <c r="C1303">
        <v>29</v>
      </c>
      <c r="D1303" t="s">
        <v>113</v>
      </c>
      <c r="E1303" t="s">
        <v>104</v>
      </c>
      <c r="F1303" t="s">
        <v>102</v>
      </c>
      <c r="G1303">
        <v>34.468085106383</v>
      </c>
      <c r="H1303">
        <v>2E+20</v>
      </c>
      <c r="I1303">
        <v>0</v>
      </c>
      <c r="J1303">
        <v>36</v>
      </c>
      <c r="K1303">
        <v>36</v>
      </c>
      <c r="L1303">
        <v>0</v>
      </c>
      <c r="M130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303" s="5" cm="1">
        <f t="array" ref="N1303">MAX(IF((ProjectInfoTable[ProjectName]=ContinuousStatsTable[[#This Row],[ProjectName]]),(ProjectInfoTable[ProjectName]=ContinuousStatsTable[[#This Row],[ProjectName]])*ProjectInfoTable[NumberOfReplications]))</f>
        <v>40</v>
      </c>
      <c r="O1303" s="5" cm="1">
        <f t="array" ref="O130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303" s="5" cm="1">
        <f t="array" ref="P130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303" s="5" cm="1">
        <f t="array" ref="Q1303">MAX(IF((ProjectInfoTable[ProjectName]=ContinuousStatsTable[[#This Row],[ProjectName]]),(ProjectInfoTable[ProjectName]=ContinuousStatsTable[[#This Row],[ProjectName]])*ProjectInfoTable[ConfidenceInterval]))</f>
        <v>0.95</v>
      </c>
      <c r="R1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303" s="5" cm="1">
        <f t="array" ref="S1303">MIN(IF((ContinuousStatsTable[GroupByKey]=ContinuousStatsTable[[#This Row],[GroupByKey]]),(ContinuousStatsTable[GroupByKey]=ContinuousStatsTable[[#This Row],[GroupByKey]])*ContinuousStatsTable[Average]))</f>
        <v>33.840029614371403</v>
      </c>
      <c r="T1303" s="5" cm="1">
        <f t="array" ref="T1303">MAX(IF((ContinuousStatsTable[GroupByKey]=ContinuousStatsTable[[#This Row],[GroupByKey]]),(ContinuousStatsTable[GroupByKey]=ContinuousStatsTable[[#This Row],[GroupByKey]])*ContinuousStatsTable[Average]))</f>
        <v>34.468085106383</v>
      </c>
      <c r="U1303" s="5">
        <f>IF((ContinuousStatsTable[[#This Row],[RepsRequested]]&gt;1),ContinuousStatsTable[[#This Row],[HalfWidth]],ContinuousStatsTable[[#This Row],[BatchMeansHalfWidth]])</f>
        <v>5.7059994756210479E-2</v>
      </c>
    </row>
    <row r="1304" spans="1:21" x14ac:dyDescent="0.35">
      <c r="A1304" t="s">
        <v>68</v>
      </c>
      <c r="B1304" t="s">
        <v>70</v>
      </c>
      <c r="C1304">
        <v>29</v>
      </c>
      <c r="D1304" t="s">
        <v>114</v>
      </c>
      <c r="E1304" t="s">
        <v>101</v>
      </c>
      <c r="F1304" t="s">
        <v>102</v>
      </c>
      <c r="G1304">
        <v>7.18490707894964E-2</v>
      </c>
      <c r="H1304">
        <v>2.8362891490279998E-2</v>
      </c>
      <c r="I1304">
        <v>0</v>
      </c>
      <c r="J1304">
        <v>1</v>
      </c>
      <c r="K1304">
        <v>0.194444444444444</v>
      </c>
      <c r="L1304">
        <v>0</v>
      </c>
      <c r="M130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304" s="5" cm="1">
        <f t="array" ref="N1304">MAX(IF((ProjectInfoTable[ProjectName]=ContinuousStatsTable[[#This Row],[ProjectName]]),(ProjectInfoTable[ProjectName]=ContinuousStatsTable[[#This Row],[ProjectName]])*ProjectInfoTable[NumberOfReplications]))</f>
        <v>40</v>
      </c>
      <c r="O1304" s="5" cm="1">
        <f t="array" ref="O130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304" s="5" cm="1">
        <f t="array" ref="P130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304" s="5" cm="1">
        <f t="array" ref="Q1304">MAX(IF((ProjectInfoTable[ProjectName]=ContinuousStatsTable[[#This Row],[ProjectName]]),(ProjectInfoTable[ProjectName]=ContinuousStatsTable[[#This Row],[ProjectName]])*ProjectInfoTable[ConfidenceInterval]))</f>
        <v>0.95</v>
      </c>
      <c r="R1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304" s="5" cm="1">
        <f t="array" ref="S1304">MIN(IF((ContinuousStatsTable[GroupByKey]=ContinuousStatsTable[[#This Row],[GroupByKey]]),(ContinuousStatsTable[GroupByKey]=ContinuousStatsTable[[#This Row],[GroupByKey]])*ContinuousStatsTable[Average]))</f>
        <v>5.2407092959504499E-2</v>
      </c>
      <c r="T1304" s="5" cm="1">
        <f t="array" ref="T1304">MAX(IF((ContinuousStatsTable[GroupByKey]=ContinuousStatsTable[[#This Row],[GroupByKey]]),(ContinuousStatsTable[GroupByKey]=ContinuousStatsTable[[#This Row],[GroupByKey]])*ContinuousStatsTable[Average]))</f>
        <v>0.13103116230963199</v>
      </c>
      <c r="U1304" s="5">
        <f>IF((ContinuousStatsTable[[#This Row],[RepsRequested]]&gt;1),ContinuousStatsTable[[#This Row],[HalfWidth]],ContinuousStatsTable[[#This Row],[BatchMeansHalfWidth]])</f>
        <v>7.2364318332914495E-3</v>
      </c>
    </row>
    <row r="1305" spans="1:21" x14ac:dyDescent="0.35">
      <c r="A1305" t="s">
        <v>68</v>
      </c>
      <c r="B1305" t="s">
        <v>70</v>
      </c>
      <c r="C1305">
        <v>29</v>
      </c>
      <c r="D1305" t="s">
        <v>114</v>
      </c>
      <c r="E1305" t="s">
        <v>103</v>
      </c>
      <c r="F1305" t="s">
        <v>102</v>
      </c>
      <c r="G1305">
        <v>2.3745209034910899</v>
      </c>
      <c r="H1305">
        <v>0.98895824272643895</v>
      </c>
      <c r="I1305">
        <v>0</v>
      </c>
      <c r="J1305">
        <v>19</v>
      </c>
      <c r="K1305">
        <v>7</v>
      </c>
      <c r="L1305">
        <v>0</v>
      </c>
      <c r="M130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305" s="5" cm="1">
        <f t="array" ref="N1305">MAX(IF((ProjectInfoTable[ProjectName]=ContinuousStatsTable[[#This Row],[ProjectName]]),(ProjectInfoTable[ProjectName]=ContinuousStatsTable[[#This Row],[ProjectName]])*ProjectInfoTable[NumberOfReplications]))</f>
        <v>40</v>
      </c>
      <c r="O1305" s="5" cm="1">
        <f t="array" ref="O130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305" s="5" cm="1">
        <f t="array" ref="P130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305" s="5" cm="1">
        <f t="array" ref="Q1305">MAX(IF((ProjectInfoTable[ProjectName]=ContinuousStatsTable[[#This Row],[ProjectName]]),(ProjectInfoTable[ProjectName]=ContinuousStatsTable[[#This Row],[ProjectName]])*ProjectInfoTable[ConfidenceInterval]))</f>
        <v>0.95</v>
      </c>
      <c r="R1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305" s="5" cm="1">
        <f t="array" ref="S1305">MIN(IF((ContinuousStatsTable[GroupByKey]=ContinuousStatsTable[[#This Row],[GroupByKey]]),(ContinuousStatsTable[GroupByKey]=ContinuousStatsTable[[#This Row],[GroupByKey]])*ContinuousStatsTable[Average]))</f>
        <v>1.4135292926674801</v>
      </c>
      <c r="T1305" s="5" cm="1">
        <f t="array" ref="T1305">MAX(IF((ContinuousStatsTable[GroupByKey]=ContinuousStatsTable[[#This Row],[GroupByKey]]),(ContinuousStatsTable[GroupByKey]=ContinuousStatsTable[[#This Row],[GroupByKey]])*ContinuousStatsTable[Average]))</f>
        <v>3.63156438765147</v>
      </c>
      <c r="U1305" s="5">
        <f>IF((ContinuousStatsTable[[#This Row],[RepsRequested]]&gt;1),ContinuousStatsTable[[#This Row],[HalfWidth]],ContinuousStatsTable[[#This Row],[BatchMeansHalfWidth]])</f>
        <v>0.17088156037632463</v>
      </c>
    </row>
    <row r="1306" spans="1:21" x14ac:dyDescent="0.35">
      <c r="A1306" t="s">
        <v>68</v>
      </c>
      <c r="B1306" t="s">
        <v>70</v>
      </c>
      <c r="C1306">
        <v>29</v>
      </c>
      <c r="D1306" t="s">
        <v>114</v>
      </c>
      <c r="E1306" t="s">
        <v>104</v>
      </c>
      <c r="F1306" t="s">
        <v>102</v>
      </c>
      <c r="G1306">
        <v>34.238416079575501</v>
      </c>
      <c r="H1306">
        <v>2E+20</v>
      </c>
      <c r="I1306">
        <v>0</v>
      </c>
      <c r="J1306">
        <v>36</v>
      </c>
      <c r="K1306">
        <v>36</v>
      </c>
      <c r="L1306">
        <v>0</v>
      </c>
      <c r="M130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306" s="5" cm="1">
        <f t="array" ref="N1306">MAX(IF((ProjectInfoTable[ProjectName]=ContinuousStatsTable[[#This Row],[ProjectName]]),(ProjectInfoTable[ProjectName]=ContinuousStatsTable[[#This Row],[ProjectName]])*ProjectInfoTable[NumberOfReplications]))</f>
        <v>40</v>
      </c>
      <c r="O1306" s="5" cm="1">
        <f t="array" ref="O130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306" s="5" cm="1">
        <f t="array" ref="P130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306" s="5" cm="1">
        <f t="array" ref="Q1306">MAX(IF((ProjectInfoTable[ProjectName]=ContinuousStatsTable[[#This Row],[ProjectName]]),(ProjectInfoTable[ProjectName]=ContinuousStatsTable[[#This Row],[ProjectName]])*ProjectInfoTable[ConfidenceInterval]))</f>
        <v>0.95</v>
      </c>
      <c r="R1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306" s="5" cm="1">
        <f t="array" ref="S1306">MIN(IF((ContinuousStatsTable[GroupByKey]=ContinuousStatsTable[[#This Row],[GroupByKey]]),(ContinuousStatsTable[GroupByKey]=ContinuousStatsTable[[#This Row],[GroupByKey]])*ContinuousStatsTable[Average]))</f>
        <v>32.66897321215</v>
      </c>
      <c r="T1306" s="5" cm="1">
        <f t="array" ref="T1306">MAX(IF((ContinuousStatsTable[GroupByKey]=ContinuousStatsTable[[#This Row],[GroupByKey]]),(ContinuousStatsTable[GroupByKey]=ContinuousStatsTable[[#This Row],[GroupByKey]])*ContinuousStatsTable[Average]))</f>
        <v>34.468085106383</v>
      </c>
      <c r="U1306" s="5">
        <f>IF((ContinuousStatsTable[[#This Row],[RepsRequested]]&gt;1),ContinuousStatsTable[[#This Row],[HalfWidth]],ContinuousStatsTable[[#This Row],[BatchMeansHalfWidth]])</f>
        <v>0.15911903310216846</v>
      </c>
    </row>
    <row r="1307" spans="1:21" x14ac:dyDescent="0.35">
      <c r="A1307" t="s">
        <v>68</v>
      </c>
      <c r="B1307" t="s">
        <v>70</v>
      </c>
      <c r="C1307">
        <v>30</v>
      </c>
      <c r="D1307" t="s">
        <v>71</v>
      </c>
      <c r="E1307" t="s">
        <v>98</v>
      </c>
      <c r="F1307" t="s">
        <v>73</v>
      </c>
      <c r="G1307">
        <v>8.0867894604923607E-2</v>
      </c>
      <c r="H1307">
        <v>2E+20</v>
      </c>
      <c r="I1307">
        <v>0</v>
      </c>
      <c r="J1307">
        <v>4</v>
      </c>
      <c r="K1307">
        <v>0</v>
      </c>
      <c r="L1307">
        <v>0</v>
      </c>
      <c r="M130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307" s="5" cm="1">
        <f t="array" ref="N1307">MAX(IF((ProjectInfoTable[ProjectName]=ContinuousStatsTable[[#This Row],[ProjectName]]),(ProjectInfoTable[ProjectName]=ContinuousStatsTable[[#This Row],[ProjectName]])*ProjectInfoTable[NumberOfReplications]))</f>
        <v>40</v>
      </c>
      <c r="O1307" s="5" cm="1">
        <f t="array" ref="O130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307" s="5" cm="1">
        <f t="array" ref="P130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307" s="5" cm="1">
        <f t="array" ref="Q1307">MAX(IF((ProjectInfoTable[ProjectName]=ContinuousStatsTable[[#This Row],[ProjectName]]),(ProjectInfoTable[ProjectName]=ContinuousStatsTable[[#This Row],[ProjectName]])*ProjectInfoTable[ConfidenceInterval]))</f>
        <v>0.95</v>
      </c>
      <c r="R1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307" s="5" cm="1">
        <f t="array" ref="S1307">MIN(IF((ContinuousStatsTable[GroupByKey]=ContinuousStatsTable[[#This Row],[GroupByKey]]),(ContinuousStatsTable[GroupByKey]=ContinuousStatsTable[[#This Row],[GroupByKey]])*ContinuousStatsTable[Average]))</f>
        <v>0</v>
      </c>
      <c r="T1307" s="5" cm="1">
        <f t="array" ref="T1307">MAX(IF((ContinuousStatsTable[GroupByKey]=ContinuousStatsTable[[#This Row],[GroupByKey]]),(ContinuousStatsTable[GroupByKey]=ContinuousStatsTable[[#This Row],[GroupByKey]])*ContinuousStatsTable[Average]))</f>
        <v>0.39810019353189602</v>
      </c>
      <c r="U1307" s="5">
        <f>IF((ContinuousStatsTable[[#This Row],[RepsRequested]]&gt;1),ContinuousStatsTable[[#This Row],[HalfWidth]],ContinuousStatsTable[[#This Row],[BatchMeansHalfWidth]])</f>
        <v>3.517181568707349E-2</v>
      </c>
    </row>
    <row r="1308" spans="1:21" x14ac:dyDescent="0.35">
      <c r="A1308" t="s">
        <v>68</v>
      </c>
      <c r="B1308" t="s">
        <v>70</v>
      </c>
      <c r="C1308">
        <v>30</v>
      </c>
      <c r="D1308" t="s">
        <v>77</v>
      </c>
      <c r="E1308" t="s">
        <v>98</v>
      </c>
      <c r="F1308" t="s">
        <v>73</v>
      </c>
      <c r="G1308">
        <v>3.3093623728847299</v>
      </c>
      <c r="H1308">
        <v>2E+20</v>
      </c>
      <c r="I1308">
        <v>0</v>
      </c>
      <c r="J1308">
        <v>20</v>
      </c>
      <c r="K1308">
        <v>0</v>
      </c>
      <c r="L1308">
        <v>0</v>
      </c>
      <c r="M130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308" s="5" cm="1">
        <f t="array" ref="N1308">MAX(IF((ProjectInfoTable[ProjectName]=ContinuousStatsTable[[#This Row],[ProjectName]]),(ProjectInfoTable[ProjectName]=ContinuousStatsTable[[#This Row],[ProjectName]])*ProjectInfoTable[NumberOfReplications]))</f>
        <v>40</v>
      </c>
      <c r="O1308" s="5" cm="1">
        <f t="array" ref="O130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308" s="5" cm="1">
        <f t="array" ref="P130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308" s="5" cm="1">
        <f t="array" ref="Q1308">MAX(IF((ProjectInfoTable[ProjectName]=ContinuousStatsTable[[#This Row],[ProjectName]]),(ProjectInfoTable[ProjectName]=ContinuousStatsTable[[#This Row],[ProjectName]])*ProjectInfoTable[ConfidenceInterval]))</f>
        <v>0.95</v>
      </c>
      <c r="R1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308" s="5" cm="1">
        <f t="array" ref="S1308">MIN(IF((ContinuousStatsTable[GroupByKey]=ContinuousStatsTable[[#This Row],[GroupByKey]]),(ContinuousStatsTable[GroupByKey]=ContinuousStatsTable[[#This Row],[GroupByKey]])*ContinuousStatsTable[Average]))</f>
        <v>1.97697145350313</v>
      </c>
      <c r="T1308" s="5" cm="1">
        <f t="array" ref="T1308">MAX(IF((ContinuousStatsTable[GroupByKey]=ContinuousStatsTable[[#This Row],[GroupByKey]]),(ContinuousStatsTable[GroupByKey]=ContinuousStatsTable[[#This Row],[GroupByKey]])*ContinuousStatsTable[Average]))</f>
        <v>41.178919364966802</v>
      </c>
      <c r="U1308" s="5">
        <f>IF((ContinuousStatsTable[[#This Row],[RepsRequested]]&gt;1),ContinuousStatsTable[[#This Row],[HalfWidth]],ContinuousStatsTable[[#This Row],[BatchMeansHalfWidth]])</f>
        <v>3.4233048293887243</v>
      </c>
    </row>
    <row r="1309" spans="1:21" x14ac:dyDescent="0.35">
      <c r="A1309" t="s">
        <v>68</v>
      </c>
      <c r="B1309" t="s">
        <v>70</v>
      </c>
      <c r="C1309">
        <v>30</v>
      </c>
      <c r="D1309" t="s">
        <v>78</v>
      </c>
      <c r="E1309" t="s">
        <v>98</v>
      </c>
      <c r="F1309" t="s">
        <v>73</v>
      </c>
      <c r="G1309">
        <v>0.57157748290320598</v>
      </c>
      <c r="H1309">
        <v>2E+20</v>
      </c>
      <c r="I1309">
        <v>0</v>
      </c>
      <c r="J1309">
        <v>4</v>
      </c>
      <c r="K1309">
        <v>1</v>
      </c>
      <c r="L1309">
        <v>0</v>
      </c>
      <c r="M130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309" s="5" cm="1">
        <f t="array" ref="N1309">MAX(IF((ProjectInfoTable[ProjectName]=ContinuousStatsTable[[#This Row],[ProjectName]]),(ProjectInfoTable[ProjectName]=ContinuousStatsTable[[#This Row],[ProjectName]])*ProjectInfoTable[NumberOfReplications]))</f>
        <v>40</v>
      </c>
      <c r="O1309" s="5" cm="1">
        <f t="array" ref="O130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309" s="5" cm="1">
        <f t="array" ref="P130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309" s="5" cm="1">
        <f t="array" ref="Q1309">MAX(IF((ProjectInfoTable[ProjectName]=ContinuousStatsTable[[#This Row],[ProjectName]]),(ProjectInfoTable[ProjectName]=ContinuousStatsTable[[#This Row],[ProjectName]])*ProjectInfoTable[ConfidenceInterval]))</f>
        <v>0.95</v>
      </c>
      <c r="R1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309" s="5" cm="1">
        <f t="array" ref="S1309">MIN(IF((ContinuousStatsTable[GroupByKey]=ContinuousStatsTable[[#This Row],[GroupByKey]]),(ContinuousStatsTable[GroupByKey]=ContinuousStatsTable[[#This Row],[GroupByKey]])*ContinuousStatsTable[Average]))</f>
        <v>0.454771552839979</v>
      </c>
      <c r="T1309" s="5" cm="1">
        <f t="array" ref="T1309">MAX(IF((ContinuousStatsTable[GroupByKey]=ContinuousStatsTable[[#This Row],[GroupByKey]]),(ContinuousStatsTable[GroupByKey]=ContinuousStatsTable[[#This Row],[GroupByKey]])*ContinuousStatsTable[Average]))</f>
        <v>19.253696848776201</v>
      </c>
      <c r="U1309" s="5">
        <f>IF((ContinuousStatsTable[[#This Row],[RepsRequested]]&gt;1),ContinuousStatsTable[[#This Row],[HalfWidth]],ContinuousStatsTable[[#This Row],[BatchMeansHalfWidth]])</f>
        <v>1.1662037419143689</v>
      </c>
    </row>
    <row r="1310" spans="1:21" x14ac:dyDescent="0.35">
      <c r="A1310" t="s">
        <v>68</v>
      </c>
      <c r="B1310" t="s">
        <v>70</v>
      </c>
      <c r="C1310">
        <v>30</v>
      </c>
      <c r="D1310" t="s">
        <v>79</v>
      </c>
      <c r="E1310" t="s">
        <v>99</v>
      </c>
      <c r="F1310" t="s">
        <v>81</v>
      </c>
      <c r="G1310">
        <v>18.3698323593207</v>
      </c>
      <c r="H1310">
        <v>2E+20</v>
      </c>
      <c r="I1310">
        <v>1</v>
      </c>
      <c r="J1310">
        <v>37</v>
      </c>
      <c r="K1310">
        <v>13</v>
      </c>
      <c r="L1310">
        <v>0</v>
      </c>
      <c r="M131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310" s="5" cm="1">
        <f t="array" ref="N1310">MAX(IF((ProjectInfoTable[ProjectName]=ContinuousStatsTable[[#This Row],[ProjectName]]),(ProjectInfoTable[ProjectName]=ContinuousStatsTable[[#This Row],[ProjectName]])*ProjectInfoTable[NumberOfReplications]))</f>
        <v>40</v>
      </c>
      <c r="O1310" s="5" cm="1">
        <f t="array" ref="O131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310" s="5" cm="1">
        <f t="array" ref="P131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310" s="5" cm="1">
        <f t="array" ref="Q1310">MAX(IF((ProjectInfoTable[ProjectName]=ContinuousStatsTable[[#This Row],[ProjectName]]),(ProjectInfoTable[ProjectName]=ContinuousStatsTable[[#This Row],[ProjectName]])*ProjectInfoTable[ConfidenceInterval]))</f>
        <v>0.95</v>
      </c>
      <c r="R1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310" s="5" cm="1">
        <f t="array" ref="S1310">MIN(IF((ContinuousStatsTable[GroupByKey]=ContinuousStatsTable[[#This Row],[GroupByKey]]),(ContinuousStatsTable[GroupByKey]=ContinuousStatsTable[[#This Row],[GroupByKey]])*ContinuousStatsTable[Average]))</f>
        <v>13.1688445993387</v>
      </c>
      <c r="T1310" s="5" cm="1">
        <f t="array" ref="T1310">MAX(IF((ContinuousStatsTable[GroupByKey]=ContinuousStatsTable[[#This Row],[GroupByKey]]),(ContinuousStatsTable[GroupByKey]=ContinuousStatsTable[[#This Row],[GroupByKey]])*ContinuousStatsTable[Average]))</f>
        <v>68.135346638049199</v>
      </c>
      <c r="U1310" s="5">
        <f>IF((ContinuousStatsTable[[#This Row],[RepsRequested]]&gt;1),ContinuousStatsTable[[#This Row],[HalfWidth]],ContinuousStatsTable[[#This Row],[BatchMeansHalfWidth]])</f>
        <v>4.6926448559231861</v>
      </c>
    </row>
    <row r="1311" spans="1:21" x14ac:dyDescent="0.35">
      <c r="A1311" t="s">
        <v>68</v>
      </c>
      <c r="B1311" t="s">
        <v>70</v>
      </c>
      <c r="C1311">
        <v>30</v>
      </c>
      <c r="D1311" t="s">
        <v>87</v>
      </c>
      <c r="E1311" t="s">
        <v>98</v>
      </c>
      <c r="F1311" t="s">
        <v>73</v>
      </c>
      <c r="G1311">
        <v>0.13721527351049301</v>
      </c>
      <c r="H1311">
        <v>2E+20</v>
      </c>
      <c r="I1311">
        <v>0</v>
      </c>
      <c r="J1311">
        <v>10</v>
      </c>
      <c r="K1311">
        <v>0</v>
      </c>
      <c r="L1311">
        <v>0</v>
      </c>
      <c r="M131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311" s="5" cm="1">
        <f t="array" ref="N1311">MAX(IF((ProjectInfoTable[ProjectName]=ContinuousStatsTable[[#This Row],[ProjectName]]),(ProjectInfoTable[ProjectName]=ContinuousStatsTable[[#This Row],[ProjectName]])*ProjectInfoTable[NumberOfReplications]))</f>
        <v>40</v>
      </c>
      <c r="O1311" s="5" cm="1">
        <f t="array" ref="O131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311" s="5" cm="1">
        <f t="array" ref="P131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311" s="5" cm="1">
        <f t="array" ref="Q1311">MAX(IF((ProjectInfoTable[ProjectName]=ContinuousStatsTable[[#This Row],[ProjectName]]),(ProjectInfoTable[ProjectName]=ContinuousStatsTable[[#This Row],[ProjectName]])*ProjectInfoTable[ConfidenceInterval]))</f>
        <v>0.95</v>
      </c>
      <c r="R1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311" s="5" cm="1">
        <f t="array" ref="S1311">MIN(IF((ContinuousStatsTable[GroupByKey]=ContinuousStatsTable[[#This Row],[GroupByKey]]),(ContinuousStatsTable[GroupByKey]=ContinuousStatsTable[[#This Row],[GroupByKey]])*ContinuousStatsTable[Average]))</f>
        <v>0</v>
      </c>
      <c r="T1311" s="5" cm="1">
        <f t="array" ref="T1311">MAX(IF((ContinuousStatsTable[GroupByKey]=ContinuousStatsTable[[#This Row],[GroupByKey]]),(ContinuousStatsTable[GroupByKey]=ContinuousStatsTable[[#This Row],[GroupByKey]])*ContinuousStatsTable[Average]))</f>
        <v>0.33740401833613798</v>
      </c>
      <c r="U1311" s="5">
        <f>IF((ContinuousStatsTable[[#This Row],[RepsRequested]]&gt;1),ContinuousStatsTable[[#This Row],[HalfWidth]],ContinuousStatsTable[[#This Row],[BatchMeansHalfWidth]])</f>
        <v>2.7365839349572658E-2</v>
      </c>
    </row>
    <row r="1312" spans="1:21" x14ac:dyDescent="0.35">
      <c r="A1312" t="s">
        <v>68</v>
      </c>
      <c r="B1312" t="s">
        <v>70</v>
      </c>
      <c r="C1312">
        <v>30</v>
      </c>
      <c r="D1312" t="s">
        <v>100</v>
      </c>
      <c r="E1312" t="s">
        <v>101</v>
      </c>
      <c r="F1312" t="s">
        <v>102</v>
      </c>
      <c r="G1312">
        <v>0.67692517725247903</v>
      </c>
      <c r="H1312">
        <v>2E+20</v>
      </c>
      <c r="I1312">
        <v>0</v>
      </c>
      <c r="J1312">
        <v>1</v>
      </c>
      <c r="K1312">
        <v>0.66666666666666696</v>
      </c>
      <c r="L1312">
        <v>0</v>
      </c>
      <c r="M131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312" s="5" cm="1">
        <f t="array" ref="N1312">MAX(IF((ProjectInfoTable[ProjectName]=ContinuousStatsTable[[#This Row],[ProjectName]]),(ProjectInfoTable[ProjectName]=ContinuousStatsTable[[#This Row],[ProjectName]])*ProjectInfoTable[NumberOfReplications]))</f>
        <v>40</v>
      </c>
      <c r="O1312" s="5" cm="1">
        <f t="array" ref="O131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312" s="5" cm="1">
        <f t="array" ref="P131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312" s="5" cm="1">
        <f t="array" ref="Q1312">MAX(IF((ProjectInfoTable[ProjectName]=ContinuousStatsTable[[#This Row],[ProjectName]]),(ProjectInfoTable[ProjectName]=ContinuousStatsTable[[#This Row],[ProjectName]])*ProjectInfoTable[ConfidenceInterval]))</f>
        <v>0.95</v>
      </c>
      <c r="R1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312" s="5" cm="1">
        <f t="array" ref="S1312">MIN(IF((ContinuousStatsTable[GroupByKey]=ContinuousStatsTable[[#This Row],[GroupByKey]]),(ContinuousStatsTable[GroupByKey]=ContinuousStatsTable[[#This Row],[GroupByKey]])*ContinuousStatsTable[Average]))</f>
        <v>0.460239554527484</v>
      </c>
      <c r="T1312" s="5" cm="1">
        <f t="array" ref="T1312">MAX(IF((ContinuousStatsTable[GroupByKey]=ContinuousStatsTable[[#This Row],[GroupByKey]]),(ContinuousStatsTable[GroupByKey]=ContinuousStatsTable[[#This Row],[GroupByKey]])*ContinuousStatsTable[Average]))</f>
        <v>1</v>
      </c>
      <c r="U1312" s="5">
        <f>IF((ContinuousStatsTable[[#This Row],[RepsRequested]]&gt;1),ContinuousStatsTable[[#This Row],[HalfWidth]],ContinuousStatsTable[[#This Row],[BatchMeansHalfWidth]])</f>
        <v>4.1864622421722578E-2</v>
      </c>
    </row>
    <row r="1313" spans="1:21" x14ac:dyDescent="0.35">
      <c r="A1313" t="s">
        <v>68</v>
      </c>
      <c r="B1313" t="s">
        <v>70</v>
      </c>
      <c r="C1313">
        <v>30</v>
      </c>
      <c r="D1313" t="s">
        <v>100</v>
      </c>
      <c r="E1313" t="s">
        <v>103</v>
      </c>
      <c r="F1313" t="s">
        <v>102</v>
      </c>
      <c r="G1313">
        <v>2.0307755317574401</v>
      </c>
      <c r="H1313">
        <v>2E+20</v>
      </c>
      <c r="I1313">
        <v>0</v>
      </c>
      <c r="J1313">
        <v>3</v>
      </c>
      <c r="K1313">
        <v>2</v>
      </c>
      <c r="L1313">
        <v>0</v>
      </c>
      <c r="M131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313" s="5" cm="1">
        <f t="array" ref="N1313">MAX(IF((ProjectInfoTable[ProjectName]=ContinuousStatsTable[[#This Row],[ProjectName]]),(ProjectInfoTable[ProjectName]=ContinuousStatsTable[[#This Row],[ProjectName]])*ProjectInfoTable[NumberOfReplications]))</f>
        <v>40</v>
      </c>
      <c r="O1313" s="5" cm="1">
        <f t="array" ref="O131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313" s="5" cm="1">
        <f t="array" ref="P131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313" s="5" cm="1">
        <f t="array" ref="Q1313">MAX(IF((ProjectInfoTable[ProjectName]=ContinuousStatsTable[[#This Row],[ProjectName]]),(ProjectInfoTable[ProjectName]=ContinuousStatsTable[[#This Row],[ProjectName]])*ProjectInfoTable[ConfidenceInterval]))</f>
        <v>0.95</v>
      </c>
      <c r="R1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313" s="5" cm="1">
        <f t="array" ref="S1313">MIN(IF((ContinuousStatsTable[GroupByKey]=ContinuousStatsTable[[#This Row],[GroupByKey]]),(ContinuousStatsTable[GroupByKey]=ContinuousStatsTable[[#This Row],[GroupByKey]])*ContinuousStatsTable[Average]))</f>
        <v>1.38071866358245</v>
      </c>
      <c r="T1313" s="5" cm="1">
        <f t="array" ref="T1313">MAX(IF((ContinuousStatsTable[GroupByKey]=ContinuousStatsTable[[#This Row],[GroupByKey]]),(ContinuousStatsTable[GroupByKey]=ContinuousStatsTable[[#This Row],[GroupByKey]])*ContinuousStatsTable[Average]))</f>
        <v>3</v>
      </c>
      <c r="U1313" s="5">
        <f>IF((ContinuousStatsTable[[#This Row],[RepsRequested]]&gt;1),ContinuousStatsTable[[#This Row],[HalfWidth]],ContinuousStatsTable[[#This Row],[BatchMeansHalfWidth]])</f>
        <v>0.1255938672651678</v>
      </c>
    </row>
    <row r="1314" spans="1:21" x14ac:dyDescent="0.35">
      <c r="A1314" t="s">
        <v>68</v>
      </c>
      <c r="B1314" t="s">
        <v>70</v>
      </c>
      <c r="C1314">
        <v>30</v>
      </c>
      <c r="D1314" t="s">
        <v>100</v>
      </c>
      <c r="E1314" t="s">
        <v>104</v>
      </c>
      <c r="F1314" t="s">
        <v>102</v>
      </c>
      <c r="G1314">
        <v>3</v>
      </c>
      <c r="H1314">
        <v>2E+20</v>
      </c>
      <c r="I1314">
        <v>3</v>
      </c>
      <c r="J1314">
        <v>3</v>
      </c>
      <c r="K1314">
        <v>3</v>
      </c>
      <c r="L1314">
        <v>0</v>
      </c>
      <c r="M131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314" s="5" cm="1">
        <f t="array" ref="N1314">MAX(IF((ProjectInfoTable[ProjectName]=ContinuousStatsTable[[#This Row],[ProjectName]]),(ProjectInfoTable[ProjectName]=ContinuousStatsTable[[#This Row],[ProjectName]])*ProjectInfoTable[NumberOfReplications]))</f>
        <v>40</v>
      </c>
      <c r="O1314" s="5" cm="1">
        <f t="array" ref="O1314">IFERROR(AVERAGE(IF((ContinuousStatsTable[GroupByKey]=ContinuousStatsTable[[#This Row],[GroupByKey]]),(ContinuousStatsTable[GroupByKey]=ContinuousStatsTable[[#This Row],[GroupByKey]])*ContinuousStatsTable[Average])),0)</f>
        <v>3</v>
      </c>
      <c r="P1314" s="5" cm="1">
        <f t="array" ref="P1314">IFERROR(_xlfn.STDEV.S(IF((ContinuousStatsTable[GroupByKey]=ContinuousStatsTable[[#This Row],[GroupByKey]]),(ContinuousStatsTable[GroupByKey]=ContinuousStatsTable[[#This Row],[GroupByKey]])*ContinuousStatsTable[Average])),0)</f>
        <v>0</v>
      </c>
      <c r="Q1314" s="5" cm="1">
        <f t="array" ref="Q1314">MAX(IF((ProjectInfoTable[ProjectName]=ContinuousStatsTable[[#This Row],[ProjectName]]),(ProjectInfoTable[ProjectName]=ContinuousStatsTable[[#This Row],[ProjectName]])*ProjectInfoTable[ConfidenceInterval]))</f>
        <v>0.95</v>
      </c>
      <c r="R1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4" s="5" cm="1">
        <f t="array" ref="S1314">MIN(IF((ContinuousStatsTable[GroupByKey]=ContinuousStatsTable[[#This Row],[GroupByKey]]),(ContinuousStatsTable[GroupByKey]=ContinuousStatsTable[[#This Row],[GroupByKey]])*ContinuousStatsTable[Average]))</f>
        <v>3</v>
      </c>
      <c r="T1314" s="5" cm="1">
        <f t="array" ref="T1314">MAX(IF((ContinuousStatsTable[GroupByKey]=ContinuousStatsTable[[#This Row],[GroupByKey]]),(ContinuousStatsTable[GroupByKey]=ContinuousStatsTable[[#This Row],[GroupByKey]])*ContinuousStatsTable[Average]))</f>
        <v>3</v>
      </c>
      <c r="U1314" s="5">
        <f>IF((ContinuousStatsTable[[#This Row],[RepsRequested]]&gt;1),ContinuousStatsTable[[#This Row],[HalfWidth]],ContinuousStatsTable[[#This Row],[BatchMeansHalfWidth]])</f>
        <v>0</v>
      </c>
    </row>
    <row r="1315" spans="1:21" x14ac:dyDescent="0.35">
      <c r="A1315" t="s">
        <v>68</v>
      </c>
      <c r="B1315" t="s">
        <v>70</v>
      </c>
      <c r="C1315">
        <v>30</v>
      </c>
      <c r="D1315" t="s">
        <v>105</v>
      </c>
      <c r="E1315" t="s">
        <v>101</v>
      </c>
      <c r="F1315" t="s">
        <v>102</v>
      </c>
      <c r="G1315">
        <v>0.701931407907463</v>
      </c>
      <c r="H1315">
        <v>2E+20</v>
      </c>
      <c r="I1315">
        <v>0</v>
      </c>
      <c r="J1315">
        <v>1</v>
      </c>
      <c r="K1315">
        <v>1</v>
      </c>
      <c r="L1315">
        <v>0</v>
      </c>
      <c r="M131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315" s="5" cm="1">
        <f t="array" ref="N1315">MAX(IF((ProjectInfoTable[ProjectName]=ContinuousStatsTable[[#This Row],[ProjectName]]),(ProjectInfoTable[ProjectName]=ContinuousStatsTable[[#This Row],[ProjectName]])*ProjectInfoTable[NumberOfReplications]))</f>
        <v>40</v>
      </c>
      <c r="O1315" s="5" cm="1">
        <f t="array" ref="O131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315" s="5" cm="1">
        <f t="array" ref="P131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315" s="5" cm="1">
        <f t="array" ref="Q1315">MAX(IF((ProjectInfoTable[ProjectName]=ContinuousStatsTable[[#This Row],[ProjectName]]),(ProjectInfoTable[ProjectName]=ContinuousStatsTable[[#This Row],[ProjectName]])*ProjectInfoTable[ConfidenceInterval]))</f>
        <v>0.95</v>
      </c>
      <c r="R1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315" s="5" cm="1">
        <f t="array" ref="S1315">MIN(IF((ContinuousStatsTable[GroupByKey]=ContinuousStatsTable[[#This Row],[GroupByKey]]),(ContinuousStatsTable[GroupByKey]=ContinuousStatsTable[[#This Row],[GroupByKey]])*ContinuousStatsTable[Average]))</f>
        <v>0.51093143286290499</v>
      </c>
      <c r="T1315" s="5" cm="1">
        <f t="array" ref="T1315">MAX(IF((ContinuousStatsTable[GroupByKey]=ContinuousStatsTable[[#This Row],[GroupByKey]]),(ContinuousStatsTable[GroupByKey]=ContinuousStatsTable[[#This Row],[GroupByKey]])*ContinuousStatsTable[Average]))</f>
        <v>0.99324124232539002</v>
      </c>
      <c r="U1315" s="5">
        <f>IF((ContinuousStatsTable[[#This Row],[RepsRequested]]&gt;1),ContinuousStatsTable[[#This Row],[HalfWidth]],ContinuousStatsTable[[#This Row],[BatchMeansHalfWidth]])</f>
        <v>3.8036249547188657E-2</v>
      </c>
    </row>
    <row r="1316" spans="1:21" x14ac:dyDescent="0.35">
      <c r="A1316" t="s">
        <v>68</v>
      </c>
      <c r="B1316" t="s">
        <v>70</v>
      </c>
      <c r="C1316">
        <v>30</v>
      </c>
      <c r="D1316" t="s">
        <v>105</v>
      </c>
      <c r="E1316" t="s">
        <v>103</v>
      </c>
      <c r="F1316" t="s">
        <v>102</v>
      </c>
      <c r="G1316">
        <v>1.40386281581493</v>
      </c>
      <c r="H1316">
        <v>2E+20</v>
      </c>
      <c r="I1316">
        <v>0</v>
      </c>
      <c r="J1316">
        <v>2</v>
      </c>
      <c r="K1316">
        <v>2</v>
      </c>
      <c r="L1316">
        <v>0</v>
      </c>
      <c r="M131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316" s="5" cm="1">
        <f t="array" ref="N1316">MAX(IF((ProjectInfoTable[ProjectName]=ContinuousStatsTable[[#This Row],[ProjectName]]),(ProjectInfoTable[ProjectName]=ContinuousStatsTable[[#This Row],[ProjectName]])*ProjectInfoTable[NumberOfReplications]))</f>
        <v>40</v>
      </c>
      <c r="O1316" s="5" cm="1">
        <f t="array" ref="O131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316" s="5" cm="1">
        <f t="array" ref="P131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316" s="5" cm="1">
        <f t="array" ref="Q1316">MAX(IF((ProjectInfoTable[ProjectName]=ContinuousStatsTable[[#This Row],[ProjectName]]),(ProjectInfoTable[ProjectName]=ContinuousStatsTable[[#This Row],[ProjectName]])*ProjectInfoTable[ConfidenceInterval]))</f>
        <v>0.95</v>
      </c>
      <c r="R1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316" s="5" cm="1">
        <f t="array" ref="S1316">MIN(IF((ContinuousStatsTable[GroupByKey]=ContinuousStatsTable[[#This Row],[GroupByKey]]),(ContinuousStatsTable[GroupByKey]=ContinuousStatsTable[[#This Row],[GroupByKey]])*ContinuousStatsTable[Average]))</f>
        <v>1.02186286572581</v>
      </c>
      <c r="T1316" s="5" cm="1">
        <f t="array" ref="T1316">MAX(IF((ContinuousStatsTable[GroupByKey]=ContinuousStatsTable[[#This Row],[GroupByKey]]),(ContinuousStatsTable[GroupByKey]=ContinuousStatsTable[[#This Row],[GroupByKey]])*ContinuousStatsTable[Average]))</f>
        <v>1.98648248465078</v>
      </c>
      <c r="U1316" s="5">
        <f>IF((ContinuousStatsTable[[#This Row],[RepsRequested]]&gt;1),ContinuousStatsTable[[#This Row],[HalfWidth]],ContinuousStatsTable[[#This Row],[BatchMeansHalfWidth]])</f>
        <v>7.6072499094375606E-2</v>
      </c>
    </row>
    <row r="1317" spans="1:21" x14ac:dyDescent="0.35">
      <c r="A1317" t="s">
        <v>68</v>
      </c>
      <c r="B1317" t="s">
        <v>70</v>
      </c>
      <c r="C1317">
        <v>30</v>
      </c>
      <c r="D1317" t="s">
        <v>105</v>
      </c>
      <c r="E1317" t="s">
        <v>104</v>
      </c>
      <c r="F1317" t="s">
        <v>102</v>
      </c>
      <c r="G1317">
        <v>2</v>
      </c>
      <c r="H1317">
        <v>2E+20</v>
      </c>
      <c r="I1317">
        <v>2</v>
      </c>
      <c r="J1317">
        <v>2</v>
      </c>
      <c r="K1317">
        <v>2</v>
      </c>
      <c r="L1317">
        <v>0</v>
      </c>
      <c r="M131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317" s="5" cm="1">
        <f t="array" ref="N1317">MAX(IF((ProjectInfoTable[ProjectName]=ContinuousStatsTable[[#This Row],[ProjectName]]),(ProjectInfoTable[ProjectName]=ContinuousStatsTable[[#This Row],[ProjectName]])*ProjectInfoTable[NumberOfReplications]))</f>
        <v>40</v>
      </c>
      <c r="O1317" s="5" cm="1">
        <f t="array" ref="O1317">IFERROR(AVERAGE(IF((ContinuousStatsTable[GroupByKey]=ContinuousStatsTable[[#This Row],[GroupByKey]]),(ContinuousStatsTable[GroupByKey]=ContinuousStatsTable[[#This Row],[GroupByKey]])*ContinuousStatsTable[Average])),0)</f>
        <v>2</v>
      </c>
      <c r="P1317" s="5" cm="1">
        <f t="array" ref="P1317">IFERROR(_xlfn.STDEV.S(IF((ContinuousStatsTable[GroupByKey]=ContinuousStatsTable[[#This Row],[GroupByKey]]),(ContinuousStatsTable[GroupByKey]=ContinuousStatsTable[[#This Row],[GroupByKey]])*ContinuousStatsTable[Average])),0)</f>
        <v>0</v>
      </c>
      <c r="Q1317" s="5" cm="1">
        <f t="array" ref="Q1317">MAX(IF((ProjectInfoTable[ProjectName]=ContinuousStatsTable[[#This Row],[ProjectName]]),(ProjectInfoTable[ProjectName]=ContinuousStatsTable[[#This Row],[ProjectName]])*ProjectInfoTable[ConfidenceInterval]))</f>
        <v>0.95</v>
      </c>
      <c r="R1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7" s="5" cm="1">
        <f t="array" ref="S1317">MIN(IF((ContinuousStatsTable[GroupByKey]=ContinuousStatsTable[[#This Row],[GroupByKey]]),(ContinuousStatsTable[GroupByKey]=ContinuousStatsTable[[#This Row],[GroupByKey]])*ContinuousStatsTable[Average]))</f>
        <v>2</v>
      </c>
      <c r="T1317" s="5" cm="1">
        <f t="array" ref="T1317">MAX(IF((ContinuousStatsTable[GroupByKey]=ContinuousStatsTable[[#This Row],[GroupByKey]]),(ContinuousStatsTable[GroupByKey]=ContinuousStatsTable[[#This Row],[GroupByKey]])*ContinuousStatsTable[Average]))</f>
        <v>2</v>
      </c>
      <c r="U1317" s="5">
        <f>IF((ContinuousStatsTable[[#This Row],[RepsRequested]]&gt;1),ContinuousStatsTable[[#This Row],[HalfWidth]],ContinuousStatsTable[[#This Row],[BatchMeansHalfWidth]])</f>
        <v>0</v>
      </c>
    </row>
    <row r="1318" spans="1:21" x14ac:dyDescent="0.35">
      <c r="A1318" t="s">
        <v>68</v>
      </c>
      <c r="B1318" t="s">
        <v>70</v>
      </c>
      <c r="C1318">
        <v>30</v>
      </c>
      <c r="D1318" t="s">
        <v>106</v>
      </c>
      <c r="E1318" t="s">
        <v>101</v>
      </c>
      <c r="F1318" t="s">
        <v>102</v>
      </c>
      <c r="G1318">
        <v>2.0574454469003901E-2</v>
      </c>
      <c r="H1318">
        <v>2E+20</v>
      </c>
      <c r="I1318">
        <v>0</v>
      </c>
      <c r="J1318">
        <v>1</v>
      </c>
      <c r="K1318">
        <v>0</v>
      </c>
      <c r="L1318">
        <v>0</v>
      </c>
      <c r="M131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318" s="5" cm="1">
        <f t="array" ref="N1318">MAX(IF((ProjectInfoTable[ProjectName]=ContinuousStatsTable[[#This Row],[ProjectName]]),(ProjectInfoTable[ProjectName]=ContinuousStatsTable[[#This Row],[ProjectName]])*ProjectInfoTable[NumberOfReplications]))</f>
        <v>40</v>
      </c>
      <c r="O1318" s="5" cm="1">
        <f t="array" ref="O131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318" s="5" cm="1">
        <f t="array" ref="P131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318" s="5" cm="1">
        <f t="array" ref="Q1318">MAX(IF((ProjectInfoTable[ProjectName]=ContinuousStatsTable[[#This Row],[ProjectName]]),(ProjectInfoTable[ProjectName]=ContinuousStatsTable[[#This Row],[ProjectName]])*ProjectInfoTable[ConfidenceInterval]))</f>
        <v>0.95</v>
      </c>
      <c r="R1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318" s="5" cm="1">
        <f t="array" ref="S1318">MIN(IF((ContinuousStatsTable[GroupByKey]=ContinuousStatsTable[[#This Row],[GroupByKey]]),(ContinuousStatsTable[GroupByKey]=ContinuousStatsTable[[#This Row],[GroupByKey]])*ContinuousStatsTable[Average]))</f>
        <v>1.4048189417398899E-2</v>
      </c>
      <c r="T1318" s="5" cm="1">
        <f t="array" ref="T1318">MAX(IF((ContinuousStatsTable[GroupByKey]=ContinuousStatsTable[[#This Row],[GroupByKey]]),(ContinuousStatsTable[GroupByKey]=ContinuousStatsTable[[#This Row],[GroupByKey]])*ContinuousStatsTable[Average]))</f>
        <v>4.5875370133509598E-2</v>
      </c>
      <c r="U1318" s="5">
        <f>IF((ContinuousStatsTable[[#This Row],[RepsRequested]]&gt;1),ContinuousStatsTable[[#This Row],[HalfWidth]],ContinuousStatsTable[[#This Row],[BatchMeansHalfWidth]])</f>
        <v>2.1678538559285762E-3</v>
      </c>
    </row>
    <row r="1319" spans="1:21" x14ac:dyDescent="0.35">
      <c r="A1319" t="s">
        <v>68</v>
      </c>
      <c r="B1319" t="s">
        <v>70</v>
      </c>
      <c r="C1319">
        <v>30</v>
      </c>
      <c r="D1319" t="s">
        <v>106</v>
      </c>
      <c r="E1319" t="s">
        <v>103</v>
      </c>
      <c r="F1319" t="s">
        <v>102</v>
      </c>
      <c r="G1319">
        <v>2.0574454469003901E-2</v>
      </c>
      <c r="H1319">
        <v>2E+20</v>
      </c>
      <c r="I1319">
        <v>0</v>
      </c>
      <c r="J1319">
        <v>1</v>
      </c>
      <c r="K1319">
        <v>0</v>
      </c>
      <c r="L1319">
        <v>0</v>
      </c>
      <c r="M131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319" s="5" cm="1">
        <f t="array" ref="N1319">MAX(IF((ProjectInfoTable[ProjectName]=ContinuousStatsTable[[#This Row],[ProjectName]]),(ProjectInfoTable[ProjectName]=ContinuousStatsTable[[#This Row],[ProjectName]])*ProjectInfoTable[NumberOfReplications]))</f>
        <v>40</v>
      </c>
      <c r="O1319" s="5" cm="1">
        <f t="array" ref="O131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319" s="5" cm="1">
        <f t="array" ref="P131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319" s="5" cm="1">
        <f t="array" ref="Q1319">MAX(IF((ProjectInfoTable[ProjectName]=ContinuousStatsTable[[#This Row],[ProjectName]]),(ProjectInfoTable[ProjectName]=ContinuousStatsTable[[#This Row],[ProjectName]])*ProjectInfoTable[ConfidenceInterval]))</f>
        <v>0.95</v>
      </c>
      <c r="R1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319" s="5" cm="1">
        <f t="array" ref="S1319">MIN(IF((ContinuousStatsTable[GroupByKey]=ContinuousStatsTable[[#This Row],[GroupByKey]]),(ContinuousStatsTable[GroupByKey]=ContinuousStatsTable[[#This Row],[GroupByKey]])*ContinuousStatsTable[Average]))</f>
        <v>1.4048189417398899E-2</v>
      </c>
      <c r="T1319" s="5" cm="1">
        <f t="array" ref="T1319">MAX(IF((ContinuousStatsTable[GroupByKey]=ContinuousStatsTable[[#This Row],[GroupByKey]]),(ContinuousStatsTable[GroupByKey]=ContinuousStatsTable[[#This Row],[GroupByKey]])*ContinuousStatsTable[Average]))</f>
        <v>4.5875370133509598E-2</v>
      </c>
      <c r="U1319" s="5">
        <f>IF((ContinuousStatsTable[[#This Row],[RepsRequested]]&gt;1),ContinuousStatsTable[[#This Row],[HalfWidth]],ContinuousStatsTable[[#This Row],[BatchMeansHalfWidth]])</f>
        <v>2.1678538559285762E-3</v>
      </c>
    </row>
    <row r="1320" spans="1:21" x14ac:dyDescent="0.35">
      <c r="A1320" t="s">
        <v>68</v>
      </c>
      <c r="B1320" t="s">
        <v>70</v>
      </c>
      <c r="C1320">
        <v>30</v>
      </c>
      <c r="D1320" t="s">
        <v>106</v>
      </c>
      <c r="E1320" t="s">
        <v>104</v>
      </c>
      <c r="F1320" t="s">
        <v>102</v>
      </c>
      <c r="G1320">
        <v>1</v>
      </c>
      <c r="H1320">
        <v>2E+20</v>
      </c>
      <c r="I1320">
        <v>1</v>
      </c>
      <c r="J1320">
        <v>1</v>
      </c>
      <c r="K1320">
        <v>1</v>
      </c>
      <c r="L1320">
        <v>0</v>
      </c>
      <c r="M132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320" s="5" cm="1">
        <f t="array" ref="N1320">MAX(IF((ProjectInfoTable[ProjectName]=ContinuousStatsTable[[#This Row],[ProjectName]]),(ProjectInfoTable[ProjectName]=ContinuousStatsTable[[#This Row],[ProjectName]])*ProjectInfoTable[NumberOfReplications]))</f>
        <v>40</v>
      </c>
      <c r="O1320" s="5" cm="1">
        <f t="array" ref="O1320">IFERROR(AVERAGE(IF((ContinuousStatsTable[GroupByKey]=ContinuousStatsTable[[#This Row],[GroupByKey]]),(ContinuousStatsTable[GroupByKey]=ContinuousStatsTable[[#This Row],[GroupByKey]])*ContinuousStatsTable[Average])),0)</f>
        <v>1</v>
      </c>
      <c r="P1320" s="5" cm="1">
        <f t="array" ref="P1320">IFERROR(_xlfn.STDEV.S(IF((ContinuousStatsTable[GroupByKey]=ContinuousStatsTable[[#This Row],[GroupByKey]]),(ContinuousStatsTable[GroupByKey]=ContinuousStatsTable[[#This Row],[GroupByKey]])*ContinuousStatsTable[Average])),0)</f>
        <v>0</v>
      </c>
      <c r="Q1320" s="5" cm="1">
        <f t="array" ref="Q1320">MAX(IF((ProjectInfoTable[ProjectName]=ContinuousStatsTable[[#This Row],[ProjectName]]),(ProjectInfoTable[ProjectName]=ContinuousStatsTable[[#This Row],[ProjectName]])*ProjectInfoTable[ConfidenceInterval]))</f>
        <v>0.95</v>
      </c>
      <c r="R1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0" s="5" cm="1">
        <f t="array" ref="S1320">MIN(IF((ContinuousStatsTable[GroupByKey]=ContinuousStatsTable[[#This Row],[GroupByKey]]),(ContinuousStatsTable[GroupByKey]=ContinuousStatsTable[[#This Row],[GroupByKey]])*ContinuousStatsTable[Average]))</f>
        <v>1</v>
      </c>
      <c r="T1320" s="5" cm="1">
        <f t="array" ref="T1320">MAX(IF((ContinuousStatsTable[GroupByKey]=ContinuousStatsTable[[#This Row],[GroupByKey]]),(ContinuousStatsTable[GroupByKey]=ContinuousStatsTable[[#This Row],[GroupByKey]])*ContinuousStatsTable[Average]))</f>
        <v>1</v>
      </c>
      <c r="U1320" s="5">
        <f>IF((ContinuousStatsTable[[#This Row],[RepsRequested]]&gt;1),ContinuousStatsTable[[#This Row],[HalfWidth]],ContinuousStatsTable[[#This Row],[BatchMeansHalfWidth]])</f>
        <v>0</v>
      </c>
    </row>
    <row r="1321" spans="1:21" x14ac:dyDescent="0.35">
      <c r="A1321" t="s">
        <v>68</v>
      </c>
      <c r="B1321" t="s">
        <v>70</v>
      </c>
      <c r="C1321">
        <v>30</v>
      </c>
      <c r="D1321" t="s">
        <v>88</v>
      </c>
      <c r="E1321" t="s">
        <v>98</v>
      </c>
      <c r="F1321" t="s">
        <v>73</v>
      </c>
      <c r="G1321">
        <v>0</v>
      </c>
      <c r="H1321">
        <v>2E+20</v>
      </c>
      <c r="I1321">
        <v>0</v>
      </c>
      <c r="J1321">
        <v>0</v>
      </c>
      <c r="K1321">
        <v>0</v>
      </c>
      <c r="L1321">
        <v>0</v>
      </c>
      <c r="M132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321" s="5" cm="1">
        <f t="array" ref="N1321">MAX(IF((ProjectInfoTable[ProjectName]=ContinuousStatsTable[[#This Row],[ProjectName]]),(ProjectInfoTable[ProjectName]=ContinuousStatsTable[[#This Row],[ProjectName]])*ProjectInfoTable[NumberOfReplications]))</f>
        <v>40</v>
      </c>
      <c r="O1321" s="5" cm="1">
        <f t="array" ref="O1321">IFERROR(AVERAGE(IF((ContinuousStatsTable[GroupByKey]=ContinuousStatsTable[[#This Row],[GroupByKey]]),(ContinuousStatsTable[GroupByKey]=ContinuousStatsTable[[#This Row],[GroupByKey]])*ContinuousStatsTable[Average])),0)</f>
        <v>0</v>
      </c>
      <c r="P1321" s="5" cm="1">
        <f t="array" ref="P1321">IFERROR(_xlfn.STDEV.S(IF((ContinuousStatsTable[GroupByKey]=ContinuousStatsTable[[#This Row],[GroupByKey]]),(ContinuousStatsTable[GroupByKey]=ContinuousStatsTable[[#This Row],[GroupByKey]])*ContinuousStatsTable[Average])),0)</f>
        <v>0</v>
      </c>
      <c r="Q1321" s="5" cm="1">
        <f t="array" ref="Q1321">MAX(IF((ProjectInfoTable[ProjectName]=ContinuousStatsTable[[#This Row],[ProjectName]]),(ProjectInfoTable[ProjectName]=ContinuousStatsTable[[#This Row],[ProjectName]])*ProjectInfoTable[ConfidenceInterval]))</f>
        <v>0.95</v>
      </c>
      <c r="R1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1" s="5" cm="1">
        <f t="array" ref="S1321">MIN(IF((ContinuousStatsTable[GroupByKey]=ContinuousStatsTable[[#This Row],[GroupByKey]]),(ContinuousStatsTable[GroupByKey]=ContinuousStatsTable[[#This Row],[GroupByKey]])*ContinuousStatsTable[Average]))</f>
        <v>0</v>
      </c>
      <c r="T1321" s="5" cm="1">
        <f t="array" ref="T1321">MAX(IF((ContinuousStatsTable[GroupByKey]=ContinuousStatsTable[[#This Row],[GroupByKey]]),(ContinuousStatsTable[GroupByKey]=ContinuousStatsTable[[#This Row],[GroupByKey]])*ContinuousStatsTable[Average]))</f>
        <v>0</v>
      </c>
      <c r="U1321" s="5">
        <f>IF((ContinuousStatsTable[[#This Row],[RepsRequested]]&gt;1),ContinuousStatsTable[[#This Row],[HalfWidth]],ContinuousStatsTable[[#This Row],[BatchMeansHalfWidth]])</f>
        <v>0</v>
      </c>
    </row>
    <row r="1322" spans="1:21" x14ac:dyDescent="0.35">
      <c r="A1322" t="s">
        <v>68</v>
      </c>
      <c r="B1322" t="s">
        <v>70</v>
      </c>
      <c r="C1322">
        <v>30</v>
      </c>
      <c r="D1322" t="s">
        <v>89</v>
      </c>
      <c r="E1322" t="s">
        <v>98</v>
      </c>
      <c r="F1322" t="s">
        <v>73</v>
      </c>
      <c r="G1322">
        <v>0.33356313007112898</v>
      </c>
      <c r="H1322">
        <v>2E+20</v>
      </c>
      <c r="I1322">
        <v>0</v>
      </c>
      <c r="J1322">
        <v>8</v>
      </c>
      <c r="K1322">
        <v>0</v>
      </c>
      <c r="L1322">
        <v>0</v>
      </c>
      <c r="M132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322" s="5" cm="1">
        <f t="array" ref="N1322">MAX(IF((ProjectInfoTable[ProjectName]=ContinuousStatsTable[[#This Row],[ProjectName]]),(ProjectInfoTable[ProjectName]=ContinuousStatsTable[[#This Row],[ProjectName]])*ProjectInfoTable[NumberOfReplications]))</f>
        <v>40</v>
      </c>
      <c r="O1322" s="5" cm="1">
        <f t="array" ref="O132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322" s="5" cm="1">
        <f t="array" ref="P132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322" s="5" cm="1">
        <f t="array" ref="Q1322">MAX(IF((ProjectInfoTable[ProjectName]=ContinuousStatsTable[[#This Row],[ProjectName]]),(ProjectInfoTable[ProjectName]=ContinuousStatsTable[[#This Row],[ProjectName]])*ProjectInfoTable[ConfidenceInterval]))</f>
        <v>0.95</v>
      </c>
      <c r="R1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322" s="5" cm="1">
        <f t="array" ref="S1322">MIN(IF((ContinuousStatsTable[GroupByKey]=ContinuousStatsTable[[#This Row],[GroupByKey]]),(ContinuousStatsTable[GroupByKey]=ContinuousStatsTable[[#This Row],[GroupByKey]])*ContinuousStatsTable[Average]))</f>
        <v>0.204887090690615</v>
      </c>
      <c r="T1322" s="5" cm="1">
        <f t="array" ref="T1322">MAX(IF((ContinuousStatsTable[GroupByKey]=ContinuousStatsTable[[#This Row],[GroupByKey]]),(ContinuousStatsTable[GroupByKey]=ContinuousStatsTable[[#This Row],[GroupByKey]])*ContinuousStatsTable[Average]))</f>
        <v>0.964264608806778</v>
      </c>
      <c r="U1322" s="5">
        <f>IF((ContinuousStatsTable[[#This Row],[RepsRequested]]&gt;1),ContinuousStatsTable[[#This Row],[HalfWidth]],ContinuousStatsTable[[#This Row],[BatchMeansHalfWidth]])</f>
        <v>4.9144138657566706E-2</v>
      </c>
    </row>
    <row r="1323" spans="1:21" x14ac:dyDescent="0.35">
      <c r="A1323" t="s">
        <v>68</v>
      </c>
      <c r="B1323" t="s">
        <v>70</v>
      </c>
      <c r="C1323">
        <v>30</v>
      </c>
      <c r="D1323" t="s">
        <v>107</v>
      </c>
      <c r="E1323" t="s">
        <v>101</v>
      </c>
      <c r="F1323" t="s">
        <v>102</v>
      </c>
      <c r="G1323">
        <v>8.5607822129137798E-2</v>
      </c>
      <c r="H1323">
        <v>2E+20</v>
      </c>
      <c r="I1323">
        <v>0</v>
      </c>
      <c r="J1323">
        <v>1</v>
      </c>
      <c r="K1323">
        <v>0</v>
      </c>
      <c r="L1323">
        <v>0</v>
      </c>
      <c r="M132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323" s="5" cm="1">
        <f t="array" ref="N1323">MAX(IF((ProjectInfoTable[ProjectName]=ContinuousStatsTable[[#This Row],[ProjectName]]),(ProjectInfoTable[ProjectName]=ContinuousStatsTable[[#This Row],[ProjectName]])*ProjectInfoTable[NumberOfReplications]))</f>
        <v>40</v>
      </c>
      <c r="O1323" s="5" cm="1">
        <f t="array" ref="O132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323" s="5" cm="1">
        <f t="array" ref="P132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323" s="5" cm="1">
        <f t="array" ref="Q1323">MAX(IF((ProjectInfoTable[ProjectName]=ContinuousStatsTable[[#This Row],[ProjectName]]),(ProjectInfoTable[ProjectName]=ContinuousStatsTable[[#This Row],[ProjectName]])*ProjectInfoTable[ConfidenceInterval]))</f>
        <v>0.95</v>
      </c>
      <c r="R1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323" s="5" cm="1">
        <f t="array" ref="S1323">MIN(IF((ContinuousStatsTable[GroupByKey]=ContinuousStatsTable[[#This Row],[GroupByKey]]),(ContinuousStatsTable[GroupByKey]=ContinuousStatsTable[[#This Row],[GroupByKey]])*ContinuousStatsTable[Average]))</f>
        <v>5.37537032568541E-2</v>
      </c>
      <c r="T1323" s="5" cm="1">
        <f t="array" ref="T1323">MAX(IF((ContinuousStatsTable[GroupByKey]=ContinuousStatsTable[[#This Row],[GroupByKey]]),(ContinuousStatsTable[GroupByKey]=ContinuousStatsTable[[#This Row],[GroupByKey]])*ContinuousStatsTable[Average]))</f>
        <v>0.25294900578934798</v>
      </c>
      <c r="U1323" s="5">
        <f>IF((ContinuousStatsTable[[#This Row],[RepsRequested]]&gt;1),ContinuousStatsTable[[#This Row],[HalfWidth]],ContinuousStatsTable[[#This Row],[BatchMeansHalfWidth]])</f>
        <v>1.2546446473909312E-2</v>
      </c>
    </row>
    <row r="1324" spans="1:21" x14ac:dyDescent="0.35">
      <c r="A1324" t="s">
        <v>68</v>
      </c>
      <c r="B1324" t="s">
        <v>70</v>
      </c>
      <c r="C1324">
        <v>30</v>
      </c>
      <c r="D1324" t="s">
        <v>107</v>
      </c>
      <c r="E1324" t="s">
        <v>103</v>
      </c>
      <c r="F1324" t="s">
        <v>102</v>
      </c>
      <c r="G1324">
        <v>0.17121564425827601</v>
      </c>
      <c r="H1324">
        <v>2E+20</v>
      </c>
      <c r="I1324">
        <v>0</v>
      </c>
      <c r="J1324">
        <v>2</v>
      </c>
      <c r="K1324">
        <v>0</v>
      </c>
      <c r="L1324">
        <v>0</v>
      </c>
      <c r="M132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324" s="5" cm="1">
        <f t="array" ref="N1324">MAX(IF((ProjectInfoTable[ProjectName]=ContinuousStatsTable[[#This Row],[ProjectName]]),(ProjectInfoTable[ProjectName]=ContinuousStatsTable[[#This Row],[ProjectName]])*ProjectInfoTable[NumberOfReplications]))</f>
        <v>40</v>
      </c>
      <c r="O1324" s="5" cm="1">
        <f t="array" ref="O132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324" s="5" cm="1">
        <f t="array" ref="P132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324" s="5" cm="1">
        <f t="array" ref="Q1324">MAX(IF((ProjectInfoTable[ProjectName]=ContinuousStatsTable[[#This Row],[ProjectName]]),(ProjectInfoTable[ProjectName]=ContinuousStatsTable[[#This Row],[ProjectName]])*ProjectInfoTable[ConfidenceInterval]))</f>
        <v>0.95</v>
      </c>
      <c r="R1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324" s="5" cm="1">
        <f t="array" ref="S1324">MIN(IF((ContinuousStatsTable[GroupByKey]=ContinuousStatsTable[[#This Row],[GroupByKey]]),(ContinuousStatsTable[GroupByKey]=ContinuousStatsTable[[#This Row],[GroupByKey]])*ContinuousStatsTable[Average]))</f>
        <v>0.10750740651370801</v>
      </c>
      <c r="T1324" s="5" cm="1">
        <f t="array" ref="T1324">MAX(IF((ContinuousStatsTable[GroupByKey]=ContinuousStatsTable[[#This Row],[GroupByKey]]),(ContinuousStatsTable[GroupByKey]=ContinuousStatsTable[[#This Row],[GroupByKey]])*ContinuousStatsTable[Average]))</f>
        <v>0.50589801157869696</v>
      </c>
      <c r="U1324" s="5">
        <f>IF((ContinuousStatsTable[[#This Row],[RepsRequested]]&gt;1),ContinuousStatsTable[[#This Row],[HalfWidth]],ContinuousStatsTable[[#This Row],[BatchMeansHalfWidth]])</f>
        <v>2.5092892947818527E-2</v>
      </c>
    </row>
    <row r="1325" spans="1:21" x14ac:dyDescent="0.35">
      <c r="A1325" t="s">
        <v>68</v>
      </c>
      <c r="B1325" t="s">
        <v>70</v>
      </c>
      <c r="C1325">
        <v>30</v>
      </c>
      <c r="D1325" t="s">
        <v>107</v>
      </c>
      <c r="E1325" t="s">
        <v>104</v>
      </c>
      <c r="F1325" t="s">
        <v>102</v>
      </c>
      <c r="G1325">
        <v>2</v>
      </c>
      <c r="H1325">
        <v>2E+20</v>
      </c>
      <c r="I1325">
        <v>2</v>
      </c>
      <c r="J1325">
        <v>2</v>
      </c>
      <c r="K1325">
        <v>2</v>
      </c>
      <c r="L1325">
        <v>0</v>
      </c>
      <c r="M132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325" s="5" cm="1">
        <f t="array" ref="N1325">MAX(IF((ProjectInfoTable[ProjectName]=ContinuousStatsTable[[#This Row],[ProjectName]]),(ProjectInfoTable[ProjectName]=ContinuousStatsTable[[#This Row],[ProjectName]])*ProjectInfoTable[NumberOfReplications]))</f>
        <v>40</v>
      </c>
      <c r="O1325" s="5" cm="1">
        <f t="array" ref="O1325">IFERROR(AVERAGE(IF((ContinuousStatsTable[GroupByKey]=ContinuousStatsTable[[#This Row],[GroupByKey]]),(ContinuousStatsTable[GroupByKey]=ContinuousStatsTable[[#This Row],[GroupByKey]])*ContinuousStatsTable[Average])),0)</f>
        <v>2</v>
      </c>
      <c r="P1325" s="5" cm="1">
        <f t="array" ref="P1325">IFERROR(_xlfn.STDEV.S(IF((ContinuousStatsTable[GroupByKey]=ContinuousStatsTable[[#This Row],[GroupByKey]]),(ContinuousStatsTable[GroupByKey]=ContinuousStatsTable[[#This Row],[GroupByKey]])*ContinuousStatsTable[Average])),0)</f>
        <v>0</v>
      </c>
      <c r="Q1325" s="5" cm="1">
        <f t="array" ref="Q1325">MAX(IF((ProjectInfoTable[ProjectName]=ContinuousStatsTable[[#This Row],[ProjectName]]),(ProjectInfoTable[ProjectName]=ContinuousStatsTable[[#This Row],[ProjectName]])*ProjectInfoTable[ConfidenceInterval]))</f>
        <v>0.95</v>
      </c>
      <c r="R1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5" s="5" cm="1">
        <f t="array" ref="S1325">MIN(IF((ContinuousStatsTable[GroupByKey]=ContinuousStatsTable[[#This Row],[GroupByKey]]),(ContinuousStatsTable[GroupByKey]=ContinuousStatsTable[[#This Row],[GroupByKey]])*ContinuousStatsTable[Average]))</f>
        <v>2</v>
      </c>
      <c r="T1325" s="5" cm="1">
        <f t="array" ref="T1325">MAX(IF((ContinuousStatsTable[GroupByKey]=ContinuousStatsTable[[#This Row],[GroupByKey]]),(ContinuousStatsTable[GroupByKey]=ContinuousStatsTable[[#This Row],[GroupByKey]])*ContinuousStatsTable[Average]))</f>
        <v>2</v>
      </c>
      <c r="U1325" s="5">
        <f>IF((ContinuousStatsTable[[#This Row],[RepsRequested]]&gt;1),ContinuousStatsTable[[#This Row],[HalfWidth]],ContinuousStatsTable[[#This Row],[BatchMeansHalfWidth]])</f>
        <v>0</v>
      </c>
    </row>
    <row r="1326" spans="1:21" x14ac:dyDescent="0.35">
      <c r="A1326" t="s">
        <v>68</v>
      </c>
      <c r="B1326" t="s">
        <v>70</v>
      </c>
      <c r="C1326">
        <v>30</v>
      </c>
      <c r="D1326" t="s">
        <v>90</v>
      </c>
      <c r="E1326" t="s">
        <v>98</v>
      </c>
      <c r="F1326" t="s">
        <v>73</v>
      </c>
      <c r="G1326">
        <v>0</v>
      </c>
      <c r="H1326">
        <v>2E+20</v>
      </c>
      <c r="I1326">
        <v>0</v>
      </c>
      <c r="J1326">
        <v>0</v>
      </c>
      <c r="K1326">
        <v>0</v>
      </c>
      <c r="L1326">
        <v>0</v>
      </c>
      <c r="M132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326" s="5" cm="1">
        <f t="array" ref="N1326">MAX(IF((ProjectInfoTable[ProjectName]=ContinuousStatsTable[[#This Row],[ProjectName]]),(ProjectInfoTable[ProjectName]=ContinuousStatsTable[[#This Row],[ProjectName]])*ProjectInfoTable[NumberOfReplications]))</f>
        <v>40</v>
      </c>
      <c r="O1326" s="5" cm="1">
        <f t="array" ref="O132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326" s="5" cm="1">
        <f t="array" ref="P132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326" s="5" cm="1">
        <f t="array" ref="Q1326">MAX(IF((ProjectInfoTable[ProjectName]=ContinuousStatsTable[[#This Row],[ProjectName]]),(ProjectInfoTable[ProjectName]=ContinuousStatsTable[[#This Row],[ProjectName]])*ProjectInfoTable[ConfidenceInterval]))</f>
        <v>0.95</v>
      </c>
      <c r="R1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326" s="5" cm="1">
        <f t="array" ref="S1326">MIN(IF((ContinuousStatsTable[GroupByKey]=ContinuousStatsTable[[#This Row],[GroupByKey]]),(ContinuousStatsTable[GroupByKey]=ContinuousStatsTable[[#This Row],[GroupByKey]])*ContinuousStatsTable[Average]))</f>
        <v>0</v>
      </c>
      <c r="T1326" s="5" cm="1">
        <f t="array" ref="T1326">MAX(IF((ContinuousStatsTable[GroupByKey]=ContinuousStatsTable[[#This Row],[GroupByKey]]),(ContinuousStatsTable[GroupByKey]=ContinuousStatsTable[[#This Row],[GroupByKey]])*ContinuousStatsTable[Average]))</f>
        <v>3.9129347275412202E-2</v>
      </c>
      <c r="U1326" s="5">
        <f>IF((ContinuousStatsTable[[#This Row],[RepsRequested]]&gt;1),ContinuousStatsTable[[#This Row],[HalfWidth]],ContinuousStatsTable[[#This Row],[BatchMeansHalfWidth]])</f>
        <v>2.9617305217409431E-3</v>
      </c>
    </row>
    <row r="1327" spans="1:21" x14ac:dyDescent="0.35">
      <c r="A1327" t="s">
        <v>68</v>
      </c>
      <c r="B1327" t="s">
        <v>70</v>
      </c>
      <c r="C1327">
        <v>30</v>
      </c>
      <c r="D1327" t="s">
        <v>91</v>
      </c>
      <c r="E1327" t="s">
        <v>98</v>
      </c>
      <c r="F1327" t="s">
        <v>73</v>
      </c>
      <c r="G1327">
        <v>1.45101965985897E-2</v>
      </c>
      <c r="H1327">
        <v>2E+20</v>
      </c>
      <c r="I1327">
        <v>0</v>
      </c>
      <c r="J1327">
        <v>1</v>
      </c>
      <c r="K1327">
        <v>0</v>
      </c>
      <c r="L1327">
        <v>0</v>
      </c>
      <c r="M132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327" s="5" cm="1">
        <f t="array" ref="N1327">MAX(IF((ProjectInfoTable[ProjectName]=ContinuousStatsTable[[#This Row],[ProjectName]]),(ProjectInfoTable[ProjectName]=ContinuousStatsTable[[#This Row],[ProjectName]])*ProjectInfoTable[NumberOfReplications]))</f>
        <v>40</v>
      </c>
      <c r="O1327" s="5" cm="1">
        <f t="array" ref="O132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327" s="5" cm="1">
        <f t="array" ref="P132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327" s="5" cm="1">
        <f t="array" ref="Q1327">MAX(IF((ProjectInfoTable[ProjectName]=ContinuousStatsTable[[#This Row],[ProjectName]]),(ProjectInfoTable[ProjectName]=ContinuousStatsTable[[#This Row],[ProjectName]])*ProjectInfoTable[ConfidenceInterval]))</f>
        <v>0.95</v>
      </c>
      <c r="R1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327" s="5" cm="1">
        <f t="array" ref="S1327">MIN(IF((ContinuousStatsTable[GroupByKey]=ContinuousStatsTable[[#This Row],[GroupByKey]]),(ContinuousStatsTable[GroupByKey]=ContinuousStatsTable[[#This Row],[GroupByKey]])*ContinuousStatsTable[Average]))</f>
        <v>0</v>
      </c>
      <c r="T1327" s="5" cm="1">
        <f t="array" ref="T1327">MAX(IF((ContinuousStatsTable[GroupByKey]=ContinuousStatsTable[[#This Row],[GroupByKey]]),(ContinuousStatsTable[GroupByKey]=ContinuousStatsTable[[#This Row],[GroupByKey]])*ContinuousStatsTable[Average]))</f>
        <v>5.1297285883804403E-2</v>
      </c>
      <c r="U1327" s="5">
        <f>IF((ContinuousStatsTable[[#This Row],[RepsRequested]]&gt;1),ContinuousStatsTable[[#This Row],[HalfWidth]],ContinuousStatsTable[[#This Row],[BatchMeansHalfWidth]])</f>
        <v>4.266409302196481E-3</v>
      </c>
    </row>
    <row r="1328" spans="1:21" x14ac:dyDescent="0.35">
      <c r="A1328" t="s">
        <v>68</v>
      </c>
      <c r="B1328" t="s">
        <v>70</v>
      </c>
      <c r="C1328">
        <v>30</v>
      </c>
      <c r="D1328" t="s">
        <v>92</v>
      </c>
      <c r="E1328" t="s">
        <v>98</v>
      </c>
      <c r="F1328" t="s">
        <v>73</v>
      </c>
      <c r="G1328">
        <v>5.6439865641560401</v>
      </c>
      <c r="H1328">
        <v>2E+20</v>
      </c>
      <c r="I1328">
        <v>0</v>
      </c>
      <c r="J1328">
        <v>10</v>
      </c>
      <c r="K1328">
        <v>6</v>
      </c>
      <c r="L1328">
        <v>0</v>
      </c>
      <c r="M132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328" s="5" cm="1">
        <f t="array" ref="N1328">MAX(IF((ProjectInfoTable[ProjectName]=ContinuousStatsTable[[#This Row],[ProjectName]]),(ProjectInfoTable[ProjectName]=ContinuousStatsTable[[#This Row],[ProjectName]])*ProjectInfoTable[NumberOfReplications]))</f>
        <v>40</v>
      </c>
      <c r="O1328" s="5" cm="1">
        <f t="array" ref="O132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328" s="5" cm="1">
        <f t="array" ref="P132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328" s="5" cm="1">
        <f t="array" ref="Q1328">MAX(IF((ProjectInfoTable[ProjectName]=ContinuousStatsTable[[#This Row],[ProjectName]]),(ProjectInfoTable[ProjectName]=ContinuousStatsTable[[#This Row],[ProjectName]])*ProjectInfoTable[ConfidenceInterval]))</f>
        <v>0.95</v>
      </c>
      <c r="R1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328" s="5" cm="1">
        <f t="array" ref="S1328">MIN(IF((ContinuousStatsTable[GroupByKey]=ContinuousStatsTable[[#This Row],[GroupByKey]]),(ContinuousStatsTable[GroupByKey]=ContinuousStatsTable[[#This Row],[GroupByKey]])*ContinuousStatsTable[Average]))</f>
        <v>3.0665287286053702</v>
      </c>
      <c r="T1328" s="5" cm="1">
        <f t="array" ref="T1328">MAX(IF((ContinuousStatsTable[GroupByKey]=ContinuousStatsTable[[#This Row],[GroupByKey]]),(ContinuousStatsTable[GroupByKey]=ContinuousStatsTable[[#This Row],[GroupByKey]])*ContinuousStatsTable[Average]))</f>
        <v>5.6439865641560401</v>
      </c>
      <c r="U1328" s="5">
        <f>IF((ContinuousStatsTable[[#This Row],[RepsRequested]]&gt;1),ContinuousStatsTable[[#This Row],[HalfWidth]],ContinuousStatsTable[[#This Row],[BatchMeansHalfWidth]])</f>
        <v>0.22493791736316851</v>
      </c>
    </row>
    <row r="1329" spans="1:21" x14ac:dyDescent="0.35">
      <c r="A1329" t="s">
        <v>68</v>
      </c>
      <c r="B1329" t="s">
        <v>70</v>
      </c>
      <c r="C1329">
        <v>30</v>
      </c>
      <c r="D1329" t="s">
        <v>94</v>
      </c>
      <c r="E1329" t="s">
        <v>98</v>
      </c>
      <c r="F1329" t="s">
        <v>73</v>
      </c>
      <c r="G1329">
        <v>0</v>
      </c>
      <c r="H1329">
        <v>2E+20</v>
      </c>
      <c r="I1329">
        <v>0</v>
      </c>
      <c r="J1329">
        <v>0</v>
      </c>
      <c r="K1329">
        <v>0</v>
      </c>
      <c r="L1329">
        <v>0</v>
      </c>
      <c r="M132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329" s="5" cm="1">
        <f t="array" ref="N1329">MAX(IF((ProjectInfoTable[ProjectName]=ContinuousStatsTable[[#This Row],[ProjectName]]),(ProjectInfoTable[ProjectName]=ContinuousStatsTable[[#This Row],[ProjectName]])*ProjectInfoTable[NumberOfReplications]))</f>
        <v>40</v>
      </c>
      <c r="O1329" s="5" cm="1">
        <f t="array" ref="O1329">IFERROR(AVERAGE(IF((ContinuousStatsTable[GroupByKey]=ContinuousStatsTable[[#This Row],[GroupByKey]]),(ContinuousStatsTable[GroupByKey]=ContinuousStatsTable[[#This Row],[GroupByKey]])*ContinuousStatsTable[Average])),0)</f>
        <v>0</v>
      </c>
      <c r="P1329" s="5" cm="1">
        <f t="array" ref="P1329">IFERROR(_xlfn.STDEV.S(IF((ContinuousStatsTable[GroupByKey]=ContinuousStatsTable[[#This Row],[GroupByKey]]),(ContinuousStatsTable[GroupByKey]=ContinuousStatsTable[[#This Row],[GroupByKey]])*ContinuousStatsTable[Average])),0)</f>
        <v>0</v>
      </c>
      <c r="Q1329" s="5" cm="1">
        <f t="array" ref="Q1329">MAX(IF((ProjectInfoTable[ProjectName]=ContinuousStatsTable[[#This Row],[ProjectName]]),(ProjectInfoTable[ProjectName]=ContinuousStatsTable[[#This Row],[ProjectName]])*ProjectInfoTable[ConfidenceInterval]))</f>
        <v>0.95</v>
      </c>
      <c r="R1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9" s="5" cm="1">
        <f t="array" ref="S1329">MIN(IF((ContinuousStatsTable[GroupByKey]=ContinuousStatsTable[[#This Row],[GroupByKey]]),(ContinuousStatsTable[GroupByKey]=ContinuousStatsTable[[#This Row],[GroupByKey]])*ContinuousStatsTable[Average]))</f>
        <v>0</v>
      </c>
      <c r="T1329" s="5" cm="1">
        <f t="array" ref="T1329">MAX(IF((ContinuousStatsTable[GroupByKey]=ContinuousStatsTable[[#This Row],[GroupByKey]]),(ContinuousStatsTable[GroupByKey]=ContinuousStatsTable[[#This Row],[GroupByKey]])*ContinuousStatsTable[Average]))</f>
        <v>0</v>
      </c>
      <c r="U1329" s="5">
        <f>IF((ContinuousStatsTable[[#This Row],[RepsRequested]]&gt;1),ContinuousStatsTable[[#This Row],[HalfWidth]],ContinuousStatsTable[[#This Row],[BatchMeansHalfWidth]])</f>
        <v>0</v>
      </c>
    </row>
    <row r="1330" spans="1:21" x14ac:dyDescent="0.35">
      <c r="A1330" t="s">
        <v>68</v>
      </c>
      <c r="B1330" t="s">
        <v>70</v>
      </c>
      <c r="C1330">
        <v>30</v>
      </c>
      <c r="D1330" t="s">
        <v>95</v>
      </c>
      <c r="E1330" t="s">
        <v>98</v>
      </c>
      <c r="F1330" t="s">
        <v>73</v>
      </c>
      <c r="G1330">
        <v>3.8420670293536303E-2</v>
      </c>
      <c r="H1330">
        <v>2E+20</v>
      </c>
      <c r="I1330">
        <v>0</v>
      </c>
      <c r="J1330">
        <v>5</v>
      </c>
      <c r="K1330">
        <v>0</v>
      </c>
      <c r="L1330">
        <v>0</v>
      </c>
      <c r="M133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330" s="5" cm="1">
        <f t="array" ref="N1330">MAX(IF((ProjectInfoTable[ProjectName]=ContinuousStatsTable[[#This Row],[ProjectName]]),(ProjectInfoTable[ProjectName]=ContinuousStatsTable[[#This Row],[ProjectName]])*ProjectInfoTable[NumberOfReplications]))</f>
        <v>40</v>
      </c>
      <c r="O1330" s="5" cm="1">
        <f t="array" ref="O133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330" s="5" cm="1">
        <f t="array" ref="P133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330" s="5" cm="1">
        <f t="array" ref="Q1330">MAX(IF((ProjectInfoTable[ProjectName]=ContinuousStatsTable[[#This Row],[ProjectName]]),(ProjectInfoTable[ProjectName]=ContinuousStatsTable[[#This Row],[ProjectName]])*ProjectInfoTable[ConfidenceInterval]))</f>
        <v>0.95</v>
      </c>
      <c r="R1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330" s="5" cm="1">
        <f t="array" ref="S1330">MIN(IF((ContinuousStatsTable[GroupByKey]=ContinuousStatsTable[[#This Row],[GroupByKey]]),(ContinuousStatsTable[GroupByKey]=ContinuousStatsTable[[#This Row],[GroupByKey]])*ContinuousStatsTable[Average]))</f>
        <v>0</v>
      </c>
      <c r="T1330" s="5" cm="1">
        <f t="array" ref="T1330">MAX(IF((ContinuousStatsTable[GroupByKey]=ContinuousStatsTable[[#This Row],[GroupByKey]]),(ContinuousStatsTable[GroupByKey]=ContinuousStatsTable[[#This Row],[GroupByKey]])*ContinuousStatsTable[Average]))</f>
        <v>0.44531135910512998</v>
      </c>
      <c r="U1330" s="5">
        <f>IF((ContinuousStatsTable[[#This Row],[RepsRequested]]&gt;1),ContinuousStatsTable[[#This Row],[HalfWidth]],ContinuousStatsTable[[#This Row],[BatchMeansHalfWidth]])</f>
        <v>4.0313835051106688E-2</v>
      </c>
    </row>
    <row r="1331" spans="1:21" x14ac:dyDescent="0.35">
      <c r="A1331" t="s">
        <v>68</v>
      </c>
      <c r="B1331" t="s">
        <v>70</v>
      </c>
      <c r="C1331">
        <v>30</v>
      </c>
      <c r="D1331" t="s">
        <v>108</v>
      </c>
      <c r="E1331" t="s">
        <v>101</v>
      </c>
      <c r="F1331" t="s">
        <v>102</v>
      </c>
      <c r="G1331">
        <v>0</v>
      </c>
      <c r="H1331">
        <v>2E+20</v>
      </c>
      <c r="I1331">
        <v>0</v>
      </c>
      <c r="J1331">
        <v>0</v>
      </c>
      <c r="K1331">
        <v>0</v>
      </c>
      <c r="L1331">
        <v>0</v>
      </c>
      <c r="M133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331" s="5" cm="1">
        <f t="array" ref="N1331">MAX(IF((ProjectInfoTable[ProjectName]=ContinuousStatsTable[[#This Row],[ProjectName]]),(ProjectInfoTable[ProjectName]=ContinuousStatsTable[[#This Row],[ProjectName]])*ProjectInfoTable[NumberOfReplications]))</f>
        <v>40</v>
      </c>
      <c r="O1331" s="5" cm="1">
        <f t="array" ref="O1331">IFERROR(AVERAGE(IF((ContinuousStatsTable[GroupByKey]=ContinuousStatsTable[[#This Row],[GroupByKey]]),(ContinuousStatsTable[GroupByKey]=ContinuousStatsTable[[#This Row],[GroupByKey]])*ContinuousStatsTable[Average])),0)</f>
        <v>0</v>
      </c>
      <c r="P1331" s="5" cm="1">
        <f t="array" ref="P1331">IFERROR(_xlfn.STDEV.S(IF((ContinuousStatsTable[GroupByKey]=ContinuousStatsTable[[#This Row],[GroupByKey]]),(ContinuousStatsTable[GroupByKey]=ContinuousStatsTable[[#This Row],[GroupByKey]])*ContinuousStatsTable[Average])),0)</f>
        <v>0</v>
      </c>
      <c r="Q1331" s="5" cm="1">
        <f t="array" ref="Q1331">MAX(IF((ProjectInfoTable[ProjectName]=ContinuousStatsTable[[#This Row],[ProjectName]]),(ProjectInfoTable[ProjectName]=ContinuousStatsTable[[#This Row],[ProjectName]])*ProjectInfoTable[ConfidenceInterval]))</f>
        <v>0.95</v>
      </c>
      <c r="R1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1" s="5" cm="1">
        <f t="array" ref="S1331">MIN(IF((ContinuousStatsTable[GroupByKey]=ContinuousStatsTable[[#This Row],[GroupByKey]]),(ContinuousStatsTable[GroupByKey]=ContinuousStatsTable[[#This Row],[GroupByKey]])*ContinuousStatsTable[Average]))</f>
        <v>0</v>
      </c>
      <c r="T1331" s="5" cm="1">
        <f t="array" ref="T1331">MAX(IF((ContinuousStatsTable[GroupByKey]=ContinuousStatsTable[[#This Row],[GroupByKey]]),(ContinuousStatsTable[GroupByKey]=ContinuousStatsTable[[#This Row],[GroupByKey]])*ContinuousStatsTable[Average]))</f>
        <v>0</v>
      </c>
      <c r="U1331" s="5">
        <f>IF((ContinuousStatsTable[[#This Row],[RepsRequested]]&gt;1),ContinuousStatsTable[[#This Row],[HalfWidth]],ContinuousStatsTable[[#This Row],[BatchMeansHalfWidth]])</f>
        <v>0</v>
      </c>
    </row>
    <row r="1332" spans="1:21" x14ac:dyDescent="0.35">
      <c r="A1332" t="s">
        <v>68</v>
      </c>
      <c r="B1332" t="s">
        <v>70</v>
      </c>
      <c r="C1332">
        <v>30</v>
      </c>
      <c r="D1332" t="s">
        <v>108</v>
      </c>
      <c r="E1332" t="s">
        <v>103</v>
      </c>
      <c r="F1332" t="s">
        <v>102</v>
      </c>
      <c r="G1332">
        <v>0</v>
      </c>
      <c r="H1332">
        <v>2E+20</v>
      </c>
      <c r="I1332">
        <v>0</v>
      </c>
      <c r="J1332">
        <v>0</v>
      </c>
      <c r="K1332">
        <v>0</v>
      </c>
      <c r="L1332">
        <v>0</v>
      </c>
      <c r="M133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332" s="5" cm="1">
        <f t="array" ref="N1332">MAX(IF((ProjectInfoTable[ProjectName]=ContinuousStatsTable[[#This Row],[ProjectName]]),(ProjectInfoTable[ProjectName]=ContinuousStatsTable[[#This Row],[ProjectName]])*ProjectInfoTable[NumberOfReplications]))</f>
        <v>40</v>
      </c>
      <c r="O1332" s="5" cm="1">
        <f t="array" ref="O1332">IFERROR(AVERAGE(IF((ContinuousStatsTable[GroupByKey]=ContinuousStatsTable[[#This Row],[GroupByKey]]),(ContinuousStatsTable[GroupByKey]=ContinuousStatsTable[[#This Row],[GroupByKey]])*ContinuousStatsTable[Average])),0)</f>
        <v>0</v>
      </c>
      <c r="P1332" s="5" cm="1">
        <f t="array" ref="P1332">IFERROR(_xlfn.STDEV.S(IF((ContinuousStatsTable[GroupByKey]=ContinuousStatsTable[[#This Row],[GroupByKey]]),(ContinuousStatsTable[GroupByKey]=ContinuousStatsTable[[#This Row],[GroupByKey]])*ContinuousStatsTable[Average])),0)</f>
        <v>0</v>
      </c>
      <c r="Q1332" s="5" cm="1">
        <f t="array" ref="Q1332">MAX(IF((ProjectInfoTable[ProjectName]=ContinuousStatsTable[[#This Row],[ProjectName]]),(ProjectInfoTable[ProjectName]=ContinuousStatsTable[[#This Row],[ProjectName]])*ProjectInfoTable[ConfidenceInterval]))</f>
        <v>0.95</v>
      </c>
      <c r="R1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2" s="5" cm="1">
        <f t="array" ref="S1332">MIN(IF((ContinuousStatsTable[GroupByKey]=ContinuousStatsTable[[#This Row],[GroupByKey]]),(ContinuousStatsTable[GroupByKey]=ContinuousStatsTable[[#This Row],[GroupByKey]])*ContinuousStatsTable[Average]))</f>
        <v>0</v>
      </c>
      <c r="T1332" s="5" cm="1">
        <f t="array" ref="T1332">MAX(IF((ContinuousStatsTable[GroupByKey]=ContinuousStatsTable[[#This Row],[GroupByKey]]),(ContinuousStatsTable[GroupByKey]=ContinuousStatsTable[[#This Row],[GroupByKey]])*ContinuousStatsTable[Average]))</f>
        <v>0</v>
      </c>
      <c r="U1332" s="5">
        <f>IF((ContinuousStatsTable[[#This Row],[RepsRequested]]&gt;1),ContinuousStatsTable[[#This Row],[HalfWidth]],ContinuousStatsTable[[#This Row],[BatchMeansHalfWidth]])</f>
        <v>0</v>
      </c>
    </row>
    <row r="1333" spans="1:21" x14ac:dyDescent="0.35">
      <c r="A1333" t="s">
        <v>68</v>
      </c>
      <c r="B1333" t="s">
        <v>70</v>
      </c>
      <c r="C1333">
        <v>30</v>
      </c>
      <c r="D1333" t="s">
        <v>108</v>
      </c>
      <c r="E1333" t="s">
        <v>104</v>
      </c>
      <c r="F1333" t="s">
        <v>102</v>
      </c>
      <c r="G1333">
        <v>1</v>
      </c>
      <c r="H1333">
        <v>2E+20</v>
      </c>
      <c r="I1333">
        <v>1</v>
      </c>
      <c r="J1333">
        <v>1</v>
      </c>
      <c r="K1333">
        <v>1</v>
      </c>
      <c r="L1333">
        <v>0</v>
      </c>
      <c r="M133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333" s="5" cm="1">
        <f t="array" ref="N1333">MAX(IF((ProjectInfoTable[ProjectName]=ContinuousStatsTable[[#This Row],[ProjectName]]),(ProjectInfoTable[ProjectName]=ContinuousStatsTable[[#This Row],[ProjectName]])*ProjectInfoTable[NumberOfReplications]))</f>
        <v>40</v>
      </c>
      <c r="O1333" s="5" cm="1">
        <f t="array" ref="O1333">IFERROR(AVERAGE(IF((ContinuousStatsTable[GroupByKey]=ContinuousStatsTable[[#This Row],[GroupByKey]]),(ContinuousStatsTable[GroupByKey]=ContinuousStatsTable[[#This Row],[GroupByKey]])*ContinuousStatsTable[Average])),0)</f>
        <v>1</v>
      </c>
      <c r="P1333" s="5" cm="1">
        <f t="array" ref="P1333">IFERROR(_xlfn.STDEV.S(IF((ContinuousStatsTable[GroupByKey]=ContinuousStatsTable[[#This Row],[GroupByKey]]),(ContinuousStatsTable[GroupByKey]=ContinuousStatsTable[[#This Row],[GroupByKey]])*ContinuousStatsTable[Average])),0)</f>
        <v>0</v>
      </c>
      <c r="Q1333" s="5" cm="1">
        <f t="array" ref="Q1333">MAX(IF((ProjectInfoTable[ProjectName]=ContinuousStatsTable[[#This Row],[ProjectName]]),(ProjectInfoTable[ProjectName]=ContinuousStatsTable[[#This Row],[ProjectName]])*ProjectInfoTable[ConfidenceInterval]))</f>
        <v>0.95</v>
      </c>
      <c r="R1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3" s="5" cm="1">
        <f t="array" ref="S1333">MIN(IF((ContinuousStatsTable[GroupByKey]=ContinuousStatsTable[[#This Row],[GroupByKey]]),(ContinuousStatsTable[GroupByKey]=ContinuousStatsTable[[#This Row],[GroupByKey]])*ContinuousStatsTable[Average]))</f>
        <v>1</v>
      </c>
      <c r="T1333" s="5" cm="1">
        <f t="array" ref="T1333">MAX(IF((ContinuousStatsTable[GroupByKey]=ContinuousStatsTable[[#This Row],[GroupByKey]]),(ContinuousStatsTable[GroupByKey]=ContinuousStatsTable[[#This Row],[GroupByKey]])*ContinuousStatsTable[Average]))</f>
        <v>1</v>
      </c>
      <c r="U1333" s="5">
        <f>IF((ContinuousStatsTable[[#This Row],[RepsRequested]]&gt;1),ContinuousStatsTable[[#This Row],[HalfWidth]],ContinuousStatsTable[[#This Row],[BatchMeansHalfWidth]])</f>
        <v>0</v>
      </c>
    </row>
    <row r="1334" spans="1:21" x14ac:dyDescent="0.35">
      <c r="A1334" t="s">
        <v>68</v>
      </c>
      <c r="B1334" t="s">
        <v>70</v>
      </c>
      <c r="C1334">
        <v>30</v>
      </c>
      <c r="D1334" t="s">
        <v>109</v>
      </c>
      <c r="E1334" t="s">
        <v>101</v>
      </c>
      <c r="F1334" t="s">
        <v>102</v>
      </c>
      <c r="G1334">
        <v>0</v>
      </c>
      <c r="H1334">
        <v>2E+20</v>
      </c>
      <c r="I1334">
        <v>0</v>
      </c>
      <c r="J1334">
        <v>0</v>
      </c>
      <c r="K1334">
        <v>0</v>
      </c>
      <c r="L1334">
        <v>0</v>
      </c>
      <c r="M133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334" s="5" cm="1">
        <f t="array" ref="N1334">MAX(IF((ProjectInfoTable[ProjectName]=ContinuousStatsTable[[#This Row],[ProjectName]]),(ProjectInfoTable[ProjectName]=ContinuousStatsTable[[#This Row],[ProjectName]])*ProjectInfoTable[NumberOfReplications]))</f>
        <v>40</v>
      </c>
      <c r="O1334" s="5" cm="1">
        <f t="array" ref="O1334">IFERROR(AVERAGE(IF((ContinuousStatsTable[GroupByKey]=ContinuousStatsTable[[#This Row],[GroupByKey]]),(ContinuousStatsTable[GroupByKey]=ContinuousStatsTable[[#This Row],[GroupByKey]])*ContinuousStatsTable[Average])),0)</f>
        <v>0</v>
      </c>
      <c r="P1334" s="5" cm="1">
        <f t="array" ref="P1334">IFERROR(_xlfn.STDEV.S(IF((ContinuousStatsTable[GroupByKey]=ContinuousStatsTable[[#This Row],[GroupByKey]]),(ContinuousStatsTable[GroupByKey]=ContinuousStatsTable[[#This Row],[GroupByKey]])*ContinuousStatsTable[Average])),0)</f>
        <v>0</v>
      </c>
      <c r="Q1334" s="5" cm="1">
        <f t="array" ref="Q1334">MAX(IF((ProjectInfoTable[ProjectName]=ContinuousStatsTable[[#This Row],[ProjectName]]),(ProjectInfoTable[ProjectName]=ContinuousStatsTable[[#This Row],[ProjectName]])*ProjectInfoTable[ConfidenceInterval]))</f>
        <v>0.95</v>
      </c>
      <c r="R1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4" s="5" cm="1">
        <f t="array" ref="S1334">MIN(IF((ContinuousStatsTable[GroupByKey]=ContinuousStatsTable[[#This Row],[GroupByKey]]),(ContinuousStatsTable[GroupByKey]=ContinuousStatsTable[[#This Row],[GroupByKey]])*ContinuousStatsTable[Average]))</f>
        <v>0</v>
      </c>
      <c r="T1334" s="5" cm="1">
        <f t="array" ref="T1334">MAX(IF((ContinuousStatsTable[GroupByKey]=ContinuousStatsTable[[#This Row],[GroupByKey]]),(ContinuousStatsTable[GroupByKey]=ContinuousStatsTable[[#This Row],[GroupByKey]])*ContinuousStatsTable[Average]))</f>
        <v>0</v>
      </c>
      <c r="U1334" s="5">
        <f>IF((ContinuousStatsTable[[#This Row],[RepsRequested]]&gt;1),ContinuousStatsTable[[#This Row],[HalfWidth]],ContinuousStatsTable[[#This Row],[BatchMeansHalfWidth]])</f>
        <v>0</v>
      </c>
    </row>
    <row r="1335" spans="1:21" x14ac:dyDescent="0.35">
      <c r="A1335" t="s">
        <v>68</v>
      </c>
      <c r="B1335" t="s">
        <v>70</v>
      </c>
      <c r="C1335">
        <v>30</v>
      </c>
      <c r="D1335" t="s">
        <v>109</v>
      </c>
      <c r="E1335" t="s">
        <v>103</v>
      </c>
      <c r="F1335" t="s">
        <v>102</v>
      </c>
      <c r="G1335">
        <v>0</v>
      </c>
      <c r="H1335">
        <v>2E+20</v>
      </c>
      <c r="I1335">
        <v>0</v>
      </c>
      <c r="J1335">
        <v>0</v>
      </c>
      <c r="K1335">
        <v>0</v>
      </c>
      <c r="L1335">
        <v>0</v>
      </c>
      <c r="M133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335" s="5" cm="1">
        <f t="array" ref="N1335">MAX(IF((ProjectInfoTable[ProjectName]=ContinuousStatsTable[[#This Row],[ProjectName]]),(ProjectInfoTable[ProjectName]=ContinuousStatsTable[[#This Row],[ProjectName]])*ProjectInfoTable[NumberOfReplications]))</f>
        <v>40</v>
      </c>
      <c r="O1335" s="5" cm="1">
        <f t="array" ref="O1335">IFERROR(AVERAGE(IF((ContinuousStatsTable[GroupByKey]=ContinuousStatsTable[[#This Row],[GroupByKey]]),(ContinuousStatsTable[GroupByKey]=ContinuousStatsTable[[#This Row],[GroupByKey]])*ContinuousStatsTable[Average])),0)</f>
        <v>0</v>
      </c>
      <c r="P1335" s="5" cm="1">
        <f t="array" ref="P1335">IFERROR(_xlfn.STDEV.S(IF((ContinuousStatsTable[GroupByKey]=ContinuousStatsTable[[#This Row],[GroupByKey]]),(ContinuousStatsTable[GroupByKey]=ContinuousStatsTable[[#This Row],[GroupByKey]])*ContinuousStatsTable[Average])),0)</f>
        <v>0</v>
      </c>
      <c r="Q1335" s="5" cm="1">
        <f t="array" ref="Q1335">MAX(IF((ProjectInfoTable[ProjectName]=ContinuousStatsTable[[#This Row],[ProjectName]]),(ProjectInfoTable[ProjectName]=ContinuousStatsTable[[#This Row],[ProjectName]])*ProjectInfoTable[ConfidenceInterval]))</f>
        <v>0.95</v>
      </c>
      <c r="R1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5" s="5" cm="1">
        <f t="array" ref="S1335">MIN(IF((ContinuousStatsTable[GroupByKey]=ContinuousStatsTable[[#This Row],[GroupByKey]]),(ContinuousStatsTable[GroupByKey]=ContinuousStatsTable[[#This Row],[GroupByKey]])*ContinuousStatsTable[Average]))</f>
        <v>0</v>
      </c>
      <c r="T1335" s="5" cm="1">
        <f t="array" ref="T1335">MAX(IF((ContinuousStatsTable[GroupByKey]=ContinuousStatsTable[[#This Row],[GroupByKey]]),(ContinuousStatsTable[GroupByKey]=ContinuousStatsTable[[#This Row],[GroupByKey]])*ContinuousStatsTable[Average]))</f>
        <v>0</v>
      </c>
      <c r="U1335" s="5">
        <f>IF((ContinuousStatsTable[[#This Row],[RepsRequested]]&gt;1),ContinuousStatsTable[[#This Row],[HalfWidth]],ContinuousStatsTable[[#This Row],[BatchMeansHalfWidth]])</f>
        <v>0</v>
      </c>
    </row>
    <row r="1336" spans="1:21" x14ac:dyDescent="0.35">
      <c r="A1336" t="s">
        <v>68</v>
      </c>
      <c r="B1336" t="s">
        <v>70</v>
      </c>
      <c r="C1336">
        <v>30</v>
      </c>
      <c r="D1336" t="s">
        <v>109</v>
      </c>
      <c r="E1336" t="s">
        <v>104</v>
      </c>
      <c r="F1336" t="s">
        <v>102</v>
      </c>
      <c r="G1336">
        <v>1</v>
      </c>
      <c r="H1336">
        <v>2E+20</v>
      </c>
      <c r="I1336">
        <v>1</v>
      </c>
      <c r="J1336">
        <v>1</v>
      </c>
      <c r="K1336">
        <v>1</v>
      </c>
      <c r="L1336">
        <v>0</v>
      </c>
      <c r="M133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336" s="5" cm="1">
        <f t="array" ref="N1336">MAX(IF((ProjectInfoTable[ProjectName]=ContinuousStatsTable[[#This Row],[ProjectName]]),(ProjectInfoTable[ProjectName]=ContinuousStatsTable[[#This Row],[ProjectName]])*ProjectInfoTable[NumberOfReplications]))</f>
        <v>40</v>
      </c>
      <c r="O1336" s="5" cm="1">
        <f t="array" ref="O1336">IFERROR(AVERAGE(IF((ContinuousStatsTable[GroupByKey]=ContinuousStatsTable[[#This Row],[GroupByKey]]),(ContinuousStatsTable[GroupByKey]=ContinuousStatsTable[[#This Row],[GroupByKey]])*ContinuousStatsTable[Average])),0)</f>
        <v>1</v>
      </c>
      <c r="P1336" s="5" cm="1">
        <f t="array" ref="P1336">IFERROR(_xlfn.STDEV.S(IF((ContinuousStatsTable[GroupByKey]=ContinuousStatsTable[[#This Row],[GroupByKey]]),(ContinuousStatsTable[GroupByKey]=ContinuousStatsTable[[#This Row],[GroupByKey]])*ContinuousStatsTable[Average])),0)</f>
        <v>0</v>
      </c>
      <c r="Q1336" s="5" cm="1">
        <f t="array" ref="Q1336">MAX(IF((ProjectInfoTable[ProjectName]=ContinuousStatsTable[[#This Row],[ProjectName]]),(ProjectInfoTable[ProjectName]=ContinuousStatsTable[[#This Row],[ProjectName]])*ProjectInfoTable[ConfidenceInterval]))</f>
        <v>0.95</v>
      </c>
      <c r="R1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6" s="5" cm="1">
        <f t="array" ref="S1336">MIN(IF((ContinuousStatsTable[GroupByKey]=ContinuousStatsTable[[#This Row],[GroupByKey]]),(ContinuousStatsTable[GroupByKey]=ContinuousStatsTable[[#This Row],[GroupByKey]])*ContinuousStatsTable[Average]))</f>
        <v>1</v>
      </c>
      <c r="T1336" s="5" cm="1">
        <f t="array" ref="T1336">MAX(IF((ContinuousStatsTable[GroupByKey]=ContinuousStatsTable[[#This Row],[GroupByKey]]),(ContinuousStatsTable[GroupByKey]=ContinuousStatsTable[[#This Row],[GroupByKey]])*ContinuousStatsTable[Average]))</f>
        <v>1</v>
      </c>
      <c r="U1336" s="5">
        <f>IF((ContinuousStatsTable[[#This Row],[RepsRequested]]&gt;1),ContinuousStatsTable[[#This Row],[HalfWidth]],ContinuousStatsTable[[#This Row],[BatchMeansHalfWidth]])</f>
        <v>0</v>
      </c>
    </row>
    <row r="1337" spans="1:21" x14ac:dyDescent="0.35">
      <c r="A1337" t="s">
        <v>68</v>
      </c>
      <c r="B1337" t="s">
        <v>70</v>
      </c>
      <c r="C1337">
        <v>30</v>
      </c>
      <c r="D1337" t="s">
        <v>110</v>
      </c>
      <c r="E1337" t="s">
        <v>101</v>
      </c>
      <c r="F1337" t="s">
        <v>102</v>
      </c>
      <c r="G1337">
        <v>0</v>
      </c>
      <c r="H1337">
        <v>2E+20</v>
      </c>
      <c r="I1337">
        <v>0</v>
      </c>
      <c r="J1337">
        <v>0</v>
      </c>
      <c r="K1337">
        <v>0</v>
      </c>
      <c r="L1337">
        <v>0</v>
      </c>
      <c r="M133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337" s="5" cm="1">
        <f t="array" ref="N1337">MAX(IF((ProjectInfoTable[ProjectName]=ContinuousStatsTable[[#This Row],[ProjectName]]),(ProjectInfoTable[ProjectName]=ContinuousStatsTable[[#This Row],[ProjectName]])*ProjectInfoTable[NumberOfReplications]))</f>
        <v>40</v>
      </c>
      <c r="O1337" s="5" cm="1">
        <f t="array" ref="O1337">IFERROR(AVERAGE(IF((ContinuousStatsTable[GroupByKey]=ContinuousStatsTable[[#This Row],[GroupByKey]]),(ContinuousStatsTable[GroupByKey]=ContinuousStatsTable[[#This Row],[GroupByKey]])*ContinuousStatsTable[Average])),0)</f>
        <v>0</v>
      </c>
      <c r="P1337" s="5" cm="1">
        <f t="array" ref="P1337">IFERROR(_xlfn.STDEV.S(IF((ContinuousStatsTable[GroupByKey]=ContinuousStatsTable[[#This Row],[GroupByKey]]),(ContinuousStatsTable[GroupByKey]=ContinuousStatsTable[[#This Row],[GroupByKey]])*ContinuousStatsTable[Average])),0)</f>
        <v>0</v>
      </c>
      <c r="Q1337" s="5" cm="1">
        <f t="array" ref="Q1337">MAX(IF((ProjectInfoTable[ProjectName]=ContinuousStatsTable[[#This Row],[ProjectName]]),(ProjectInfoTable[ProjectName]=ContinuousStatsTable[[#This Row],[ProjectName]])*ProjectInfoTable[ConfidenceInterval]))</f>
        <v>0.95</v>
      </c>
      <c r="R1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7" s="5" cm="1">
        <f t="array" ref="S1337">MIN(IF((ContinuousStatsTable[GroupByKey]=ContinuousStatsTable[[#This Row],[GroupByKey]]),(ContinuousStatsTable[GroupByKey]=ContinuousStatsTable[[#This Row],[GroupByKey]])*ContinuousStatsTable[Average]))</f>
        <v>0</v>
      </c>
      <c r="T1337" s="5" cm="1">
        <f t="array" ref="T1337">MAX(IF((ContinuousStatsTable[GroupByKey]=ContinuousStatsTable[[#This Row],[GroupByKey]]),(ContinuousStatsTable[GroupByKey]=ContinuousStatsTable[[#This Row],[GroupByKey]])*ContinuousStatsTable[Average]))</f>
        <v>0</v>
      </c>
      <c r="U1337" s="5">
        <f>IF((ContinuousStatsTable[[#This Row],[RepsRequested]]&gt;1),ContinuousStatsTable[[#This Row],[HalfWidth]],ContinuousStatsTable[[#This Row],[BatchMeansHalfWidth]])</f>
        <v>0</v>
      </c>
    </row>
    <row r="1338" spans="1:21" x14ac:dyDescent="0.35">
      <c r="A1338" t="s">
        <v>68</v>
      </c>
      <c r="B1338" t="s">
        <v>70</v>
      </c>
      <c r="C1338">
        <v>30</v>
      </c>
      <c r="D1338" t="s">
        <v>110</v>
      </c>
      <c r="E1338" t="s">
        <v>103</v>
      </c>
      <c r="F1338" t="s">
        <v>102</v>
      </c>
      <c r="G1338">
        <v>0</v>
      </c>
      <c r="H1338">
        <v>2E+20</v>
      </c>
      <c r="I1338">
        <v>0</v>
      </c>
      <c r="J1338">
        <v>0</v>
      </c>
      <c r="K1338">
        <v>0</v>
      </c>
      <c r="L1338">
        <v>0</v>
      </c>
      <c r="M133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338" s="5" cm="1">
        <f t="array" ref="N1338">MAX(IF((ProjectInfoTable[ProjectName]=ContinuousStatsTable[[#This Row],[ProjectName]]),(ProjectInfoTable[ProjectName]=ContinuousStatsTable[[#This Row],[ProjectName]])*ProjectInfoTable[NumberOfReplications]))</f>
        <v>40</v>
      </c>
      <c r="O1338" s="5" cm="1">
        <f t="array" ref="O1338">IFERROR(AVERAGE(IF((ContinuousStatsTable[GroupByKey]=ContinuousStatsTable[[#This Row],[GroupByKey]]),(ContinuousStatsTable[GroupByKey]=ContinuousStatsTable[[#This Row],[GroupByKey]])*ContinuousStatsTable[Average])),0)</f>
        <v>0</v>
      </c>
      <c r="P1338" s="5" cm="1">
        <f t="array" ref="P1338">IFERROR(_xlfn.STDEV.S(IF((ContinuousStatsTable[GroupByKey]=ContinuousStatsTable[[#This Row],[GroupByKey]]),(ContinuousStatsTable[GroupByKey]=ContinuousStatsTable[[#This Row],[GroupByKey]])*ContinuousStatsTable[Average])),0)</f>
        <v>0</v>
      </c>
      <c r="Q1338" s="5" cm="1">
        <f t="array" ref="Q1338">MAX(IF((ProjectInfoTable[ProjectName]=ContinuousStatsTable[[#This Row],[ProjectName]]),(ProjectInfoTable[ProjectName]=ContinuousStatsTable[[#This Row],[ProjectName]])*ProjectInfoTable[ConfidenceInterval]))</f>
        <v>0.95</v>
      </c>
      <c r="R1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8" s="5" cm="1">
        <f t="array" ref="S1338">MIN(IF((ContinuousStatsTable[GroupByKey]=ContinuousStatsTable[[#This Row],[GroupByKey]]),(ContinuousStatsTable[GroupByKey]=ContinuousStatsTable[[#This Row],[GroupByKey]])*ContinuousStatsTable[Average]))</f>
        <v>0</v>
      </c>
      <c r="T1338" s="5" cm="1">
        <f t="array" ref="T1338">MAX(IF((ContinuousStatsTable[GroupByKey]=ContinuousStatsTable[[#This Row],[GroupByKey]]),(ContinuousStatsTable[GroupByKey]=ContinuousStatsTable[[#This Row],[GroupByKey]])*ContinuousStatsTable[Average]))</f>
        <v>0</v>
      </c>
      <c r="U1338" s="5">
        <f>IF((ContinuousStatsTable[[#This Row],[RepsRequested]]&gt;1),ContinuousStatsTable[[#This Row],[HalfWidth]],ContinuousStatsTable[[#This Row],[BatchMeansHalfWidth]])</f>
        <v>0</v>
      </c>
    </row>
    <row r="1339" spans="1:21" x14ac:dyDescent="0.35">
      <c r="A1339" t="s">
        <v>68</v>
      </c>
      <c r="B1339" t="s">
        <v>70</v>
      </c>
      <c r="C1339">
        <v>30</v>
      </c>
      <c r="D1339" t="s">
        <v>110</v>
      </c>
      <c r="E1339" t="s">
        <v>104</v>
      </c>
      <c r="F1339" t="s">
        <v>102</v>
      </c>
      <c r="G1339">
        <v>1</v>
      </c>
      <c r="H1339">
        <v>2E+20</v>
      </c>
      <c r="I1339">
        <v>1</v>
      </c>
      <c r="J1339">
        <v>1</v>
      </c>
      <c r="K1339">
        <v>1</v>
      </c>
      <c r="L1339">
        <v>0</v>
      </c>
      <c r="M133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339" s="5" cm="1">
        <f t="array" ref="N1339">MAX(IF((ProjectInfoTable[ProjectName]=ContinuousStatsTable[[#This Row],[ProjectName]]),(ProjectInfoTable[ProjectName]=ContinuousStatsTable[[#This Row],[ProjectName]])*ProjectInfoTable[NumberOfReplications]))</f>
        <v>40</v>
      </c>
      <c r="O1339" s="5" cm="1">
        <f t="array" ref="O1339">IFERROR(AVERAGE(IF((ContinuousStatsTable[GroupByKey]=ContinuousStatsTable[[#This Row],[GroupByKey]]),(ContinuousStatsTable[GroupByKey]=ContinuousStatsTable[[#This Row],[GroupByKey]])*ContinuousStatsTable[Average])),0)</f>
        <v>1</v>
      </c>
      <c r="P1339" s="5" cm="1">
        <f t="array" ref="P1339">IFERROR(_xlfn.STDEV.S(IF((ContinuousStatsTable[GroupByKey]=ContinuousStatsTable[[#This Row],[GroupByKey]]),(ContinuousStatsTable[GroupByKey]=ContinuousStatsTable[[#This Row],[GroupByKey]])*ContinuousStatsTable[Average])),0)</f>
        <v>0</v>
      </c>
      <c r="Q1339" s="5" cm="1">
        <f t="array" ref="Q1339">MAX(IF((ProjectInfoTable[ProjectName]=ContinuousStatsTable[[#This Row],[ProjectName]]),(ProjectInfoTable[ProjectName]=ContinuousStatsTable[[#This Row],[ProjectName]])*ProjectInfoTable[ConfidenceInterval]))</f>
        <v>0.95</v>
      </c>
      <c r="R1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9" s="5" cm="1">
        <f t="array" ref="S1339">MIN(IF((ContinuousStatsTable[GroupByKey]=ContinuousStatsTable[[#This Row],[GroupByKey]]),(ContinuousStatsTable[GroupByKey]=ContinuousStatsTable[[#This Row],[GroupByKey]])*ContinuousStatsTable[Average]))</f>
        <v>1</v>
      </c>
      <c r="T1339" s="5" cm="1">
        <f t="array" ref="T1339">MAX(IF((ContinuousStatsTable[GroupByKey]=ContinuousStatsTable[[#This Row],[GroupByKey]]),(ContinuousStatsTable[GroupByKey]=ContinuousStatsTable[[#This Row],[GroupByKey]])*ContinuousStatsTable[Average]))</f>
        <v>1</v>
      </c>
      <c r="U1339" s="5">
        <f>IF((ContinuousStatsTable[[#This Row],[RepsRequested]]&gt;1),ContinuousStatsTable[[#This Row],[HalfWidth]],ContinuousStatsTable[[#This Row],[BatchMeansHalfWidth]])</f>
        <v>0</v>
      </c>
    </row>
    <row r="1340" spans="1:21" x14ac:dyDescent="0.35">
      <c r="A1340" t="s">
        <v>68</v>
      </c>
      <c r="B1340" t="s">
        <v>70</v>
      </c>
      <c r="C1340">
        <v>30</v>
      </c>
      <c r="D1340" t="s">
        <v>111</v>
      </c>
      <c r="E1340" t="s">
        <v>101</v>
      </c>
      <c r="F1340" t="s">
        <v>102</v>
      </c>
      <c r="G1340">
        <v>0</v>
      </c>
      <c r="H1340">
        <v>2E+20</v>
      </c>
      <c r="I1340">
        <v>0</v>
      </c>
      <c r="J1340">
        <v>0</v>
      </c>
      <c r="K1340">
        <v>0</v>
      </c>
      <c r="L1340">
        <v>0</v>
      </c>
      <c r="M134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340" s="5" cm="1">
        <f t="array" ref="N1340">MAX(IF((ProjectInfoTable[ProjectName]=ContinuousStatsTable[[#This Row],[ProjectName]]),(ProjectInfoTable[ProjectName]=ContinuousStatsTable[[#This Row],[ProjectName]])*ProjectInfoTable[NumberOfReplications]))</f>
        <v>40</v>
      </c>
      <c r="O1340" s="5" cm="1">
        <f t="array" ref="O1340">IFERROR(AVERAGE(IF((ContinuousStatsTable[GroupByKey]=ContinuousStatsTable[[#This Row],[GroupByKey]]),(ContinuousStatsTable[GroupByKey]=ContinuousStatsTable[[#This Row],[GroupByKey]])*ContinuousStatsTable[Average])),0)</f>
        <v>0</v>
      </c>
      <c r="P1340" s="5" cm="1">
        <f t="array" ref="P1340">IFERROR(_xlfn.STDEV.S(IF((ContinuousStatsTable[GroupByKey]=ContinuousStatsTable[[#This Row],[GroupByKey]]),(ContinuousStatsTable[GroupByKey]=ContinuousStatsTable[[#This Row],[GroupByKey]])*ContinuousStatsTable[Average])),0)</f>
        <v>0</v>
      </c>
      <c r="Q1340" s="5" cm="1">
        <f t="array" ref="Q1340">MAX(IF((ProjectInfoTable[ProjectName]=ContinuousStatsTable[[#This Row],[ProjectName]]),(ProjectInfoTable[ProjectName]=ContinuousStatsTable[[#This Row],[ProjectName]])*ProjectInfoTable[ConfidenceInterval]))</f>
        <v>0.95</v>
      </c>
      <c r="R1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0" s="5" cm="1">
        <f t="array" ref="S1340">MIN(IF((ContinuousStatsTable[GroupByKey]=ContinuousStatsTable[[#This Row],[GroupByKey]]),(ContinuousStatsTable[GroupByKey]=ContinuousStatsTable[[#This Row],[GroupByKey]])*ContinuousStatsTable[Average]))</f>
        <v>0</v>
      </c>
      <c r="T1340" s="5" cm="1">
        <f t="array" ref="T1340">MAX(IF((ContinuousStatsTable[GroupByKey]=ContinuousStatsTable[[#This Row],[GroupByKey]]),(ContinuousStatsTable[GroupByKey]=ContinuousStatsTable[[#This Row],[GroupByKey]])*ContinuousStatsTable[Average]))</f>
        <v>0</v>
      </c>
      <c r="U1340" s="5">
        <f>IF((ContinuousStatsTable[[#This Row],[RepsRequested]]&gt;1),ContinuousStatsTable[[#This Row],[HalfWidth]],ContinuousStatsTable[[#This Row],[BatchMeansHalfWidth]])</f>
        <v>0</v>
      </c>
    </row>
    <row r="1341" spans="1:21" x14ac:dyDescent="0.35">
      <c r="A1341" t="s">
        <v>68</v>
      </c>
      <c r="B1341" t="s">
        <v>70</v>
      </c>
      <c r="C1341">
        <v>30</v>
      </c>
      <c r="D1341" t="s">
        <v>111</v>
      </c>
      <c r="E1341" t="s">
        <v>103</v>
      </c>
      <c r="F1341" t="s">
        <v>102</v>
      </c>
      <c r="G1341">
        <v>0</v>
      </c>
      <c r="H1341">
        <v>2E+20</v>
      </c>
      <c r="I1341">
        <v>0</v>
      </c>
      <c r="J1341">
        <v>0</v>
      </c>
      <c r="K1341">
        <v>0</v>
      </c>
      <c r="L1341">
        <v>0</v>
      </c>
      <c r="M134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341" s="5" cm="1">
        <f t="array" ref="N1341">MAX(IF((ProjectInfoTable[ProjectName]=ContinuousStatsTable[[#This Row],[ProjectName]]),(ProjectInfoTable[ProjectName]=ContinuousStatsTable[[#This Row],[ProjectName]])*ProjectInfoTable[NumberOfReplications]))</f>
        <v>40</v>
      </c>
      <c r="O1341" s="5" cm="1">
        <f t="array" ref="O1341">IFERROR(AVERAGE(IF((ContinuousStatsTable[GroupByKey]=ContinuousStatsTable[[#This Row],[GroupByKey]]),(ContinuousStatsTable[GroupByKey]=ContinuousStatsTable[[#This Row],[GroupByKey]])*ContinuousStatsTable[Average])),0)</f>
        <v>0</v>
      </c>
      <c r="P1341" s="5" cm="1">
        <f t="array" ref="P1341">IFERROR(_xlfn.STDEV.S(IF((ContinuousStatsTable[GroupByKey]=ContinuousStatsTable[[#This Row],[GroupByKey]]),(ContinuousStatsTable[GroupByKey]=ContinuousStatsTable[[#This Row],[GroupByKey]])*ContinuousStatsTable[Average])),0)</f>
        <v>0</v>
      </c>
      <c r="Q1341" s="5" cm="1">
        <f t="array" ref="Q1341">MAX(IF((ProjectInfoTable[ProjectName]=ContinuousStatsTable[[#This Row],[ProjectName]]),(ProjectInfoTable[ProjectName]=ContinuousStatsTable[[#This Row],[ProjectName]])*ProjectInfoTable[ConfidenceInterval]))</f>
        <v>0.95</v>
      </c>
      <c r="R1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1" s="5" cm="1">
        <f t="array" ref="S1341">MIN(IF((ContinuousStatsTable[GroupByKey]=ContinuousStatsTable[[#This Row],[GroupByKey]]),(ContinuousStatsTable[GroupByKey]=ContinuousStatsTable[[#This Row],[GroupByKey]])*ContinuousStatsTable[Average]))</f>
        <v>0</v>
      </c>
      <c r="T1341" s="5" cm="1">
        <f t="array" ref="T1341">MAX(IF((ContinuousStatsTable[GroupByKey]=ContinuousStatsTable[[#This Row],[GroupByKey]]),(ContinuousStatsTable[GroupByKey]=ContinuousStatsTable[[#This Row],[GroupByKey]])*ContinuousStatsTable[Average]))</f>
        <v>0</v>
      </c>
      <c r="U1341" s="5">
        <f>IF((ContinuousStatsTable[[#This Row],[RepsRequested]]&gt;1),ContinuousStatsTable[[#This Row],[HalfWidth]],ContinuousStatsTable[[#This Row],[BatchMeansHalfWidth]])</f>
        <v>0</v>
      </c>
    </row>
    <row r="1342" spans="1:21" x14ac:dyDescent="0.35">
      <c r="A1342" t="s">
        <v>68</v>
      </c>
      <c r="B1342" t="s">
        <v>70</v>
      </c>
      <c r="C1342">
        <v>30</v>
      </c>
      <c r="D1342" t="s">
        <v>111</v>
      </c>
      <c r="E1342" t="s">
        <v>104</v>
      </c>
      <c r="F1342" t="s">
        <v>102</v>
      </c>
      <c r="G1342">
        <v>3</v>
      </c>
      <c r="H1342">
        <v>2E+20</v>
      </c>
      <c r="I1342">
        <v>3</v>
      </c>
      <c r="J1342">
        <v>3</v>
      </c>
      <c r="K1342">
        <v>3</v>
      </c>
      <c r="L1342">
        <v>0</v>
      </c>
      <c r="M134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342" s="5" cm="1">
        <f t="array" ref="N1342">MAX(IF((ProjectInfoTable[ProjectName]=ContinuousStatsTable[[#This Row],[ProjectName]]),(ProjectInfoTable[ProjectName]=ContinuousStatsTable[[#This Row],[ProjectName]])*ProjectInfoTable[NumberOfReplications]))</f>
        <v>40</v>
      </c>
      <c r="O1342" s="5" cm="1">
        <f t="array" ref="O1342">IFERROR(AVERAGE(IF((ContinuousStatsTable[GroupByKey]=ContinuousStatsTable[[#This Row],[GroupByKey]]),(ContinuousStatsTable[GroupByKey]=ContinuousStatsTable[[#This Row],[GroupByKey]])*ContinuousStatsTable[Average])),0)</f>
        <v>3</v>
      </c>
      <c r="P1342" s="5" cm="1">
        <f t="array" ref="P1342">IFERROR(_xlfn.STDEV.S(IF((ContinuousStatsTable[GroupByKey]=ContinuousStatsTable[[#This Row],[GroupByKey]]),(ContinuousStatsTable[GroupByKey]=ContinuousStatsTable[[#This Row],[GroupByKey]])*ContinuousStatsTable[Average])),0)</f>
        <v>0</v>
      </c>
      <c r="Q1342" s="5" cm="1">
        <f t="array" ref="Q1342">MAX(IF((ProjectInfoTable[ProjectName]=ContinuousStatsTable[[#This Row],[ProjectName]]),(ProjectInfoTable[ProjectName]=ContinuousStatsTable[[#This Row],[ProjectName]])*ProjectInfoTable[ConfidenceInterval]))</f>
        <v>0.95</v>
      </c>
      <c r="R1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2" s="5" cm="1">
        <f t="array" ref="S1342">MIN(IF((ContinuousStatsTable[GroupByKey]=ContinuousStatsTable[[#This Row],[GroupByKey]]),(ContinuousStatsTable[GroupByKey]=ContinuousStatsTable[[#This Row],[GroupByKey]])*ContinuousStatsTable[Average]))</f>
        <v>3</v>
      </c>
      <c r="T1342" s="5" cm="1">
        <f t="array" ref="T1342">MAX(IF((ContinuousStatsTable[GroupByKey]=ContinuousStatsTable[[#This Row],[GroupByKey]]),(ContinuousStatsTable[GroupByKey]=ContinuousStatsTable[[#This Row],[GroupByKey]])*ContinuousStatsTable[Average]))</f>
        <v>3</v>
      </c>
      <c r="U1342" s="5">
        <f>IF((ContinuousStatsTable[[#This Row],[RepsRequested]]&gt;1),ContinuousStatsTable[[#This Row],[HalfWidth]],ContinuousStatsTable[[#This Row],[BatchMeansHalfWidth]])</f>
        <v>0</v>
      </c>
    </row>
    <row r="1343" spans="1:21" x14ac:dyDescent="0.35">
      <c r="A1343" t="s">
        <v>68</v>
      </c>
      <c r="B1343" t="s">
        <v>70</v>
      </c>
      <c r="C1343">
        <v>30</v>
      </c>
      <c r="D1343" t="s">
        <v>112</v>
      </c>
      <c r="E1343" t="s">
        <v>101</v>
      </c>
      <c r="F1343" t="s">
        <v>102</v>
      </c>
      <c r="G1343">
        <v>9.4423650487298103E-2</v>
      </c>
      <c r="H1343">
        <v>2E+20</v>
      </c>
      <c r="I1343">
        <v>0</v>
      </c>
      <c r="J1343">
        <v>1</v>
      </c>
      <c r="K1343">
        <v>0</v>
      </c>
      <c r="L1343">
        <v>0</v>
      </c>
      <c r="M134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343" s="5" cm="1">
        <f t="array" ref="N1343">MAX(IF((ProjectInfoTable[ProjectName]=ContinuousStatsTable[[#This Row],[ProjectName]]),(ProjectInfoTable[ProjectName]=ContinuousStatsTable[[#This Row],[ProjectName]])*ProjectInfoTable[NumberOfReplications]))</f>
        <v>40</v>
      </c>
      <c r="O1343" s="5" cm="1">
        <f t="array" ref="O134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343" s="5" cm="1">
        <f t="array" ref="P134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343" s="5" cm="1">
        <f t="array" ref="Q1343">MAX(IF((ProjectInfoTable[ProjectName]=ContinuousStatsTable[[#This Row],[ProjectName]]),(ProjectInfoTable[ProjectName]=ContinuousStatsTable[[#This Row],[ProjectName]])*ProjectInfoTable[ConfidenceInterval]))</f>
        <v>0.95</v>
      </c>
      <c r="R1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343" s="5" cm="1">
        <f t="array" ref="S1343">MIN(IF((ContinuousStatsTable[GroupByKey]=ContinuousStatsTable[[#This Row],[GroupByKey]]),(ContinuousStatsTable[GroupByKey]=ContinuousStatsTable[[#This Row],[GroupByKey]])*ContinuousStatsTable[Average]))</f>
        <v>2.6917362930432401E-2</v>
      </c>
      <c r="T1343" s="5" cm="1">
        <f t="array" ref="T1343">MAX(IF((ContinuousStatsTable[GroupByKey]=ContinuousStatsTable[[#This Row],[GroupByKey]]),(ContinuousStatsTable[GroupByKey]=ContinuousStatsTable[[#This Row],[GroupByKey]])*ContinuousStatsTable[Average]))</f>
        <v>0.16976135707510301</v>
      </c>
      <c r="U1343" s="5">
        <f>IF((ContinuousStatsTable[[#This Row],[RepsRequested]]&gt;1),ContinuousStatsTable[[#This Row],[HalfWidth]],ContinuousStatsTable[[#This Row],[BatchMeansHalfWidth]])</f>
        <v>9.6705244070255485E-3</v>
      </c>
    </row>
    <row r="1344" spans="1:21" x14ac:dyDescent="0.35">
      <c r="A1344" t="s">
        <v>68</v>
      </c>
      <c r="B1344" t="s">
        <v>70</v>
      </c>
      <c r="C1344">
        <v>30</v>
      </c>
      <c r="D1344" t="s">
        <v>112</v>
      </c>
      <c r="E1344" t="s">
        <v>103</v>
      </c>
      <c r="F1344" t="s">
        <v>102</v>
      </c>
      <c r="G1344">
        <v>2.2433856803766301</v>
      </c>
      <c r="H1344">
        <v>2E+20</v>
      </c>
      <c r="I1344">
        <v>0</v>
      </c>
      <c r="J1344">
        <v>16</v>
      </c>
      <c r="K1344">
        <v>0</v>
      </c>
      <c r="L1344">
        <v>0</v>
      </c>
      <c r="M134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344" s="5" cm="1">
        <f t="array" ref="N1344">MAX(IF((ProjectInfoTable[ProjectName]=ContinuousStatsTable[[#This Row],[ProjectName]]),(ProjectInfoTable[ProjectName]=ContinuousStatsTable[[#This Row],[ProjectName]])*ProjectInfoTable[NumberOfReplications]))</f>
        <v>40</v>
      </c>
      <c r="O1344" s="5" cm="1">
        <f t="array" ref="O134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344" s="5" cm="1">
        <f t="array" ref="P134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344" s="5" cm="1">
        <f t="array" ref="Q1344">MAX(IF((ProjectInfoTable[ProjectName]=ContinuousStatsTable[[#This Row],[ProjectName]]),(ProjectInfoTable[ProjectName]=ContinuousStatsTable[[#This Row],[ProjectName]])*ProjectInfoTable[ConfidenceInterval]))</f>
        <v>0.95</v>
      </c>
      <c r="R1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344" s="5" cm="1">
        <f t="array" ref="S1344">MIN(IF((ContinuousStatsTable[GroupByKey]=ContinuousStatsTable[[#This Row],[GroupByKey]]),(ContinuousStatsTable[GroupByKey]=ContinuousStatsTable[[#This Row],[GroupByKey]])*ContinuousStatsTable[Average]))</f>
        <v>1.2588231451035701</v>
      </c>
      <c r="T1344" s="5" cm="1">
        <f t="array" ref="T1344">MAX(IF((ContinuousStatsTable[GroupByKey]=ContinuousStatsTable[[#This Row],[GroupByKey]]),(ContinuousStatsTable[GroupByKey]=ContinuousStatsTable[[#This Row],[GroupByKey]])*ContinuousStatsTable[Average]))</f>
        <v>4.9134925203039197</v>
      </c>
      <c r="U1344" s="5">
        <f>IF((ContinuousStatsTable[[#This Row],[RepsRequested]]&gt;1),ContinuousStatsTable[[#This Row],[HalfWidth]],ContinuousStatsTable[[#This Row],[BatchMeansHalfWidth]])</f>
        <v>0.23893952850585826</v>
      </c>
    </row>
    <row r="1345" spans="1:21" x14ac:dyDescent="0.35">
      <c r="A1345" t="s">
        <v>68</v>
      </c>
      <c r="B1345" t="s">
        <v>70</v>
      </c>
      <c r="C1345">
        <v>30</v>
      </c>
      <c r="D1345" t="s">
        <v>112</v>
      </c>
      <c r="E1345" t="s">
        <v>104</v>
      </c>
      <c r="F1345" t="s">
        <v>102</v>
      </c>
      <c r="G1345">
        <v>41.358687892219599</v>
      </c>
      <c r="H1345">
        <v>2E+20</v>
      </c>
      <c r="I1345">
        <v>0</v>
      </c>
      <c r="J1345">
        <v>48</v>
      </c>
      <c r="K1345">
        <v>48</v>
      </c>
      <c r="L1345">
        <v>0</v>
      </c>
      <c r="M134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345" s="5" cm="1">
        <f t="array" ref="N1345">MAX(IF((ProjectInfoTable[ProjectName]=ContinuousStatsTable[[#This Row],[ProjectName]]),(ProjectInfoTable[ProjectName]=ContinuousStatsTable[[#This Row],[ProjectName]])*ProjectInfoTable[NumberOfReplications]))</f>
        <v>40</v>
      </c>
      <c r="O1345" s="5" cm="1">
        <f t="array" ref="O134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345" s="5" cm="1">
        <f t="array" ref="P134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345" s="5" cm="1">
        <f t="array" ref="Q1345">MAX(IF((ProjectInfoTable[ProjectName]=ContinuousStatsTable[[#This Row],[ProjectName]]),(ProjectInfoTable[ProjectName]=ContinuousStatsTable[[#This Row],[ProjectName]])*ProjectInfoTable[ConfidenceInterval]))</f>
        <v>0.95</v>
      </c>
      <c r="R1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345" s="5" cm="1">
        <f t="array" ref="S1345">MIN(IF((ContinuousStatsTable[GroupByKey]=ContinuousStatsTable[[#This Row],[GroupByKey]]),(ContinuousStatsTable[GroupByKey]=ContinuousStatsTable[[#This Row],[GroupByKey]])*ContinuousStatsTable[Average]))</f>
        <v>39.319148936170201</v>
      </c>
      <c r="T1345" s="5" cm="1">
        <f t="array" ref="T1345">MAX(IF((ContinuousStatsTable[GroupByKey]=ContinuousStatsTable[[#This Row],[GroupByKey]]),(ContinuousStatsTable[GroupByKey]=ContinuousStatsTable[[#This Row],[GroupByKey]])*ContinuousStatsTable[Average]))</f>
        <v>43.914893617021299</v>
      </c>
      <c r="U1345" s="5">
        <f>IF((ContinuousStatsTable[[#This Row],[RepsRequested]]&gt;1),ContinuousStatsTable[[#This Row],[HalfWidth]],ContinuousStatsTable[[#This Row],[BatchMeansHalfWidth]])</f>
        <v>0.37377625497939559</v>
      </c>
    </row>
    <row r="1346" spans="1:21" x14ac:dyDescent="0.35">
      <c r="A1346" t="s">
        <v>68</v>
      </c>
      <c r="B1346" t="s">
        <v>70</v>
      </c>
      <c r="C1346">
        <v>30</v>
      </c>
      <c r="D1346" t="s">
        <v>113</v>
      </c>
      <c r="E1346" t="s">
        <v>101</v>
      </c>
      <c r="F1346" t="s">
        <v>102</v>
      </c>
      <c r="G1346">
        <v>3.0190247588146198E-2</v>
      </c>
      <c r="H1346">
        <v>2E+20</v>
      </c>
      <c r="I1346">
        <v>0</v>
      </c>
      <c r="J1346">
        <v>1</v>
      </c>
      <c r="K1346">
        <v>0</v>
      </c>
      <c r="L1346">
        <v>0</v>
      </c>
      <c r="M134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346" s="5" cm="1">
        <f t="array" ref="N1346">MAX(IF((ProjectInfoTable[ProjectName]=ContinuousStatsTable[[#This Row],[ProjectName]]),(ProjectInfoTable[ProjectName]=ContinuousStatsTable[[#This Row],[ProjectName]])*ProjectInfoTable[NumberOfReplications]))</f>
        <v>40</v>
      </c>
      <c r="O1346" s="5" cm="1">
        <f t="array" ref="O134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346" s="5" cm="1">
        <f t="array" ref="P134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346" s="5" cm="1">
        <f t="array" ref="Q1346">MAX(IF((ProjectInfoTable[ProjectName]=ContinuousStatsTable[[#This Row],[ProjectName]]),(ProjectInfoTable[ProjectName]=ContinuousStatsTable[[#This Row],[ProjectName]])*ProjectInfoTable[ConfidenceInterval]))</f>
        <v>0.95</v>
      </c>
      <c r="R1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346" s="5" cm="1">
        <f t="array" ref="S1346">MIN(IF((ContinuousStatsTable[GroupByKey]=ContinuousStatsTable[[#This Row],[GroupByKey]]),(ContinuousStatsTable[GroupByKey]=ContinuousStatsTable[[#This Row],[GroupByKey]])*ContinuousStatsTable[Average]))</f>
        <v>1.9285676078063401E-2</v>
      </c>
      <c r="T1346" s="5" cm="1">
        <f t="array" ref="T1346">MAX(IF((ContinuousStatsTable[GroupByKey]=ContinuousStatsTable[[#This Row],[GroupByKey]]),(ContinuousStatsTable[GroupByKey]=ContinuousStatsTable[[#This Row],[GroupByKey]])*ContinuousStatsTable[Average]))</f>
        <v>4.8625620211652898E-2</v>
      </c>
      <c r="U1346" s="5">
        <f>IF((ContinuousStatsTable[[#This Row],[RepsRequested]]&gt;1),ContinuousStatsTable[[#This Row],[HalfWidth]],ContinuousStatsTable[[#This Row],[BatchMeansHalfWidth]])</f>
        <v>2.3250169252848917E-3</v>
      </c>
    </row>
    <row r="1347" spans="1:21" x14ac:dyDescent="0.35">
      <c r="A1347" t="s">
        <v>68</v>
      </c>
      <c r="B1347" t="s">
        <v>70</v>
      </c>
      <c r="C1347">
        <v>30</v>
      </c>
      <c r="D1347" t="s">
        <v>113</v>
      </c>
      <c r="E1347" t="s">
        <v>103</v>
      </c>
      <c r="F1347" t="s">
        <v>102</v>
      </c>
      <c r="G1347">
        <v>0.67784839266171004</v>
      </c>
      <c r="H1347">
        <v>2E+20</v>
      </c>
      <c r="I1347">
        <v>0</v>
      </c>
      <c r="J1347">
        <v>12</v>
      </c>
      <c r="K1347">
        <v>0</v>
      </c>
      <c r="L1347">
        <v>0</v>
      </c>
      <c r="M134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347" s="5" cm="1">
        <f t="array" ref="N1347">MAX(IF((ProjectInfoTable[ProjectName]=ContinuousStatsTable[[#This Row],[ProjectName]]),(ProjectInfoTable[ProjectName]=ContinuousStatsTable[[#This Row],[ProjectName]])*ProjectInfoTable[NumberOfReplications]))</f>
        <v>40</v>
      </c>
      <c r="O1347" s="5" cm="1">
        <f t="array" ref="O134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347" s="5" cm="1">
        <f t="array" ref="P134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347" s="5" cm="1">
        <f t="array" ref="Q1347">MAX(IF((ProjectInfoTable[ProjectName]=ContinuousStatsTable[[#This Row],[ProjectName]]),(ProjectInfoTable[ProjectName]=ContinuousStatsTable[[#This Row],[ProjectName]])*ProjectInfoTable[ConfidenceInterval]))</f>
        <v>0.95</v>
      </c>
      <c r="R1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347" s="5" cm="1">
        <f t="array" ref="S1347">MIN(IF((ContinuousStatsTable[GroupByKey]=ContinuousStatsTable[[#This Row],[GroupByKey]]),(ContinuousStatsTable[GroupByKey]=ContinuousStatsTable[[#This Row],[GroupByKey]])*ContinuousStatsTable[Average]))</f>
        <v>0.49501686695507002</v>
      </c>
      <c r="T1347" s="5" cm="1">
        <f t="array" ref="T1347">MAX(IF((ContinuousStatsTable[GroupByKey]=ContinuousStatsTable[[#This Row],[GroupByKey]]),(ContinuousStatsTable[GroupByKey]=ContinuousStatsTable[[#This Row],[GroupByKey]])*ContinuousStatsTable[Average]))</f>
        <v>1.34083283444468</v>
      </c>
      <c r="U1347" s="5">
        <f>IF((ContinuousStatsTable[[#This Row],[RepsRequested]]&gt;1),ContinuousStatsTable[[#This Row],[HalfWidth]],ContinuousStatsTable[[#This Row],[BatchMeansHalfWidth]])</f>
        <v>6.3703063430586918E-2</v>
      </c>
    </row>
    <row r="1348" spans="1:21" x14ac:dyDescent="0.35">
      <c r="A1348" t="s">
        <v>68</v>
      </c>
      <c r="B1348" t="s">
        <v>70</v>
      </c>
      <c r="C1348">
        <v>30</v>
      </c>
      <c r="D1348" t="s">
        <v>113</v>
      </c>
      <c r="E1348" t="s">
        <v>104</v>
      </c>
      <c r="F1348" t="s">
        <v>102</v>
      </c>
      <c r="G1348">
        <v>34.034229432769003</v>
      </c>
      <c r="H1348">
        <v>2E+20</v>
      </c>
      <c r="I1348">
        <v>0</v>
      </c>
      <c r="J1348">
        <v>36</v>
      </c>
      <c r="K1348">
        <v>36</v>
      </c>
      <c r="L1348">
        <v>0</v>
      </c>
      <c r="M134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348" s="5" cm="1">
        <f t="array" ref="N1348">MAX(IF((ProjectInfoTable[ProjectName]=ContinuousStatsTable[[#This Row],[ProjectName]]),(ProjectInfoTable[ProjectName]=ContinuousStatsTable[[#This Row],[ProjectName]])*ProjectInfoTable[NumberOfReplications]))</f>
        <v>40</v>
      </c>
      <c r="O1348" s="5" cm="1">
        <f t="array" ref="O134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348" s="5" cm="1">
        <f t="array" ref="P134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348" s="5" cm="1">
        <f t="array" ref="Q1348">MAX(IF((ProjectInfoTable[ProjectName]=ContinuousStatsTable[[#This Row],[ProjectName]]),(ProjectInfoTable[ProjectName]=ContinuousStatsTable[[#This Row],[ProjectName]])*ProjectInfoTable[ConfidenceInterval]))</f>
        <v>0.95</v>
      </c>
      <c r="R1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348" s="5" cm="1">
        <f t="array" ref="S1348">MIN(IF((ContinuousStatsTable[GroupByKey]=ContinuousStatsTable[[#This Row],[GroupByKey]]),(ContinuousStatsTable[GroupByKey]=ContinuousStatsTable[[#This Row],[GroupByKey]])*ContinuousStatsTable[Average]))</f>
        <v>33.840029614371403</v>
      </c>
      <c r="T1348" s="5" cm="1">
        <f t="array" ref="T1348">MAX(IF((ContinuousStatsTable[GroupByKey]=ContinuousStatsTable[[#This Row],[GroupByKey]]),(ContinuousStatsTable[GroupByKey]=ContinuousStatsTable[[#This Row],[GroupByKey]])*ContinuousStatsTable[Average]))</f>
        <v>34.468085106383</v>
      </c>
      <c r="U1348" s="5">
        <f>IF((ContinuousStatsTable[[#This Row],[RepsRequested]]&gt;1),ContinuousStatsTable[[#This Row],[HalfWidth]],ContinuousStatsTable[[#This Row],[BatchMeansHalfWidth]])</f>
        <v>5.7059994756210479E-2</v>
      </c>
    </row>
    <row r="1349" spans="1:21" x14ac:dyDescent="0.35">
      <c r="A1349" t="s">
        <v>68</v>
      </c>
      <c r="B1349" t="s">
        <v>70</v>
      </c>
      <c r="C1349">
        <v>30</v>
      </c>
      <c r="D1349" t="s">
        <v>114</v>
      </c>
      <c r="E1349" t="s">
        <v>101</v>
      </c>
      <c r="F1349" t="s">
        <v>102</v>
      </c>
      <c r="G1349">
        <v>5.5849500214018001E-2</v>
      </c>
      <c r="H1349">
        <v>2E+20</v>
      </c>
      <c r="I1349">
        <v>0</v>
      </c>
      <c r="J1349">
        <v>1</v>
      </c>
      <c r="K1349">
        <v>0</v>
      </c>
      <c r="L1349">
        <v>0</v>
      </c>
      <c r="M134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349" s="5" cm="1">
        <f t="array" ref="N1349">MAX(IF((ProjectInfoTable[ProjectName]=ContinuousStatsTable[[#This Row],[ProjectName]]),(ProjectInfoTable[ProjectName]=ContinuousStatsTable[[#This Row],[ProjectName]])*ProjectInfoTable[NumberOfReplications]))</f>
        <v>40</v>
      </c>
      <c r="O1349" s="5" cm="1">
        <f t="array" ref="O134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349" s="5" cm="1">
        <f t="array" ref="P134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349" s="5" cm="1">
        <f t="array" ref="Q1349">MAX(IF((ProjectInfoTable[ProjectName]=ContinuousStatsTable[[#This Row],[ProjectName]]),(ProjectInfoTable[ProjectName]=ContinuousStatsTable[[#This Row],[ProjectName]])*ProjectInfoTable[ConfidenceInterval]))</f>
        <v>0.95</v>
      </c>
      <c r="R1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349" s="5" cm="1">
        <f t="array" ref="S1349">MIN(IF((ContinuousStatsTable[GroupByKey]=ContinuousStatsTable[[#This Row],[GroupByKey]]),(ContinuousStatsTable[GroupByKey]=ContinuousStatsTable[[#This Row],[GroupByKey]])*ContinuousStatsTable[Average]))</f>
        <v>5.2407092959504499E-2</v>
      </c>
      <c r="T1349" s="5" cm="1">
        <f t="array" ref="T1349">MAX(IF((ContinuousStatsTable[GroupByKey]=ContinuousStatsTable[[#This Row],[GroupByKey]]),(ContinuousStatsTable[GroupByKey]=ContinuousStatsTable[[#This Row],[GroupByKey]])*ContinuousStatsTable[Average]))</f>
        <v>0.13103116230963199</v>
      </c>
      <c r="U1349" s="5">
        <f>IF((ContinuousStatsTable[[#This Row],[RepsRequested]]&gt;1),ContinuousStatsTable[[#This Row],[HalfWidth]],ContinuousStatsTable[[#This Row],[BatchMeansHalfWidth]])</f>
        <v>7.2364318332914495E-3</v>
      </c>
    </row>
    <row r="1350" spans="1:21" x14ac:dyDescent="0.35">
      <c r="A1350" t="s">
        <v>68</v>
      </c>
      <c r="B1350" t="s">
        <v>70</v>
      </c>
      <c r="C1350">
        <v>30</v>
      </c>
      <c r="D1350" t="s">
        <v>114</v>
      </c>
      <c r="E1350" t="s">
        <v>103</v>
      </c>
      <c r="F1350" t="s">
        <v>102</v>
      </c>
      <c r="G1350">
        <v>1.8076544825198</v>
      </c>
      <c r="H1350">
        <v>2E+20</v>
      </c>
      <c r="I1350">
        <v>0</v>
      </c>
      <c r="J1350">
        <v>14</v>
      </c>
      <c r="K1350">
        <v>0</v>
      </c>
      <c r="L1350">
        <v>0</v>
      </c>
      <c r="M135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350" s="5" cm="1">
        <f t="array" ref="N1350">MAX(IF((ProjectInfoTable[ProjectName]=ContinuousStatsTable[[#This Row],[ProjectName]]),(ProjectInfoTable[ProjectName]=ContinuousStatsTable[[#This Row],[ProjectName]])*ProjectInfoTable[NumberOfReplications]))</f>
        <v>40</v>
      </c>
      <c r="O1350" s="5" cm="1">
        <f t="array" ref="O135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350" s="5" cm="1">
        <f t="array" ref="P135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350" s="5" cm="1">
        <f t="array" ref="Q1350">MAX(IF((ProjectInfoTable[ProjectName]=ContinuousStatsTable[[#This Row],[ProjectName]]),(ProjectInfoTable[ProjectName]=ContinuousStatsTable[[#This Row],[ProjectName]])*ProjectInfoTable[ConfidenceInterval]))</f>
        <v>0.95</v>
      </c>
      <c r="R1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350" s="5" cm="1">
        <f t="array" ref="S1350">MIN(IF((ContinuousStatsTable[GroupByKey]=ContinuousStatsTable[[#This Row],[GroupByKey]]),(ContinuousStatsTable[GroupByKey]=ContinuousStatsTable[[#This Row],[GroupByKey]])*ContinuousStatsTable[Average]))</f>
        <v>1.4135292926674801</v>
      </c>
      <c r="T1350" s="5" cm="1">
        <f t="array" ref="T1350">MAX(IF((ContinuousStatsTable[GroupByKey]=ContinuousStatsTable[[#This Row],[GroupByKey]]),(ContinuousStatsTable[GroupByKey]=ContinuousStatsTable[[#This Row],[GroupByKey]])*ContinuousStatsTable[Average]))</f>
        <v>3.63156438765147</v>
      </c>
      <c r="U1350" s="5">
        <f>IF((ContinuousStatsTable[[#This Row],[RepsRequested]]&gt;1),ContinuousStatsTable[[#This Row],[HalfWidth]],ContinuousStatsTable[[#This Row],[BatchMeansHalfWidth]])</f>
        <v>0.17088156037632463</v>
      </c>
    </row>
    <row r="1351" spans="1:21" x14ac:dyDescent="0.35">
      <c r="A1351" t="s">
        <v>68</v>
      </c>
      <c r="B1351" t="s">
        <v>70</v>
      </c>
      <c r="C1351">
        <v>30</v>
      </c>
      <c r="D1351" t="s">
        <v>114</v>
      </c>
      <c r="E1351" t="s">
        <v>104</v>
      </c>
      <c r="F1351" t="s">
        <v>102</v>
      </c>
      <c r="G1351">
        <v>34.239818796971299</v>
      </c>
      <c r="H1351">
        <v>2E+20</v>
      </c>
      <c r="I1351">
        <v>0</v>
      </c>
      <c r="J1351">
        <v>36</v>
      </c>
      <c r="K1351">
        <v>36</v>
      </c>
      <c r="L1351">
        <v>0</v>
      </c>
      <c r="M135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351" s="5" cm="1">
        <f t="array" ref="N1351">MAX(IF((ProjectInfoTable[ProjectName]=ContinuousStatsTable[[#This Row],[ProjectName]]),(ProjectInfoTable[ProjectName]=ContinuousStatsTable[[#This Row],[ProjectName]])*ProjectInfoTable[NumberOfReplications]))</f>
        <v>40</v>
      </c>
      <c r="O1351" s="5" cm="1">
        <f t="array" ref="O135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351" s="5" cm="1">
        <f t="array" ref="P135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351" s="5" cm="1">
        <f t="array" ref="Q1351">MAX(IF((ProjectInfoTable[ProjectName]=ContinuousStatsTable[[#This Row],[ProjectName]]),(ProjectInfoTable[ProjectName]=ContinuousStatsTable[[#This Row],[ProjectName]])*ProjectInfoTable[ConfidenceInterval]))</f>
        <v>0.95</v>
      </c>
      <c r="R1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351" s="5" cm="1">
        <f t="array" ref="S1351">MIN(IF((ContinuousStatsTable[GroupByKey]=ContinuousStatsTable[[#This Row],[GroupByKey]]),(ContinuousStatsTable[GroupByKey]=ContinuousStatsTable[[#This Row],[GroupByKey]])*ContinuousStatsTable[Average]))</f>
        <v>32.66897321215</v>
      </c>
      <c r="T1351" s="5" cm="1">
        <f t="array" ref="T1351">MAX(IF((ContinuousStatsTable[GroupByKey]=ContinuousStatsTable[[#This Row],[GroupByKey]]),(ContinuousStatsTable[GroupByKey]=ContinuousStatsTable[[#This Row],[GroupByKey]])*ContinuousStatsTable[Average]))</f>
        <v>34.468085106383</v>
      </c>
      <c r="U1351" s="5">
        <f>IF((ContinuousStatsTable[[#This Row],[RepsRequested]]&gt;1),ContinuousStatsTable[[#This Row],[HalfWidth]],ContinuousStatsTable[[#This Row],[BatchMeansHalfWidth]])</f>
        <v>0.15911903310216846</v>
      </c>
    </row>
    <row r="1352" spans="1:21" x14ac:dyDescent="0.35">
      <c r="A1352" t="s">
        <v>68</v>
      </c>
      <c r="B1352" t="s">
        <v>70</v>
      </c>
      <c r="C1352">
        <v>31</v>
      </c>
      <c r="D1352" t="s">
        <v>71</v>
      </c>
      <c r="E1352" t="s">
        <v>98</v>
      </c>
      <c r="F1352" t="s">
        <v>73</v>
      </c>
      <c r="G1352">
        <v>0.37895594217301798</v>
      </c>
      <c r="H1352">
        <v>2E+20</v>
      </c>
      <c r="I1352">
        <v>0</v>
      </c>
      <c r="J1352">
        <v>7</v>
      </c>
      <c r="K1352">
        <v>0</v>
      </c>
      <c r="L1352">
        <v>0</v>
      </c>
      <c r="M135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352" s="5" cm="1">
        <f t="array" ref="N1352">MAX(IF((ProjectInfoTable[ProjectName]=ContinuousStatsTable[[#This Row],[ProjectName]]),(ProjectInfoTable[ProjectName]=ContinuousStatsTable[[#This Row],[ProjectName]])*ProjectInfoTable[NumberOfReplications]))</f>
        <v>40</v>
      </c>
      <c r="O1352" s="5" cm="1">
        <f t="array" ref="O135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352" s="5" cm="1">
        <f t="array" ref="P135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352" s="5" cm="1">
        <f t="array" ref="Q1352">MAX(IF((ProjectInfoTable[ProjectName]=ContinuousStatsTable[[#This Row],[ProjectName]]),(ProjectInfoTable[ProjectName]=ContinuousStatsTable[[#This Row],[ProjectName]])*ProjectInfoTable[ConfidenceInterval]))</f>
        <v>0.95</v>
      </c>
      <c r="R1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352" s="5" cm="1">
        <f t="array" ref="S1352">MIN(IF((ContinuousStatsTable[GroupByKey]=ContinuousStatsTable[[#This Row],[GroupByKey]]),(ContinuousStatsTable[GroupByKey]=ContinuousStatsTable[[#This Row],[GroupByKey]])*ContinuousStatsTable[Average]))</f>
        <v>0</v>
      </c>
      <c r="T1352" s="5" cm="1">
        <f t="array" ref="T1352">MAX(IF((ContinuousStatsTable[GroupByKey]=ContinuousStatsTable[[#This Row],[GroupByKey]]),(ContinuousStatsTable[GroupByKey]=ContinuousStatsTable[[#This Row],[GroupByKey]])*ContinuousStatsTable[Average]))</f>
        <v>0.39810019353189602</v>
      </c>
      <c r="U1352" s="5">
        <f>IF((ContinuousStatsTable[[#This Row],[RepsRequested]]&gt;1),ContinuousStatsTable[[#This Row],[HalfWidth]],ContinuousStatsTable[[#This Row],[BatchMeansHalfWidth]])</f>
        <v>3.517181568707349E-2</v>
      </c>
    </row>
    <row r="1353" spans="1:21" x14ac:dyDescent="0.35">
      <c r="A1353" t="s">
        <v>68</v>
      </c>
      <c r="B1353" t="s">
        <v>70</v>
      </c>
      <c r="C1353">
        <v>31</v>
      </c>
      <c r="D1353" t="s">
        <v>77</v>
      </c>
      <c r="E1353" t="s">
        <v>98</v>
      </c>
      <c r="F1353" t="s">
        <v>73</v>
      </c>
      <c r="G1353">
        <v>14.2851856844101</v>
      </c>
      <c r="H1353">
        <v>3E+20</v>
      </c>
      <c r="I1353">
        <v>0</v>
      </c>
      <c r="J1353">
        <v>49</v>
      </c>
      <c r="K1353">
        <v>47</v>
      </c>
      <c r="L1353">
        <v>0</v>
      </c>
      <c r="M135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353" s="5" cm="1">
        <f t="array" ref="N1353">MAX(IF((ProjectInfoTable[ProjectName]=ContinuousStatsTable[[#This Row],[ProjectName]]),(ProjectInfoTable[ProjectName]=ContinuousStatsTable[[#This Row],[ProjectName]])*ProjectInfoTable[NumberOfReplications]))</f>
        <v>40</v>
      </c>
      <c r="O1353" s="5" cm="1">
        <f t="array" ref="O135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353" s="5" cm="1">
        <f t="array" ref="P135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353" s="5" cm="1">
        <f t="array" ref="Q1353">MAX(IF((ProjectInfoTable[ProjectName]=ContinuousStatsTable[[#This Row],[ProjectName]]),(ProjectInfoTable[ProjectName]=ContinuousStatsTable[[#This Row],[ProjectName]])*ProjectInfoTable[ConfidenceInterval]))</f>
        <v>0.95</v>
      </c>
      <c r="R1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353" s="5" cm="1">
        <f t="array" ref="S1353">MIN(IF((ContinuousStatsTable[GroupByKey]=ContinuousStatsTable[[#This Row],[GroupByKey]]),(ContinuousStatsTable[GroupByKey]=ContinuousStatsTable[[#This Row],[GroupByKey]])*ContinuousStatsTable[Average]))</f>
        <v>1.97697145350313</v>
      </c>
      <c r="T1353" s="5" cm="1">
        <f t="array" ref="T1353">MAX(IF((ContinuousStatsTable[GroupByKey]=ContinuousStatsTable[[#This Row],[GroupByKey]]),(ContinuousStatsTable[GroupByKey]=ContinuousStatsTable[[#This Row],[GroupByKey]])*ContinuousStatsTable[Average]))</f>
        <v>41.178919364966802</v>
      </c>
      <c r="U1353" s="5">
        <f>IF((ContinuousStatsTable[[#This Row],[RepsRequested]]&gt;1),ContinuousStatsTable[[#This Row],[HalfWidth]],ContinuousStatsTable[[#This Row],[BatchMeansHalfWidth]])</f>
        <v>3.4233048293887243</v>
      </c>
    </row>
    <row r="1354" spans="1:21" x14ac:dyDescent="0.35">
      <c r="A1354" t="s">
        <v>68</v>
      </c>
      <c r="B1354" t="s">
        <v>70</v>
      </c>
      <c r="C1354">
        <v>31</v>
      </c>
      <c r="D1354" t="s">
        <v>78</v>
      </c>
      <c r="E1354" t="s">
        <v>98</v>
      </c>
      <c r="F1354" t="s">
        <v>73</v>
      </c>
      <c r="G1354">
        <v>5.6020137970912298</v>
      </c>
      <c r="H1354">
        <v>2E+20</v>
      </c>
      <c r="I1354">
        <v>0</v>
      </c>
      <c r="J1354">
        <v>16</v>
      </c>
      <c r="K1354">
        <v>1</v>
      </c>
      <c r="L1354">
        <v>0</v>
      </c>
      <c r="M135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354" s="5" cm="1">
        <f t="array" ref="N1354">MAX(IF((ProjectInfoTable[ProjectName]=ContinuousStatsTable[[#This Row],[ProjectName]]),(ProjectInfoTable[ProjectName]=ContinuousStatsTable[[#This Row],[ProjectName]])*ProjectInfoTable[NumberOfReplications]))</f>
        <v>40</v>
      </c>
      <c r="O1354" s="5" cm="1">
        <f t="array" ref="O135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354" s="5" cm="1">
        <f t="array" ref="P135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354" s="5" cm="1">
        <f t="array" ref="Q1354">MAX(IF((ProjectInfoTable[ProjectName]=ContinuousStatsTable[[#This Row],[ProjectName]]),(ProjectInfoTable[ProjectName]=ContinuousStatsTable[[#This Row],[ProjectName]])*ProjectInfoTable[ConfidenceInterval]))</f>
        <v>0.95</v>
      </c>
      <c r="R1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354" s="5" cm="1">
        <f t="array" ref="S1354">MIN(IF((ContinuousStatsTable[GroupByKey]=ContinuousStatsTable[[#This Row],[GroupByKey]]),(ContinuousStatsTable[GroupByKey]=ContinuousStatsTable[[#This Row],[GroupByKey]])*ContinuousStatsTable[Average]))</f>
        <v>0.454771552839979</v>
      </c>
      <c r="T1354" s="5" cm="1">
        <f t="array" ref="T1354">MAX(IF((ContinuousStatsTable[GroupByKey]=ContinuousStatsTable[[#This Row],[GroupByKey]]),(ContinuousStatsTable[GroupByKey]=ContinuousStatsTable[[#This Row],[GroupByKey]])*ContinuousStatsTable[Average]))</f>
        <v>19.253696848776201</v>
      </c>
      <c r="U1354" s="5">
        <f>IF((ContinuousStatsTable[[#This Row],[RepsRequested]]&gt;1),ContinuousStatsTable[[#This Row],[HalfWidth]],ContinuousStatsTable[[#This Row],[BatchMeansHalfWidth]])</f>
        <v>1.1662037419143689</v>
      </c>
    </row>
    <row r="1355" spans="1:21" x14ac:dyDescent="0.35">
      <c r="A1355" t="s">
        <v>68</v>
      </c>
      <c r="B1355" t="s">
        <v>70</v>
      </c>
      <c r="C1355">
        <v>31</v>
      </c>
      <c r="D1355" t="s">
        <v>79</v>
      </c>
      <c r="E1355" t="s">
        <v>99</v>
      </c>
      <c r="F1355" t="s">
        <v>81</v>
      </c>
      <c r="G1355">
        <v>36.896796489211198</v>
      </c>
      <c r="H1355">
        <v>2E+20</v>
      </c>
      <c r="I1355">
        <v>5</v>
      </c>
      <c r="J1355">
        <v>74</v>
      </c>
      <c r="K1355">
        <v>69</v>
      </c>
      <c r="L1355">
        <v>0</v>
      </c>
      <c r="M135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355" s="5" cm="1">
        <f t="array" ref="N1355">MAX(IF((ProjectInfoTable[ProjectName]=ContinuousStatsTable[[#This Row],[ProjectName]]),(ProjectInfoTable[ProjectName]=ContinuousStatsTable[[#This Row],[ProjectName]])*ProjectInfoTable[NumberOfReplications]))</f>
        <v>40</v>
      </c>
      <c r="O1355" s="5" cm="1">
        <f t="array" ref="O135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355" s="5" cm="1">
        <f t="array" ref="P135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355" s="5" cm="1">
        <f t="array" ref="Q1355">MAX(IF((ProjectInfoTable[ProjectName]=ContinuousStatsTable[[#This Row],[ProjectName]]),(ProjectInfoTable[ProjectName]=ContinuousStatsTable[[#This Row],[ProjectName]])*ProjectInfoTable[ConfidenceInterval]))</f>
        <v>0.95</v>
      </c>
      <c r="R1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355" s="5" cm="1">
        <f t="array" ref="S1355">MIN(IF((ContinuousStatsTable[GroupByKey]=ContinuousStatsTable[[#This Row],[GroupByKey]]),(ContinuousStatsTable[GroupByKey]=ContinuousStatsTable[[#This Row],[GroupByKey]])*ContinuousStatsTable[Average]))</f>
        <v>13.1688445993387</v>
      </c>
      <c r="T1355" s="5" cm="1">
        <f t="array" ref="T1355">MAX(IF((ContinuousStatsTable[GroupByKey]=ContinuousStatsTable[[#This Row],[GroupByKey]]),(ContinuousStatsTable[GroupByKey]=ContinuousStatsTable[[#This Row],[GroupByKey]])*ContinuousStatsTable[Average]))</f>
        <v>68.135346638049199</v>
      </c>
      <c r="U1355" s="5">
        <f>IF((ContinuousStatsTable[[#This Row],[RepsRequested]]&gt;1),ContinuousStatsTable[[#This Row],[HalfWidth]],ContinuousStatsTable[[#This Row],[BatchMeansHalfWidth]])</f>
        <v>4.6926448559231861</v>
      </c>
    </row>
    <row r="1356" spans="1:21" x14ac:dyDescent="0.35">
      <c r="A1356" t="s">
        <v>68</v>
      </c>
      <c r="B1356" t="s">
        <v>70</v>
      </c>
      <c r="C1356">
        <v>31</v>
      </c>
      <c r="D1356" t="s">
        <v>87</v>
      </c>
      <c r="E1356" t="s">
        <v>98</v>
      </c>
      <c r="F1356" t="s">
        <v>73</v>
      </c>
      <c r="G1356">
        <v>0.24009150235287</v>
      </c>
      <c r="H1356">
        <v>2E+20</v>
      </c>
      <c r="I1356">
        <v>0</v>
      </c>
      <c r="J1356">
        <v>10</v>
      </c>
      <c r="K1356">
        <v>0</v>
      </c>
      <c r="L1356">
        <v>0</v>
      </c>
      <c r="M135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356" s="5" cm="1">
        <f t="array" ref="N1356">MAX(IF((ProjectInfoTable[ProjectName]=ContinuousStatsTable[[#This Row],[ProjectName]]),(ProjectInfoTable[ProjectName]=ContinuousStatsTable[[#This Row],[ProjectName]])*ProjectInfoTable[NumberOfReplications]))</f>
        <v>40</v>
      </c>
      <c r="O1356" s="5" cm="1">
        <f t="array" ref="O135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356" s="5" cm="1">
        <f t="array" ref="P135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356" s="5" cm="1">
        <f t="array" ref="Q1356">MAX(IF((ProjectInfoTable[ProjectName]=ContinuousStatsTable[[#This Row],[ProjectName]]),(ProjectInfoTable[ProjectName]=ContinuousStatsTable[[#This Row],[ProjectName]])*ProjectInfoTable[ConfidenceInterval]))</f>
        <v>0.95</v>
      </c>
      <c r="R1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356" s="5" cm="1">
        <f t="array" ref="S1356">MIN(IF((ContinuousStatsTable[GroupByKey]=ContinuousStatsTable[[#This Row],[GroupByKey]]),(ContinuousStatsTable[GroupByKey]=ContinuousStatsTable[[#This Row],[GroupByKey]])*ContinuousStatsTable[Average]))</f>
        <v>0</v>
      </c>
      <c r="T1356" s="5" cm="1">
        <f t="array" ref="T1356">MAX(IF((ContinuousStatsTable[GroupByKey]=ContinuousStatsTable[[#This Row],[GroupByKey]]),(ContinuousStatsTable[GroupByKey]=ContinuousStatsTable[[#This Row],[GroupByKey]])*ContinuousStatsTable[Average]))</f>
        <v>0.33740401833613798</v>
      </c>
      <c r="U1356" s="5">
        <f>IF((ContinuousStatsTable[[#This Row],[RepsRequested]]&gt;1),ContinuousStatsTable[[#This Row],[HalfWidth]],ContinuousStatsTable[[#This Row],[BatchMeansHalfWidth]])</f>
        <v>2.7365839349572658E-2</v>
      </c>
    </row>
    <row r="1357" spans="1:21" x14ac:dyDescent="0.35">
      <c r="A1357" t="s">
        <v>68</v>
      </c>
      <c r="B1357" t="s">
        <v>70</v>
      </c>
      <c r="C1357">
        <v>31</v>
      </c>
      <c r="D1357" t="s">
        <v>100</v>
      </c>
      <c r="E1357" t="s">
        <v>101</v>
      </c>
      <c r="F1357" t="s">
        <v>102</v>
      </c>
      <c r="G1357">
        <v>0.85721973189920997</v>
      </c>
      <c r="H1357">
        <v>2E+20</v>
      </c>
      <c r="I1357">
        <v>0</v>
      </c>
      <c r="J1357">
        <v>1</v>
      </c>
      <c r="K1357">
        <v>1</v>
      </c>
      <c r="L1357">
        <v>0</v>
      </c>
      <c r="M135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357" s="5" cm="1">
        <f t="array" ref="N1357">MAX(IF((ProjectInfoTable[ProjectName]=ContinuousStatsTable[[#This Row],[ProjectName]]),(ProjectInfoTable[ProjectName]=ContinuousStatsTable[[#This Row],[ProjectName]])*ProjectInfoTable[NumberOfReplications]))</f>
        <v>40</v>
      </c>
      <c r="O1357" s="5" cm="1">
        <f t="array" ref="O135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357" s="5" cm="1">
        <f t="array" ref="P135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357" s="5" cm="1">
        <f t="array" ref="Q1357">MAX(IF((ProjectInfoTable[ProjectName]=ContinuousStatsTable[[#This Row],[ProjectName]]),(ProjectInfoTable[ProjectName]=ContinuousStatsTable[[#This Row],[ProjectName]])*ProjectInfoTable[ConfidenceInterval]))</f>
        <v>0.95</v>
      </c>
      <c r="R1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357" s="5" cm="1">
        <f t="array" ref="S1357">MIN(IF((ContinuousStatsTable[GroupByKey]=ContinuousStatsTable[[#This Row],[GroupByKey]]),(ContinuousStatsTable[GroupByKey]=ContinuousStatsTable[[#This Row],[GroupByKey]])*ContinuousStatsTable[Average]))</f>
        <v>0.460239554527484</v>
      </c>
      <c r="T1357" s="5" cm="1">
        <f t="array" ref="T1357">MAX(IF((ContinuousStatsTable[GroupByKey]=ContinuousStatsTable[[#This Row],[GroupByKey]]),(ContinuousStatsTable[GroupByKey]=ContinuousStatsTable[[#This Row],[GroupByKey]])*ContinuousStatsTable[Average]))</f>
        <v>1</v>
      </c>
      <c r="U1357" s="5">
        <f>IF((ContinuousStatsTable[[#This Row],[RepsRequested]]&gt;1),ContinuousStatsTable[[#This Row],[HalfWidth]],ContinuousStatsTable[[#This Row],[BatchMeansHalfWidth]])</f>
        <v>4.1864622421722578E-2</v>
      </c>
    </row>
    <row r="1358" spans="1:21" x14ac:dyDescent="0.35">
      <c r="A1358" t="s">
        <v>68</v>
      </c>
      <c r="B1358" t="s">
        <v>70</v>
      </c>
      <c r="C1358">
        <v>31</v>
      </c>
      <c r="D1358" t="s">
        <v>100</v>
      </c>
      <c r="E1358" t="s">
        <v>103</v>
      </c>
      <c r="F1358" t="s">
        <v>102</v>
      </c>
      <c r="G1358">
        <v>2.57165919569763</v>
      </c>
      <c r="H1358">
        <v>2E+20</v>
      </c>
      <c r="I1358">
        <v>0</v>
      </c>
      <c r="J1358">
        <v>3</v>
      </c>
      <c r="K1358">
        <v>3</v>
      </c>
      <c r="L1358">
        <v>0</v>
      </c>
      <c r="M135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358" s="5" cm="1">
        <f t="array" ref="N1358">MAX(IF((ProjectInfoTable[ProjectName]=ContinuousStatsTable[[#This Row],[ProjectName]]),(ProjectInfoTable[ProjectName]=ContinuousStatsTable[[#This Row],[ProjectName]])*ProjectInfoTable[NumberOfReplications]))</f>
        <v>40</v>
      </c>
      <c r="O1358" s="5" cm="1">
        <f t="array" ref="O135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358" s="5" cm="1">
        <f t="array" ref="P135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358" s="5" cm="1">
        <f t="array" ref="Q1358">MAX(IF((ProjectInfoTable[ProjectName]=ContinuousStatsTable[[#This Row],[ProjectName]]),(ProjectInfoTable[ProjectName]=ContinuousStatsTable[[#This Row],[ProjectName]])*ProjectInfoTable[ConfidenceInterval]))</f>
        <v>0.95</v>
      </c>
      <c r="R1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358" s="5" cm="1">
        <f t="array" ref="S1358">MIN(IF((ContinuousStatsTable[GroupByKey]=ContinuousStatsTable[[#This Row],[GroupByKey]]),(ContinuousStatsTable[GroupByKey]=ContinuousStatsTable[[#This Row],[GroupByKey]])*ContinuousStatsTable[Average]))</f>
        <v>1.38071866358245</v>
      </c>
      <c r="T1358" s="5" cm="1">
        <f t="array" ref="T1358">MAX(IF((ContinuousStatsTable[GroupByKey]=ContinuousStatsTable[[#This Row],[GroupByKey]]),(ContinuousStatsTable[GroupByKey]=ContinuousStatsTable[[#This Row],[GroupByKey]])*ContinuousStatsTable[Average]))</f>
        <v>3</v>
      </c>
      <c r="U1358" s="5">
        <f>IF((ContinuousStatsTable[[#This Row],[RepsRequested]]&gt;1),ContinuousStatsTable[[#This Row],[HalfWidth]],ContinuousStatsTable[[#This Row],[BatchMeansHalfWidth]])</f>
        <v>0.1255938672651678</v>
      </c>
    </row>
    <row r="1359" spans="1:21" x14ac:dyDescent="0.35">
      <c r="A1359" t="s">
        <v>68</v>
      </c>
      <c r="B1359" t="s">
        <v>70</v>
      </c>
      <c r="C1359">
        <v>31</v>
      </c>
      <c r="D1359" t="s">
        <v>100</v>
      </c>
      <c r="E1359" t="s">
        <v>104</v>
      </c>
      <c r="F1359" t="s">
        <v>102</v>
      </c>
      <c r="G1359">
        <v>3</v>
      </c>
      <c r="H1359">
        <v>2E+20</v>
      </c>
      <c r="I1359">
        <v>3</v>
      </c>
      <c r="J1359">
        <v>3</v>
      </c>
      <c r="K1359">
        <v>3</v>
      </c>
      <c r="L1359">
        <v>0</v>
      </c>
      <c r="M135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359" s="5" cm="1">
        <f t="array" ref="N1359">MAX(IF((ProjectInfoTable[ProjectName]=ContinuousStatsTable[[#This Row],[ProjectName]]),(ProjectInfoTable[ProjectName]=ContinuousStatsTable[[#This Row],[ProjectName]])*ProjectInfoTable[NumberOfReplications]))</f>
        <v>40</v>
      </c>
      <c r="O1359" s="5" cm="1">
        <f t="array" ref="O1359">IFERROR(AVERAGE(IF((ContinuousStatsTable[GroupByKey]=ContinuousStatsTable[[#This Row],[GroupByKey]]),(ContinuousStatsTable[GroupByKey]=ContinuousStatsTable[[#This Row],[GroupByKey]])*ContinuousStatsTable[Average])),0)</f>
        <v>3</v>
      </c>
      <c r="P1359" s="5" cm="1">
        <f t="array" ref="P1359">IFERROR(_xlfn.STDEV.S(IF((ContinuousStatsTable[GroupByKey]=ContinuousStatsTable[[#This Row],[GroupByKey]]),(ContinuousStatsTable[GroupByKey]=ContinuousStatsTable[[#This Row],[GroupByKey]])*ContinuousStatsTable[Average])),0)</f>
        <v>0</v>
      </c>
      <c r="Q1359" s="5" cm="1">
        <f t="array" ref="Q1359">MAX(IF((ProjectInfoTable[ProjectName]=ContinuousStatsTable[[#This Row],[ProjectName]]),(ProjectInfoTable[ProjectName]=ContinuousStatsTable[[#This Row],[ProjectName]])*ProjectInfoTable[ConfidenceInterval]))</f>
        <v>0.95</v>
      </c>
      <c r="R1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9" s="5" cm="1">
        <f t="array" ref="S1359">MIN(IF((ContinuousStatsTable[GroupByKey]=ContinuousStatsTable[[#This Row],[GroupByKey]]),(ContinuousStatsTable[GroupByKey]=ContinuousStatsTable[[#This Row],[GroupByKey]])*ContinuousStatsTable[Average]))</f>
        <v>3</v>
      </c>
      <c r="T1359" s="5" cm="1">
        <f t="array" ref="T1359">MAX(IF((ContinuousStatsTable[GroupByKey]=ContinuousStatsTable[[#This Row],[GroupByKey]]),(ContinuousStatsTable[GroupByKey]=ContinuousStatsTable[[#This Row],[GroupByKey]])*ContinuousStatsTable[Average]))</f>
        <v>3</v>
      </c>
      <c r="U1359" s="5">
        <f>IF((ContinuousStatsTable[[#This Row],[RepsRequested]]&gt;1),ContinuousStatsTable[[#This Row],[HalfWidth]],ContinuousStatsTable[[#This Row],[BatchMeansHalfWidth]])</f>
        <v>0</v>
      </c>
    </row>
    <row r="1360" spans="1:21" x14ac:dyDescent="0.35">
      <c r="A1360" t="s">
        <v>68</v>
      </c>
      <c r="B1360" t="s">
        <v>70</v>
      </c>
      <c r="C1360">
        <v>31</v>
      </c>
      <c r="D1360" t="s">
        <v>105</v>
      </c>
      <c r="E1360" t="s">
        <v>101</v>
      </c>
      <c r="F1360" t="s">
        <v>102</v>
      </c>
      <c r="G1360">
        <v>0.91635633936587102</v>
      </c>
      <c r="H1360">
        <v>2E+20</v>
      </c>
      <c r="I1360">
        <v>0</v>
      </c>
      <c r="J1360">
        <v>1</v>
      </c>
      <c r="K1360">
        <v>1</v>
      </c>
      <c r="L1360">
        <v>0</v>
      </c>
      <c r="M136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360" s="5" cm="1">
        <f t="array" ref="N1360">MAX(IF((ProjectInfoTable[ProjectName]=ContinuousStatsTable[[#This Row],[ProjectName]]),(ProjectInfoTable[ProjectName]=ContinuousStatsTable[[#This Row],[ProjectName]])*ProjectInfoTable[NumberOfReplications]))</f>
        <v>40</v>
      </c>
      <c r="O1360" s="5" cm="1">
        <f t="array" ref="O136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360" s="5" cm="1">
        <f t="array" ref="P136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360" s="5" cm="1">
        <f t="array" ref="Q1360">MAX(IF((ProjectInfoTable[ProjectName]=ContinuousStatsTable[[#This Row],[ProjectName]]),(ProjectInfoTable[ProjectName]=ContinuousStatsTable[[#This Row],[ProjectName]])*ProjectInfoTable[ConfidenceInterval]))</f>
        <v>0.95</v>
      </c>
      <c r="R1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360" s="5" cm="1">
        <f t="array" ref="S1360">MIN(IF((ContinuousStatsTable[GroupByKey]=ContinuousStatsTable[[#This Row],[GroupByKey]]),(ContinuousStatsTable[GroupByKey]=ContinuousStatsTable[[#This Row],[GroupByKey]])*ContinuousStatsTable[Average]))</f>
        <v>0.51093143286290499</v>
      </c>
      <c r="T1360" s="5" cm="1">
        <f t="array" ref="T1360">MAX(IF((ContinuousStatsTable[GroupByKey]=ContinuousStatsTable[[#This Row],[GroupByKey]]),(ContinuousStatsTable[GroupByKey]=ContinuousStatsTable[[#This Row],[GroupByKey]])*ContinuousStatsTable[Average]))</f>
        <v>0.99324124232539002</v>
      </c>
      <c r="U1360" s="5">
        <f>IF((ContinuousStatsTable[[#This Row],[RepsRequested]]&gt;1),ContinuousStatsTable[[#This Row],[HalfWidth]],ContinuousStatsTable[[#This Row],[BatchMeansHalfWidth]])</f>
        <v>3.8036249547188657E-2</v>
      </c>
    </row>
    <row r="1361" spans="1:21" x14ac:dyDescent="0.35">
      <c r="A1361" t="s">
        <v>68</v>
      </c>
      <c r="B1361" t="s">
        <v>70</v>
      </c>
      <c r="C1361">
        <v>31</v>
      </c>
      <c r="D1361" t="s">
        <v>105</v>
      </c>
      <c r="E1361" t="s">
        <v>103</v>
      </c>
      <c r="F1361" t="s">
        <v>102</v>
      </c>
      <c r="G1361">
        <v>1.83271267873174</v>
      </c>
      <c r="H1361">
        <v>2E+20</v>
      </c>
      <c r="I1361">
        <v>0</v>
      </c>
      <c r="J1361">
        <v>2</v>
      </c>
      <c r="K1361">
        <v>2</v>
      </c>
      <c r="L1361">
        <v>0</v>
      </c>
      <c r="M136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361" s="5" cm="1">
        <f t="array" ref="N1361">MAX(IF((ProjectInfoTable[ProjectName]=ContinuousStatsTable[[#This Row],[ProjectName]]),(ProjectInfoTable[ProjectName]=ContinuousStatsTable[[#This Row],[ProjectName]])*ProjectInfoTable[NumberOfReplications]))</f>
        <v>40</v>
      </c>
      <c r="O1361" s="5" cm="1">
        <f t="array" ref="O136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361" s="5" cm="1">
        <f t="array" ref="P136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361" s="5" cm="1">
        <f t="array" ref="Q1361">MAX(IF((ProjectInfoTable[ProjectName]=ContinuousStatsTable[[#This Row],[ProjectName]]),(ProjectInfoTable[ProjectName]=ContinuousStatsTable[[#This Row],[ProjectName]])*ProjectInfoTable[ConfidenceInterval]))</f>
        <v>0.95</v>
      </c>
      <c r="R1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361" s="5" cm="1">
        <f t="array" ref="S1361">MIN(IF((ContinuousStatsTable[GroupByKey]=ContinuousStatsTable[[#This Row],[GroupByKey]]),(ContinuousStatsTable[GroupByKey]=ContinuousStatsTable[[#This Row],[GroupByKey]])*ContinuousStatsTable[Average]))</f>
        <v>1.02186286572581</v>
      </c>
      <c r="T1361" s="5" cm="1">
        <f t="array" ref="T1361">MAX(IF((ContinuousStatsTable[GroupByKey]=ContinuousStatsTable[[#This Row],[GroupByKey]]),(ContinuousStatsTable[GroupByKey]=ContinuousStatsTable[[#This Row],[GroupByKey]])*ContinuousStatsTable[Average]))</f>
        <v>1.98648248465078</v>
      </c>
      <c r="U1361" s="5">
        <f>IF((ContinuousStatsTable[[#This Row],[RepsRequested]]&gt;1),ContinuousStatsTable[[#This Row],[HalfWidth]],ContinuousStatsTable[[#This Row],[BatchMeansHalfWidth]])</f>
        <v>7.6072499094375606E-2</v>
      </c>
    </row>
    <row r="1362" spans="1:21" x14ac:dyDescent="0.35">
      <c r="A1362" t="s">
        <v>68</v>
      </c>
      <c r="B1362" t="s">
        <v>70</v>
      </c>
      <c r="C1362">
        <v>31</v>
      </c>
      <c r="D1362" t="s">
        <v>105</v>
      </c>
      <c r="E1362" t="s">
        <v>104</v>
      </c>
      <c r="F1362" t="s">
        <v>102</v>
      </c>
      <c r="G1362">
        <v>2</v>
      </c>
      <c r="H1362">
        <v>2E+20</v>
      </c>
      <c r="I1362">
        <v>2</v>
      </c>
      <c r="J1362">
        <v>2</v>
      </c>
      <c r="K1362">
        <v>2</v>
      </c>
      <c r="L1362">
        <v>0</v>
      </c>
      <c r="M136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362" s="5" cm="1">
        <f t="array" ref="N1362">MAX(IF((ProjectInfoTable[ProjectName]=ContinuousStatsTable[[#This Row],[ProjectName]]),(ProjectInfoTable[ProjectName]=ContinuousStatsTable[[#This Row],[ProjectName]])*ProjectInfoTable[NumberOfReplications]))</f>
        <v>40</v>
      </c>
      <c r="O1362" s="5" cm="1">
        <f t="array" ref="O1362">IFERROR(AVERAGE(IF((ContinuousStatsTable[GroupByKey]=ContinuousStatsTable[[#This Row],[GroupByKey]]),(ContinuousStatsTable[GroupByKey]=ContinuousStatsTable[[#This Row],[GroupByKey]])*ContinuousStatsTable[Average])),0)</f>
        <v>2</v>
      </c>
      <c r="P1362" s="5" cm="1">
        <f t="array" ref="P1362">IFERROR(_xlfn.STDEV.S(IF((ContinuousStatsTable[GroupByKey]=ContinuousStatsTable[[#This Row],[GroupByKey]]),(ContinuousStatsTable[GroupByKey]=ContinuousStatsTable[[#This Row],[GroupByKey]])*ContinuousStatsTable[Average])),0)</f>
        <v>0</v>
      </c>
      <c r="Q1362" s="5" cm="1">
        <f t="array" ref="Q1362">MAX(IF((ProjectInfoTable[ProjectName]=ContinuousStatsTable[[#This Row],[ProjectName]]),(ProjectInfoTable[ProjectName]=ContinuousStatsTable[[#This Row],[ProjectName]])*ProjectInfoTable[ConfidenceInterval]))</f>
        <v>0.95</v>
      </c>
      <c r="R1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2" s="5" cm="1">
        <f t="array" ref="S1362">MIN(IF((ContinuousStatsTable[GroupByKey]=ContinuousStatsTable[[#This Row],[GroupByKey]]),(ContinuousStatsTable[GroupByKey]=ContinuousStatsTable[[#This Row],[GroupByKey]])*ContinuousStatsTable[Average]))</f>
        <v>2</v>
      </c>
      <c r="T1362" s="5" cm="1">
        <f t="array" ref="T1362">MAX(IF((ContinuousStatsTable[GroupByKey]=ContinuousStatsTable[[#This Row],[GroupByKey]]),(ContinuousStatsTable[GroupByKey]=ContinuousStatsTable[[#This Row],[GroupByKey]])*ContinuousStatsTable[Average]))</f>
        <v>2</v>
      </c>
      <c r="U1362" s="5">
        <f>IF((ContinuousStatsTable[[#This Row],[RepsRequested]]&gt;1),ContinuousStatsTable[[#This Row],[HalfWidth]],ContinuousStatsTable[[#This Row],[BatchMeansHalfWidth]])</f>
        <v>0</v>
      </c>
    </row>
    <row r="1363" spans="1:21" x14ac:dyDescent="0.35">
      <c r="A1363" t="s">
        <v>68</v>
      </c>
      <c r="B1363" t="s">
        <v>70</v>
      </c>
      <c r="C1363">
        <v>31</v>
      </c>
      <c r="D1363" t="s">
        <v>106</v>
      </c>
      <c r="E1363" t="s">
        <v>101</v>
      </c>
      <c r="F1363" t="s">
        <v>102</v>
      </c>
      <c r="G1363">
        <v>2.5721520106052501E-2</v>
      </c>
      <c r="H1363">
        <v>2E+20</v>
      </c>
      <c r="I1363">
        <v>0</v>
      </c>
      <c r="J1363">
        <v>1</v>
      </c>
      <c r="K1363">
        <v>0</v>
      </c>
      <c r="L1363">
        <v>0</v>
      </c>
      <c r="M136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363" s="5" cm="1">
        <f t="array" ref="N1363">MAX(IF((ProjectInfoTable[ProjectName]=ContinuousStatsTable[[#This Row],[ProjectName]]),(ProjectInfoTable[ProjectName]=ContinuousStatsTable[[#This Row],[ProjectName]])*ProjectInfoTable[NumberOfReplications]))</f>
        <v>40</v>
      </c>
      <c r="O1363" s="5" cm="1">
        <f t="array" ref="O136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363" s="5" cm="1">
        <f t="array" ref="P136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363" s="5" cm="1">
        <f t="array" ref="Q1363">MAX(IF((ProjectInfoTable[ProjectName]=ContinuousStatsTable[[#This Row],[ProjectName]]),(ProjectInfoTable[ProjectName]=ContinuousStatsTable[[#This Row],[ProjectName]])*ProjectInfoTable[ConfidenceInterval]))</f>
        <v>0.95</v>
      </c>
      <c r="R1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363" s="5" cm="1">
        <f t="array" ref="S1363">MIN(IF((ContinuousStatsTable[GroupByKey]=ContinuousStatsTable[[#This Row],[GroupByKey]]),(ContinuousStatsTable[GroupByKey]=ContinuousStatsTable[[#This Row],[GroupByKey]])*ContinuousStatsTable[Average]))</f>
        <v>1.4048189417398899E-2</v>
      </c>
      <c r="T1363" s="5" cm="1">
        <f t="array" ref="T1363">MAX(IF((ContinuousStatsTable[GroupByKey]=ContinuousStatsTable[[#This Row],[GroupByKey]]),(ContinuousStatsTable[GroupByKey]=ContinuousStatsTable[[#This Row],[GroupByKey]])*ContinuousStatsTable[Average]))</f>
        <v>4.5875370133509598E-2</v>
      </c>
      <c r="U1363" s="5">
        <f>IF((ContinuousStatsTable[[#This Row],[RepsRequested]]&gt;1),ContinuousStatsTable[[#This Row],[HalfWidth]],ContinuousStatsTable[[#This Row],[BatchMeansHalfWidth]])</f>
        <v>2.1678538559285762E-3</v>
      </c>
    </row>
    <row r="1364" spans="1:21" x14ac:dyDescent="0.35">
      <c r="A1364" t="s">
        <v>68</v>
      </c>
      <c r="B1364" t="s">
        <v>70</v>
      </c>
      <c r="C1364">
        <v>31</v>
      </c>
      <c r="D1364" t="s">
        <v>106</v>
      </c>
      <c r="E1364" t="s">
        <v>103</v>
      </c>
      <c r="F1364" t="s">
        <v>102</v>
      </c>
      <c r="G1364">
        <v>2.5721520106052501E-2</v>
      </c>
      <c r="H1364">
        <v>2E+20</v>
      </c>
      <c r="I1364">
        <v>0</v>
      </c>
      <c r="J1364">
        <v>1</v>
      </c>
      <c r="K1364">
        <v>0</v>
      </c>
      <c r="L1364">
        <v>0</v>
      </c>
      <c r="M136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364" s="5" cm="1">
        <f t="array" ref="N1364">MAX(IF((ProjectInfoTable[ProjectName]=ContinuousStatsTable[[#This Row],[ProjectName]]),(ProjectInfoTable[ProjectName]=ContinuousStatsTable[[#This Row],[ProjectName]])*ProjectInfoTable[NumberOfReplications]))</f>
        <v>40</v>
      </c>
      <c r="O1364" s="5" cm="1">
        <f t="array" ref="O136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364" s="5" cm="1">
        <f t="array" ref="P136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364" s="5" cm="1">
        <f t="array" ref="Q1364">MAX(IF((ProjectInfoTable[ProjectName]=ContinuousStatsTable[[#This Row],[ProjectName]]),(ProjectInfoTable[ProjectName]=ContinuousStatsTable[[#This Row],[ProjectName]])*ProjectInfoTable[ConfidenceInterval]))</f>
        <v>0.95</v>
      </c>
      <c r="R1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364" s="5" cm="1">
        <f t="array" ref="S1364">MIN(IF((ContinuousStatsTable[GroupByKey]=ContinuousStatsTable[[#This Row],[GroupByKey]]),(ContinuousStatsTable[GroupByKey]=ContinuousStatsTable[[#This Row],[GroupByKey]])*ContinuousStatsTable[Average]))</f>
        <v>1.4048189417398899E-2</v>
      </c>
      <c r="T1364" s="5" cm="1">
        <f t="array" ref="T1364">MAX(IF((ContinuousStatsTable[GroupByKey]=ContinuousStatsTable[[#This Row],[GroupByKey]]),(ContinuousStatsTable[GroupByKey]=ContinuousStatsTable[[#This Row],[GroupByKey]])*ContinuousStatsTable[Average]))</f>
        <v>4.5875370133509598E-2</v>
      </c>
      <c r="U1364" s="5">
        <f>IF((ContinuousStatsTable[[#This Row],[RepsRequested]]&gt;1),ContinuousStatsTable[[#This Row],[HalfWidth]],ContinuousStatsTable[[#This Row],[BatchMeansHalfWidth]])</f>
        <v>2.1678538559285762E-3</v>
      </c>
    </row>
    <row r="1365" spans="1:21" x14ac:dyDescent="0.35">
      <c r="A1365" t="s">
        <v>68</v>
      </c>
      <c r="B1365" t="s">
        <v>70</v>
      </c>
      <c r="C1365">
        <v>31</v>
      </c>
      <c r="D1365" t="s">
        <v>106</v>
      </c>
      <c r="E1365" t="s">
        <v>104</v>
      </c>
      <c r="F1365" t="s">
        <v>102</v>
      </c>
      <c r="G1365">
        <v>1</v>
      </c>
      <c r="H1365">
        <v>2E+20</v>
      </c>
      <c r="I1365">
        <v>1</v>
      </c>
      <c r="J1365">
        <v>1</v>
      </c>
      <c r="K1365">
        <v>1</v>
      </c>
      <c r="L1365">
        <v>0</v>
      </c>
      <c r="M136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365" s="5" cm="1">
        <f t="array" ref="N1365">MAX(IF((ProjectInfoTable[ProjectName]=ContinuousStatsTable[[#This Row],[ProjectName]]),(ProjectInfoTable[ProjectName]=ContinuousStatsTable[[#This Row],[ProjectName]])*ProjectInfoTable[NumberOfReplications]))</f>
        <v>40</v>
      </c>
      <c r="O1365" s="5" cm="1">
        <f t="array" ref="O1365">IFERROR(AVERAGE(IF((ContinuousStatsTable[GroupByKey]=ContinuousStatsTable[[#This Row],[GroupByKey]]),(ContinuousStatsTable[GroupByKey]=ContinuousStatsTable[[#This Row],[GroupByKey]])*ContinuousStatsTable[Average])),0)</f>
        <v>1</v>
      </c>
      <c r="P1365" s="5" cm="1">
        <f t="array" ref="P1365">IFERROR(_xlfn.STDEV.S(IF((ContinuousStatsTable[GroupByKey]=ContinuousStatsTable[[#This Row],[GroupByKey]]),(ContinuousStatsTable[GroupByKey]=ContinuousStatsTable[[#This Row],[GroupByKey]])*ContinuousStatsTable[Average])),0)</f>
        <v>0</v>
      </c>
      <c r="Q1365" s="5" cm="1">
        <f t="array" ref="Q1365">MAX(IF((ProjectInfoTable[ProjectName]=ContinuousStatsTable[[#This Row],[ProjectName]]),(ProjectInfoTable[ProjectName]=ContinuousStatsTable[[#This Row],[ProjectName]])*ProjectInfoTable[ConfidenceInterval]))</f>
        <v>0.95</v>
      </c>
      <c r="R1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5" s="5" cm="1">
        <f t="array" ref="S1365">MIN(IF((ContinuousStatsTable[GroupByKey]=ContinuousStatsTable[[#This Row],[GroupByKey]]),(ContinuousStatsTable[GroupByKey]=ContinuousStatsTable[[#This Row],[GroupByKey]])*ContinuousStatsTable[Average]))</f>
        <v>1</v>
      </c>
      <c r="T1365" s="5" cm="1">
        <f t="array" ref="T1365">MAX(IF((ContinuousStatsTable[GroupByKey]=ContinuousStatsTable[[#This Row],[GroupByKey]]),(ContinuousStatsTable[GroupByKey]=ContinuousStatsTable[[#This Row],[GroupByKey]])*ContinuousStatsTable[Average]))</f>
        <v>1</v>
      </c>
      <c r="U1365" s="5">
        <f>IF((ContinuousStatsTable[[#This Row],[RepsRequested]]&gt;1),ContinuousStatsTable[[#This Row],[HalfWidth]],ContinuousStatsTable[[#This Row],[BatchMeansHalfWidth]])</f>
        <v>0</v>
      </c>
    </row>
    <row r="1366" spans="1:21" x14ac:dyDescent="0.35">
      <c r="A1366" t="s">
        <v>68</v>
      </c>
      <c r="B1366" t="s">
        <v>70</v>
      </c>
      <c r="C1366">
        <v>31</v>
      </c>
      <c r="D1366" t="s">
        <v>88</v>
      </c>
      <c r="E1366" t="s">
        <v>98</v>
      </c>
      <c r="F1366" t="s">
        <v>73</v>
      </c>
      <c r="G1366">
        <v>0</v>
      </c>
      <c r="H1366">
        <v>2E+20</v>
      </c>
      <c r="I1366">
        <v>0</v>
      </c>
      <c r="J1366">
        <v>0</v>
      </c>
      <c r="K1366">
        <v>0</v>
      </c>
      <c r="L1366">
        <v>0</v>
      </c>
      <c r="M136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366" s="5" cm="1">
        <f t="array" ref="N1366">MAX(IF((ProjectInfoTable[ProjectName]=ContinuousStatsTable[[#This Row],[ProjectName]]),(ProjectInfoTable[ProjectName]=ContinuousStatsTable[[#This Row],[ProjectName]])*ProjectInfoTable[NumberOfReplications]))</f>
        <v>40</v>
      </c>
      <c r="O1366" s="5" cm="1">
        <f t="array" ref="O1366">IFERROR(AVERAGE(IF((ContinuousStatsTable[GroupByKey]=ContinuousStatsTable[[#This Row],[GroupByKey]]),(ContinuousStatsTable[GroupByKey]=ContinuousStatsTable[[#This Row],[GroupByKey]])*ContinuousStatsTable[Average])),0)</f>
        <v>0</v>
      </c>
      <c r="P1366" s="5" cm="1">
        <f t="array" ref="P1366">IFERROR(_xlfn.STDEV.S(IF((ContinuousStatsTable[GroupByKey]=ContinuousStatsTable[[#This Row],[GroupByKey]]),(ContinuousStatsTable[GroupByKey]=ContinuousStatsTable[[#This Row],[GroupByKey]])*ContinuousStatsTable[Average])),0)</f>
        <v>0</v>
      </c>
      <c r="Q1366" s="5" cm="1">
        <f t="array" ref="Q1366">MAX(IF((ProjectInfoTable[ProjectName]=ContinuousStatsTable[[#This Row],[ProjectName]]),(ProjectInfoTable[ProjectName]=ContinuousStatsTable[[#This Row],[ProjectName]])*ProjectInfoTable[ConfidenceInterval]))</f>
        <v>0.95</v>
      </c>
      <c r="R1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6" s="5" cm="1">
        <f t="array" ref="S1366">MIN(IF((ContinuousStatsTable[GroupByKey]=ContinuousStatsTable[[#This Row],[GroupByKey]]),(ContinuousStatsTable[GroupByKey]=ContinuousStatsTable[[#This Row],[GroupByKey]])*ContinuousStatsTable[Average]))</f>
        <v>0</v>
      </c>
      <c r="T1366" s="5" cm="1">
        <f t="array" ref="T1366">MAX(IF((ContinuousStatsTable[GroupByKey]=ContinuousStatsTable[[#This Row],[GroupByKey]]),(ContinuousStatsTable[GroupByKey]=ContinuousStatsTable[[#This Row],[GroupByKey]])*ContinuousStatsTable[Average]))</f>
        <v>0</v>
      </c>
      <c r="U1366" s="5">
        <f>IF((ContinuousStatsTable[[#This Row],[RepsRequested]]&gt;1),ContinuousStatsTable[[#This Row],[HalfWidth]],ContinuousStatsTable[[#This Row],[BatchMeansHalfWidth]])</f>
        <v>0</v>
      </c>
    </row>
    <row r="1367" spans="1:21" x14ac:dyDescent="0.35">
      <c r="A1367" t="s">
        <v>68</v>
      </c>
      <c r="B1367" t="s">
        <v>70</v>
      </c>
      <c r="C1367">
        <v>31</v>
      </c>
      <c r="D1367" t="s">
        <v>89</v>
      </c>
      <c r="E1367" t="s">
        <v>98</v>
      </c>
      <c r="F1367" t="s">
        <v>73</v>
      </c>
      <c r="G1367">
        <v>0.55108156940981101</v>
      </c>
      <c r="H1367">
        <v>2E+20</v>
      </c>
      <c r="I1367">
        <v>0</v>
      </c>
      <c r="J1367">
        <v>8</v>
      </c>
      <c r="K1367">
        <v>0</v>
      </c>
      <c r="L1367">
        <v>0</v>
      </c>
      <c r="M136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367" s="5" cm="1">
        <f t="array" ref="N1367">MAX(IF((ProjectInfoTable[ProjectName]=ContinuousStatsTable[[#This Row],[ProjectName]]),(ProjectInfoTable[ProjectName]=ContinuousStatsTable[[#This Row],[ProjectName]])*ProjectInfoTable[NumberOfReplications]))</f>
        <v>40</v>
      </c>
      <c r="O1367" s="5" cm="1">
        <f t="array" ref="O136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367" s="5" cm="1">
        <f t="array" ref="P136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367" s="5" cm="1">
        <f t="array" ref="Q1367">MAX(IF((ProjectInfoTable[ProjectName]=ContinuousStatsTable[[#This Row],[ProjectName]]),(ProjectInfoTable[ProjectName]=ContinuousStatsTable[[#This Row],[ProjectName]])*ProjectInfoTable[ConfidenceInterval]))</f>
        <v>0.95</v>
      </c>
      <c r="R1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367" s="5" cm="1">
        <f t="array" ref="S1367">MIN(IF((ContinuousStatsTable[GroupByKey]=ContinuousStatsTable[[#This Row],[GroupByKey]]),(ContinuousStatsTable[GroupByKey]=ContinuousStatsTable[[#This Row],[GroupByKey]])*ContinuousStatsTable[Average]))</f>
        <v>0.204887090690615</v>
      </c>
      <c r="T1367" s="5" cm="1">
        <f t="array" ref="T1367">MAX(IF((ContinuousStatsTable[GroupByKey]=ContinuousStatsTable[[#This Row],[GroupByKey]]),(ContinuousStatsTable[GroupByKey]=ContinuousStatsTable[[#This Row],[GroupByKey]])*ContinuousStatsTable[Average]))</f>
        <v>0.964264608806778</v>
      </c>
      <c r="U1367" s="5">
        <f>IF((ContinuousStatsTable[[#This Row],[RepsRequested]]&gt;1),ContinuousStatsTable[[#This Row],[HalfWidth]],ContinuousStatsTable[[#This Row],[BatchMeansHalfWidth]])</f>
        <v>4.9144138657566706E-2</v>
      </c>
    </row>
    <row r="1368" spans="1:21" x14ac:dyDescent="0.35">
      <c r="A1368" t="s">
        <v>68</v>
      </c>
      <c r="B1368" t="s">
        <v>70</v>
      </c>
      <c r="C1368">
        <v>31</v>
      </c>
      <c r="D1368" t="s">
        <v>107</v>
      </c>
      <c r="E1368" t="s">
        <v>101</v>
      </c>
      <c r="F1368" t="s">
        <v>102</v>
      </c>
      <c r="G1368">
        <v>0.13388634213379</v>
      </c>
      <c r="H1368">
        <v>2E+20</v>
      </c>
      <c r="I1368">
        <v>0</v>
      </c>
      <c r="J1368">
        <v>1</v>
      </c>
      <c r="K1368">
        <v>0</v>
      </c>
      <c r="L1368">
        <v>0</v>
      </c>
      <c r="M136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368" s="5" cm="1">
        <f t="array" ref="N1368">MAX(IF((ProjectInfoTable[ProjectName]=ContinuousStatsTable[[#This Row],[ProjectName]]),(ProjectInfoTable[ProjectName]=ContinuousStatsTable[[#This Row],[ProjectName]])*ProjectInfoTable[NumberOfReplications]))</f>
        <v>40</v>
      </c>
      <c r="O1368" s="5" cm="1">
        <f t="array" ref="O136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368" s="5" cm="1">
        <f t="array" ref="P136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368" s="5" cm="1">
        <f t="array" ref="Q1368">MAX(IF((ProjectInfoTable[ProjectName]=ContinuousStatsTable[[#This Row],[ProjectName]]),(ProjectInfoTable[ProjectName]=ContinuousStatsTable[[#This Row],[ProjectName]])*ProjectInfoTable[ConfidenceInterval]))</f>
        <v>0.95</v>
      </c>
      <c r="R1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368" s="5" cm="1">
        <f t="array" ref="S1368">MIN(IF((ContinuousStatsTable[GroupByKey]=ContinuousStatsTable[[#This Row],[GroupByKey]]),(ContinuousStatsTable[GroupByKey]=ContinuousStatsTable[[#This Row],[GroupByKey]])*ContinuousStatsTable[Average]))</f>
        <v>5.37537032568541E-2</v>
      </c>
      <c r="T1368" s="5" cm="1">
        <f t="array" ref="T1368">MAX(IF((ContinuousStatsTable[GroupByKey]=ContinuousStatsTable[[#This Row],[GroupByKey]]),(ContinuousStatsTable[GroupByKey]=ContinuousStatsTable[[#This Row],[GroupByKey]])*ContinuousStatsTable[Average]))</f>
        <v>0.25294900578934798</v>
      </c>
      <c r="U1368" s="5">
        <f>IF((ContinuousStatsTable[[#This Row],[RepsRequested]]&gt;1),ContinuousStatsTable[[#This Row],[HalfWidth]],ContinuousStatsTable[[#This Row],[BatchMeansHalfWidth]])</f>
        <v>1.2546446473909312E-2</v>
      </c>
    </row>
    <row r="1369" spans="1:21" x14ac:dyDescent="0.35">
      <c r="A1369" t="s">
        <v>68</v>
      </c>
      <c r="B1369" t="s">
        <v>70</v>
      </c>
      <c r="C1369">
        <v>31</v>
      </c>
      <c r="D1369" t="s">
        <v>107</v>
      </c>
      <c r="E1369" t="s">
        <v>103</v>
      </c>
      <c r="F1369" t="s">
        <v>102</v>
      </c>
      <c r="G1369">
        <v>0.267772684267579</v>
      </c>
      <c r="H1369">
        <v>2E+20</v>
      </c>
      <c r="I1369">
        <v>0</v>
      </c>
      <c r="J1369">
        <v>2</v>
      </c>
      <c r="K1369">
        <v>0</v>
      </c>
      <c r="L1369">
        <v>0</v>
      </c>
      <c r="M136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369" s="5" cm="1">
        <f t="array" ref="N1369">MAX(IF((ProjectInfoTable[ProjectName]=ContinuousStatsTable[[#This Row],[ProjectName]]),(ProjectInfoTable[ProjectName]=ContinuousStatsTable[[#This Row],[ProjectName]])*ProjectInfoTable[NumberOfReplications]))</f>
        <v>40</v>
      </c>
      <c r="O1369" s="5" cm="1">
        <f t="array" ref="O136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369" s="5" cm="1">
        <f t="array" ref="P136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369" s="5" cm="1">
        <f t="array" ref="Q1369">MAX(IF((ProjectInfoTable[ProjectName]=ContinuousStatsTable[[#This Row],[ProjectName]]),(ProjectInfoTable[ProjectName]=ContinuousStatsTable[[#This Row],[ProjectName]])*ProjectInfoTable[ConfidenceInterval]))</f>
        <v>0.95</v>
      </c>
      <c r="R1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369" s="5" cm="1">
        <f t="array" ref="S1369">MIN(IF((ContinuousStatsTable[GroupByKey]=ContinuousStatsTable[[#This Row],[GroupByKey]]),(ContinuousStatsTable[GroupByKey]=ContinuousStatsTable[[#This Row],[GroupByKey]])*ContinuousStatsTable[Average]))</f>
        <v>0.10750740651370801</v>
      </c>
      <c r="T1369" s="5" cm="1">
        <f t="array" ref="T1369">MAX(IF((ContinuousStatsTable[GroupByKey]=ContinuousStatsTable[[#This Row],[GroupByKey]]),(ContinuousStatsTable[GroupByKey]=ContinuousStatsTable[[#This Row],[GroupByKey]])*ContinuousStatsTable[Average]))</f>
        <v>0.50589801157869696</v>
      </c>
      <c r="U1369" s="5">
        <f>IF((ContinuousStatsTable[[#This Row],[RepsRequested]]&gt;1),ContinuousStatsTable[[#This Row],[HalfWidth]],ContinuousStatsTable[[#This Row],[BatchMeansHalfWidth]])</f>
        <v>2.5092892947818527E-2</v>
      </c>
    </row>
    <row r="1370" spans="1:21" x14ac:dyDescent="0.35">
      <c r="A1370" t="s">
        <v>68</v>
      </c>
      <c r="B1370" t="s">
        <v>70</v>
      </c>
      <c r="C1370">
        <v>31</v>
      </c>
      <c r="D1370" t="s">
        <v>107</v>
      </c>
      <c r="E1370" t="s">
        <v>104</v>
      </c>
      <c r="F1370" t="s">
        <v>102</v>
      </c>
      <c r="G1370">
        <v>2</v>
      </c>
      <c r="H1370">
        <v>2E+20</v>
      </c>
      <c r="I1370">
        <v>2</v>
      </c>
      <c r="J1370">
        <v>2</v>
      </c>
      <c r="K1370">
        <v>2</v>
      </c>
      <c r="L1370">
        <v>0</v>
      </c>
      <c r="M137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370" s="5" cm="1">
        <f t="array" ref="N1370">MAX(IF((ProjectInfoTable[ProjectName]=ContinuousStatsTable[[#This Row],[ProjectName]]),(ProjectInfoTable[ProjectName]=ContinuousStatsTable[[#This Row],[ProjectName]])*ProjectInfoTable[NumberOfReplications]))</f>
        <v>40</v>
      </c>
      <c r="O1370" s="5" cm="1">
        <f t="array" ref="O1370">IFERROR(AVERAGE(IF((ContinuousStatsTable[GroupByKey]=ContinuousStatsTable[[#This Row],[GroupByKey]]),(ContinuousStatsTable[GroupByKey]=ContinuousStatsTable[[#This Row],[GroupByKey]])*ContinuousStatsTable[Average])),0)</f>
        <v>2</v>
      </c>
      <c r="P1370" s="5" cm="1">
        <f t="array" ref="P1370">IFERROR(_xlfn.STDEV.S(IF((ContinuousStatsTable[GroupByKey]=ContinuousStatsTable[[#This Row],[GroupByKey]]),(ContinuousStatsTable[GroupByKey]=ContinuousStatsTable[[#This Row],[GroupByKey]])*ContinuousStatsTable[Average])),0)</f>
        <v>0</v>
      </c>
      <c r="Q1370" s="5" cm="1">
        <f t="array" ref="Q1370">MAX(IF((ProjectInfoTable[ProjectName]=ContinuousStatsTable[[#This Row],[ProjectName]]),(ProjectInfoTable[ProjectName]=ContinuousStatsTable[[#This Row],[ProjectName]])*ProjectInfoTable[ConfidenceInterval]))</f>
        <v>0.95</v>
      </c>
      <c r="R1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0" s="5" cm="1">
        <f t="array" ref="S1370">MIN(IF((ContinuousStatsTable[GroupByKey]=ContinuousStatsTable[[#This Row],[GroupByKey]]),(ContinuousStatsTable[GroupByKey]=ContinuousStatsTable[[#This Row],[GroupByKey]])*ContinuousStatsTable[Average]))</f>
        <v>2</v>
      </c>
      <c r="T1370" s="5" cm="1">
        <f t="array" ref="T1370">MAX(IF((ContinuousStatsTable[GroupByKey]=ContinuousStatsTable[[#This Row],[GroupByKey]]),(ContinuousStatsTable[GroupByKey]=ContinuousStatsTable[[#This Row],[GroupByKey]])*ContinuousStatsTable[Average]))</f>
        <v>2</v>
      </c>
      <c r="U1370" s="5">
        <f>IF((ContinuousStatsTable[[#This Row],[RepsRequested]]&gt;1),ContinuousStatsTable[[#This Row],[HalfWidth]],ContinuousStatsTable[[#This Row],[BatchMeansHalfWidth]])</f>
        <v>0</v>
      </c>
    </row>
    <row r="1371" spans="1:21" x14ac:dyDescent="0.35">
      <c r="A1371" t="s">
        <v>68</v>
      </c>
      <c r="B1371" t="s">
        <v>70</v>
      </c>
      <c r="C1371">
        <v>31</v>
      </c>
      <c r="D1371" t="s">
        <v>90</v>
      </c>
      <c r="E1371" t="s">
        <v>98</v>
      </c>
      <c r="F1371" t="s">
        <v>73</v>
      </c>
      <c r="G1371">
        <v>0</v>
      </c>
      <c r="H1371">
        <v>2E+20</v>
      </c>
      <c r="I1371">
        <v>0</v>
      </c>
      <c r="J1371">
        <v>0</v>
      </c>
      <c r="K1371">
        <v>0</v>
      </c>
      <c r="L1371">
        <v>0</v>
      </c>
      <c r="M137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371" s="5" cm="1">
        <f t="array" ref="N1371">MAX(IF((ProjectInfoTable[ProjectName]=ContinuousStatsTable[[#This Row],[ProjectName]]),(ProjectInfoTable[ProjectName]=ContinuousStatsTable[[#This Row],[ProjectName]])*ProjectInfoTable[NumberOfReplications]))</f>
        <v>40</v>
      </c>
      <c r="O1371" s="5" cm="1">
        <f t="array" ref="O137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371" s="5" cm="1">
        <f t="array" ref="P137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371" s="5" cm="1">
        <f t="array" ref="Q1371">MAX(IF((ProjectInfoTable[ProjectName]=ContinuousStatsTable[[#This Row],[ProjectName]]),(ProjectInfoTable[ProjectName]=ContinuousStatsTable[[#This Row],[ProjectName]])*ProjectInfoTable[ConfidenceInterval]))</f>
        <v>0.95</v>
      </c>
      <c r="R1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371" s="5" cm="1">
        <f t="array" ref="S1371">MIN(IF((ContinuousStatsTable[GroupByKey]=ContinuousStatsTable[[#This Row],[GroupByKey]]),(ContinuousStatsTable[GroupByKey]=ContinuousStatsTable[[#This Row],[GroupByKey]])*ContinuousStatsTable[Average]))</f>
        <v>0</v>
      </c>
      <c r="T1371" s="5" cm="1">
        <f t="array" ref="T1371">MAX(IF((ContinuousStatsTable[GroupByKey]=ContinuousStatsTable[[#This Row],[GroupByKey]]),(ContinuousStatsTable[GroupByKey]=ContinuousStatsTable[[#This Row],[GroupByKey]])*ContinuousStatsTable[Average]))</f>
        <v>3.9129347275412202E-2</v>
      </c>
      <c r="U1371" s="5">
        <f>IF((ContinuousStatsTable[[#This Row],[RepsRequested]]&gt;1),ContinuousStatsTable[[#This Row],[HalfWidth]],ContinuousStatsTable[[#This Row],[BatchMeansHalfWidth]])</f>
        <v>2.9617305217409431E-3</v>
      </c>
    </row>
    <row r="1372" spans="1:21" x14ac:dyDescent="0.35">
      <c r="A1372" t="s">
        <v>68</v>
      </c>
      <c r="B1372" t="s">
        <v>70</v>
      </c>
      <c r="C1372">
        <v>31</v>
      </c>
      <c r="D1372" t="s">
        <v>91</v>
      </c>
      <c r="E1372" t="s">
        <v>98</v>
      </c>
      <c r="F1372" t="s">
        <v>73</v>
      </c>
      <c r="G1372">
        <v>1.11548128294198E-2</v>
      </c>
      <c r="H1372">
        <v>2E+20</v>
      </c>
      <c r="I1372">
        <v>0</v>
      </c>
      <c r="J1372">
        <v>2</v>
      </c>
      <c r="K1372">
        <v>0</v>
      </c>
      <c r="L1372">
        <v>0</v>
      </c>
      <c r="M137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372" s="5" cm="1">
        <f t="array" ref="N1372">MAX(IF((ProjectInfoTable[ProjectName]=ContinuousStatsTable[[#This Row],[ProjectName]]),(ProjectInfoTable[ProjectName]=ContinuousStatsTable[[#This Row],[ProjectName]])*ProjectInfoTable[NumberOfReplications]))</f>
        <v>40</v>
      </c>
      <c r="O1372" s="5" cm="1">
        <f t="array" ref="O137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372" s="5" cm="1">
        <f t="array" ref="P137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372" s="5" cm="1">
        <f t="array" ref="Q1372">MAX(IF((ProjectInfoTable[ProjectName]=ContinuousStatsTable[[#This Row],[ProjectName]]),(ProjectInfoTable[ProjectName]=ContinuousStatsTable[[#This Row],[ProjectName]])*ProjectInfoTable[ConfidenceInterval]))</f>
        <v>0.95</v>
      </c>
      <c r="R1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372" s="5" cm="1">
        <f t="array" ref="S1372">MIN(IF((ContinuousStatsTable[GroupByKey]=ContinuousStatsTable[[#This Row],[GroupByKey]]),(ContinuousStatsTable[GroupByKey]=ContinuousStatsTable[[#This Row],[GroupByKey]])*ContinuousStatsTable[Average]))</f>
        <v>0</v>
      </c>
      <c r="T1372" s="5" cm="1">
        <f t="array" ref="T1372">MAX(IF((ContinuousStatsTable[GroupByKey]=ContinuousStatsTable[[#This Row],[GroupByKey]]),(ContinuousStatsTable[GroupByKey]=ContinuousStatsTable[[#This Row],[GroupByKey]])*ContinuousStatsTable[Average]))</f>
        <v>5.1297285883804403E-2</v>
      </c>
      <c r="U1372" s="5">
        <f>IF((ContinuousStatsTable[[#This Row],[RepsRequested]]&gt;1),ContinuousStatsTable[[#This Row],[HalfWidth]],ContinuousStatsTable[[#This Row],[BatchMeansHalfWidth]])</f>
        <v>4.266409302196481E-3</v>
      </c>
    </row>
    <row r="1373" spans="1:21" x14ac:dyDescent="0.35">
      <c r="A1373" t="s">
        <v>68</v>
      </c>
      <c r="B1373" t="s">
        <v>70</v>
      </c>
      <c r="C1373">
        <v>31</v>
      </c>
      <c r="D1373" t="s">
        <v>92</v>
      </c>
      <c r="E1373" t="s">
        <v>98</v>
      </c>
      <c r="F1373" t="s">
        <v>73</v>
      </c>
      <c r="G1373">
        <v>4.1953152983379702</v>
      </c>
      <c r="H1373">
        <v>2E+20</v>
      </c>
      <c r="I1373">
        <v>0</v>
      </c>
      <c r="J1373">
        <v>10</v>
      </c>
      <c r="K1373">
        <v>8</v>
      </c>
      <c r="L1373">
        <v>0</v>
      </c>
      <c r="M137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373" s="5" cm="1">
        <f t="array" ref="N1373">MAX(IF((ProjectInfoTable[ProjectName]=ContinuousStatsTable[[#This Row],[ProjectName]]),(ProjectInfoTable[ProjectName]=ContinuousStatsTable[[#This Row],[ProjectName]])*ProjectInfoTable[NumberOfReplications]))</f>
        <v>40</v>
      </c>
      <c r="O1373" s="5" cm="1">
        <f t="array" ref="O137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373" s="5" cm="1">
        <f t="array" ref="P137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373" s="5" cm="1">
        <f t="array" ref="Q1373">MAX(IF((ProjectInfoTable[ProjectName]=ContinuousStatsTable[[#This Row],[ProjectName]]),(ProjectInfoTable[ProjectName]=ContinuousStatsTable[[#This Row],[ProjectName]])*ProjectInfoTable[ConfidenceInterval]))</f>
        <v>0.95</v>
      </c>
      <c r="R1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373" s="5" cm="1">
        <f t="array" ref="S1373">MIN(IF((ContinuousStatsTable[GroupByKey]=ContinuousStatsTable[[#This Row],[GroupByKey]]),(ContinuousStatsTable[GroupByKey]=ContinuousStatsTable[[#This Row],[GroupByKey]])*ContinuousStatsTable[Average]))</f>
        <v>3.0665287286053702</v>
      </c>
      <c r="T1373" s="5" cm="1">
        <f t="array" ref="T1373">MAX(IF((ContinuousStatsTable[GroupByKey]=ContinuousStatsTable[[#This Row],[GroupByKey]]),(ContinuousStatsTable[GroupByKey]=ContinuousStatsTable[[#This Row],[GroupByKey]])*ContinuousStatsTable[Average]))</f>
        <v>5.6439865641560401</v>
      </c>
      <c r="U1373" s="5">
        <f>IF((ContinuousStatsTable[[#This Row],[RepsRequested]]&gt;1),ContinuousStatsTable[[#This Row],[HalfWidth]],ContinuousStatsTable[[#This Row],[BatchMeansHalfWidth]])</f>
        <v>0.22493791736316851</v>
      </c>
    </row>
    <row r="1374" spans="1:21" x14ac:dyDescent="0.35">
      <c r="A1374" t="s">
        <v>68</v>
      </c>
      <c r="B1374" t="s">
        <v>70</v>
      </c>
      <c r="C1374">
        <v>31</v>
      </c>
      <c r="D1374" t="s">
        <v>94</v>
      </c>
      <c r="E1374" t="s">
        <v>98</v>
      </c>
      <c r="F1374" t="s">
        <v>73</v>
      </c>
      <c r="G1374">
        <v>0</v>
      </c>
      <c r="H1374">
        <v>2E+20</v>
      </c>
      <c r="I1374">
        <v>0</v>
      </c>
      <c r="J1374">
        <v>0</v>
      </c>
      <c r="K1374">
        <v>0</v>
      </c>
      <c r="L1374">
        <v>0</v>
      </c>
      <c r="M137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374" s="5" cm="1">
        <f t="array" ref="N1374">MAX(IF((ProjectInfoTable[ProjectName]=ContinuousStatsTable[[#This Row],[ProjectName]]),(ProjectInfoTable[ProjectName]=ContinuousStatsTable[[#This Row],[ProjectName]])*ProjectInfoTable[NumberOfReplications]))</f>
        <v>40</v>
      </c>
      <c r="O1374" s="5" cm="1">
        <f t="array" ref="O1374">IFERROR(AVERAGE(IF((ContinuousStatsTable[GroupByKey]=ContinuousStatsTable[[#This Row],[GroupByKey]]),(ContinuousStatsTable[GroupByKey]=ContinuousStatsTable[[#This Row],[GroupByKey]])*ContinuousStatsTable[Average])),0)</f>
        <v>0</v>
      </c>
      <c r="P1374" s="5" cm="1">
        <f t="array" ref="P1374">IFERROR(_xlfn.STDEV.S(IF((ContinuousStatsTable[GroupByKey]=ContinuousStatsTable[[#This Row],[GroupByKey]]),(ContinuousStatsTable[GroupByKey]=ContinuousStatsTable[[#This Row],[GroupByKey]])*ContinuousStatsTable[Average])),0)</f>
        <v>0</v>
      </c>
      <c r="Q1374" s="5" cm="1">
        <f t="array" ref="Q1374">MAX(IF((ProjectInfoTable[ProjectName]=ContinuousStatsTable[[#This Row],[ProjectName]]),(ProjectInfoTable[ProjectName]=ContinuousStatsTable[[#This Row],[ProjectName]])*ProjectInfoTable[ConfidenceInterval]))</f>
        <v>0.95</v>
      </c>
      <c r="R1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4" s="5" cm="1">
        <f t="array" ref="S1374">MIN(IF((ContinuousStatsTable[GroupByKey]=ContinuousStatsTable[[#This Row],[GroupByKey]]),(ContinuousStatsTable[GroupByKey]=ContinuousStatsTable[[#This Row],[GroupByKey]])*ContinuousStatsTable[Average]))</f>
        <v>0</v>
      </c>
      <c r="T1374" s="5" cm="1">
        <f t="array" ref="T1374">MAX(IF((ContinuousStatsTable[GroupByKey]=ContinuousStatsTable[[#This Row],[GroupByKey]]),(ContinuousStatsTable[GroupByKey]=ContinuousStatsTable[[#This Row],[GroupByKey]])*ContinuousStatsTable[Average]))</f>
        <v>0</v>
      </c>
      <c r="U1374" s="5">
        <f>IF((ContinuousStatsTable[[#This Row],[RepsRequested]]&gt;1),ContinuousStatsTable[[#This Row],[HalfWidth]],ContinuousStatsTable[[#This Row],[BatchMeansHalfWidth]])</f>
        <v>0</v>
      </c>
    </row>
    <row r="1375" spans="1:21" x14ac:dyDescent="0.35">
      <c r="A1375" t="s">
        <v>68</v>
      </c>
      <c r="B1375" t="s">
        <v>70</v>
      </c>
      <c r="C1375">
        <v>31</v>
      </c>
      <c r="D1375" t="s">
        <v>95</v>
      </c>
      <c r="E1375" t="s">
        <v>98</v>
      </c>
      <c r="F1375" t="s">
        <v>73</v>
      </c>
      <c r="G1375">
        <v>5.99633648160003E-2</v>
      </c>
      <c r="H1375">
        <v>2E+20</v>
      </c>
      <c r="I1375">
        <v>0</v>
      </c>
      <c r="J1375">
        <v>5</v>
      </c>
      <c r="K1375">
        <v>0</v>
      </c>
      <c r="L1375">
        <v>0</v>
      </c>
      <c r="M137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375" s="5" cm="1">
        <f t="array" ref="N1375">MAX(IF((ProjectInfoTable[ProjectName]=ContinuousStatsTable[[#This Row],[ProjectName]]),(ProjectInfoTable[ProjectName]=ContinuousStatsTable[[#This Row],[ProjectName]])*ProjectInfoTable[NumberOfReplications]))</f>
        <v>40</v>
      </c>
      <c r="O1375" s="5" cm="1">
        <f t="array" ref="O137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375" s="5" cm="1">
        <f t="array" ref="P137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375" s="5" cm="1">
        <f t="array" ref="Q1375">MAX(IF((ProjectInfoTable[ProjectName]=ContinuousStatsTable[[#This Row],[ProjectName]]),(ProjectInfoTable[ProjectName]=ContinuousStatsTable[[#This Row],[ProjectName]])*ProjectInfoTable[ConfidenceInterval]))</f>
        <v>0.95</v>
      </c>
      <c r="R1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375" s="5" cm="1">
        <f t="array" ref="S1375">MIN(IF((ContinuousStatsTable[GroupByKey]=ContinuousStatsTable[[#This Row],[GroupByKey]]),(ContinuousStatsTable[GroupByKey]=ContinuousStatsTable[[#This Row],[GroupByKey]])*ContinuousStatsTable[Average]))</f>
        <v>0</v>
      </c>
      <c r="T1375" s="5" cm="1">
        <f t="array" ref="T1375">MAX(IF((ContinuousStatsTable[GroupByKey]=ContinuousStatsTable[[#This Row],[GroupByKey]]),(ContinuousStatsTable[GroupByKey]=ContinuousStatsTable[[#This Row],[GroupByKey]])*ContinuousStatsTable[Average]))</f>
        <v>0.44531135910512998</v>
      </c>
      <c r="U1375" s="5">
        <f>IF((ContinuousStatsTable[[#This Row],[RepsRequested]]&gt;1),ContinuousStatsTable[[#This Row],[HalfWidth]],ContinuousStatsTable[[#This Row],[BatchMeansHalfWidth]])</f>
        <v>4.0313835051106688E-2</v>
      </c>
    </row>
    <row r="1376" spans="1:21" x14ac:dyDescent="0.35">
      <c r="A1376" t="s">
        <v>68</v>
      </c>
      <c r="B1376" t="s">
        <v>70</v>
      </c>
      <c r="C1376">
        <v>31</v>
      </c>
      <c r="D1376" t="s">
        <v>108</v>
      </c>
      <c r="E1376" t="s">
        <v>101</v>
      </c>
      <c r="F1376" t="s">
        <v>102</v>
      </c>
      <c r="G1376">
        <v>0</v>
      </c>
      <c r="H1376">
        <v>2E+20</v>
      </c>
      <c r="I1376">
        <v>0</v>
      </c>
      <c r="J1376">
        <v>0</v>
      </c>
      <c r="K1376">
        <v>0</v>
      </c>
      <c r="L1376">
        <v>0</v>
      </c>
      <c r="M137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376" s="5" cm="1">
        <f t="array" ref="N1376">MAX(IF((ProjectInfoTable[ProjectName]=ContinuousStatsTable[[#This Row],[ProjectName]]),(ProjectInfoTable[ProjectName]=ContinuousStatsTable[[#This Row],[ProjectName]])*ProjectInfoTable[NumberOfReplications]))</f>
        <v>40</v>
      </c>
      <c r="O1376" s="5" cm="1">
        <f t="array" ref="O1376">IFERROR(AVERAGE(IF((ContinuousStatsTable[GroupByKey]=ContinuousStatsTable[[#This Row],[GroupByKey]]),(ContinuousStatsTable[GroupByKey]=ContinuousStatsTable[[#This Row],[GroupByKey]])*ContinuousStatsTable[Average])),0)</f>
        <v>0</v>
      </c>
      <c r="P1376" s="5" cm="1">
        <f t="array" ref="P1376">IFERROR(_xlfn.STDEV.S(IF((ContinuousStatsTable[GroupByKey]=ContinuousStatsTable[[#This Row],[GroupByKey]]),(ContinuousStatsTable[GroupByKey]=ContinuousStatsTable[[#This Row],[GroupByKey]])*ContinuousStatsTable[Average])),0)</f>
        <v>0</v>
      </c>
      <c r="Q1376" s="5" cm="1">
        <f t="array" ref="Q1376">MAX(IF((ProjectInfoTable[ProjectName]=ContinuousStatsTable[[#This Row],[ProjectName]]),(ProjectInfoTable[ProjectName]=ContinuousStatsTable[[#This Row],[ProjectName]])*ProjectInfoTable[ConfidenceInterval]))</f>
        <v>0.95</v>
      </c>
      <c r="R1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6" s="5" cm="1">
        <f t="array" ref="S1376">MIN(IF((ContinuousStatsTable[GroupByKey]=ContinuousStatsTable[[#This Row],[GroupByKey]]),(ContinuousStatsTable[GroupByKey]=ContinuousStatsTable[[#This Row],[GroupByKey]])*ContinuousStatsTable[Average]))</f>
        <v>0</v>
      </c>
      <c r="T1376" s="5" cm="1">
        <f t="array" ref="T1376">MAX(IF((ContinuousStatsTable[GroupByKey]=ContinuousStatsTable[[#This Row],[GroupByKey]]),(ContinuousStatsTable[GroupByKey]=ContinuousStatsTable[[#This Row],[GroupByKey]])*ContinuousStatsTable[Average]))</f>
        <v>0</v>
      </c>
      <c r="U1376" s="5">
        <f>IF((ContinuousStatsTable[[#This Row],[RepsRequested]]&gt;1),ContinuousStatsTable[[#This Row],[HalfWidth]],ContinuousStatsTable[[#This Row],[BatchMeansHalfWidth]])</f>
        <v>0</v>
      </c>
    </row>
    <row r="1377" spans="1:21" x14ac:dyDescent="0.35">
      <c r="A1377" t="s">
        <v>68</v>
      </c>
      <c r="B1377" t="s">
        <v>70</v>
      </c>
      <c r="C1377">
        <v>31</v>
      </c>
      <c r="D1377" t="s">
        <v>108</v>
      </c>
      <c r="E1377" t="s">
        <v>103</v>
      </c>
      <c r="F1377" t="s">
        <v>102</v>
      </c>
      <c r="G1377">
        <v>0</v>
      </c>
      <c r="H1377">
        <v>2E+20</v>
      </c>
      <c r="I1377">
        <v>0</v>
      </c>
      <c r="J1377">
        <v>0</v>
      </c>
      <c r="K1377">
        <v>0</v>
      </c>
      <c r="L1377">
        <v>0</v>
      </c>
      <c r="M137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377" s="5" cm="1">
        <f t="array" ref="N1377">MAX(IF((ProjectInfoTable[ProjectName]=ContinuousStatsTable[[#This Row],[ProjectName]]),(ProjectInfoTable[ProjectName]=ContinuousStatsTable[[#This Row],[ProjectName]])*ProjectInfoTable[NumberOfReplications]))</f>
        <v>40</v>
      </c>
      <c r="O1377" s="5" cm="1">
        <f t="array" ref="O1377">IFERROR(AVERAGE(IF((ContinuousStatsTable[GroupByKey]=ContinuousStatsTable[[#This Row],[GroupByKey]]),(ContinuousStatsTable[GroupByKey]=ContinuousStatsTable[[#This Row],[GroupByKey]])*ContinuousStatsTable[Average])),0)</f>
        <v>0</v>
      </c>
      <c r="P1377" s="5" cm="1">
        <f t="array" ref="P1377">IFERROR(_xlfn.STDEV.S(IF((ContinuousStatsTable[GroupByKey]=ContinuousStatsTable[[#This Row],[GroupByKey]]),(ContinuousStatsTable[GroupByKey]=ContinuousStatsTable[[#This Row],[GroupByKey]])*ContinuousStatsTable[Average])),0)</f>
        <v>0</v>
      </c>
      <c r="Q1377" s="5" cm="1">
        <f t="array" ref="Q1377">MAX(IF((ProjectInfoTable[ProjectName]=ContinuousStatsTable[[#This Row],[ProjectName]]),(ProjectInfoTable[ProjectName]=ContinuousStatsTable[[#This Row],[ProjectName]])*ProjectInfoTable[ConfidenceInterval]))</f>
        <v>0.95</v>
      </c>
      <c r="R1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7" s="5" cm="1">
        <f t="array" ref="S1377">MIN(IF((ContinuousStatsTable[GroupByKey]=ContinuousStatsTable[[#This Row],[GroupByKey]]),(ContinuousStatsTable[GroupByKey]=ContinuousStatsTable[[#This Row],[GroupByKey]])*ContinuousStatsTable[Average]))</f>
        <v>0</v>
      </c>
      <c r="T1377" s="5" cm="1">
        <f t="array" ref="T1377">MAX(IF((ContinuousStatsTable[GroupByKey]=ContinuousStatsTable[[#This Row],[GroupByKey]]),(ContinuousStatsTable[GroupByKey]=ContinuousStatsTable[[#This Row],[GroupByKey]])*ContinuousStatsTable[Average]))</f>
        <v>0</v>
      </c>
      <c r="U1377" s="5">
        <f>IF((ContinuousStatsTable[[#This Row],[RepsRequested]]&gt;1),ContinuousStatsTable[[#This Row],[HalfWidth]],ContinuousStatsTable[[#This Row],[BatchMeansHalfWidth]])</f>
        <v>0</v>
      </c>
    </row>
    <row r="1378" spans="1:21" x14ac:dyDescent="0.35">
      <c r="A1378" t="s">
        <v>68</v>
      </c>
      <c r="B1378" t="s">
        <v>70</v>
      </c>
      <c r="C1378">
        <v>31</v>
      </c>
      <c r="D1378" t="s">
        <v>108</v>
      </c>
      <c r="E1378" t="s">
        <v>104</v>
      </c>
      <c r="F1378" t="s">
        <v>102</v>
      </c>
      <c r="G1378">
        <v>1</v>
      </c>
      <c r="H1378">
        <v>2E+20</v>
      </c>
      <c r="I1378">
        <v>1</v>
      </c>
      <c r="J1378">
        <v>1</v>
      </c>
      <c r="K1378">
        <v>1</v>
      </c>
      <c r="L1378">
        <v>0</v>
      </c>
      <c r="M137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378" s="5" cm="1">
        <f t="array" ref="N1378">MAX(IF((ProjectInfoTable[ProjectName]=ContinuousStatsTable[[#This Row],[ProjectName]]),(ProjectInfoTable[ProjectName]=ContinuousStatsTable[[#This Row],[ProjectName]])*ProjectInfoTable[NumberOfReplications]))</f>
        <v>40</v>
      </c>
      <c r="O1378" s="5" cm="1">
        <f t="array" ref="O1378">IFERROR(AVERAGE(IF((ContinuousStatsTable[GroupByKey]=ContinuousStatsTable[[#This Row],[GroupByKey]]),(ContinuousStatsTable[GroupByKey]=ContinuousStatsTable[[#This Row],[GroupByKey]])*ContinuousStatsTable[Average])),0)</f>
        <v>1</v>
      </c>
      <c r="P1378" s="5" cm="1">
        <f t="array" ref="P1378">IFERROR(_xlfn.STDEV.S(IF((ContinuousStatsTable[GroupByKey]=ContinuousStatsTable[[#This Row],[GroupByKey]]),(ContinuousStatsTable[GroupByKey]=ContinuousStatsTable[[#This Row],[GroupByKey]])*ContinuousStatsTable[Average])),0)</f>
        <v>0</v>
      </c>
      <c r="Q1378" s="5" cm="1">
        <f t="array" ref="Q1378">MAX(IF((ProjectInfoTable[ProjectName]=ContinuousStatsTable[[#This Row],[ProjectName]]),(ProjectInfoTable[ProjectName]=ContinuousStatsTable[[#This Row],[ProjectName]])*ProjectInfoTable[ConfidenceInterval]))</f>
        <v>0.95</v>
      </c>
      <c r="R1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8" s="5" cm="1">
        <f t="array" ref="S1378">MIN(IF((ContinuousStatsTable[GroupByKey]=ContinuousStatsTable[[#This Row],[GroupByKey]]),(ContinuousStatsTable[GroupByKey]=ContinuousStatsTable[[#This Row],[GroupByKey]])*ContinuousStatsTable[Average]))</f>
        <v>1</v>
      </c>
      <c r="T1378" s="5" cm="1">
        <f t="array" ref="T1378">MAX(IF((ContinuousStatsTable[GroupByKey]=ContinuousStatsTable[[#This Row],[GroupByKey]]),(ContinuousStatsTable[GroupByKey]=ContinuousStatsTable[[#This Row],[GroupByKey]])*ContinuousStatsTable[Average]))</f>
        <v>1</v>
      </c>
      <c r="U1378" s="5">
        <f>IF((ContinuousStatsTable[[#This Row],[RepsRequested]]&gt;1),ContinuousStatsTable[[#This Row],[HalfWidth]],ContinuousStatsTable[[#This Row],[BatchMeansHalfWidth]])</f>
        <v>0</v>
      </c>
    </row>
    <row r="1379" spans="1:21" x14ac:dyDescent="0.35">
      <c r="A1379" t="s">
        <v>68</v>
      </c>
      <c r="B1379" t="s">
        <v>70</v>
      </c>
      <c r="C1379">
        <v>31</v>
      </c>
      <c r="D1379" t="s">
        <v>109</v>
      </c>
      <c r="E1379" t="s">
        <v>101</v>
      </c>
      <c r="F1379" t="s">
        <v>102</v>
      </c>
      <c r="G1379">
        <v>0</v>
      </c>
      <c r="H1379">
        <v>2E+20</v>
      </c>
      <c r="I1379">
        <v>0</v>
      </c>
      <c r="J1379">
        <v>0</v>
      </c>
      <c r="K1379">
        <v>0</v>
      </c>
      <c r="L1379">
        <v>0</v>
      </c>
      <c r="M137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379" s="5" cm="1">
        <f t="array" ref="N1379">MAX(IF((ProjectInfoTable[ProjectName]=ContinuousStatsTable[[#This Row],[ProjectName]]),(ProjectInfoTable[ProjectName]=ContinuousStatsTable[[#This Row],[ProjectName]])*ProjectInfoTable[NumberOfReplications]))</f>
        <v>40</v>
      </c>
      <c r="O1379" s="5" cm="1">
        <f t="array" ref="O1379">IFERROR(AVERAGE(IF((ContinuousStatsTable[GroupByKey]=ContinuousStatsTable[[#This Row],[GroupByKey]]),(ContinuousStatsTable[GroupByKey]=ContinuousStatsTable[[#This Row],[GroupByKey]])*ContinuousStatsTable[Average])),0)</f>
        <v>0</v>
      </c>
      <c r="P1379" s="5" cm="1">
        <f t="array" ref="P1379">IFERROR(_xlfn.STDEV.S(IF((ContinuousStatsTable[GroupByKey]=ContinuousStatsTable[[#This Row],[GroupByKey]]),(ContinuousStatsTable[GroupByKey]=ContinuousStatsTable[[#This Row],[GroupByKey]])*ContinuousStatsTable[Average])),0)</f>
        <v>0</v>
      </c>
      <c r="Q1379" s="5" cm="1">
        <f t="array" ref="Q1379">MAX(IF((ProjectInfoTable[ProjectName]=ContinuousStatsTable[[#This Row],[ProjectName]]),(ProjectInfoTable[ProjectName]=ContinuousStatsTable[[#This Row],[ProjectName]])*ProjectInfoTable[ConfidenceInterval]))</f>
        <v>0.95</v>
      </c>
      <c r="R1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9" s="5" cm="1">
        <f t="array" ref="S1379">MIN(IF((ContinuousStatsTable[GroupByKey]=ContinuousStatsTable[[#This Row],[GroupByKey]]),(ContinuousStatsTable[GroupByKey]=ContinuousStatsTable[[#This Row],[GroupByKey]])*ContinuousStatsTable[Average]))</f>
        <v>0</v>
      </c>
      <c r="T1379" s="5" cm="1">
        <f t="array" ref="T1379">MAX(IF((ContinuousStatsTable[GroupByKey]=ContinuousStatsTable[[#This Row],[GroupByKey]]),(ContinuousStatsTable[GroupByKey]=ContinuousStatsTable[[#This Row],[GroupByKey]])*ContinuousStatsTable[Average]))</f>
        <v>0</v>
      </c>
      <c r="U1379" s="5">
        <f>IF((ContinuousStatsTable[[#This Row],[RepsRequested]]&gt;1),ContinuousStatsTable[[#This Row],[HalfWidth]],ContinuousStatsTable[[#This Row],[BatchMeansHalfWidth]])</f>
        <v>0</v>
      </c>
    </row>
    <row r="1380" spans="1:21" x14ac:dyDescent="0.35">
      <c r="A1380" t="s">
        <v>68</v>
      </c>
      <c r="B1380" t="s">
        <v>70</v>
      </c>
      <c r="C1380">
        <v>31</v>
      </c>
      <c r="D1380" t="s">
        <v>109</v>
      </c>
      <c r="E1380" t="s">
        <v>103</v>
      </c>
      <c r="F1380" t="s">
        <v>102</v>
      </c>
      <c r="G1380">
        <v>0</v>
      </c>
      <c r="H1380">
        <v>2E+20</v>
      </c>
      <c r="I1380">
        <v>0</v>
      </c>
      <c r="J1380">
        <v>0</v>
      </c>
      <c r="K1380">
        <v>0</v>
      </c>
      <c r="L1380">
        <v>0</v>
      </c>
      <c r="M138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380" s="5" cm="1">
        <f t="array" ref="N1380">MAX(IF((ProjectInfoTable[ProjectName]=ContinuousStatsTable[[#This Row],[ProjectName]]),(ProjectInfoTable[ProjectName]=ContinuousStatsTable[[#This Row],[ProjectName]])*ProjectInfoTable[NumberOfReplications]))</f>
        <v>40</v>
      </c>
      <c r="O1380" s="5" cm="1">
        <f t="array" ref="O1380">IFERROR(AVERAGE(IF((ContinuousStatsTable[GroupByKey]=ContinuousStatsTable[[#This Row],[GroupByKey]]),(ContinuousStatsTable[GroupByKey]=ContinuousStatsTable[[#This Row],[GroupByKey]])*ContinuousStatsTable[Average])),0)</f>
        <v>0</v>
      </c>
      <c r="P1380" s="5" cm="1">
        <f t="array" ref="P1380">IFERROR(_xlfn.STDEV.S(IF((ContinuousStatsTable[GroupByKey]=ContinuousStatsTable[[#This Row],[GroupByKey]]),(ContinuousStatsTable[GroupByKey]=ContinuousStatsTable[[#This Row],[GroupByKey]])*ContinuousStatsTable[Average])),0)</f>
        <v>0</v>
      </c>
      <c r="Q1380" s="5" cm="1">
        <f t="array" ref="Q1380">MAX(IF((ProjectInfoTable[ProjectName]=ContinuousStatsTable[[#This Row],[ProjectName]]),(ProjectInfoTable[ProjectName]=ContinuousStatsTable[[#This Row],[ProjectName]])*ProjectInfoTable[ConfidenceInterval]))</f>
        <v>0.95</v>
      </c>
      <c r="R1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0" s="5" cm="1">
        <f t="array" ref="S1380">MIN(IF((ContinuousStatsTable[GroupByKey]=ContinuousStatsTable[[#This Row],[GroupByKey]]),(ContinuousStatsTable[GroupByKey]=ContinuousStatsTable[[#This Row],[GroupByKey]])*ContinuousStatsTable[Average]))</f>
        <v>0</v>
      </c>
      <c r="T1380" s="5" cm="1">
        <f t="array" ref="T1380">MAX(IF((ContinuousStatsTable[GroupByKey]=ContinuousStatsTable[[#This Row],[GroupByKey]]),(ContinuousStatsTable[GroupByKey]=ContinuousStatsTable[[#This Row],[GroupByKey]])*ContinuousStatsTable[Average]))</f>
        <v>0</v>
      </c>
      <c r="U1380" s="5">
        <f>IF((ContinuousStatsTable[[#This Row],[RepsRequested]]&gt;1),ContinuousStatsTable[[#This Row],[HalfWidth]],ContinuousStatsTable[[#This Row],[BatchMeansHalfWidth]])</f>
        <v>0</v>
      </c>
    </row>
    <row r="1381" spans="1:21" x14ac:dyDescent="0.35">
      <c r="A1381" t="s">
        <v>68</v>
      </c>
      <c r="B1381" t="s">
        <v>70</v>
      </c>
      <c r="C1381">
        <v>31</v>
      </c>
      <c r="D1381" t="s">
        <v>109</v>
      </c>
      <c r="E1381" t="s">
        <v>104</v>
      </c>
      <c r="F1381" t="s">
        <v>102</v>
      </c>
      <c r="G1381">
        <v>1</v>
      </c>
      <c r="H1381">
        <v>2E+20</v>
      </c>
      <c r="I1381">
        <v>1</v>
      </c>
      <c r="J1381">
        <v>1</v>
      </c>
      <c r="K1381">
        <v>1</v>
      </c>
      <c r="L1381">
        <v>0</v>
      </c>
      <c r="M138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381" s="5" cm="1">
        <f t="array" ref="N1381">MAX(IF((ProjectInfoTable[ProjectName]=ContinuousStatsTable[[#This Row],[ProjectName]]),(ProjectInfoTable[ProjectName]=ContinuousStatsTable[[#This Row],[ProjectName]])*ProjectInfoTable[NumberOfReplications]))</f>
        <v>40</v>
      </c>
      <c r="O1381" s="5" cm="1">
        <f t="array" ref="O1381">IFERROR(AVERAGE(IF((ContinuousStatsTable[GroupByKey]=ContinuousStatsTable[[#This Row],[GroupByKey]]),(ContinuousStatsTable[GroupByKey]=ContinuousStatsTable[[#This Row],[GroupByKey]])*ContinuousStatsTable[Average])),0)</f>
        <v>1</v>
      </c>
      <c r="P1381" s="5" cm="1">
        <f t="array" ref="P1381">IFERROR(_xlfn.STDEV.S(IF((ContinuousStatsTable[GroupByKey]=ContinuousStatsTable[[#This Row],[GroupByKey]]),(ContinuousStatsTable[GroupByKey]=ContinuousStatsTable[[#This Row],[GroupByKey]])*ContinuousStatsTable[Average])),0)</f>
        <v>0</v>
      </c>
      <c r="Q1381" s="5" cm="1">
        <f t="array" ref="Q1381">MAX(IF((ProjectInfoTable[ProjectName]=ContinuousStatsTable[[#This Row],[ProjectName]]),(ProjectInfoTable[ProjectName]=ContinuousStatsTable[[#This Row],[ProjectName]])*ProjectInfoTable[ConfidenceInterval]))</f>
        <v>0.95</v>
      </c>
      <c r="R1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1" s="5" cm="1">
        <f t="array" ref="S1381">MIN(IF((ContinuousStatsTable[GroupByKey]=ContinuousStatsTable[[#This Row],[GroupByKey]]),(ContinuousStatsTable[GroupByKey]=ContinuousStatsTable[[#This Row],[GroupByKey]])*ContinuousStatsTable[Average]))</f>
        <v>1</v>
      </c>
      <c r="T1381" s="5" cm="1">
        <f t="array" ref="T1381">MAX(IF((ContinuousStatsTable[GroupByKey]=ContinuousStatsTable[[#This Row],[GroupByKey]]),(ContinuousStatsTable[GroupByKey]=ContinuousStatsTable[[#This Row],[GroupByKey]])*ContinuousStatsTable[Average]))</f>
        <v>1</v>
      </c>
      <c r="U1381" s="5">
        <f>IF((ContinuousStatsTable[[#This Row],[RepsRequested]]&gt;1),ContinuousStatsTable[[#This Row],[HalfWidth]],ContinuousStatsTable[[#This Row],[BatchMeansHalfWidth]])</f>
        <v>0</v>
      </c>
    </row>
    <row r="1382" spans="1:21" x14ac:dyDescent="0.35">
      <c r="A1382" t="s">
        <v>68</v>
      </c>
      <c r="B1382" t="s">
        <v>70</v>
      </c>
      <c r="C1382">
        <v>31</v>
      </c>
      <c r="D1382" t="s">
        <v>110</v>
      </c>
      <c r="E1382" t="s">
        <v>101</v>
      </c>
      <c r="F1382" t="s">
        <v>102</v>
      </c>
      <c r="G1382">
        <v>0</v>
      </c>
      <c r="H1382">
        <v>2E+20</v>
      </c>
      <c r="I1382">
        <v>0</v>
      </c>
      <c r="J1382">
        <v>0</v>
      </c>
      <c r="K1382">
        <v>0</v>
      </c>
      <c r="L1382">
        <v>0</v>
      </c>
      <c r="M138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382" s="5" cm="1">
        <f t="array" ref="N1382">MAX(IF((ProjectInfoTable[ProjectName]=ContinuousStatsTable[[#This Row],[ProjectName]]),(ProjectInfoTable[ProjectName]=ContinuousStatsTable[[#This Row],[ProjectName]])*ProjectInfoTable[NumberOfReplications]))</f>
        <v>40</v>
      </c>
      <c r="O1382" s="5" cm="1">
        <f t="array" ref="O1382">IFERROR(AVERAGE(IF((ContinuousStatsTable[GroupByKey]=ContinuousStatsTable[[#This Row],[GroupByKey]]),(ContinuousStatsTable[GroupByKey]=ContinuousStatsTable[[#This Row],[GroupByKey]])*ContinuousStatsTable[Average])),0)</f>
        <v>0</v>
      </c>
      <c r="P1382" s="5" cm="1">
        <f t="array" ref="P1382">IFERROR(_xlfn.STDEV.S(IF((ContinuousStatsTable[GroupByKey]=ContinuousStatsTable[[#This Row],[GroupByKey]]),(ContinuousStatsTable[GroupByKey]=ContinuousStatsTable[[#This Row],[GroupByKey]])*ContinuousStatsTable[Average])),0)</f>
        <v>0</v>
      </c>
      <c r="Q1382" s="5" cm="1">
        <f t="array" ref="Q1382">MAX(IF((ProjectInfoTable[ProjectName]=ContinuousStatsTable[[#This Row],[ProjectName]]),(ProjectInfoTable[ProjectName]=ContinuousStatsTable[[#This Row],[ProjectName]])*ProjectInfoTable[ConfidenceInterval]))</f>
        <v>0.95</v>
      </c>
      <c r="R1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2" s="5" cm="1">
        <f t="array" ref="S1382">MIN(IF((ContinuousStatsTable[GroupByKey]=ContinuousStatsTable[[#This Row],[GroupByKey]]),(ContinuousStatsTable[GroupByKey]=ContinuousStatsTable[[#This Row],[GroupByKey]])*ContinuousStatsTable[Average]))</f>
        <v>0</v>
      </c>
      <c r="T1382" s="5" cm="1">
        <f t="array" ref="T1382">MAX(IF((ContinuousStatsTable[GroupByKey]=ContinuousStatsTable[[#This Row],[GroupByKey]]),(ContinuousStatsTable[GroupByKey]=ContinuousStatsTable[[#This Row],[GroupByKey]])*ContinuousStatsTable[Average]))</f>
        <v>0</v>
      </c>
      <c r="U1382" s="5">
        <f>IF((ContinuousStatsTable[[#This Row],[RepsRequested]]&gt;1),ContinuousStatsTable[[#This Row],[HalfWidth]],ContinuousStatsTable[[#This Row],[BatchMeansHalfWidth]])</f>
        <v>0</v>
      </c>
    </row>
    <row r="1383" spans="1:21" x14ac:dyDescent="0.35">
      <c r="A1383" t="s">
        <v>68</v>
      </c>
      <c r="B1383" t="s">
        <v>70</v>
      </c>
      <c r="C1383">
        <v>31</v>
      </c>
      <c r="D1383" t="s">
        <v>110</v>
      </c>
      <c r="E1383" t="s">
        <v>103</v>
      </c>
      <c r="F1383" t="s">
        <v>102</v>
      </c>
      <c r="G1383">
        <v>0</v>
      </c>
      <c r="H1383">
        <v>2E+20</v>
      </c>
      <c r="I1383">
        <v>0</v>
      </c>
      <c r="J1383">
        <v>0</v>
      </c>
      <c r="K1383">
        <v>0</v>
      </c>
      <c r="L1383">
        <v>0</v>
      </c>
      <c r="M138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383" s="5" cm="1">
        <f t="array" ref="N1383">MAX(IF((ProjectInfoTable[ProjectName]=ContinuousStatsTable[[#This Row],[ProjectName]]),(ProjectInfoTable[ProjectName]=ContinuousStatsTable[[#This Row],[ProjectName]])*ProjectInfoTable[NumberOfReplications]))</f>
        <v>40</v>
      </c>
      <c r="O1383" s="5" cm="1">
        <f t="array" ref="O1383">IFERROR(AVERAGE(IF((ContinuousStatsTable[GroupByKey]=ContinuousStatsTable[[#This Row],[GroupByKey]]),(ContinuousStatsTable[GroupByKey]=ContinuousStatsTable[[#This Row],[GroupByKey]])*ContinuousStatsTable[Average])),0)</f>
        <v>0</v>
      </c>
      <c r="P1383" s="5" cm="1">
        <f t="array" ref="P1383">IFERROR(_xlfn.STDEV.S(IF((ContinuousStatsTable[GroupByKey]=ContinuousStatsTable[[#This Row],[GroupByKey]]),(ContinuousStatsTable[GroupByKey]=ContinuousStatsTable[[#This Row],[GroupByKey]])*ContinuousStatsTable[Average])),0)</f>
        <v>0</v>
      </c>
      <c r="Q1383" s="5" cm="1">
        <f t="array" ref="Q1383">MAX(IF((ProjectInfoTable[ProjectName]=ContinuousStatsTable[[#This Row],[ProjectName]]),(ProjectInfoTable[ProjectName]=ContinuousStatsTable[[#This Row],[ProjectName]])*ProjectInfoTable[ConfidenceInterval]))</f>
        <v>0.95</v>
      </c>
      <c r="R1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3" s="5" cm="1">
        <f t="array" ref="S1383">MIN(IF((ContinuousStatsTable[GroupByKey]=ContinuousStatsTable[[#This Row],[GroupByKey]]),(ContinuousStatsTable[GroupByKey]=ContinuousStatsTable[[#This Row],[GroupByKey]])*ContinuousStatsTable[Average]))</f>
        <v>0</v>
      </c>
      <c r="T1383" s="5" cm="1">
        <f t="array" ref="T1383">MAX(IF((ContinuousStatsTable[GroupByKey]=ContinuousStatsTable[[#This Row],[GroupByKey]]),(ContinuousStatsTable[GroupByKey]=ContinuousStatsTable[[#This Row],[GroupByKey]])*ContinuousStatsTable[Average]))</f>
        <v>0</v>
      </c>
      <c r="U1383" s="5">
        <f>IF((ContinuousStatsTable[[#This Row],[RepsRequested]]&gt;1),ContinuousStatsTable[[#This Row],[HalfWidth]],ContinuousStatsTable[[#This Row],[BatchMeansHalfWidth]])</f>
        <v>0</v>
      </c>
    </row>
    <row r="1384" spans="1:21" x14ac:dyDescent="0.35">
      <c r="A1384" t="s">
        <v>68</v>
      </c>
      <c r="B1384" t="s">
        <v>70</v>
      </c>
      <c r="C1384">
        <v>31</v>
      </c>
      <c r="D1384" t="s">
        <v>110</v>
      </c>
      <c r="E1384" t="s">
        <v>104</v>
      </c>
      <c r="F1384" t="s">
        <v>102</v>
      </c>
      <c r="G1384">
        <v>1</v>
      </c>
      <c r="H1384">
        <v>2E+20</v>
      </c>
      <c r="I1384">
        <v>1</v>
      </c>
      <c r="J1384">
        <v>1</v>
      </c>
      <c r="K1384">
        <v>1</v>
      </c>
      <c r="L1384">
        <v>0</v>
      </c>
      <c r="M138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384" s="5" cm="1">
        <f t="array" ref="N1384">MAX(IF((ProjectInfoTable[ProjectName]=ContinuousStatsTable[[#This Row],[ProjectName]]),(ProjectInfoTable[ProjectName]=ContinuousStatsTable[[#This Row],[ProjectName]])*ProjectInfoTable[NumberOfReplications]))</f>
        <v>40</v>
      </c>
      <c r="O1384" s="5" cm="1">
        <f t="array" ref="O1384">IFERROR(AVERAGE(IF((ContinuousStatsTable[GroupByKey]=ContinuousStatsTable[[#This Row],[GroupByKey]]),(ContinuousStatsTable[GroupByKey]=ContinuousStatsTable[[#This Row],[GroupByKey]])*ContinuousStatsTable[Average])),0)</f>
        <v>1</v>
      </c>
      <c r="P1384" s="5" cm="1">
        <f t="array" ref="P1384">IFERROR(_xlfn.STDEV.S(IF((ContinuousStatsTable[GroupByKey]=ContinuousStatsTable[[#This Row],[GroupByKey]]),(ContinuousStatsTable[GroupByKey]=ContinuousStatsTable[[#This Row],[GroupByKey]])*ContinuousStatsTable[Average])),0)</f>
        <v>0</v>
      </c>
      <c r="Q1384" s="5" cm="1">
        <f t="array" ref="Q1384">MAX(IF((ProjectInfoTable[ProjectName]=ContinuousStatsTable[[#This Row],[ProjectName]]),(ProjectInfoTable[ProjectName]=ContinuousStatsTable[[#This Row],[ProjectName]])*ProjectInfoTable[ConfidenceInterval]))</f>
        <v>0.95</v>
      </c>
      <c r="R1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4" s="5" cm="1">
        <f t="array" ref="S1384">MIN(IF((ContinuousStatsTable[GroupByKey]=ContinuousStatsTable[[#This Row],[GroupByKey]]),(ContinuousStatsTable[GroupByKey]=ContinuousStatsTable[[#This Row],[GroupByKey]])*ContinuousStatsTable[Average]))</f>
        <v>1</v>
      </c>
      <c r="T1384" s="5" cm="1">
        <f t="array" ref="T1384">MAX(IF((ContinuousStatsTable[GroupByKey]=ContinuousStatsTable[[#This Row],[GroupByKey]]),(ContinuousStatsTable[GroupByKey]=ContinuousStatsTable[[#This Row],[GroupByKey]])*ContinuousStatsTable[Average]))</f>
        <v>1</v>
      </c>
      <c r="U1384" s="5">
        <f>IF((ContinuousStatsTable[[#This Row],[RepsRequested]]&gt;1),ContinuousStatsTable[[#This Row],[HalfWidth]],ContinuousStatsTable[[#This Row],[BatchMeansHalfWidth]])</f>
        <v>0</v>
      </c>
    </row>
    <row r="1385" spans="1:21" x14ac:dyDescent="0.35">
      <c r="A1385" t="s">
        <v>68</v>
      </c>
      <c r="B1385" t="s">
        <v>70</v>
      </c>
      <c r="C1385">
        <v>31</v>
      </c>
      <c r="D1385" t="s">
        <v>111</v>
      </c>
      <c r="E1385" t="s">
        <v>101</v>
      </c>
      <c r="F1385" t="s">
        <v>102</v>
      </c>
      <c r="G1385">
        <v>0</v>
      </c>
      <c r="H1385">
        <v>2E+20</v>
      </c>
      <c r="I1385">
        <v>0</v>
      </c>
      <c r="J1385">
        <v>0</v>
      </c>
      <c r="K1385">
        <v>0</v>
      </c>
      <c r="L1385">
        <v>0</v>
      </c>
      <c r="M138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385" s="5" cm="1">
        <f t="array" ref="N1385">MAX(IF((ProjectInfoTable[ProjectName]=ContinuousStatsTable[[#This Row],[ProjectName]]),(ProjectInfoTable[ProjectName]=ContinuousStatsTable[[#This Row],[ProjectName]])*ProjectInfoTable[NumberOfReplications]))</f>
        <v>40</v>
      </c>
      <c r="O1385" s="5" cm="1">
        <f t="array" ref="O1385">IFERROR(AVERAGE(IF((ContinuousStatsTable[GroupByKey]=ContinuousStatsTable[[#This Row],[GroupByKey]]),(ContinuousStatsTable[GroupByKey]=ContinuousStatsTable[[#This Row],[GroupByKey]])*ContinuousStatsTable[Average])),0)</f>
        <v>0</v>
      </c>
      <c r="P1385" s="5" cm="1">
        <f t="array" ref="P1385">IFERROR(_xlfn.STDEV.S(IF((ContinuousStatsTable[GroupByKey]=ContinuousStatsTable[[#This Row],[GroupByKey]]),(ContinuousStatsTable[GroupByKey]=ContinuousStatsTable[[#This Row],[GroupByKey]])*ContinuousStatsTable[Average])),0)</f>
        <v>0</v>
      </c>
      <c r="Q1385" s="5" cm="1">
        <f t="array" ref="Q1385">MAX(IF((ProjectInfoTable[ProjectName]=ContinuousStatsTable[[#This Row],[ProjectName]]),(ProjectInfoTable[ProjectName]=ContinuousStatsTable[[#This Row],[ProjectName]])*ProjectInfoTable[ConfidenceInterval]))</f>
        <v>0.95</v>
      </c>
      <c r="R1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5" s="5" cm="1">
        <f t="array" ref="S1385">MIN(IF((ContinuousStatsTable[GroupByKey]=ContinuousStatsTable[[#This Row],[GroupByKey]]),(ContinuousStatsTable[GroupByKey]=ContinuousStatsTable[[#This Row],[GroupByKey]])*ContinuousStatsTable[Average]))</f>
        <v>0</v>
      </c>
      <c r="T1385" s="5" cm="1">
        <f t="array" ref="T1385">MAX(IF((ContinuousStatsTable[GroupByKey]=ContinuousStatsTable[[#This Row],[GroupByKey]]),(ContinuousStatsTable[GroupByKey]=ContinuousStatsTable[[#This Row],[GroupByKey]])*ContinuousStatsTable[Average]))</f>
        <v>0</v>
      </c>
      <c r="U1385" s="5">
        <f>IF((ContinuousStatsTable[[#This Row],[RepsRequested]]&gt;1),ContinuousStatsTable[[#This Row],[HalfWidth]],ContinuousStatsTable[[#This Row],[BatchMeansHalfWidth]])</f>
        <v>0</v>
      </c>
    </row>
    <row r="1386" spans="1:21" x14ac:dyDescent="0.35">
      <c r="A1386" t="s">
        <v>68</v>
      </c>
      <c r="B1386" t="s">
        <v>70</v>
      </c>
      <c r="C1386">
        <v>31</v>
      </c>
      <c r="D1386" t="s">
        <v>111</v>
      </c>
      <c r="E1386" t="s">
        <v>103</v>
      </c>
      <c r="F1386" t="s">
        <v>102</v>
      </c>
      <c r="G1386">
        <v>0</v>
      </c>
      <c r="H1386">
        <v>2E+20</v>
      </c>
      <c r="I1386">
        <v>0</v>
      </c>
      <c r="J1386">
        <v>0</v>
      </c>
      <c r="K1386">
        <v>0</v>
      </c>
      <c r="L1386">
        <v>0</v>
      </c>
      <c r="M138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386" s="5" cm="1">
        <f t="array" ref="N1386">MAX(IF((ProjectInfoTable[ProjectName]=ContinuousStatsTable[[#This Row],[ProjectName]]),(ProjectInfoTable[ProjectName]=ContinuousStatsTable[[#This Row],[ProjectName]])*ProjectInfoTable[NumberOfReplications]))</f>
        <v>40</v>
      </c>
      <c r="O1386" s="5" cm="1">
        <f t="array" ref="O1386">IFERROR(AVERAGE(IF((ContinuousStatsTable[GroupByKey]=ContinuousStatsTable[[#This Row],[GroupByKey]]),(ContinuousStatsTable[GroupByKey]=ContinuousStatsTable[[#This Row],[GroupByKey]])*ContinuousStatsTable[Average])),0)</f>
        <v>0</v>
      </c>
      <c r="P1386" s="5" cm="1">
        <f t="array" ref="P1386">IFERROR(_xlfn.STDEV.S(IF((ContinuousStatsTable[GroupByKey]=ContinuousStatsTable[[#This Row],[GroupByKey]]),(ContinuousStatsTable[GroupByKey]=ContinuousStatsTable[[#This Row],[GroupByKey]])*ContinuousStatsTable[Average])),0)</f>
        <v>0</v>
      </c>
      <c r="Q1386" s="5" cm="1">
        <f t="array" ref="Q1386">MAX(IF((ProjectInfoTable[ProjectName]=ContinuousStatsTable[[#This Row],[ProjectName]]),(ProjectInfoTable[ProjectName]=ContinuousStatsTable[[#This Row],[ProjectName]])*ProjectInfoTable[ConfidenceInterval]))</f>
        <v>0.95</v>
      </c>
      <c r="R1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6" s="5" cm="1">
        <f t="array" ref="S1386">MIN(IF((ContinuousStatsTable[GroupByKey]=ContinuousStatsTable[[#This Row],[GroupByKey]]),(ContinuousStatsTable[GroupByKey]=ContinuousStatsTable[[#This Row],[GroupByKey]])*ContinuousStatsTable[Average]))</f>
        <v>0</v>
      </c>
      <c r="T1386" s="5" cm="1">
        <f t="array" ref="T1386">MAX(IF((ContinuousStatsTable[GroupByKey]=ContinuousStatsTable[[#This Row],[GroupByKey]]),(ContinuousStatsTable[GroupByKey]=ContinuousStatsTable[[#This Row],[GroupByKey]])*ContinuousStatsTable[Average]))</f>
        <v>0</v>
      </c>
      <c r="U1386" s="5">
        <f>IF((ContinuousStatsTable[[#This Row],[RepsRequested]]&gt;1),ContinuousStatsTable[[#This Row],[HalfWidth]],ContinuousStatsTable[[#This Row],[BatchMeansHalfWidth]])</f>
        <v>0</v>
      </c>
    </row>
    <row r="1387" spans="1:21" x14ac:dyDescent="0.35">
      <c r="A1387" t="s">
        <v>68</v>
      </c>
      <c r="B1387" t="s">
        <v>70</v>
      </c>
      <c r="C1387">
        <v>31</v>
      </c>
      <c r="D1387" t="s">
        <v>111</v>
      </c>
      <c r="E1387" t="s">
        <v>104</v>
      </c>
      <c r="F1387" t="s">
        <v>102</v>
      </c>
      <c r="G1387">
        <v>3</v>
      </c>
      <c r="H1387">
        <v>2E+20</v>
      </c>
      <c r="I1387">
        <v>3</v>
      </c>
      <c r="J1387">
        <v>3</v>
      </c>
      <c r="K1387">
        <v>3</v>
      </c>
      <c r="L1387">
        <v>0</v>
      </c>
      <c r="M138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387" s="5" cm="1">
        <f t="array" ref="N1387">MAX(IF((ProjectInfoTable[ProjectName]=ContinuousStatsTable[[#This Row],[ProjectName]]),(ProjectInfoTable[ProjectName]=ContinuousStatsTable[[#This Row],[ProjectName]])*ProjectInfoTable[NumberOfReplications]))</f>
        <v>40</v>
      </c>
      <c r="O1387" s="5" cm="1">
        <f t="array" ref="O1387">IFERROR(AVERAGE(IF((ContinuousStatsTable[GroupByKey]=ContinuousStatsTable[[#This Row],[GroupByKey]]),(ContinuousStatsTable[GroupByKey]=ContinuousStatsTable[[#This Row],[GroupByKey]])*ContinuousStatsTable[Average])),0)</f>
        <v>3</v>
      </c>
      <c r="P1387" s="5" cm="1">
        <f t="array" ref="P1387">IFERROR(_xlfn.STDEV.S(IF((ContinuousStatsTable[GroupByKey]=ContinuousStatsTable[[#This Row],[GroupByKey]]),(ContinuousStatsTable[GroupByKey]=ContinuousStatsTable[[#This Row],[GroupByKey]])*ContinuousStatsTable[Average])),0)</f>
        <v>0</v>
      </c>
      <c r="Q1387" s="5" cm="1">
        <f t="array" ref="Q1387">MAX(IF((ProjectInfoTable[ProjectName]=ContinuousStatsTable[[#This Row],[ProjectName]]),(ProjectInfoTable[ProjectName]=ContinuousStatsTable[[#This Row],[ProjectName]])*ProjectInfoTable[ConfidenceInterval]))</f>
        <v>0.95</v>
      </c>
      <c r="R1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7" s="5" cm="1">
        <f t="array" ref="S1387">MIN(IF((ContinuousStatsTable[GroupByKey]=ContinuousStatsTable[[#This Row],[GroupByKey]]),(ContinuousStatsTable[GroupByKey]=ContinuousStatsTable[[#This Row],[GroupByKey]])*ContinuousStatsTable[Average]))</f>
        <v>3</v>
      </c>
      <c r="T1387" s="5" cm="1">
        <f t="array" ref="T1387">MAX(IF((ContinuousStatsTable[GroupByKey]=ContinuousStatsTable[[#This Row],[GroupByKey]]),(ContinuousStatsTable[GroupByKey]=ContinuousStatsTable[[#This Row],[GroupByKey]])*ContinuousStatsTable[Average]))</f>
        <v>3</v>
      </c>
      <c r="U1387" s="5">
        <f>IF((ContinuousStatsTable[[#This Row],[RepsRequested]]&gt;1),ContinuousStatsTable[[#This Row],[HalfWidth]],ContinuousStatsTable[[#This Row],[BatchMeansHalfWidth]])</f>
        <v>0</v>
      </c>
    </row>
    <row r="1388" spans="1:21" x14ac:dyDescent="0.35">
      <c r="A1388" t="s">
        <v>68</v>
      </c>
      <c r="B1388" t="s">
        <v>70</v>
      </c>
      <c r="C1388">
        <v>31</v>
      </c>
      <c r="D1388" t="s">
        <v>112</v>
      </c>
      <c r="E1388" t="s">
        <v>101</v>
      </c>
      <c r="F1388" t="s">
        <v>102</v>
      </c>
      <c r="G1388">
        <v>0.14021717729842501</v>
      </c>
      <c r="H1388">
        <v>2E+20</v>
      </c>
      <c r="I1388">
        <v>0</v>
      </c>
      <c r="J1388">
        <v>1</v>
      </c>
      <c r="K1388">
        <v>0.16666666666666699</v>
      </c>
      <c r="L1388">
        <v>0</v>
      </c>
      <c r="M138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388" s="5" cm="1">
        <f t="array" ref="N1388">MAX(IF((ProjectInfoTable[ProjectName]=ContinuousStatsTable[[#This Row],[ProjectName]]),(ProjectInfoTable[ProjectName]=ContinuousStatsTable[[#This Row],[ProjectName]])*ProjectInfoTable[NumberOfReplications]))</f>
        <v>40</v>
      </c>
      <c r="O1388" s="5" cm="1">
        <f t="array" ref="O138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388" s="5" cm="1">
        <f t="array" ref="P138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388" s="5" cm="1">
        <f t="array" ref="Q1388">MAX(IF((ProjectInfoTable[ProjectName]=ContinuousStatsTable[[#This Row],[ProjectName]]),(ProjectInfoTable[ProjectName]=ContinuousStatsTable[[#This Row],[ProjectName]])*ProjectInfoTable[ConfidenceInterval]))</f>
        <v>0.95</v>
      </c>
      <c r="R1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388" s="5" cm="1">
        <f t="array" ref="S1388">MIN(IF((ContinuousStatsTable[GroupByKey]=ContinuousStatsTable[[#This Row],[GroupByKey]]),(ContinuousStatsTable[GroupByKey]=ContinuousStatsTable[[#This Row],[GroupByKey]])*ContinuousStatsTable[Average]))</f>
        <v>2.6917362930432401E-2</v>
      </c>
      <c r="T1388" s="5" cm="1">
        <f t="array" ref="T1388">MAX(IF((ContinuousStatsTable[GroupByKey]=ContinuousStatsTable[[#This Row],[GroupByKey]]),(ContinuousStatsTable[GroupByKey]=ContinuousStatsTable[[#This Row],[GroupByKey]])*ContinuousStatsTable[Average]))</f>
        <v>0.16976135707510301</v>
      </c>
      <c r="U1388" s="5">
        <f>IF((ContinuousStatsTable[[#This Row],[RepsRequested]]&gt;1),ContinuousStatsTable[[#This Row],[HalfWidth]],ContinuousStatsTable[[#This Row],[BatchMeansHalfWidth]])</f>
        <v>9.6705244070255485E-3</v>
      </c>
    </row>
    <row r="1389" spans="1:21" x14ac:dyDescent="0.35">
      <c r="A1389" t="s">
        <v>68</v>
      </c>
      <c r="B1389" t="s">
        <v>70</v>
      </c>
      <c r="C1389">
        <v>31</v>
      </c>
      <c r="D1389" t="s">
        <v>112</v>
      </c>
      <c r="E1389" t="s">
        <v>103</v>
      </c>
      <c r="F1389" t="s">
        <v>102</v>
      </c>
      <c r="G1389">
        <v>3.3085121660158898</v>
      </c>
      <c r="H1389">
        <v>2E+20</v>
      </c>
      <c r="I1389">
        <v>0</v>
      </c>
      <c r="J1389">
        <v>20</v>
      </c>
      <c r="K1389">
        <v>8</v>
      </c>
      <c r="L1389">
        <v>0</v>
      </c>
      <c r="M138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389" s="5" cm="1">
        <f t="array" ref="N1389">MAX(IF((ProjectInfoTable[ProjectName]=ContinuousStatsTable[[#This Row],[ProjectName]]),(ProjectInfoTable[ProjectName]=ContinuousStatsTable[[#This Row],[ProjectName]])*ProjectInfoTable[NumberOfReplications]))</f>
        <v>40</v>
      </c>
      <c r="O1389" s="5" cm="1">
        <f t="array" ref="O138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389" s="5" cm="1">
        <f t="array" ref="P138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389" s="5" cm="1">
        <f t="array" ref="Q1389">MAX(IF((ProjectInfoTable[ProjectName]=ContinuousStatsTable[[#This Row],[ProjectName]]),(ProjectInfoTable[ProjectName]=ContinuousStatsTable[[#This Row],[ProjectName]])*ProjectInfoTable[ConfidenceInterval]))</f>
        <v>0.95</v>
      </c>
      <c r="R1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389" s="5" cm="1">
        <f t="array" ref="S1389">MIN(IF((ContinuousStatsTable[GroupByKey]=ContinuousStatsTable[[#This Row],[GroupByKey]]),(ContinuousStatsTable[GroupByKey]=ContinuousStatsTable[[#This Row],[GroupByKey]])*ContinuousStatsTable[Average]))</f>
        <v>1.2588231451035701</v>
      </c>
      <c r="T1389" s="5" cm="1">
        <f t="array" ref="T1389">MAX(IF((ContinuousStatsTable[GroupByKey]=ContinuousStatsTable[[#This Row],[GroupByKey]]),(ContinuousStatsTable[GroupByKey]=ContinuousStatsTable[[#This Row],[GroupByKey]])*ContinuousStatsTable[Average]))</f>
        <v>4.9134925203039197</v>
      </c>
      <c r="U1389" s="5">
        <f>IF((ContinuousStatsTable[[#This Row],[RepsRequested]]&gt;1),ContinuousStatsTable[[#This Row],[HalfWidth]],ContinuousStatsTable[[#This Row],[BatchMeansHalfWidth]])</f>
        <v>0.23893952850585826</v>
      </c>
    </row>
    <row r="1390" spans="1:21" x14ac:dyDescent="0.35">
      <c r="A1390" t="s">
        <v>68</v>
      </c>
      <c r="B1390" t="s">
        <v>70</v>
      </c>
      <c r="C1390">
        <v>31</v>
      </c>
      <c r="D1390" t="s">
        <v>112</v>
      </c>
      <c r="E1390" t="s">
        <v>104</v>
      </c>
      <c r="F1390" t="s">
        <v>102</v>
      </c>
      <c r="G1390">
        <v>39.9070787427368</v>
      </c>
      <c r="H1390">
        <v>2E+20</v>
      </c>
      <c r="I1390">
        <v>0</v>
      </c>
      <c r="J1390">
        <v>48</v>
      </c>
      <c r="K1390">
        <v>48</v>
      </c>
      <c r="L1390">
        <v>0</v>
      </c>
      <c r="M139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390" s="5" cm="1">
        <f t="array" ref="N1390">MAX(IF((ProjectInfoTable[ProjectName]=ContinuousStatsTable[[#This Row],[ProjectName]]),(ProjectInfoTable[ProjectName]=ContinuousStatsTable[[#This Row],[ProjectName]])*ProjectInfoTable[NumberOfReplications]))</f>
        <v>40</v>
      </c>
      <c r="O1390" s="5" cm="1">
        <f t="array" ref="O139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390" s="5" cm="1">
        <f t="array" ref="P139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390" s="5" cm="1">
        <f t="array" ref="Q1390">MAX(IF((ProjectInfoTable[ProjectName]=ContinuousStatsTable[[#This Row],[ProjectName]]),(ProjectInfoTable[ProjectName]=ContinuousStatsTable[[#This Row],[ProjectName]])*ProjectInfoTable[ConfidenceInterval]))</f>
        <v>0.95</v>
      </c>
      <c r="R1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390" s="5" cm="1">
        <f t="array" ref="S1390">MIN(IF((ContinuousStatsTable[GroupByKey]=ContinuousStatsTable[[#This Row],[GroupByKey]]),(ContinuousStatsTable[GroupByKey]=ContinuousStatsTable[[#This Row],[GroupByKey]])*ContinuousStatsTable[Average]))</f>
        <v>39.319148936170201</v>
      </c>
      <c r="T1390" s="5" cm="1">
        <f t="array" ref="T1390">MAX(IF((ContinuousStatsTable[GroupByKey]=ContinuousStatsTable[[#This Row],[GroupByKey]]),(ContinuousStatsTable[GroupByKey]=ContinuousStatsTable[[#This Row],[GroupByKey]])*ContinuousStatsTable[Average]))</f>
        <v>43.914893617021299</v>
      </c>
      <c r="U1390" s="5">
        <f>IF((ContinuousStatsTable[[#This Row],[RepsRequested]]&gt;1),ContinuousStatsTable[[#This Row],[HalfWidth]],ContinuousStatsTable[[#This Row],[BatchMeansHalfWidth]])</f>
        <v>0.37377625497939559</v>
      </c>
    </row>
    <row r="1391" spans="1:21" x14ac:dyDescent="0.35">
      <c r="A1391" t="s">
        <v>68</v>
      </c>
      <c r="B1391" t="s">
        <v>70</v>
      </c>
      <c r="C1391">
        <v>31</v>
      </c>
      <c r="D1391" t="s">
        <v>113</v>
      </c>
      <c r="E1391" t="s">
        <v>101</v>
      </c>
      <c r="F1391" t="s">
        <v>102</v>
      </c>
      <c r="G1391">
        <v>4.0007825401026403E-2</v>
      </c>
      <c r="H1391">
        <v>1.47956717782439E-2</v>
      </c>
      <c r="I1391">
        <v>0</v>
      </c>
      <c r="J1391">
        <v>1</v>
      </c>
      <c r="K1391">
        <v>0</v>
      </c>
      <c r="L1391">
        <v>0</v>
      </c>
      <c r="M139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391" s="5" cm="1">
        <f t="array" ref="N1391">MAX(IF((ProjectInfoTable[ProjectName]=ContinuousStatsTable[[#This Row],[ProjectName]]),(ProjectInfoTable[ProjectName]=ContinuousStatsTable[[#This Row],[ProjectName]])*ProjectInfoTable[NumberOfReplications]))</f>
        <v>40</v>
      </c>
      <c r="O1391" s="5" cm="1">
        <f t="array" ref="O139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391" s="5" cm="1">
        <f t="array" ref="P139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391" s="5" cm="1">
        <f t="array" ref="Q1391">MAX(IF((ProjectInfoTable[ProjectName]=ContinuousStatsTable[[#This Row],[ProjectName]]),(ProjectInfoTable[ProjectName]=ContinuousStatsTable[[#This Row],[ProjectName]])*ProjectInfoTable[ConfidenceInterval]))</f>
        <v>0.95</v>
      </c>
      <c r="R1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391" s="5" cm="1">
        <f t="array" ref="S1391">MIN(IF((ContinuousStatsTable[GroupByKey]=ContinuousStatsTable[[#This Row],[GroupByKey]]),(ContinuousStatsTable[GroupByKey]=ContinuousStatsTable[[#This Row],[GroupByKey]])*ContinuousStatsTable[Average]))</f>
        <v>1.9285676078063401E-2</v>
      </c>
      <c r="T1391" s="5" cm="1">
        <f t="array" ref="T1391">MAX(IF((ContinuousStatsTable[GroupByKey]=ContinuousStatsTable[[#This Row],[GroupByKey]]),(ContinuousStatsTable[GroupByKey]=ContinuousStatsTable[[#This Row],[GroupByKey]])*ContinuousStatsTable[Average]))</f>
        <v>4.8625620211652898E-2</v>
      </c>
      <c r="U1391" s="5">
        <f>IF((ContinuousStatsTable[[#This Row],[RepsRequested]]&gt;1),ContinuousStatsTable[[#This Row],[HalfWidth]],ContinuousStatsTable[[#This Row],[BatchMeansHalfWidth]])</f>
        <v>2.3250169252848917E-3</v>
      </c>
    </row>
    <row r="1392" spans="1:21" x14ac:dyDescent="0.35">
      <c r="A1392" t="s">
        <v>68</v>
      </c>
      <c r="B1392" t="s">
        <v>70</v>
      </c>
      <c r="C1392">
        <v>31</v>
      </c>
      <c r="D1392" t="s">
        <v>113</v>
      </c>
      <c r="E1392" t="s">
        <v>103</v>
      </c>
      <c r="F1392" t="s">
        <v>102</v>
      </c>
      <c r="G1392">
        <v>1.12524324399882</v>
      </c>
      <c r="H1392">
        <v>0.349179321974256</v>
      </c>
      <c r="I1392">
        <v>0</v>
      </c>
      <c r="J1392">
        <v>16</v>
      </c>
      <c r="K1392">
        <v>0</v>
      </c>
      <c r="L1392">
        <v>0</v>
      </c>
      <c r="M139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392" s="5" cm="1">
        <f t="array" ref="N1392">MAX(IF((ProjectInfoTable[ProjectName]=ContinuousStatsTable[[#This Row],[ProjectName]]),(ProjectInfoTable[ProjectName]=ContinuousStatsTable[[#This Row],[ProjectName]])*ProjectInfoTable[NumberOfReplications]))</f>
        <v>40</v>
      </c>
      <c r="O1392" s="5" cm="1">
        <f t="array" ref="O139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392" s="5" cm="1">
        <f t="array" ref="P139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392" s="5" cm="1">
        <f t="array" ref="Q1392">MAX(IF((ProjectInfoTable[ProjectName]=ContinuousStatsTable[[#This Row],[ProjectName]]),(ProjectInfoTable[ProjectName]=ContinuousStatsTable[[#This Row],[ProjectName]])*ProjectInfoTable[ConfidenceInterval]))</f>
        <v>0.95</v>
      </c>
      <c r="R1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392" s="5" cm="1">
        <f t="array" ref="S1392">MIN(IF((ContinuousStatsTable[GroupByKey]=ContinuousStatsTable[[#This Row],[GroupByKey]]),(ContinuousStatsTable[GroupByKey]=ContinuousStatsTable[[#This Row],[GroupByKey]])*ContinuousStatsTable[Average]))</f>
        <v>0.49501686695507002</v>
      </c>
      <c r="T1392" s="5" cm="1">
        <f t="array" ref="T1392">MAX(IF((ContinuousStatsTable[GroupByKey]=ContinuousStatsTable[[#This Row],[GroupByKey]]),(ContinuousStatsTable[GroupByKey]=ContinuousStatsTable[[#This Row],[GroupByKey]])*ContinuousStatsTable[Average]))</f>
        <v>1.34083283444468</v>
      </c>
      <c r="U1392" s="5">
        <f>IF((ContinuousStatsTable[[#This Row],[RepsRequested]]&gt;1),ContinuousStatsTable[[#This Row],[HalfWidth]],ContinuousStatsTable[[#This Row],[BatchMeansHalfWidth]])</f>
        <v>6.3703063430586918E-2</v>
      </c>
    </row>
    <row r="1393" spans="1:21" x14ac:dyDescent="0.35">
      <c r="A1393" t="s">
        <v>68</v>
      </c>
      <c r="B1393" t="s">
        <v>70</v>
      </c>
      <c r="C1393">
        <v>31</v>
      </c>
      <c r="D1393" t="s">
        <v>113</v>
      </c>
      <c r="E1393" t="s">
        <v>104</v>
      </c>
      <c r="F1393" t="s">
        <v>102</v>
      </c>
      <c r="G1393">
        <v>34.124341565847402</v>
      </c>
      <c r="H1393">
        <v>2E+20</v>
      </c>
      <c r="I1393">
        <v>0</v>
      </c>
      <c r="J1393">
        <v>36</v>
      </c>
      <c r="K1393">
        <v>36</v>
      </c>
      <c r="L1393">
        <v>0</v>
      </c>
      <c r="M139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393" s="5" cm="1">
        <f t="array" ref="N1393">MAX(IF((ProjectInfoTable[ProjectName]=ContinuousStatsTable[[#This Row],[ProjectName]]),(ProjectInfoTable[ProjectName]=ContinuousStatsTable[[#This Row],[ProjectName]])*ProjectInfoTable[NumberOfReplications]))</f>
        <v>40</v>
      </c>
      <c r="O1393" s="5" cm="1">
        <f t="array" ref="O139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393" s="5" cm="1">
        <f t="array" ref="P139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393" s="5" cm="1">
        <f t="array" ref="Q1393">MAX(IF((ProjectInfoTable[ProjectName]=ContinuousStatsTable[[#This Row],[ProjectName]]),(ProjectInfoTable[ProjectName]=ContinuousStatsTable[[#This Row],[ProjectName]])*ProjectInfoTable[ConfidenceInterval]))</f>
        <v>0.95</v>
      </c>
      <c r="R1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393" s="5" cm="1">
        <f t="array" ref="S1393">MIN(IF((ContinuousStatsTable[GroupByKey]=ContinuousStatsTable[[#This Row],[GroupByKey]]),(ContinuousStatsTable[GroupByKey]=ContinuousStatsTable[[#This Row],[GroupByKey]])*ContinuousStatsTable[Average]))</f>
        <v>33.840029614371403</v>
      </c>
      <c r="T1393" s="5" cm="1">
        <f t="array" ref="T1393">MAX(IF((ContinuousStatsTable[GroupByKey]=ContinuousStatsTable[[#This Row],[GroupByKey]]),(ContinuousStatsTable[GroupByKey]=ContinuousStatsTable[[#This Row],[GroupByKey]])*ContinuousStatsTable[Average]))</f>
        <v>34.468085106383</v>
      </c>
      <c r="U1393" s="5">
        <f>IF((ContinuousStatsTable[[#This Row],[RepsRequested]]&gt;1),ContinuousStatsTable[[#This Row],[HalfWidth]],ContinuousStatsTable[[#This Row],[BatchMeansHalfWidth]])</f>
        <v>5.7059994756210479E-2</v>
      </c>
    </row>
    <row r="1394" spans="1:21" x14ac:dyDescent="0.35">
      <c r="A1394" t="s">
        <v>68</v>
      </c>
      <c r="B1394" t="s">
        <v>70</v>
      </c>
      <c r="C1394">
        <v>31</v>
      </c>
      <c r="D1394" t="s">
        <v>114</v>
      </c>
      <c r="E1394" t="s">
        <v>101</v>
      </c>
      <c r="F1394" t="s">
        <v>102</v>
      </c>
      <c r="G1394">
        <v>8.2141599255993097E-2</v>
      </c>
      <c r="H1394">
        <v>2.4735767012723699E-2</v>
      </c>
      <c r="I1394">
        <v>0</v>
      </c>
      <c r="J1394">
        <v>1</v>
      </c>
      <c r="K1394">
        <v>2.7777777777777801E-2</v>
      </c>
      <c r="L1394">
        <v>0</v>
      </c>
      <c r="M139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394" s="5" cm="1">
        <f t="array" ref="N1394">MAX(IF((ProjectInfoTable[ProjectName]=ContinuousStatsTable[[#This Row],[ProjectName]]),(ProjectInfoTable[ProjectName]=ContinuousStatsTable[[#This Row],[ProjectName]])*ProjectInfoTable[NumberOfReplications]))</f>
        <v>40</v>
      </c>
      <c r="O1394" s="5" cm="1">
        <f t="array" ref="O139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394" s="5" cm="1">
        <f t="array" ref="P139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394" s="5" cm="1">
        <f t="array" ref="Q1394">MAX(IF((ProjectInfoTable[ProjectName]=ContinuousStatsTable[[#This Row],[ProjectName]]),(ProjectInfoTable[ProjectName]=ContinuousStatsTable[[#This Row],[ProjectName]])*ProjectInfoTable[ConfidenceInterval]))</f>
        <v>0.95</v>
      </c>
      <c r="R1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394" s="5" cm="1">
        <f t="array" ref="S1394">MIN(IF((ContinuousStatsTable[GroupByKey]=ContinuousStatsTable[[#This Row],[GroupByKey]]),(ContinuousStatsTable[GroupByKey]=ContinuousStatsTable[[#This Row],[GroupByKey]])*ContinuousStatsTable[Average]))</f>
        <v>5.2407092959504499E-2</v>
      </c>
      <c r="T1394" s="5" cm="1">
        <f t="array" ref="T1394">MAX(IF((ContinuousStatsTable[GroupByKey]=ContinuousStatsTable[[#This Row],[GroupByKey]]),(ContinuousStatsTable[GroupByKey]=ContinuousStatsTable[[#This Row],[GroupByKey]])*ContinuousStatsTable[Average]))</f>
        <v>0.13103116230963199</v>
      </c>
      <c r="U1394" s="5">
        <f>IF((ContinuousStatsTable[[#This Row],[RepsRequested]]&gt;1),ContinuousStatsTable[[#This Row],[HalfWidth]],ContinuousStatsTable[[#This Row],[BatchMeansHalfWidth]])</f>
        <v>7.2364318332914495E-3</v>
      </c>
    </row>
    <row r="1395" spans="1:21" x14ac:dyDescent="0.35">
      <c r="A1395" t="s">
        <v>68</v>
      </c>
      <c r="B1395" t="s">
        <v>70</v>
      </c>
      <c r="C1395">
        <v>31</v>
      </c>
      <c r="D1395" t="s">
        <v>114</v>
      </c>
      <c r="E1395" t="s">
        <v>103</v>
      </c>
      <c r="F1395" t="s">
        <v>102</v>
      </c>
      <c r="G1395">
        <v>2.8336948382859299</v>
      </c>
      <c r="H1395">
        <v>0.92850450389103101</v>
      </c>
      <c r="I1395">
        <v>0</v>
      </c>
      <c r="J1395">
        <v>16</v>
      </c>
      <c r="K1395">
        <v>1</v>
      </c>
      <c r="L1395">
        <v>0</v>
      </c>
      <c r="M139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395" s="5" cm="1">
        <f t="array" ref="N1395">MAX(IF((ProjectInfoTable[ProjectName]=ContinuousStatsTable[[#This Row],[ProjectName]]),(ProjectInfoTable[ProjectName]=ContinuousStatsTable[[#This Row],[ProjectName]])*ProjectInfoTable[NumberOfReplications]))</f>
        <v>40</v>
      </c>
      <c r="O1395" s="5" cm="1">
        <f t="array" ref="O139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395" s="5" cm="1">
        <f t="array" ref="P139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395" s="5" cm="1">
        <f t="array" ref="Q1395">MAX(IF((ProjectInfoTable[ProjectName]=ContinuousStatsTable[[#This Row],[ProjectName]]),(ProjectInfoTable[ProjectName]=ContinuousStatsTable[[#This Row],[ProjectName]])*ProjectInfoTable[ConfidenceInterval]))</f>
        <v>0.95</v>
      </c>
      <c r="R1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395" s="5" cm="1">
        <f t="array" ref="S1395">MIN(IF((ContinuousStatsTable[GroupByKey]=ContinuousStatsTable[[#This Row],[GroupByKey]]),(ContinuousStatsTable[GroupByKey]=ContinuousStatsTable[[#This Row],[GroupByKey]])*ContinuousStatsTable[Average]))</f>
        <v>1.4135292926674801</v>
      </c>
      <c r="T1395" s="5" cm="1">
        <f t="array" ref="T1395">MAX(IF((ContinuousStatsTable[GroupByKey]=ContinuousStatsTable[[#This Row],[GroupByKey]]),(ContinuousStatsTable[GroupByKey]=ContinuousStatsTable[[#This Row],[GroupByKey]])*ContinuousStatsTable[Average]))</f>
        <v>3.63156438765147</v>
      </c>
      <c r="U1395" s="5">
        <f>IF((ContinuousStatsTable[[#This Row],[RepsRequested]]&gt;1),ContinuousStatsTable[[#This Row],[HalfWidth]],ContinuousStatsTable[[#This Row],[BatchMeansHalfWidth]])</f>
        <v>0.17088156037632463</v>
      </c>
    </row>
    <row r="1396" spans="1:21" x14ac:dyDescent="0.35">
      <c r="A1396" t="s">
        <v>68</v>
      </c>
      <c r="B1396" t="s">
        <v>70</v>
      </c>
      <c r="C1396">
        <v>31</v>
      </c>
      <c r="D1396" t="s">
        <v>114</v>
      </c>
      <c r="E1396" t="s">
        <v>104</v>
      </c>
      <c r="F1396" t="s">
        <v>102</v>
      </c>
      <c r="G1396">
        <v>34.341156579026602</v>
      </c>
      <c r="H1396">
        <v>2E+20</v>
      </c>
      <c r="I1396">
        <v>0</v>
      </c>
      <c r="J1396">
        <v>36</v>
      </c>
      <c r="K1396">
        <v>36</v>
      </c>
      <c r="L1396">
        <v>0</v>
      </c>
      <c r="M139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396" s="5" cm="1">
        <f t="array" ref="N1396">MAX(IF((ProjectInfoTable[ProjectName]=ContinuousStatsTable[[#This Row],[ProjectName]]),(ProjectInfoTable[ProjectName]=ContinuousStatsTable[[#This Row],[ProjectName]])*ProjectInfoTable[NumberOfReplications]))</f>
        <v>40</v>
      </c>
      <c r="O1396" s="5" cm="1">
        <f t="array" ref="O139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396" s="5" cm="1">
        <f t="array" ref="P139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396" s="5" cm="1">
        <f t="array" ref="Q1396">MAX(IF((ProjectInfoTable[ProjectName]=ContinuousStatsTable[[#This Row],[ProjectName]]),(ProjectInfoTable[ProjectName]=ContinuousStatsTable[[#This Row],[ProjectName]])*ProjectInfoTable[ConfidenceInterval]))</f>
        <v>0.95</v>
      </c>
      <c r="R1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396" s="5" cm="1">
        <f t="array" ref="S1396">MIN(IF((ContinuousStatsTable[GroupByKey]=ContinuousStatsTable[[#This Row],[GroupByKey]]),(ContinuousStatsTable[GroupByKey]=ContinuousStatsTable[[#This Row],[GroupByKey]])*ContinuousStatsTable[Average]))</f>
        <v>32.66897321215</v>
      </c>
      <c r="T1396" s="5" cm="1">
        <f t="array" ref="T1396">MAX(IF((ContinuousStatsTable[GroupByKey]=ContinuousStatsTable[[#This Row],[GroupByKey]]),(ContinuousStatsTable[GroupByKey]=ContinuousStatsTable[[#This Row],[GroupByKey]])*ContinuousStatsTable[Average]))</f>
        <v>34.468085106383</v>
      </c>
      <c r="U1396" s="5">
        <f>IF((ContinuousStatsTable[[#This Row],[RepsRequested]]&gt;1),ContinuousStatsTable[[#This Row],[HalfWidth]],ContinuousStatsTable[[#This Row],[BatchMeansHalfWidth]])</f>
        <v>0.15911903310216846</v>
      </c>
    </row>
    <row r="1397" spans="1:21" x14ac:dyDescent="0.35">
      <c r="A1397" t="s">
        <v>68</v>
      </c>
      <c r="B1397" t="s">
        <v>70</v>
      </c>
      <c r="C1397">
        <v>32</v>
      </c>
      <c r="D1397" t="s">
        <v>71</v>
      </c>
      <c r="E1397" t="s">
        <v>98</v>
      </c>
      <c r="F1397" t="s">
        <v>73</v>
      </c>
      <c r="G1397">
        <v>0.39810019353189602</v>
      </c>
      <c r="H1397">
        <v>2E+20</v>
      </c>
      <c r="I1397">
        <v>0</v>
      </c>
      <c r="J1397">
        <v>17</v>
      </c>
      <c r="K1397">
        <v>0</v>
      </c>
      <c r="L1397">
        <v>0</v>
      </c>
      <c r="M139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397" s="5" cm="1">
        <f t="array" ref="N1397">MAX(IF((ProjectInfoTable[ProjectName]=ContinuousStatsTable[[#This Row],[ProjectName]]),(ProjectInfoTable[ProjectName]=ContinuousStatsTable[[#This Row],[ProjectName]])*ProjectInfoTable[NumberOfReplications]))</f>
        <v>40</v>
      </c>
      <c r="O1397" s="5" cm="1">
        <f t="array" ref="O139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397" s="5" cm="1">
        <f t="array" ref="P139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397" s="5" cm="1">
        <f t="array" ref="Q1397">MAX(IF((ProjectInfoTable[ProjectName]=ContinuousStatsTable[[#This Row],[ProjectName]]),(ProjectInfoTable[ProjectName]=ContinuousStatsTable[[#This Row],[ProjectName]])*ProjectInfoTable[ConfidenceInterval]))</f>
        <v>0.95</v>
      </c>
      <c r="R1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397" s="5" cm="1">
        <f t="array" ref="S1397">MIN(IF((ContinuousStatsTable[GroupByKey]=ContinuousStatsTable[[#This Row],[GroupByKey]]),(ContinuousStatsTable[GroupByKey]=ContinuousStatsTable[[#This Row],[GroupByKey]])*ContinuousStatsTable[Average]))</f>
        <v>0</v>
      </c>
      <c r="T1397" s="5" cm="1">
        <f t="array" ref="T1397">MAX(IF((ContinuousStatsTable[GroupByKey]=ContinuousStatsTable[[#This Row],[GroupByKey]]),(ContinuousStatsTable[GroupByKey]=ContinuousStatsTable[[#This Row],[GroupByKey]])*ContinuousStatsTable[Average]))</f>
        <v>0.39810019353189602</v>
      </c>
      <c r="U1397" s="5">
        <f>IF((ContinuousStatsTable[[#This Row],[RepsRequested]]&gt;1),ContinuousStatsTable[[#This Row],[HalfWidth]],ContinuousStatsTable[[#This Row],[BatchMeansHalfWidth]])</f>
        <v>3.517181568707349E-2</v>
      </c>
    </row>
    <row r="1398" spans="1:21" x14ac:dyDescent="0.35">
      <c r="A1398" t="s">
        <v>68</v>
      </c>
      <c r="B1398" t="s">
        <v>70</v>
      </c>
      <c r="C1398">
        <v>32</v>
      </c>
      <c r="D1398" t="s">
        <v>77</v>
      </c>
      <c r="E1398" t="s">
        <v>98</v>
      </c>
      <c r="F1398" t="s">
        <v>73</v>
      </c>
      <c r="G1398">
        <v>29.314389623951001</v>
      </c>
      <c r="H1398">
        <v>3E+20</v>
      </c>
      <c r="I1398">
        <v>0</v>
      </c>
      <c r="J1398">
        <v>66</v>
      </c>
      <c r="K1398">
        <v>46</v>
      </c>
      <c r="L1398">
        <v>0</v>
      </c>
      <c r="M139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398" s="5" cm="1">
        <f t="array" ref="N1398">MAX(IF((ProjectInfoTable[ProjectName]=ContinuousStatsTable[[#This Row],[ProjectName]]),(ProjectInfoTable[ProjectName]=ContinuousStatsTable[[#This Row],[ProjectName]])*ProjectInfoTable[NumberOfReplications]))</f>
        <v>40</v>
      </c>
      <c r="O1398" s="5" cm="1">
        <f t="array" ref="O139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398" s="5" cm="1">
        <f t="array" ref="P139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398" s="5" cm="1">
        <f t="array" ref="Q1398">MAX(IF((ProjectInfoTable[ProjectName]=ContinuousStatsTable[[#This Row],[ProjectName]]),(ProjectInfoTable[ProjectName]=ContinuousStatsTable[[#This Row],[ProjectName]])*ProjectInfoTable[ConfidenceInterval]))</f>
        <v>0.95</v>
      </c>
      <c r="R1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398" s="5" cm="1">
        <f t="array" ref="S1398">MIN(IF((ContinuousStatsTable[GroupByKey]=ContinuousStatsTable[[#This Row],[GroupByKey]]),(ContinuousStatsTable[GroupByKey]=ContinuousStatsTable[[#This Row],[GroupByKey]])*ContinuousStatsTable[Average]))</f>
        <v>1.97697145350313</v>
      </c>
      <c r="T1398" s="5" cm="1">
        <f t="array" ref="T1398">MAX(IF((ContinuousStatsTable[GroupByKey]=ContinuousStatsTable[[#This Row],[GroupByKey]]),(ContinuousStatsTable[GroupByKey]=ContinuousStatsTable[[#This Row],[GroupByKey]])*ContinuousStatsTable[Average]))</f>
        <v>41.178919364966802</v>
      </c>
      <c r="U1398" s="5">
        <f>IF((ContinuousStatsTable[[#This Row],[RepsRequested]]&gt;1),ContinuousStatsTable[[#This Row],[HalfWidth]],ContinuousStatsTable[[#This Row],[BatchMeansHalfWidth]])</f>
        <v>3.4233048293887243</v>
      </c>
    </row>
    <row r="1399" spans="1:21" x14ac:dyDescent="0.35">
      <c r="A1399" t="s">
        <v>68</v>
      </c>
      <c r="B1399" t="s">
        <v>70</v>
      </c>
      <c r="C1399">
        <v>32</v>
      </c>
      <c r="D1399" t="s">
        <v>78</v>
      </c>
      <c r="E1399" t="s">
        <v>98</v>
      </c>
      <c r="F1399" t="s">
        <v>73</v>
      </c>
      <c r="G1399">
        <v>19.253696848776201</v>
      </c>
      <c r="H1399">
        <v>3E+20</v>
      </c>
      <c r="I1399">
        <v>0</v>
      </c>
      <c r="J1399">
        <v>34</v>
      </c>
      <c r="K1399">
        <v>34</v>
      </c>
      <c r="L1399">
        <v>0</v>
      </c>
      <c r="M139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399" s="5" cm="1">
        <f t="array" ref="N1399">MAX(IF((ProjectInfoTable[ProjectName]=ContinuousStatsTable[[#This Row],[ProjectName]]),(ProjectInfoTable[ProjectName]=ContinuousStatsTable[[#This Row],[ProjectName]])*ProjectInfoTable[NumberOfReplications]))</f>
        <v>40</v>
      </c>
      <c r="O1399" s="5" cm="1">
        <f t="array" ref="O139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399" s="5" cm="1">
        <f t="array" ref="P139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399" s="5" cm="1">
        <f t="array" ref="Q1399">MAX(IF((ProjectInfoTable[ProjectName]=ContinuousStatsTable[[#This Row],[ProjectName]]),(ProjectInfoTable[ProjectName]=ContinuousStatsTable[[#This Row],[ProjectName]])*ProjectInfoTable[ConfidenceInterval]))</f>
        <v>0.95</v>
      </c>
      <c r="R1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399" s="5" cm="1">
        <f t="array" ref="S1399">MIN(IF((ContinuousStatsTable[GroupByKey]=ContinuousStatsTable[[#This Row],[GroupByKey]]),(ContinuousStatsTable[GroupByKey]=ContinuousStatsTable[[#This Row],[GroupByKey]])*ContinuousStatsTable[Average]))</f>
        <v>0.454771552839979</v>
      </c>
      <c r="T1399" s="5" cm="1">
        <f t="array" ref="T1399">MAX(IF((ContinuousStatsTable[GroupByKey]=ContinuousStatsTable[[#This Row],[GroupByKey]]),(ContinuousStatsTable[GroupByKey]=ContinuousStatsTable[[#This Row],[GroupByKey]])*ContinuousStatsTable[Average]))</f>
        <v>19.253696848776201</v>
      </c>
      <c r="U1399" s="5">
        <f>IF((ContinuousStatsTable[[#This Row],[RepsRequested]]&gt;1),ContinuousStatsTable[[#This Row],[HalfWidth]],ContinuousStatsTable[[#This Row],[BatchMeansHalfWidth]])</f>
        <v>1.1662037419143689</v>
      </c>
    </row>
    <row r="1400" spans="1:21" x14ac:dyDescent="0.35">
      <c r="A1400" t="s">
        <v>68</v>
      </c>
      <c r="B1400" t="s">
        <v>70</v>
      </c>
      <c r="C1400">
        <v>32</v>
      </c>
      <c r="D1400" t="s">
        <v>79</v>
      </c>
      <c r="E1400" t="s">
        <v>99</v>
      </c>
      <c r="F1400" t="s">
        <v>81</v>
      </c>
      <c r="G1400">
        <v>68.135346638049199</v>
      </c>
      <c r="H1400">
        <v>2E+20</v>
      </c>
      <c r="I1400">
        <v>2</v>
      </c>
      <c r="J1400">
        <v>117</v>
      </c>
      <c r="K1400">
        <v>92</v>
      </c>
      <c r="L1400">
        <v>0</v>
      </c>
      <c r="M140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400" s="5" cm="1">
        <f t="array" ref="N1400">MAX(IF((ProjectInfoTable[ProjectName]=ContinuousStatsTable[[#This Row],[ProjectName]]),(ProjectInfoTable[ProjectName]=ContinuousStatsTable[[#This Row],[ProjectName]])*ProjectInfoTable[NumberOfReplications]))</f>
        <v>40</v>
      </c>
      <c r="O1400" s="5" cm="1">
        <f t="array" ref="O140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400" s="5" cm="1">
        <f t="array" ref="P140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400" s="5" cm="1">
        <f t="array" ref="Q1400">MAX(IF((ProjectInfoTable[ProjectName]=ContinuousStatsTable[[#This Row],[ProjectName]]),(ProjectInfoTable[ProjectName]=ContinuousStatsTable[[#This Row],[ProjectName]])*ProjectInfoTable[ConfidenceInterval]))</f>
        <v>0.95</v>
      </c>
      <c r="R1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400" s="5" cm="1">
        <f t="array" ref="S1400">MIN(IF((ContinuousStatsTable[GroupByKey]=ContinuousStatsTable[[#This Row],[GroupByKey]]),(ContinuousStatsTable[GroupByKey]=ContinuousStatsTable[[#This Row],[GroupByKey]])*ContinuousStatsTable[Average]))</f>
        <v>13.1688445993387</v>
      </c>
      <c r="T1400" s="5" cm="1">
        <f t="array" ref="T1400">MAX(IF((ContinuousStatsTable[GroupByKey]=ContinuousStatsTable[[#This Row],[GroupByKey]]),(ContinuousStatsTable[GroupByKey]=ContinuousStatsTable[[#This Row],[GroupByKey]])*ContinuousStatsTable[Average]))</f>
        <v>68.135346638049199</v>
      </c>
      <c r="U1400" s="5">
        <f>IF((ContinuousStatsTable[[#This Row],[RepsRequested]]&gt;1),ContinuousStatsTable[[#This Row],[HalfWidth]],ContinuousStatsTable[[#This Row],[BatchMeansHalfWidth]])</f>
        <v>4.6926448559231861</v>
      </c>
    </row>
    <row r="1401" spans="1:21" x14ac:dyDescent="0.35">
      <c r="A1401" t="s">
        <v>68</v>
      </c>
      <c r="B1401" t="s">
        <v>70</v>
      </c>
      <c r="C1401">
        <v>32</v>
      </c>
      <c r="D1401" t="s">
        <v>87</v>
      </c>
      <c r="E1401" t="s">
        <v>98</v>
      </c>
      <c r="F1401" t="s">
        <v>73</v>
      </c>
      <c r="G1401">
        <v>0.17293963224897699</v>
      </c>
      <c r="H1401">
        <v>2E+20</v>
      </c>
      <c r="I1401">
        <v>0</v>
      </c>
      <c r="J1401">
        <v>10</v>
      </c>
      <c r="K1401">
        <v>0</v>
      </c>
      <c r="L1401">
        <v>0</v>
      </c>
      <c r="M140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401" s="5" cm="1">
        <f t="array" ref="N1401">MAX(IF((ProjectInfoTable[ProjectName]=ContinuousStatsTable[[#This Row],[ProjectName]]),(ProjectInfoTable[ProjectName]=ContinuousStatsTable[[#This Row],[ProjectName]])*ProjectInfoTable[NumberOfReplications]))</f>
        <v>40</v>
      </c>
      <c r="O1401" s="5" cm="1">
        <f t="array" ref="O140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401" s="5" cm="1">
        <f t="array" ref="P140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401" s="5" cm="1">
        <f t="array" ref="Q1401">MAX(IF((ProjectInfoTable[ProjectName]=ContinuousStatsTable[[#This Row],[ProjectName]]),(ProjectInfoTable[ProjectName]=ContinuousStatsTable[[#This Row],[ProjectName]])*ProjectInfoTable[ConfidenceInterval]))</f>
        <v>0.95</v>
      </c>
      <c r="R1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401" s="5" cm="1">
        <f t="array" ref="S1401">MIN(IF((ContinuousStatsTable[GroupByKey]=ContinuousStatsTable[[#This Row],[GroupByKey]]),(ContinuousStatsTable[GroupByKey]=ContinuousStatsTable[[#This Row],[GroupByKey]])*ContinuousStatsTable[Average]))</f>
        <v>0</v>
      </c>
      <c r="T1401" s="5" cm="1">
        <f t="array" ref="T1401">MAX(IF((ContinuousStatsTable[GroupByKey]=ContinuousStatsTable[[#This Row],[GroupByKey]]),(ContinuousStatsTable[GroupByKey]=ContinuousStatsTable[[#This Row],[GroupByKey]])*ContinuousStatsTable[Average]))</f>
        <v>0.33740401833613798</v>
      </c>
      <c r="U1401" s="5">
        <f>IF((ContinuousStatsTable[[#This Row],[RepsRequested]]&gt;1),ContinuousStatsTable[[#This Row],[HalfWidth]],ContinuousStatsTable[[#This Row],[BatchMeansHalfWidth]])</f>
        <v>2.7365839349572658E-2</v>
      </c>
    </row>
    <row r="1402" spans="1:21" x14ac:dyDescent="0.35">
      <c r="A1402" t="s">
        <v>68</v>
      </c>
      <c r="B1402" t="s">
        <v>70</v>
      </c>
      <c r="C1402">
        <v>32</v>
      </c>
      <c r="D1402" t="s">
        <v>100</v>
      </c>
      <c r="E1402" t="s">
        <v>101</v>
      </c>
      <c r="F1402" t="s">
        <v>102</v>
      </c>
      <c r="G1402">
        <v>0.97005527090667498</v>
      </c>
      <c r="H1402">
        <v>2E+20</v>
      </c>
      <c r="I1402">
        <v>0</v>
      </c>
      <c r="J1402">
        <v>1</v>
      </c>
      <c r="K1402">
        <v>1</v>
      </c>
      <c r="L1402">
        <v>0</v>
      </c>
      <c r="M140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402" s="5" cm="1">
        <f t="array" ref="N1402">MAX(IF((ProjectInfoTable[ProjectName]=ContinuousStatsTable[[#This Row],[ProjectName]]),(ProjectInfoTable[ProjectName]=ContinuousStatsTable[[#This Row],[ProjectName]])*ProjectInfoTable[NumberOfReplications]))</f>
        <v>40</v>
      </c>
      <c r="O1402" s="5" cm="1">
        <f t="array" ref="O140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402" s="5" cm="1">
        <f t="array" ref="P140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402" s="5" cm="1">
        <f t="array" ref="Q1402">MAX(IF((ProjectInfoTable[ProjectName]=ContinuousStatsTable[[#This Row],[ProjectName]]),(ProjectInfoTable[ProjectName]=ContinuousStatsTable[[#This Row],[ProjectName]])*ProjectInfoTable[ConfidenceInterval]))</f>
        <v>0.95</v>
      </c>
      <c r="R1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402" s="5" cm="1">
        <f t="array" ref="S1402">MIN(IF((ContinuousStatsTable[GroupByKey]=ContinuousStatsTable[[#This Row],[GroupByKey]]),(ContinuousStatsTable[GroupByKey]=ContinuousStatsTable[[#This Row],[GroupByKey]])*ContinuousStatsTable[Average]))</f>
        <v>0.460239554527484</v>
      </c>
      <c r="T1402" s="5" cm="1">
        <f t="array" ref="T1402">MAX(IF((ContinuousStatsTable[GroupByKey]=ContinuousStatsTable[[#This Row],[GroupByKey]]),(ContinuousStatsTable[GroupByKey]=ContinuousStatsTable[[#This Row],[GroupByKey]])*ContinuousStatsTable[Average]))</f>
        <v>1</v>
      </c>
      <c r="U1402" s="5">
        <f>IF((ContinuousStatsTable[[#This Row],[RepsRequested]]&gt;1),ContinuousStatsTable[[#This Row],[HalfWidth]],ContinuousStatsTable[[#This Row],[BatchMeansHalfWidth]])</f>
        <v>4.1864622421722578E-2</v>
      </c>
    </row>
    <row r="1403" spans="1:21" x14ac:dyDescent="0.35">
      <c r="A1403" t="s">
        <v>68</v>
      </c>
      <c r="B1403" t="s">
        <v>70</v>
      </c>
      <c r="C1403">
        <v>32</v>
      </c>
      <c r="D1403" t="s">
        <v>100</v>
      </c>
      <c r="E1403" t="s">
        <v>103</v>
      </c>
      <c r="F1403" t="s">
        <v>102</v>
      </c>
      <c r="G1403">
        <v>2.9101658127200301</v>
      </c>
      <c r="H1403">
        <v>2E+20</v>
      </c>
      <c r="I1403">
        <v>0</v>
      </c>
      <c r="J1403">
        <v>3</v>
      </c>
      <c r="K1403">
        <v>3</v>
      </c>
      <c r="L1403">
        <v>0</v>
      </c>
      <c r="M140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403" s="5" cm="1">
        <f t="array" ref="N1403">MAX(IF((ProjectInfoTable[ProjectName]=ContinuousStatsTable[[#This Row],[ProjectName]]),(ProjectInfoTable[ProjectName]=ContinuousStatsTable[[#This Row],[ProjectName]])*ProjectInfoTable[NumberOfReplications]))</f>
        <v>40</v>
      </c>
      <c r="O1403" s="5" cm="1">
        <f t="array" ref="O140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403" s="5" cm="1">
        <f t="array" ref="P140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403" s="5" cm="1">
        <f t="array" ref="Q1403">MAX(IF((ProjectInfoTable[ProjectName]=ContinuousStatsTable[[#This Row],[ProjectName]]),(ProjectInfoTable[ProjectName]=ContinuousStatsTable[[#This Row],[ProjectName]])*ProjectInfoTable[ConfidenceInterval]))</f>
        <v>0.95</v>
      </c>
      <c r="R1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403" s="5" cm="1">
        <f t="array" ref="S1403">MIN(IF((ContinuousStatsTable[GroupByKey]=ContinuousStatsTable[[#This Row],[GroupByKey]]),(ContinuousStatsTable[GroupByKey]=ContinuousStatsTable[[#This Row],[GroupByKey]])*ContinuousStatsTable[Average]))</f>
        <v>1.38071866358245</v>
      </c>
      <c r="T1403" s="5" cm="1">
        <f t="array" ref="T1403">MAX(IF((ContinuousStatsTable[GroupByKey]=ContinuousStatsTable[[#This Row],[GroupByKey]]),(ContinuousStatsTable[GroupByKey]=ContinuousStatsTable[[#This Row],[GroupByKey]])*ContinuousStatsTable[Average]))</f>
        <v>3</v>
      </c>
      <c r="U1403" s="5">
        <f>IF((ContinuousStatsTable[[#This Row],[RepsRequested]]&gt;1),ContinuousStatsTable[[#This Row],[HalfWidth]],ContinuousStatsTable[[#This Row],[BatchMeansHalfWidth]])</f>
        <v>0.1255938672651678</v>
      </c>
    </row>
    <row r="1404" spans="1:21" x14ac:dyDescent="0.35">
      <c r="A1404" t="s">
        <v>68</v>
      </c>
      <c r="B1404" t="s">
        <v>70</v>
      </c>
      <c r="C1404">
        <v>32</v>
      </c>
      <c r="D1404" t="s">
        <v>100</v>
      </c>
      <c r="E1404" t="s">
        <v>104</v>
      </c>
      <c r="F1404" t="s">
        <v>102</v>
      </c>
      <c r="G1404">
        <v>3</v>
      </c>
      <c r="H1404">
        <v>2E+20</v>
      </c>
      <c r="I1404">
        <v>3</v>
      </c>
      <c r="J1404">
        <v>3</v>
      </c>
      <c r="K1404">
        <v>3</v>
      </c>
      <c r="L1404">
        <v>0</v>
      </c>
      <c r="M140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404" s="5" cm="1">
        <f t="array" ref="N1404">MAX(IF((ProjectInfoTable[ProjectName]=ContinuousStatsTable[[#This Row],[ProjectName]]),(ProjectInfoTable[ProjectName]=ContinuousStatsTable[[#This Row],[ProjectName]])*ProjectInfoTable[NumberOfReplications]))</f>
        <v>40</v>
      </c>
      <c r="O1404" s="5" cm="1">
        <f t="array" ref="O1404">IFERROR(AVERAGE(IF((ContinuousStatsTable[GroupByKey]=ContinuousStatsTable[[#This Row],[GroupByKey]]),(ContinuousStatsTable[GroupByKey]=ContinuousStatsTable[[#This Row],[GroupByKey]])*ContinuousStatsTable[Average])),0)</f>
        <v>3</v>
      </c>
      <c r="P1404" s="5" cm="1">
        <f t="array" ref="P1404">IFERROR(_xlfn.STDEV.S(IF((ContinuousStatsTable[GroupByKey]=ContinuousStatsTable[[#This Row],[GroupByKey]]),(ContinuousStatsTable[GroupByKey]=ContinuousStatsTable[[#This Row],[GroupByKey]])*ContinuousStatsTable[Average])),0)</f>
        <v>0</v>
      </c>
      <c r="Q1404" s="5" cm="1">
        <f t="array" ref="Q1404">MAX(IF((ProjectInfoTable[ProjectName]=ContinuousStatsTable[[#This Row],[ProjectName]]),(ProjectInfoTable[ProjectName]=ContinuousStatsTable[[#This Row],[ProjectName]])*ProjectInfoTable[ConfidenceInterval]))</f>
        <v>0.95</v>
      </c>
      <c r="R1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4" s="5" cm="1">
        <f t="array" ref="S1404">MIN(IF((ContinuousStatsTable[GroupByKey]=ContinuousStatsTable[[#This Row],[GroupByKey]]),(ContinuousStatsTable[GroupByKey]=ContinuousStatsTable[[#This Row],[GroupByKey]])*ContinuousStatsTable[Average]))</f>
        <v>3</v>
      </c>
      <c r="T1404" s="5" cm="1">
        <f t="array" ref="T1404">MAX(IF((ContinuousStatsTable[GroupByKey]=ContinuousStatsTable[[#This Row],[GroupByKey]]),(ContinuousStatsTable[GroupByKey]=ContinuousStatsTable[[#This Row],[GroupByKey]])*ContinuousStatsTable[Average]))</f>
        <v>3</v>
      </c>
      <c r="U1404" s="5">
        <f>IF((ContinuousStatsTable[[#This Row],[RepsRequested]]&gt;1),ContinuousStatsTable[[#This Row],[HalfWidth]],ContinuousStatsTable[[#This Row],[BatchMeansHalfWidth]])</f>
        <v>0</v>
      </c>
    </row>
    <row r="1405" spans="1:21" x14ac:dyDescent="0.35">
      <c r="A1405" t="s">
        <v>68</v>
      </c>
      <c r="B1405" t="s">
        <v>70</v>
      </c>
      <c r="C1405">
        <v>32</v>
      </c>
      <c r="D1405" t="s">
        <v>105</v>
      </c>
      <c r="E1405" t="s">
        <v>101</v>
      </c>
      <c r="F1405" t="s">
        <v>102</v>
      </c>
      <c r="G1405">
        <v>0.96566135420878396</v>
      </c>
      <c r="H1405">
        <v>2E+20</v>
      </c>
      <c r="I1405">
        <v>0</v>
      </c>
      <c r="J1405">
        <v>1</v>
      </c>
      <c r="K1405">
        <v>1</v>
      </c>
      <c r="L1405">
        <v>0</v>
      </c>
      <c r="M140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405" s="5" cm="1">
        <f t="array" ref="N1405">MAX(IF((ProjectInfoTable[ProjectName]=ContinuousStatsTable[[#This Row],[ProjectName]]),(ProjectInfoTable[ProjectName]=ContinuousStatsTable[[#This Row],[ProjectName]])*ProjectInfoTable[NumberOfReplications]))</f>
        <v>40</v>
      </c>
      <c r="O1405" s="5" cm="1">
        <f t="array" ref="O140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405" s="5" cm="1">
        <f t="array" ref="P140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405" s="5" cm="1">
        <f t="array" ref="Q1405">MAX(IF((ProjectInfoTable[ProjectName]=ContinuousStatsTable[[#This Row],[ProjectName]]),(ProjectInfoTable[ProjectName]=ContinuousStatsTable[[#This Row],[ProjectName]])*ProjectInfoTable[ConfidenceInterval]))</f>
        <v>0.95</v>
      </c>
      <c r="R1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405" s="5" cm="1">
        <f t="array" ref="S1405">MIN(IF((ContinuousStatsTable[GroupByKey]=ContinuousStatsTable[[#This Row],[GroupByKey]]),(ContinuousStatsTable[GroupByKey]=ContinuousStatsTable[[#This Row],[GroupByKey]])*ContinuousStatsTable[Average]))</f>
        <v>0.51093143286290499</v>
      </c>
      <c r="T1405" s="5" cm="1">
        <f t="array" ref="T1405">MAX(IF((ContinuousStatsTable[GroupByKey]=ContinuousStatsTable[[#This Row],[GroupByKey]]),(ContinuousStatsTable[GroupByKey]=ContinuousStatsTable[[#This Row],[GroupByKey]])*ContinuousStatsTable[Average]))</f>
        <v>0.99324124232539002</v>
      </c>
      <c r="U1405" s="5">
        <f>IF((ContinuousStatsTable[[#This Row],[RepsRequested]]&gt;1),ContinuousStatsTable[[#This Row],[HalfWidth]],ContinuousStatsTable[[#This Row],[BatchMeansHalfWidth]])</f>
        <v>3.8036249547188657E-2</v>
      </c>
    </row>
    <row r="1406" spans="1:21" x14ac:dyDescent="0.35">
      <c r="A1406" t="s">
        <v>68</v>
      </c>
      <c r="B1406" t="s">
        <v>70</v>
      </c>
      <c r="C1406">
        <v>32</v>
      </c>
      <c r="D1406" t="s">
        <v>105</v>
      </c>
      <c r="E1406" t="s">
        <v>103</v>
      </c>
      <c r="F1406" t="s">
        <v>102</v>
      </c>
      <c r="G1406">
        <v>1.9313227084175699</v>
      </c>
      <c r="H1406">
        <v>2E+20</v>
      </c>
      <c r="I1406">
        <v>0</v>
      </c>
      <c r="J1406">
        <v>2</v>
      </c>
      <c r="K1406">
        <v>2</v>
      </c>
      <c r="L1406">
        <v>0</v>
      </c>
      <c r="M140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406" s="5" cm="1">
        <f t="array" ref="N1406">MAX(IF((ProjectInfoTable[ProjectName]=ContinuousStatsTable[[#This Row],[ProjectName]]),(ProjectInfoTable[ProjectName]=ContinuousStatsTable[[#This Row],[ProjectName]])*ProjectInfoTable[NumberOfReplications]))</f>
        <v>40</v>
      </c>
      <c r="O1406" s="5" cm="1">
        <f t="array" ref="O140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406" s="5" cm="1">
        <f t="array" ref="P140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406" s="5" cm="1">
        <f t="array" ref="Q1406">MAX(IF((ProjectInfoTable[ProjectName]=ContinuousStatsTable[[#This Row],[ProjectName]]),(ProjectInfoTable[ProjectName]=ContinuousStatsTable[[#This Row],[ProjectName]])*ProjectInfoTable[ConfidenceInterval]))</f>
        <v>0.95</v>
      </c>
      <c r="R1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406" s="5" cm="1">
        <f t="array" ref="S1406">MIN(IF((ContinuousStatsTable[GroupByKey]=ContinuousStatsTable[[#This Row],[GroupByKey]]),(ContinuousStatsTable[GroupByKey]=ContinuousStatsTable[[#This Row],[GroupByKey]])*ContinuousStatsTable[Average]))</f>
        <v>1.02186286572581</v>
      </c>
      <c r="T1406" s="5" cm="1">
        <f t="array" ref="T1406">MAX(IF((ContinuousStatsTable[GroupByKey]=ContinuousStatsTable[[#This Row],[GroupByKey]]),(ContinuousStatsTable[GroupByKey]=ContinuousStatsTable[[#This Row],[GroupByKey]])*ContinuousStatsTable[Average]))</f>
        <v>1.98648248465078</v>
      </c>
      <c r="U1406" s="5">
        <f>IF((ContinuousStatsTable[[#This Row],[RepsRequested]]&gt;1),ContinuousStatsTable[[#This Row],[HalfWidth]],ContinuousStatsTable[[#This Row],[BatchMeansHalfWidth]])</f>
        <v>7.6072499094375606E-2</v>
      </c>
    </row>
    <row r="1407" spans="1:21" x14ac:dyDescent="0.35">
      <c r="A1407" t="s">
        <v>68</v>
      </c>
      <c r="B1407" t="s">
        <v>70</v>
      </c>
      <c r="C1407">
        <v>32</v>
      </c>
      <c r="D1407" t="s">
        <v>105</v>
      </c>
      <c r="E1407" t="s">
        <v>104</v>
      </c>
      <c r="F1407" t="s">
        <v>102</v>
      </c>
      <c r="G1407">
        <v>2</v>
      </c>
      <c r="H1407">
        <v>2E+20</v>
      </c>
      <c r="I1407">
        <v>2</v>
      </c>
      <c r="J1407">
        <v>2</v>
      </c>
      <c r="K1407">
        <v>2</v>
      </c>
      <c r="L1407">
        <v>0</v>
      </c>
      <c r="M140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407" s="5" cm="1">
        <f t="array" ref="N1407">MAX(IF((ProjectInfoTable[ProjectName]=ContinuousStatsTable[[#This Row],[ProjectName]]),(ProjectInfoTable[ProjectName]=ContinuousStatsTable[[#This Row],[ProjectName]])*ProjectInfoTable[NumberOfReplications]))</f>
        <v>40</v>
      </c>
      <c r="O1407" s="5" cm="1">
        <f t="array" ref="O1407">IFERROR(AVERAGE(IF((ContinuousStatsTable[GroupByKey]=ContinuousStatsTable[[#This Row],[GroupByKey]]),(ContinuousStatsTable[GroupByKey]=ContinuousStatsTable[[#This Row],[GroupByKey]])*ContinuousStatsTable[Average])),0)</f>
        <v>2</v>
      </c>
      <c r="P1407" s="5" cm="1">
        <f t="array" ref="P1407">IFERROR(_xlfn.STDEV.S(IF((ContinuousStatsTable[GroupByKey]=ContinuousStatsTable[[#This Row],[GroupByKey]]),(ContinuousStatsTable[GroupByKey]=ContinuousStatsTable[[#This Row],[GroupByKey]])*ContinuousStatsTable[Average])),0)</f>
        <v>0</v>
      </c>
      <c r="Q1407" s="5" cm="1">
        <f t="array" ref="Q1407">MAX(IF((ProjectInfoTable[ProjectName]=ContinuousStatsTable[[#This Row],[ProjectName]]),(ProjectInfoTable[ProjectName]=ContinuousStatsTable[[#This Row],[ProjectName]])*ProjectInfoTable[ConfidenceInterval]))</f>
        <v>0.95</v>
      </c>
      <c r="R1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7" s="5" cm="1">
        <f t="array" ref="S1407">MIN(IF((ContinuousStatsTable[GroupByKey]=ContinuousStatsTable[[#This Row],[GroupByKey]]),(ContinuousStatsTable[GroupByKey]=ContinuousStatsTable[[#This Row],[GroupByKey]])*ContinuousStatsTable[Average]))</f>
        <v>2</v>
      </c>
      <c r="T1407" s="5" cm="1">
        <f t="array" ref="T1407">MAX(IF((ContinuousStatsTable[GroupByKey]=ContinuousStatsTable[[#This Row],[GroupByKey]]),(ContinuousStatsTable[GroupByKey]=ContinuousStatsTable[[#This Row],[GroupByKey]])*ContinuousStatsTable[Average]))</f>
        <v>2</v>
      </c>
      <c r="U1407" s="5">
        <f>IF((ContinuousStatsTable[[#This Row],[RepsRequested]]&gt;1),ContinuousStatsTable[[#This Row],[HalfWidth]],ContinuousStatsTable[[#This Row],[BatchMeansHalfWidth]])</f>
        <v>0</v>
      </c>
    </row>
    <row r="1408" spans="1:21" x14ac:dyDescent="0.35">
      <c r="A1408" t="s">
        <v>68</v>
      </c>
      <c r="B1408" t="s">
        <v>70</v>
      </c>
      <c r="C1408">
        <v>32</v>
      </c>
      <c r="D1408" t="s">
        <v>106</v>
      </c>
      <c r="E1408" t="s">
        <v>101</v>
      </c>
      <c r="F1408" t="s">
        <v>102</v>
      </c>
      <c r="G1408">
        <v>3.3577106490962801E-2</v>
      </c>
      <c r="H1408">
        <v>2E+20</v>
      </c>
      <c r="I1408">
        <v>0</v>
      </c>
      <c r="J1408">
        <v>1</v>
      </c>
      <c r="K1408">
        <v>0</v>
      </c>
      <c r="L1408">
        <v>0</v>
      </c>
      <c r="M140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408" s="5" cm="1">
        <f t="array" ref="N1408">MAX(IF((ProjectInfoTable[ProjectName]=ContinuousStatsTable[[#This Row],[ProjectName]]),(ProjectInfoTable[ProjectName]=ContinuousStatsTable[[#This Row],[ProjectName]])*ProjectInfoTable[NumberOfReplications]))</f>
        <v>40</v>
      </c>
      <c r="O1408" s="5" cm="1">
        <f t="array" ref="O140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408" s="5" cm="1">
        <f t="array" ref="P140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408" s="5" cm="1">
        <f t="array" ref="Q1408">MAX(IF((ProjectInfoTable[ProjectName]=ContinuousStatsTable[[#This Row],[ProjectName]]),(ProjectInfoTable[ProjectName]=ContinuousStatsTable[[#This Row],[ProjectName]])*ProjectInfoTable[ConfidenceInterval]))</f>
        <v>0.95</v>
      </c>
      <c r="R1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408" s="5" cm="1">
        <f t="array" ref="S1408">MIN(IF((ContinuousStatsTable[GroupByKey]=ContinuousStatsTable[[#This Row],[GroupByKey]]),(ContinuousStatsTable[GroupByKey]=ContinuousStatsTable[[#This Row],[GroupByKey]])*ContinuousStatsTable[Average]))</f>
        <v>1.4048189417398899E-2</v>
      </c>
      <c r="T1408" s="5" cm="1">
        <f t="array" ref="T1408">MAX(IF((ContinuousStatsTable[GroupByKey]=ContinuousStatsTable[[#This Row],[GroupByKey]]),(ContinuousStatsTable[GroupByKey]=ContinuousStatsTable[[#This Row],[GroupByKey]])*ContinuousStatsTable[Average]))</f>
        <v>4.5875370133509598E-2</v>
      </c>
      <c r="U1408" s="5">
        <f>IF((ContinuousStatsTable[[#This Row],[RepsRequested]]&gt;1),ContinuousStatsTable[[#This Row],[HalfWidth]],ContinuousStatsTable[[#This Row],[BatchMeansHalfWidth]])</f>
        <v>2.1678538559285762E-3</v>
      </c>
    </row>
    <row r="1409" spans="1:21" x14ac:dyDescent="0.35">
      <c r="A1409" t="s">
        <v>68</v>
      </c>
      <c r="B1409" t="s">
        <v>70</v>
      </c>
      <c r="C1409">
        <v>32</v>
      </c>
      <c r="D1409" t="s">
        <v>106</v>
      </c>
      <c r="E1409" t="s">
        <v>103</v>
      </c>
      <c r="F1409" t="s">
        <v>102</v>
      </c>
      <c r="G1409">
        <v>3.3577106490962801E-2</v>
      </c>
      <c r="H1409">
        <v>2E+20</v>
      </c>
      <c r="I1409">
        <v>0</v>
      </c>
      <c r="J1409">
        <v>1</v>
      </c>
      <c r="K1409">
        <v>0</v>
      </c>
      <c r="L1409">
        <v>0</v>
      </c>
      <c r="M140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409" s="5" cm="1">
        <f t="array" ref="N1409">MAX(IF((ProjectInfoTable[ProjectName]=ContinuousStatsTable[[#This Row],[ProjectName]]),(ProjectInfoTable[ProjectName]=ContinuousStatsTable[[#This Row],[ProjectName]])*ProjectInfoTable[NumberOfReplications]))</f>
        <v>40</v>
      </c>
      <c r="O1409" s="5" cm="1">
        <f t="array" ref="O140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409" s="5" cm="1">
        <f t="array" ref="P140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409" s="5" cm="1">
        <f t="array" ref="Q1409">MAX(IF((ProjectInfoTable[ProjectName]=ContinuousStatsTable[[#This Row],[ProjectName]]),(ProjectInfoTable[ProjectName]=ContinuousStatsTable[[#This Row],[ProjectName]])*ProjectInfoTable[ConfidenceInterval]))</f>
        <v>0.95</v>
      </c>
      <c r="R1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409" s="5" cm="1">
        <f t="array" ref="S1409">MIN(IF((ContinuousStatsTable[GroupByKey]=ContinuousStatsTable[[#This Row],[GroupByKey]]),(ContinuousStatsTable[GroupByKey]=ContinuousStatsTable[[#This Row],[GroupByKey]])*ContinuousStatsTable[Average]))</f>
        <v>1.4048189417398899E-2</v>
      </c>
      <c r="T1409" s="5" cm="1">
        <f t="array" ref="T1409">MAX(IF((ContinuousStatsTable[GroupByKey]=ContinuousStatsTable[[#This Row],[GroupByKey]]),(ContinuousStatsTable[GroupByKey]=ContinuousStatsTable[[#This Row],[GroupByKey]])*ContinuousStatsTable[Average]))</f>
        <v>4.5875370133509598E-2</v>
      </c>
      <c r="U1409" s="5">
        <f>IF((ContinuousStatsTable[[#This Row],[RepsRequested]]&gt;1),ContinuousStatsTable[[#This Row],[HalfWidth]],ContinuousStatsTable[[#This Row],[BatchMeansHalfWidth]])</f>
        <v>2.1678538559285762E-3</v>
      </c>
    </row>
    <row r="1410" spans="1:21" x14ac:dyDescent="0.35">
      <c r="A1410" t="s">
        <v>68</v>
      </c>
      <c r="B1410" t="s">
        <v>70</v>
      </c>
      <c r="C1410">
        <v>32</v>
      </c>
      <c r="D1410" t="s">
        <v>106</v>
      </c>
      <c r="E1410" t="s">
        <v>104</v>
      </c>
      <c r="F1410" t="s">
        <v>102</v>
      </c>
      <c r="G1410">
        <v>1</v>
      </c>
      <c r="H1410">
        <v>2E+20</v>
      </c>
      <c r="I1410">
        <v>1</v>
      </c>
      <c r="J1410">
        <v>1</v>
      </c>
      <c r="K1410">
        <v>1</v>
      </c>
      <c r="L1410">
        <v>0</v>
      </c>
      <c r="M141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410" s="5" cm="1">
        <f t="array" ref="N1410">MAX(IF((ProjectInfoTable[ProjectName]=ContinuousStatsTable[[#This Row],[ProjectName]]),(ProjectInfoTable[ProjectName]=ContinuousStatsTable[[#This Row],[ProjectName]])*ProjectInfoTable[NumberOfReplications]))</f>
        <v>40</v>
      </c>
      <c r="O1410" s="5" cm="1">
        <f t="array" ref="O1410">IFERROR(AVERAGE(IF((ContinuousStatsTable[GroupByKey]=ContinuousStatsTable[[#This Row],[GroupByKey]]),(ContinuousStatsTable[GroupByKey]=ContinuousStatsTable[[#This Row],[GroupByKey]])*ContinuousStatsTable[Average])),0)</f>
        <v>1</v>
      </c>
      <c r="P1410" s="5" cm="1">
        <f t="array" ref="P1410">IFERROR(_xlfn.STDEV.S(IF((ContinuousStatsTable[GroupByKey]=ContinuousStatsTable[[#This Row],[GroupByKey]]),(ContinuousStatsTable[GroupByKey]=ContinuousStatsTable[[#This Row],[GroupByKey]])*ContinuousStatsTable[Average])),0)</f>
        <v>0</v>
      </c>
      <c r="Q1410" s="5" cm="1">
        <f t="array" ref="Q1410">MAX(IF((ProjectInfoTable[ProjectName]=ContinuousStatsTable[[#This Row],[ProjectName]]),(ProjectInfoTable[ProjectName]=ContinuousStatsTable[[#This Row],[ProjectName]])*ProjectInfoTable[ConfidenceInterval]))</f>
        <v>0.95</v>
      </c>
      <c r="R1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0" s="5" cm="1">
        <f t="array" ref="S1410">MIN(IF((ContinuousStatsTable[GroupByKey]=ContinuousStatsTable[[#This Row],[GroupByKey]]),(ContinuousStatsTable[GroupByKey]=ContinuousStatsTable[[#This Row],[GroupByKey]])*ContinuousStatsTable[Average]))</f>
        <v>1</v>
      </c>
      <c r="T1410" s="5" cm="1">
        <f t="array" ref="T1410">MAX(IF((ContinuousStatsTable[GroupByKey]=ContinuousStatsTable[[#This Row],[GroupByKey]]),(ContinuousStatsTable[GroupByKey]=ContinuousStatsTable[[#This Row],[GroupByKey]])*ContinuousStatsTable[Average]))</f>
        <v>1</v>
      </c>
      <c r="U1410" s="5">
        <f>IF((ContinuousStatsTable[[#This Row],[RepsRequested]]&gt;1),ContinuousStatsTable[[#This Row],[HalfWidth]],ContinuousStatsTable[[#This Row],[BatchMeansHalfWidth]])</f>
        <v>0</v>
      </c>
    </row>
    <row r="1411" spans="1:21" x14ac:dyDescent="0.35">
      <c r="A1411" t="s">
        <v>68</v>
      </c>
      <c r="B1411" t="s">
        <v>70</v>
      </c>
      <c r="C1411">
        <v>32</v>
      </c>
      <c r="D1411" t="s">
        <v>88</v>
      </c>
      <c r="E1411" t="s">
        <v>98</v>
      </c>
      <c r="F1411" t="s">
        <v>73</v>
      </c>
      <c r="G1411">
        <v>0</v>
      </c>
      <c r="H1411">
        <v>2E+20</v>
      </c>
      <c r="I1411">
        <v>0</v>
      </c>
      <c r="J1411">
        <v>0</v>
      </c>
      <c r="K1411">
        <v>0</v>
      </c>
      <c r="L1411">
        <v>0</v>
      </c>
      <c r="M141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411" s="5" cm="1">
        <f t="array" ref="N1411">MAX(IF((ProjectInfoTable[ProjectName]=ContinuousStatsTable[[#This Row],[ProjectName]]),(ProjectInfoTable[ProjectName]=ContinuousStatsTable[[#This Row],[ProjectName]])*ProjectInfoTable[NumberOfReplications]))</f>
        <v>40</v>
      </c>
      <c r="O1411" s="5" cm="1">
        <f t="array" ref="O1411">IFERROR(AVERAGE(IF((ContinuousStatsTable[GroupByKey]=ContinuousStatsTable[[#This Row],[GroupByKey]]),(ContinuousStatsTable[GroupByKey]=ContinuousStatsTable[[#This Row],[GroupByKey]])*ContinuousStatsTable[Average])),0)</f>
        <v>0</v>
      </c>
      <c r="P1411" s="5" cm="1">
        <f t="array" ref="P1411">IFERROR(_xlfn.STDEV.S(IF((ContinuousStatsTable[GroupByKey]=ContinuousStatsTable[[#This Row],[GroupByKey]]),(ContinuousStatsTable[GroupByKey]=ContinuousStatsTable[[#This Row],[GroupByKey]])*ContinuousStatsTable[Average])),0)</f>
        <v>0</v>
      </c>
      <c r="Q1411" s="5" cm="1">
        <f t="array" ref="Q1411">MAX(IF((ProjectInfoTable[ProjectName]=ContinuousStatsTable[[#This Row],[ProjectName]]),(ProjectInfoTable[ProjectName]=ContinuousStatsTable[[#This Row],[ProjectName]])*ProjectInfoTable[ConfidenceInterval]))</f>
        <v>0.95</v>
      </c>
      <c r="R1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1" s="5" cm="1">
        <f t="array" ref="S1411">MIN(IF((ContinuousStatsTable[GroupByKey]=ContinuousStatsTable[[#This Row],[GroupByKey]]),(ContinuousStatsTable[GroupByKey]=ContinuousStatsTable[[#This Row],[GroupByKey]])*ContinuousStatsTable[Average]))</f>
        <v>0</v>
      </c>
      <c r="T1411" s="5" cm="1">
        <f t="array" ref="T1411">MAX(IF((ContinuousStatsTable[GroupByKey]=ContinuousStatsTable[[#This Row],[GroupByKey]]),(ContinuousStatsTable[GroupByKey]=ContinuousStatsTable[[#This Row],[GroupByKey]])*ContinuousStatsTable[Average]))</f>
        <v>0</v>
      </c>
      <c r="U1411" s="5">
        <f>IF((ContinuousStatsTable[[#This Row],[RepsRequested]]&gt;1),ContinuousStatsTable[[#This Row],[HalfWidth]],ContinuousStatsTable[[#This Row],[BatchMeansHalfWidth]])</f>
        <v>0</v>
      </c>
    </row>
    <row r="1412" spans="1:21" x14ac:dyDescent="0.35">
      <c r="A1412" t="s">
        <v>68</v>
      </c>
      <c r="B1412" t="s">
        <v>70</v>
      </c>
      <c r="C1412">
        <v>32</v>
      </c>
      <c r="D1412" t="s">
        <v>89</v>
      </c>
      <c r="E1412" t="s">
        <v>98</v>
      </c>
      <c r="F1412" t="s">
        <v>73</v>
      </c>
      <c r="G1412">
        <v>0.65485154855898997</v>
      </c>
      <c r="H1412">
        <v>2E+20</v>
      </c>
      <c r="I1412">
        <v>0</v>
      </c>
      <c r="J1412">
        <v>8</v>
      </c>
      <c r="K1412">
        <v>0</v>
      </c>
      <c r="L1412">
        <v>0</v>
      </c>
      <c r="M141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412" s="5" cm="1">
        <f t="array" ref="N1412">MAX(IF((ProjectInfoTable[ProjectName]=ContinuousStatsTable[[#This Row],[ProjectName]]),(ProjectInfoTable[ProjectName]=ContinuousStatsTable[[#This Row],[ProjectName]])*ProjectInfoTable[NumberOfReplications]))</f>
        <v>40</v>
      </c>
      <c r="O1412" s="5" cm="1">
        <f t="array" ref="O141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412" s="5" cm="1">
        <f t="array" ref="P141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412" s="5" cm="1">
        <f t="array" ref="Q1412">MAX(IF((ProjectInfoTable[ProjectName]=ContinuousStatsTable[[#This Row],[ProjectName]]),(ProjectInfoTable[ProjectName]=ContinuousStatsTable[[#This Row],[ProjectName]])*ProjectInfoTable[ConfidenceInterval]))</f>
        <v>0.95</v>
      </c>
      <c r="R1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412" s="5" cm="1">
        <f t="array" ref="S1412">MIN(IF((ContinuousStatsTable[GroupByKey]=ContinuousStatsTable[[#This Row],[GroupByKey]]),(ContinuousStatsTable[GroupByKey]=ContinuousStatsTable[[#This Row],[GroupByKey]])*ContinuousStatsTable[Average]))</f>
        <v>0.204887090690615</v>
      </c>
      <c r="T1412" s="5" cm="1">
        <f t="array" ref="T1412">MAX(IF((ContinuousStatsTable[GroupByKey]=ContinuousStatsTable[[#This Row],[GroupByKey]]),(ContinuousStatsTable[GroupByKey]=ContinuousStatsTable[[#This Row],[GroupByKey]])*ContinuousStatsTable[Average]))</f>
        <v>0.964264608806778</v>
      </c>
      <c r="U1412" s="5">
        <f>IF((ContinuousStatsTable[[#This Row],[RepsRequested]]&gt;1),ContinuousStatsTable[[#This Row],[HalfWidth]],ContinuousStatsTable[[#This Row],[BatchMeansHalfWidth]])</f>
        <v>4.9144138657566706E-2</v>
      </c>
    </row>
    <row r="1413" spans="1:21" x14ac:dyDescent="0.35">
      <c r="A1413" t="s">
        <v>68</v>
      </c>
      <c r="B1413" t="s">
        <v>70</v>
      </c>
      <c r="C1413">
        <v>32</v>
      </c>
      <c r="D1413" t="s">
        <v>107</v>
      </c>
      <c r="E1413" t="s">
        <v>101</v>
      </c>
      <c r="F1413" t="s">
        <v>102</v>
      </c>
      <c r="G1413">
        <v>0.17293274039706899</v>
      </c>
      <c r="H1413">
        <v>2E+20</v>
      </c>
      <c r="I1413">
        <v>0</v>
      </c>
      <c r="J1413">
        <v>1</v>
      </c>
      <c r="K1413">
        <v>0</v>
      </c>
      <c r="L1413">
        <v>0</v>
      </c>
      <c r="M141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413" s="5" cm="1">
        <f t="array" ref="N1413">MAX(IF((ProjectInfoTable[ProjectName]=ContinuousStatsTable[[#This Row],[ProjectName]]),(ProjectInfoTable[ProjectName]=ContinuousStatsTable[[#This Row],[ProjectName]])*ProjectInfoTable[NumberOfReplications]))</f>
        <v>40</v>
      </c>
      <c r="O1413" s="5" cm="1">
        <f t="array" ref="O141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413" s="5" cm="1">
        <f t="array" ref="P141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413" s="5" cm="1">
        <f t="array" ref="Q1413">MAX(IF((ProjectInfoTable[ProjectName]=ContinuousStatsTable[[#This Row],[ProjectName]]),(ProjectInfoTable[ProjectName]=ContinuousStatsTable[[#This Row],[ProjectName]])*ProjectInfoTable[ConfidenceInterval]))</f>
        <v>0.95</v>
      </c>
      <c r="R1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413" s="5" cm="1">
        <f t="array" ref="S1413">MIN(IF((ContinuousStatsTable[GroupByKey]=ContinuousStatsTable[[#This Row],[GroupByKey]]),(ContinuousStatsTable[GroupByKey]=ContinuousStatsTable[[#This Row],[GroupByKey]])*ContinuousStatsTable[Average]))</f>
        <v>5.37537032568541E-2</v>
      </c>
      <c r="T1413" s="5" cm="1">
        <f t="array" ref="T1413">MAX(IF((ContinuousStatsTable[GroupByKey]=ContinuousStatsTable[[#This Row],[GroupByKey]]),(ContinuousStatsTable[GroupByKey]=ContinuousStatsTable[[#This Row],[GroupByKey]])*ContinuousStatsTable[Average]))</f>
        <v>0.25294900578934798</v>
      </c>
      <c r="U1413" s="5">
        <f>IF((ContinuousStatsTable[[#This Row],[RepsRequested]]&gt;1),ContinuousStatsTable[[#This Row],[HalfWidth]],ContinuousStatsTable[[#This Row],[BatchMeansHalfWidth]])</f>
        <v>1.2546446473909312E-2</v>
      </c>
    </row>
    <row r="1414" spans="1:21" x14ac:dyDescent="0.35">
      <c r="A1414" t="s">
        <v>68</v>
      </c>
      <c r="B1414" t="s">
        <v>70</v>
      </c>
      <c r="C1414">
        <v>32</v>
      </c>
      <c r="D1414" t="s">
        <v>107</v>
      </c>
      <c r="E1414" t="s">
        <v>103</v>
      </c>
      <c r="F1414" t="s">
        <v>102</v>
      </c>
      <c r="G1414">
        <v>0.34586548079413798</v>
      </c>
      <c r="H1414">
        <v>2E+20</v>
      </c>
      <c r="I1414">
        <v>0</v>
      </c>
      <c r="J1414">
        <v>2</v>
      </c>
      <c r="K1414">
        <v>0</v>
      </c>
      <c r="L1414">
        <v>0</v>
      </c>
      <c r="M141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414" s="5" cm="1">
        <f t="array" ref="N1414">MAX(IF((ProjectInfoTable[ProjectName]=ContinuousStatsTable[[#This Row],[ProjectName]]),(ProjectInfoTable[ProjectName]=ContinuousStatsTable[[#This Row],[ProjectName]])*ProjectInfoTable[NumberOfReplications]))</f>
        <v>40</v>
      </c>
      <c r="O1414" s="5" cm="1">
        <f t="array" ref="O141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414" s="5" cm="1">
        <f t="array" ref="P141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414" s="5" cm="1">
        <f t="array" ref="Q1414">MAX(IF((ProjectInfoTable[ProjectName]=ContinuousStatsTable[[#This Row],[ProjectName]]),(ProjectInfoTable[ProjectName]=ContinuousStatsTable[[#This Row],[ProjectName]])*ProjectInfoTable[ConfidenceInterval]))</f>
        <v>0.95</v>
      </c>
      <c r="R1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414" s="5" cm="1">
        <f t="array" ref="S1414">MIN(IF((ContinuousStatsTable[GroupByKey]=ContinuousStatsTable[[#This Row],[GroupByKey]]),(ContinuousStatsTable[GroupByKey]=ContinuousStatsTable[[#This Row],[GroupByKey]])*ContinuousStatsTable[Average]))</f>
        <v>0.10750740651370801</v>
      </c>
      <c r="T1414" s="5" cm="1">
        <f t="array" ref="T1414">MAX(IF((ContinuousStatsTable[GroupByKey]=ContinuousStatsTable[[#This Row],[GroupByKey]]),(ContinuousStatsTable[GroupByKey]=ContinuousStatsTable[[#This Row],[GroupByKey]])*ContinuousStatsTable[Average]))</f>
        <v>0.50589801157869696</v>
      </c>
      <c r="U1414" s="5">
        <f>IF((ContinuousStatsTable[[#This Row],[RepsRequested]]&gt;1),ContinuousStatsTable[[#This Row],[HalfWidth]],ContinuousStatsTable[[#This Row],[BatchMeansHalfWidth]])</f>
        <v>2.5092892947818527E-2</v>
      </c>
    </row>
    <row r="1415" spans="1:21" x14ac:dyDescent="0.35">
      <c r="A1415" t="s">
        <v>68</v>
      </c>
      <c r="B1415" t="s">
        <v>70</v>
      </c>
      <c r="C1415">
        <v>32</v>
      </c>
      <c r="D1415" t="s">
        <v>107</v>
      </c>
      <c r="E1415" t="s">
        <v>104</v>
      </c>
      <c r="F1415" t="s">
        <v>102</v>
      </c>
      <c r="G1415">
        <v>2</v>
      </c>
      <c r="H1415">
        <v>2E+20</v>
      </c>
      <c r="I1415">
        <v>2</v>
      </c>
      <c r="J1415">
        <v>2</v>
      </c>
      <c r="K1415">
        <v>2</v>
      </c>
      <c r="L1415">
        <v>0</v>
      </c>
      <c r="M141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415" s="5" cm="1">
        <f t="array" ref="N1415">MAX(IF((ProjectInfoTable[ProjectName]=ContinuousStatsTable[[#This Row],[ProjectName]]),(ProjectInfoTable[ProjectName]=ContinuousStatsTable[[#This Row],[ProjectName]])*ProjectInfoTable[NumberOfReplications]))</f>
        <v>40</v>
      </c>
      <c r="O1415" s="5" cm="1">
        <f t="array" ref="O1415">IFERROR(AVERAGE(IF((ContinuousStatsTable[GroupByKey]=ContinuousStatsTable[[#This Row],[GroupByKey]]),(ContinuousStatsTable[GroupByKey]=ContinuousStatsTable[[#This Row],[GroupByKey]])*ContinuousStatsTable[Average])),0)</f>
        <v>2</v>
      </c>
      <c r="P1415" s="5" cm="1">
        <f t="array" ref="P1415">IFERROR(_xlfn.STDEV.S(IF((ContinuousStatsTable[GroupByKey]=ContinuousStatsTable[[#This Row],[GroupByKey]]),(ContinuousStatsTable[GroupByKey]=ContinuousStatsTable[[#This Row],[GroupByKey]])*ContinuousStatsTable[Average])),0)</f>
        <v>0</v>
      </c>
      <c r="Q1415" s="5" cm="1">
        <f t="array" ref="Q1415">MAX(IF((ProjectInfoTable[ProjectName]=ContinuousStatsTable[[#This Row],[ProjectName]]),(ProjectInfoTable[ProjectName]=ContinuousStatsTable[[#This Row],[ProjectName]])*ProjectInfoTable[ConfidenceInterval]))</f>
        <v>0.95</v>
      </c>
      <c r="R1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5" s="5" cm="1">
        <f t="array" ref="S1415">MIN(IF((ContinuousStatsTable[GroupByKey]=ContinuousStatsTable[[#This Row],[GroupByKey]]),(ContinuousStatsTable[GroupByKey]=ContinuousStatsTable[[#This Row],[GroupByKey]])*ContinuousStatsTable[Average]))</f>
        <v>2</v>
      </c>
      <c r="T1415" s="5" cm="1">
        <f t="array" ref="T1415">MAX(IF((ContinuousStatsTable[GroupByKey]=ContinuousStatsTable[[#This Row],[GroupByKey]]),(ContinuousStatsTable[GroupByKey]=ContinuousStatsTable[[#This Row],[GroupByKey]])*ContinuousStatsTable[Average]))</f>
        <v>2</v>
      </c>
      <c r="U1415" s="5">
        <f>IF((ContinuousStatsTable[[#This Row],[RepsRequested]]&gt;1),ContinuousStatsTable[[#This Row],[HalfWidth]],ContinuousStatsTable[[#This Row],[BatchMeansHalfWidth]])</f>
        <v>0</v>
      </c>
    </row>
    <row r="1416" spans="1:21" x14ac:dyDescent="0.35">
      <c r="A1416" t="s">
        <v>68</v>
      </c>
      <c r="B1416" t="s">
        <v>70</v>
      </c>
      <c r="C1416">
        <v>32</v>
      </c>
      <c r="D1416" t="s">
        <v>90</v>
      </c>
      <c r="E1416" t="s">
        <v>98</v>
      </c>
      <c r="F1416" t="s">
        <v>73</v>
      </c>
      <c r="G1416">
        <v>2.7605687498139499E-2</v>
      </c>
      <c r="H1416">
        <v>2E+20</v>
      </c>
      <c r="I1416">
        <v>0</v>
      </c>
      <c r="J1416">
        <v>2</v>
      </c>
      <c r="K1416">
        <v>0</v>
      </c>
      <c r="L1416">
        <v>0</v>
      </c>
      <c r="M141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416" s="5" cm="1">
        <f t="array" ref="N1416">MAX(IF((ProjectInfoTable[ProjectName]=ContinuousStatsTable[[#This Row],[ProjectName]]),(ProjectInfoTable[ProjectName]=ContinuousStatsTable[[#This Row],[ProjectName]])*ProjectInfoTable[NumberOfReplications]))</f>
        <v>40</v>
      </c>
      <c r="O1416" s="5" cm="1">
        <f t="array" ref="O141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416" s="5" cm="1">
        <f t="array" ref="P141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416" s="5" cm="1">
        <f t="array" ref="Q1416">MAX(IF((ProjectInfoTable[ProjectName]=ContinuousStatsTable[[#This Row],[ProjectName]]),(ProjectInfoTable[ProjectName]=ContinuousStatsTable[[#This Row],[ProjectName]])*ProjectInfoTable[ConfidenceInterval]))</f>
        <v>0.95</v>
      </c>
      <c r="R1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416" s="5" cm="1">
        <f t="array" ref="S1416">MIN(IF((ContinuousStatsTable[GroupByKey]=ContinuousStatsTable[[#This Row],[GroupByKey]]),(ContinuousStatsTable[GroupByKey]=ContinuousStatsTable[[#This Row],[GroupByKey]])*ContinuousStatsTable[Average]))</f>
        <v>0</v>
      </c>
      <c r="T1416" s="5" cm="1">
        <f t="array" ref="T1416">MAX(IF((ContinuousStatsTable[GroupByKey]=ContinuousStatsTable[[#This Row],[GroupByKey]]),(ContinuousStatsTable[GroupByKey]=ContinuousStatsTable[[#This Row],[GroupByKey]])*ContinuousStatsTable[Average]))</f>
        <v>3.9129347275412202E-2</v>
      </c>
      <c r="U1416" s="5">
        <f>IF((ContinuousStatsTable[[#This Row],[RepsRequested]]&gt;1),ContinuousStatsTable[[#This Row],[HalfWidth]],ContinuousStatsTable[[#This Row],[BatchMeansHalfWidth]])</f>
        <v>2.9617305217409431E-3</v>
      </c>
    </row>
    <row r="1417" spans="1:21" x14ac:dyDescent="0.35">
      <c r="A1417" t="s">
        <v>68</v>
      </c>
      <c r="B1417" t="s">
        <v>70</v>
      </c>
      <c r="C1417">
        <v>32</v>
      </c>
      <c r="D1417" t="s">
        <v>91</v>
      </c>
      <c r="E1417" t="s">
        <v>98</v>
      </c>
      <c r="F1417" t="s">
        <v>73</v>
      </c>
      <c r="G1417">
        <v>0</v>
      </c>
      <c r="H1417">
        <v>2E+20</v>
      </c>
      <c r="I1417">
        <v>0</v>
      </c>
      <c r="J1417">
        <v>0</v>
      </c>
      <c r="K1417">
        <v>0</v>
      </c>
      <c r="L1417">
        <v>0</v>
      </c>
      <c r="M141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417" s="5" cm="1">
        <f t="array" ref="N1417">MAX(IF((ProjectInfoTable[ProjectName]=ContinuousStatsTable[[#This Row],[ProjectName]]),(ProjectInfoTable[ProjectName]=ContinuousStatsTable[[#This Row],[ProjectName]])*ProjectInfoTable[NumberOfReplications]))</f>
        <v>40</v>
      </c>
      <c r="O1417" s="5" cm="1">
        <f t="array" ref="O141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417" s="5" cm="1">
        <f t="array" ref="P141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417" s="5" cm="1">
        <f t="array" ref="Q1417">MAX(IF((ProjectInfoTable[ProjectName]=ContinuousStatsTable[[#This Row],[ProjectName]]),(ProjectInfoTable[ProjectName]=ContinuousStatsTable[[#This Row],[ProjectName]])*ProjectInfoTable[ConfidenceInterval]))</f>
        <v>0.95</v>
      </c>
      <c r="R1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417" s="5" cm="1">
        <f t="array" ref="S1417">MIN(IF((ContinuousStatsTable[GroupByKey]=ContinuousStatsTable[[#This Row],[GroupByKey]]),(ContinuousStatsTable[GroupByKey]=ContinuousStatsTable[[#This Row],[GroupByKey]])*ContinuousStatsTable[Average]))</f>
        <v>0</v>
      </c>
      <c r="T1417" s="5" cm="1">
        <f t="array" ref="T1417">MAX(IF((ContinuousStatsTable[GroupByKey]=ContinuousStatsTable[[#This Row],[GroupByKey]]),(ContinuousStatsTable[GroupByKey]=ContinuousStatsTable[[#This Row],[GroupByKey]])*ContinuousStatsTable[Average]))</f>
        <v>5.1297285883804403E-2</v>
      </c>
      <c r="U1417" s="5">
        <f>IF((ContinuousStatsTable[[#This Row],[RepsRequested]]&gt;1),ContinuousStatsTable[[#This Row],[HalfWidth]],ContinuousStatsTable[[#This Row],[BatchMeansHalfWidth]])</f>
        <v>4.266409302196481E-3</v>
      </c>
    </row>
    <row r="1418" spans="1:21" x14ac:dyDescent="0.35">
      <c r="A1418" t="s">
        <v>68</v>
      </c>
      <c r="B1418" t="s">
        <v>70</v>
      </c>
      <c r="C1418">
        <v>32</v>
      </c>
      <c r="D1418" t="s">
        <v>92</v>
      </c>
      <c r="E1418" t="s">
        <v>98</v>
      </c>
      <c r="F1418" t="s">
        <v>73</v>
      </c>
      <c r="G1418">
        <v>5.0943305326388497</v>
      </c>
      <c r="H1418">
        <v>2E+20</v>
      </c>
      <c r="I1418">
        <v>0</v>
      </c>
      <c r="J1418">
        <v>10</v>
      </c>
      <c r="K1418">
        <v>6</v>
      </c>
      <c r="L1418">
        <v>0</v>
      </c>
      <c r="M141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418" s="5" cm="1">
        <f t="array" ref="N1418">MAX(IF((ProjectInfoTable[ProjectName]=ContinuousStatsTable[[#This Row],[ProjectName]]),(ProjectInfoTable[ProjectName]=ContinuousStatsTable[[#This Row],[ProjectName]])*ProjectInfoTable[NumberOfReplications]))</f>
        <v>40</v>
      </c>
      <c r="O1418" s="5" cm="1">
        <f t="array" ref="O141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418" s="5" cm="1">
        <f t="array" ref="P141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418" s="5" cm="1">
        <f t="array" ref="Q1418">MAX(IF((ProjectInfoTable[ProjectName]=ContinuousStatsTable[[#This Row],[ProjectName]]),(ProjectInfoTable[ProjectName]=ContinuousStatsTable[[#This Row],[ProjectName]])*ProjectInfoTable[ConfidenceInterval]))</f>
        <v>0.95</v>
      </c>
      <c r="R1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418" s="5" cm="1">
        <f t="array" ref="S1418">MIN(IF((ContinuousStatsTable[GroupByKey]=ContinuousStatsTable[[#This Row],[GroupByKey]]),(ContinuousStatsTable[GroupByKey]=ContinuousStatsTable[[#This Row],[GroupByKey]])*ContinuousStatsTable[Average]))</f>
        <v>3.0665287286053702</v>
      </c>
      <c r="T1418" s="5" cm="1">
        <f t="array" ref="T1418">MAX(IF((ContinuousStatsTable[GroupByKey]=ContinuousStatsTable[[#This Row],[GroupByKey]]),(ContinuousStatsTable[GroupByKey]=ContinuousStatsTable[[#This Row],[GroupByKey]])*ContinuousStatsTable[Average]))</f>
        <v>5.6439865641560401</v>
      </c>
      <c r="U1418" s="5">
        <f>IF((ContinuousStatsTable[[#This Row],[RepsRequested]]&gt;1),ContinuousStatsTable[[#This Row],[HalfWidth]],ContinuousStatsTable[[#This Row],[BatchMeansHalfWidth]])</f>
        <v>0.22493791736316851</v>
      </c>
    </row>
    <row r="1419" spans="1:21" x14ac:dyDescent="0.35">
      <c r="A1419" t="s">
        <v>68</v>
      </c>
      <c r="B1419" t="s">
        <v>70</v>
      </c>
      <c r="C1419">
        <v>32</v>
      </c>
      <c r="D1419" t="s">
        <v>94</v>
      </c>
      <c r="E1419" t="s">
        <v>98</v>
      </c>
      <c r="F1419" t="s">
        <v>73</v>
      </c>
      <c r="G1419">
        <v>0</v>
      </c>
      <c r="H1419">
        <v>2E+20</v>
      </c>
      <c r="I1419">
        <v>0</v>
      </c>
      <c r="J1419">
        <v>0</v>
      </c>
      <c r="K1419">
        <v>0</v>
      </c>
      <c r="L1419">
        <v>0</v>
      </c>
      <c r="M141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419" s="5" cm="1">
        <f t="array" ref="N1419">MAX(IF((ProjectInfoTable[ProjectName]=ContinuousStatsTable[[#This Row],[ProjectName]]),(ProjectInfoTable[ProjectName]=ContinuousStatsTable[[#This Row],[ProjectName]])*ProjectInfoTable[NumberOfReplications]))</f>
        <v>40</v>
      </c>
      <c r="O1419" s="5" cm="1">
        <f t="array" ref="O1419">IFERROR(AVERAGE(IF((ContinuousStatsTable[GroupByKey]=ContinuousStatsTable[[#This Row],[GroupByKey]]),(ContinuousStatsTable[GroupByKey]=ContinuousStatsTable[[#This Row],[GroupByKey]])*ContinuousStatsTable[Average])),0)</f>
        <v>0</v>
      </c>
      <c r="P1419" s="5" cm="1">
        <f t="array" ref="P1419">IFERROR(_xlfn.STDEV.S(IF((ContinuousStatsTable[GroupByKey]=ContinuousStatsTable[[#This Row],[GroupByKey]]),(ContinuousStatsTable[GroupByKey]=ContinuousStatsTable[[#This Row],[GroupByKey]])*ContinuousStatsTable[Average])),0)</f>
        <v>0</v>
      </c>
      <c r="Q1419" s="5" cm="1">
        <f t="array" ref="Q1419">MAX(IF((ProjectInfoTable[ProjectName]=ContinuousStatsTable[[#This Row],[ProjectName]]),(ProjectInfoTable[ProjectName]=ContinuousStatsTable[[#This Row],[ProjectName]])*ProjectInfoTable[ConfidenceInterval]))</f>
        <v>0.95</v>
      </c>
      <c r="R1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9" s="5" cm="1">
        <f t="array" ref="S1419">MIN(IF((ContinuousStatsTable[GroupByKey]=ContinuousStatsTable[[#This Row],[GroupByKey]]),(ContinuousStatsTable[GroupByKey]=ContinuousStatsTable[[#This Row],[GroupByKey]])*ContinuousStatsTable[Average]))</f>
        <v>0</v>
      </c>
      <c r="T1419" s="5" cm="1">
        <f t="array" ref="T1419">MAX(IF((ContinuousStatsTable[GroupByKey]=ContinuousStatsTable[[#This Row],[GroupByKey]]),(ContinuousStatsTable[GroupByKey]=ContinuousStatsTable[[#This Row],[GroupByKey]])*ContinuousStatsTable[Average]))</f>
        <v>0</v>
      </c>
      <c r="U1419" s="5">
        <f>IF((ContinuousStatsTable[[#This Row],[RepsRequested]]&gt;1),ContinuousStatsTable[[#This Row],[HalfWidth]],ContinuousStatsTable[[#This Row],[BatchMeansHalfWidth]])</f>
        <v>0</v>
      </c>
    </row>
    <row r="1420" spans="1:21" x14ac:dyDescent="0.35">
      <c r="A1420" t="s">
        <v>68</v>
      </c>
      <c r="B1420" t="s">
        <v>70</v>
      </c>
      <c r="C1420">
        <v>32</v>
      </c>
      <c r="D1420" t="s">
        <v>95</v>
      </c>
      <c r="E1420" t="s">
        <v>98</v>
      </c>
      <c r="F1420" t="s">
        <v>73</v>
      </c>
      <c r="G1420">
        <v>6.5864047291337297E-2</v>
      </c>
      <c r="H1420">
        <v>2E+20</v>
      </c>
      <c r="I1420">
        <v>0</v>
      </c>
      <c r="J1420">
        <v>8</v>
      </c>
      <c r="K1420">
        <v>0</v>
      </c>
      <c r="L1420">
        <v>0</v>
      </c>
      <c r="M142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420" s="5" cm="1">
        <f t="array" ref="N1420">MAX(IF((ProjectInfoTable[ProjectName]=ContinuousStatsTable[[#This Row],[ProjectName]]),(ProjectInfoTable[ProjectName]=ContinuousStatsTable[[#This Row],[ProjectName]])*ProjectInfoTable[NumberOfReplications]))</f>
        <v>40</v>
      </c>
      <c r="O1420" s="5" cm="1">
        <f t="array" ref="O142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420" s="5" cm="1">
        <f t="array" ref="P142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420" s="5" cm="1">
        <f t="array" ref="Q1420">MAX(IF((ProjectInfoTable[ProjectName]=ContinuousStatsTable[[#This Row],[ProjectName]]),(ProjectInfoTable[ProjectName]=ContinuousStatsTable[[#This Row],[ProjectName]])*ProjectInfoTable[ConfidenceInterval]))</f>
        <v>0.95</v>
      </c>
      <c r="R1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420" s="5" cm="1">
        <f t="array" ref="S1420">MIN(IF((ContinuousStatsTable[GroupByKey]=ContinuousStatsTable[[#This Row],[GroupByKey]]),(ContinuousStatsTable[GroupByKey]=ContinuousStatsTable[[#This Row],[GroupByKey]])*ContinuousStatsTable[Average]))</f>
        <v>0</v>
      </c>
      <c r="T1420" s="5" cm="1">
        <f t="array" ref="T1420">MAX(IF((ContinuousStatsTable[GroupByKey]=ContinuousStatsTable[[#This Row],[GroupByKey]]),(ContinuousStatsTable[GroupByKey]=ContinuousStatsTable[[#This Row],[GroupByKey]])*ContinuousStatsTable[Average]))</f>
        <v>0.44531135910512998</v>
      </c>
      <c r="U1420" s="5">
        <f>IF((ContinuousStatsTable[[#This Row],[RepsRequested]]&gt;1),ContinuousStatsTable[[#This Row],[HalfWidth]],ContinuousStatsTable[[#This Row],[BatchMeansHalfWidth]])</f>
        <v>4.0313835051106688E-2</v>
      </c>
    </row>
    <row r="1421" spans="1:21" x14ac:dyDescent="0.35">
      <c r="A1421" t="s">
        <v>68</v>
      </c>
      <c r="B1421" t="s">
        <v>70</v>
      </c>
      <c r="C1421">
        <v>32</v>
      </c>
      <c r="D1421" t="s">
        <v>108</v>
      </c>
      <c r="E1421" t="s">
        <v>101</v>
      </c>
      <c r="F1421" t="s">
        <v>102</v>
      </c>
      <c r="G1421">
        <v>0</v>
      </c>
      <c r="H1421">
        <v>2E+20</v>
      </c>
      <c r="I1421">
        <v>0</v>
      </c>
      <c r="J1421">
        <v>0</v>
      </c>
      <c r="K1421">
        <v>0</v>
      </c>
      <c r="L1421">
        <v>0</v>
      </c>
      <c r="M142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421" s="5" cm="1">
        <f t="array" ref="N1421">MAX(IF((ProjectInfoTable[ProjectName]=ContinuousStatsTable[[#This Row],[ProjectName]]),(ProjectInfoTable[ProjectName]=ContinuousStatsTable[[#This Row],[ProjectName]])*ProjectInfoTable[NumberOfReplications]))</f>
        <v>40</v>
      </c>
      <c r="O1421" s="5" cm="1">
        <f t="array" ref="O1421">IFERROR(AVERAGE(IF((ContinuousStatsTable[GroupByKey]=ContinuousStatsTable[[#This Row],[GroupByKey]]),(ContinuousStatsTable[GroupByKey]=ContinuousStatsTable[[#This Row],[GroupByKey]])*ContinuousStatsTable[Average])),0)</f>
        <v>0</v>
      </c>
      <c r="P1421" s="5" cm="1">
        <f t="array" ref="P1421">IFERROR(_xlfn.STDEV.S(IF((ContinuousStatsTable[GroupByKey]=ContinuousStatsTable[[#This Row],[GroupByKey]]),(ContinuousStatsTable[GroupByKey]=ContinuousStatsTable[[#This Row],[GroupByKey]])*ContinuousStatsTable[Average])),0)</f>
        <v>0</v>
      </c>
      <c r="Q1421" s="5" cm="1">
        <f t="array" ref="Q1421">MAX(IF((ProjectInfoTable[ProjectName]=ContinuousStatsTable[[#This Row],[ProjectName]]),(ProjectInfoTable[ProjectName]=ContinuousStatsTable[[#This Row],[ProjectName]])*ProjectInfoTable[ConfidenceInterval]))</f>
        <v>0.95</v>
      </c>
      <c r="R1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1" s="5" cm="1">
        <f t="array" ref="S1421">MIN(IF((ContinuousStatsTable[GroupByKey]=ContinuousStatsTable[[#This Row],[GroupByKey]]),(ContinuousStatsTable[GroupByKey]=ContinuousStatsTable[[#This Row],[GroupByKey]])*ContinuousStatsTable[Average]))</f>
        <v>0</v>
      </c>
      <c r="T1421" s="5" cm="1">
        <f t="array" ref="T1421">MAX(IF((ContinuousStatsTable[GroupByKey]=ContinuousStatsTable[[#This Row],[GroupByKey]]),(ContinuousStatsTable[GroupByKey]=ContinuousStatsTable[[#This Row],[GroupByKey]])*ContinuousStatsTable[Average]))</f>
        <v>0</v>
      </c>
      <c r="U1421" s="5">
        <f>IF((ContinuousStatsTable[[#This Row],[RepsRequested]]&gt;1),ContinuousStatsTable[[#This Row],[HalfWidth]],ContinuousStatsTable[[#This Row],[BatchMeansHalfWidth]])</f>
        <v>0</v>
      </c>
    </row>
    <row r="1422" spans="1:21" x14ac:dyDescent="0.35">
      <c r="A1422" t="s">
        <v>68</v>
      </c>
      <c r="B1422" t="s">
        <v>70</v>
      </c>
      <c r="C1422">
        <v>32</v>
      </c>
      <c r="D1422" t="s">
        <v>108</v>
      </c>
      <c r="E1422" t="s">
        <v>103</v>
      </c>
      <c r="F1422" t="s">
        <v>102</v>
      </c>
      <c r="G1422">
        <v>0</v>
      </c>
      <c r="H1422">
        <v>2E+20</v>
      </c>
      <c r="I1422">
        <v>0</v>
      </c>
      <c r="J1422">
        <v>0</v>
      </c>
      <c r="K1422">
        <v>0</v>
      </c>
      <c r="L1422">
        <v>0</v>
      </c>
      <c r="M142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422" s="5" cm="1">
        <f t="array" ref="N1422">MAX(IF((ProjectInfoTable[ProjectName]=ContinuousStatsTable[[#This Row],[ProjectName]]),(ProjectInfoTable[ProjectName]=ContinuousStatsTable[[#This Row],[ProjectName]])*ProjectInfoTable[NumberOfReplications]))</f>
        <v>40</v>
      </c>
      <c r="O1422" s="5" cm="1">
        <f t="array" ref="O1422">IFERROR(AVERAGE(IF((ContinuousStatsTable[GroupByKey]=ContinuousStatsTable[[#This Row],[GroupByKey]]),(ContinuousStatsTable[GroupByKey]=ContinuousStatsTable[[#This Row],[GroupByKey]])*ContinuousStatsTable[Average])),0)</f>
        <v>0</v>
      </c>
      <c r="P1422" s="5" cm="1">
        <f t="array" ref="P1422">IFERROR(_xlfn.STDEV.S(IF((ContinuousStatsTable[GroupByKey]=ContinuousStatsTable[[#This Row],[GroupByKey]]),(ContinuousStatsTable[GroupByKey]=ContinuousStatsTable[[#This Row],[GroupByKey]])*ContinuousStatsTable[Average])),0)</f>
        <v>0</v>
      </c>
      <c r="Q1422" s="5" cm="1">
        <f t="array" ref="Q1422">MAX(IF((ProjectInfoTable[ProjectName]=ContinuousStatsTable[[#This Row],[ProjectName]]),(ProjectInfoTable[ProjectName]=ContinuousStatsTable[[#This Row],[ProjectName]])*ProjectInfoTable[ConfidenceInterval]))</f>
        <v>0.95</v>
      </c>
      <c r="R1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2" s="5" cm="1">
        <f t="array" ref="S1422">MIN(IF((ContinuousStatsTable[GroupByKey]=ContinuousStatsTable[[#This Row],[GroupByKey]]),(ContinuousStatsTable[GroupByKey]=ContinuousStatsTable[[#This Row],[GroupByKey]])*ContinuousStatsTable[Average]))</f>
        <v>0</v>
      </c>
      <c r="T1422" s="5" cm="1">
        <f t="array" ref="T1422">MAX(IF((ContinuousStatsTable[GroupByKey]=ContinuousStatsTable[[#This Row],[GroupByKey]]),(ContinuousStatsTable[GroupByKey]=ContinuousStatsTable[[#This Row],[GroupByKey]])*ContinuousStatsTable[Average]))</f>
        <v>0</v>
      </c>
      <c r="U1422" s="5">
        <f>IF((ContinuousStatsTable[[#This Row],[RepsRequested]]&gt;1),ContinuousStatsTable[[#This Row],[HalfWidth]],ContinuousStatsTable[[#This Row],[BatchMeansHalfWidth]])</f>
        <v>0</v>
      </c>
    </row>
    <row r="1423" spans="1:21" x14ac:dyDescent="0.35">
      <c r="A1423" t="s">
        <v>68</v>
      </c>
      <c r="B1423" t="s">
        <v>70</v>
      </c>
      <c r="C1423">
        <v>32</v>
      </c>
      <c r="D1423" t="s">
        <v>108</v>
      </c>
      <c r="E1423" t="s">
        <v>104</v>
      </c>
      <c r="F1423" t="s">
        <v>102</v>
      </c>
      <c r="G1423">
        <v>1</v>
      </c>
      <c r="H1423">
        <v>2E+20</v>
      </c>
      <c r="I1423">
        <v>1</v>
      </c>
      <c r="J1423">
        <v>1</v>
      </c>
      <c r="K1423">
        <v>1</v>
      </c>
      <c r="L1423">
        <v>0</v>
      </c>
      <c r="M142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423" s="5" cm="1">
        <f t="array" ref="N1423">MAX(IF((ProjectInfoTable[ProjectName]=ContinuousStatsTable[[#This Row],[ProjectName]]),(ProjectInfoTable[ProjectName]=ContinuousStatsTable[[#This Row],[ProjectName]])*ProjectInfoTable[NumberOfReplications]))</f>
        <v>40</v>
      </c>
      <c r="O1423" s="5" cm="1">
        <f t="array" ref="O1423">IFERROR(AVERAGE(IF((ContinuousStatsTable[GroupByKey]=ContinuousStatsTable[[#This Row],[GroupByKey]]),(ContinuousStatsTable[GroupByKey]=ContinuousStatsTable[[#This Row],[GroupByKey]])*ContinuousStatsTable[Average])),0)</f>
        <v>1</v>
      </c>
      <c r="P1423" s="5" cm="1">
        <f t="array" ref="P1423">IFERROR(_xlfn.STDEV.S(IF((ContinuousStatsTable[GroupByKey]=ContinuousStatsTable[[#This Row],[GroupByKey]]),(ContinuousStatsTable[GroupByKey]=ContinuousStatsTable[[#This Row],[GroupByKey]])*ContinuousStatsTable[Average])),0)</f>
        <v>0</v>
      </c>
      <c r="Q1423" s="5" cm="1">
        <f t="array" ref="Q1423">MAX(IF((ProjectInfoTable[ProjectName]=ContinuousStatsTable[[#This Row],[ProjectName]]),(ProjectInfoTable[ProjectName]=ContinuousStatsTable[[#This Row],[ProjectName]])*ProjectInfoTable[ConfidenceInterval]))</f>
        <v>0.95</v>
      </c>
      <c r="R1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3" s="5" cm="1">
        <f t="array" ref="S1423">MIN(IF((ContinuousStatsTable[GroupByKey]=ContinuousStatsTable[[#This Row],[GroupByKey]]),(ContinuousStatsTable[GroupByKey]=ContinuousStatsTable[[#This Row],[GroupByKey]])*ContinuousStatsTable[Average]))</f>
        <v>1</v>
      </c>
      <c r="T1423" s="5" cm="1">
        <f t="array" ref="T1423">MAX(IF((ContinuousStatsTable[GroupByKey]=ContinuousStatsTable[[#This Row],[GroupByKey]]),(ContinuousStatsTable[GroupByKey]=ContinuousStatsTable[[#This Row],[GroupByKey]])*ContinuousStatsTable[Average]))</f>
        <v>1</v>
      </c>
      <c r="U1423" s="5">
        <f>IF((ContinuousStatsTable[[#This Row],[RepsRequested]]&gt;1),ContinuousStatsTable[[#This Row],[HalfWidth]],ContinuousStatsTable[[#This Row],[BatchMeansHalfWidth]])</f>
        <v>0</v>
      </c>
    </row>
    <row r="1424" spans="1:21" x14ac:dyDescent="0.35">
      <c r="A1424" t="s">
        <v>68</v>
      </c>
      <c r="B1424" t="s">
        <v>70</v>
      </c>
      <c r="C1424">
        <v>32</v>
      </c>
      <c r="D1424" t="s">
        <v>109</v>
      </c>
      <c r="E1424" t="s">
        <v>101</v>
      </c>
      <c r="F1424" t="s">
        <v>102</v>
      </c>
      <c r="G1424">
        <v>0</v>
      </c>
      <c r="H1424">
        <v>2E+20</v>
      </c>
      <c r="I1424">
        <v>0</v>
      </c>
      <c r="J1424">
        <v>0</v>
      </c>
      <c r="K1424">
        <v>0</v>
      </c>
      <c r="L1424">
        <v>0</v>
      </c>
      <c r="M142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424" s="5" cm="1">
        <f t="array" ref="N1424">MAX(IF((ProjectInfoTable[ProjectName]=ContinuousStatsTable[[#This Row],[ProjectName]]),(ProjectInfoTable[ProjectName]=ContinuousStatsTable[[#This Row],[ProjectName]])*ProjectInfoTable[NumberOfReplications]))</f>
        <v>40</v>
      </c>
      <c r="O1424" s="5" cm="1">
        <f t="array" ref="O1424">IFERROR(AVERAGE(IF((ContinuousStatsTable[GroupByKey]=ContinuousStatsTable[[#This Row],[GroupByKey]]),(ContinuousStatsTable[GroupByKey]=ContinuousStatsTable[[#This Row],[GroupByKey]])*ContinuousStatsTable[Average])),0)</f>
        <v>0</v>
      </c>
      <c r="P1424" s="5" cm="1">
        <f t="array" ref="P1424">IFERROR(_xlfn.STDEV.S(IF((ContinuousStatsTable[GroupByKey]=ContinuousStatsTable[[#This Row],[GroupByKey]]),(ContinuousStatsTable[GroupByKey]=ContinuousStatsTable[[#This Row],[GroupByKey]])*ContinuousStatsTable[Average])),0)</f>
        <v>0</v>
      </c>
      <c r="Q1424" s="5" cm="1">
        <f t="array" ref="Q1424">MAX(IF((ProjectInfoTable[ProjectName]=ContinuousStatsTable[[#This Row],[ProjectName]]),(ProjectInfoTable[ProjectName]=ContinuousStatsTable[[#This Row],[ProjectName]])*ProjectInfoTable[ConfidenceInterval]))</f>
        <v>0.95</v>
      </c>
      <c r="R1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4" s="5" cm="1">
        <f t="array" ref="S1424">MIN(IF((ContinuousStatsTable[GroupByKey]=ContinuousStatsTable[[#This Row],[GroupByKey]]),(ContinuousStatsTable[GroupByKey]=ContinuousStatsTable[[#This Row],[GroupByKey]])*ContinuousStatsTable[Average]))</f>
        <v>0</v>
      </c>
      <c r="T1424" s="5" cm="1">
        <f t="array" ref="T1424">MAX(IF((ContinuousStatsTable[GroupByKey]=ContinuousStatsTable[[#This Row],[GroupByKey]]),(ContinuousStatsTable[GroupByKey]=ContinuousStatsTable[[#This Row],[GroupByKey]])*ContinuousStatsTable[Average]))</f>
        <v>0</v>
      </c>
      <c r="U1424" s="5">
        <f>IF((ContinuousStatsTable[[#This Row],[RepsRequested]]&gt;1),ContinuousStatsTable[[#This Row],[HalfWidth]],ContinuousStatsTable[[#This Row],[BatchMeansHalfWidth]])</f>
        <v>0</v>
      </c>
    </row>
    <row r="1425" spans="1:21" x14ac:dyDescent="0.35">
      <c r="A1425" t="s">
        <v>68</v>
      </c>
      <c r="B1425" t="s">
        <v>70</v>
      </c>
      <c r="C1425">
        <v>32</v>
      </c>
      <c r="D1425" t="s">
        <v>109</v>
      </c>
      <c r="E1425" t="s">
        <v>103</v>
      </c>
      <c r="F1425" t="s">
        <v>102</v>
      </c>
      <c r="G1425">
        <v>0</v>
      </c>
      <c r="H1425">
        <v>2E+20</v>
      </c>
      <c r="I1425">
        <v>0</v>
      </c>
      <c r="J1425">
        <v>0</v>
      </c>
      <c r="K1425">
        <v>0</v>
      </c>
      <c r="L1425">
        <v>0</v>
      </c>
      <c r="M142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425" s="5" cm="1">
        <f t="array" ref="N1425">MAX(IF((ProjectInfoTable[ProjectName]=ContinuousStatsTable[[#This Row],[ProjectName]]),(ProjectInfoTable[ProjectName]=ContinuousStatsTable[[#This Row],[ProjectName]])*ProjectInfoTable[NumberOfReplications]))</f>
        <v>40</v>
      </c>
      <c r="O1425" s="5" cm="1">
        <f t="array" ref="O1425">IFERROR(AVERAGE(IF((ContinuousStatsTable[GroupByKey]=ContinuousStatsTable[[#This Row],[GroupByKey]]),(ContinuousStatsTable[GroupByKey]=ContinuousStatsTable[[#This Row],[GroupByKey]])*ContinuousStatsTable[Average])),0)</f>
        <v>0</v>
      </c>
      <c r="P1425" s="5" cm="1">
        <f t="array" ref="P1425">IFERROR(_xlfn.STDEV.S(IF((ContinuousStatsTable[GroupByKey]=ContinuousStatsTable[[#This Row],[GroupByKey]]),(ContinuousStatsTable[GroupByKey]=ContinuousStatsTable[[#This Row],[GroupByKey]])*ContinuousStatsTable[Average])),0)</f>
        <v>0</v>
      </c>
      <c r="Q1425" s="5" cm="1">
        <f t="array" ref="Q1425">MAX(IF((ProjectInfoTable[ProjectName]=ContinuousStatsTable[[#This Row],[ProjectName]]),(ProjectInfoTable[ProjectName]=ContinuousStatsTable[[#This Row],[ProjectName]])*ProjectInfoTable[ConfidenceInterval]))</f>
        <v>0.95</v>
      </c>
      <c r="R1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5" s="5" cm="1">
        <f t="array" ref="S1425">MIN(IF((ContinuousStatsTable[GroupByKey]=ContinuousStatsTable[[#This Row],[GroupByKey]]),(ContinuousStatsTable[GroupByKey]=ContinuousStatsTable[[#This Row],[GroupByKey]])*ContinuousStatsTable[Average]))</f>
        <v>0</v>
      </c>
      <c r="T1425" s="5" cm="1">
        <f t="array" ref="T1425">MAX(IF((ContinuousStatsTable[GroupByKey]=ContinuousStatsTable[[#This Row],[GroupByKey]]),(ContinuousStatsTable[GroupByKey]=ContinuousStatsTable[[#This Row],[GroupByKey]])*ContinuousStatsTable[Average]))</f>
        <v>0</v>
      </c>
      <c r="U1425" s="5">
        <f>IF((ContinuousStatsTable[[#This Row],[RepsRequested]]&gt;1),ContinuousStatsTable[[#This Row],[HalfWidth]],ContinuousStatsTable[[#This Row],[BatchMeansHalfWidth]])</f>
        <v>0</v>
      </c>
    </row>
    <row r="1426" spans="1:21" x14ac:dyDescent="0.35">
      <c r="A1426" t="s">
        <v>68</v>
      </c>
      <c r="B1426" t="s">
        <v>70</v>
      </c>
      <c r="C1426">
        <v>32</v>
      </c>
      <c r="D1426" t="s">
        <v>109</v>
      </c>
      <c r="E1426" t="s">
        <v>104</v>
      </c>
      <c r="F1426" t="s">
        <v>102</v>
      </c>
      <c r="G1426">
        <v>1</v>
      </c>
      <c r="H1426">
        <v>2E+20</v>
      </c>
      <c r="I1426">
        <v>1</v>
      </c>
      <c r="J1426">
        <v>1</v>
      </c>
      <c r="K1426">
        <v>1</v>
      </c>
      <c r="L1426">
        <v>0</v>
      </c>
      <c r="M142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426" s="5" cm="1">
        <f t="array" ref="N1426">MAX(IF((ProjectInfoTable[ProjectName]=ContinuousStatsTable[[#This Row],[ProjectName]]),(ProjectInfoTable[ProjectName]=ContinuousStatsTable[[#This Row],[ProjectName]])*ProjectInfoTable[NumberOfReplications]))</f>
        <v>40</v>
      </c>
      <c r="O1426" s="5" cm="1">
        <f t="array" ref="O1426">IFERROR(AVERAGE(IF((ContinuousStatsTable[GroupByKey]=ContinuousStatsTable[[#This Row],[GroupByKey]]),(ContinuousStatsTable[GroupByKey]=ContinuousStatsTable[[#This Row],[GroupByKey]])*ContinuousStatsTable[Average])),0)</f>
        <v>1</v>
      </c>
      <c r="P1426" s="5" cm="1">
        <f t="array" ref="P1426">IFERROR(_xlfn.STDEV.S(IF((ContinuousStatsTable[GroupByKey]=ContinuousStatsTable[[#This Row],[GroupByKey]]),(ContinuousStatsTable[GroupByKey]=ContinuousStatsTable[[#This Row],[GroupByKey]])*ContinuousStatsTable[Average])),0)</f>
        <v>0</v>
      </c>
      <c r="Q1426" s="5" cm="1">
        <f t="array" ref="Q1426">MAX(IF((ProjectInfoTable[ProjectName]=ContinuousStatsTable[[#This Row],[ProjectName]]),(ProjectInfoTable[ProjectName]=ContinuousStatsTable[[#This Row],[ProjectName]])*ProjectInfoTable[ConfidenceInterval]))</f>
        <v>0.95</v>
      </c>
      <c r="R1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6" s="5" cm="1">
        <f t="array" ref="S1426">MIN(IF((ContinuousStatsTable[GroupByKey]=ContinuousStatsTable[[#This Row],[GroupByKey]]),(ContinuousStatsTable[GroupByKey]=ContinuousStatsTable[[#This Row],[GroupByKey]])*ContinuousStatsTable[Average]))</f>
        <v>1</v>
      </c>
      <c r="T1426" s="5" cm="1">
        <f t="array" ref="T1426">MAX(IF((ContinuousStatsTable[GroupByKey]=ContinuousStatsTable[[#This Row],[GroupByKey]]),(ContinuousStatsTable[GroupByKey]=ContinuousStatsTable[[#This Row],[GroupByKey]])*ContinuousStatsTable[Average]))</f>
        <v>1</v>
      </c>
      <c r="U1426" s="5">
        <f>IF((ContinuousStatsTable[[#This Row],[RepsRequested]]&gt;1),ContinuousStatsTable[[#This Row],[HalfWidth]],ContinuousStatsTable[[#This Row],[BatchMeansHalfWidth]])</f>
        <v>0</v>
      </c>
    </row>
    <row r="1427" spans="1:21" x14ac:dyDescent="0.35">
      <c r="A1427" t="s">
        <v>68</v>
      </c>
      <c r="B1427" t="s">
        <v>70</v>
      </c>
      <c r="C1427">
        <v>32</v>
      </c>
      <c r="D1427" t="s">
        <v>110</v>
      </c>
      <c r="E1427" t="s">
        <v>101</v>
      </c>
      <c r="F1427" t="s">
        <v>102</v>
      </c>
      <c r="G1427">
        <v>0</v>
      </c>
      <c r="H1427">
        <v>2E+20</v>
      </c>
      <c r="I1427">
        <v>0</v>
      </c>
      <c r="J1427">
        <v>0</v>
      </c>
      <c r="K1427">
        <v>0</v>
      </c>
      <c r="L1427">
        <v>0</v>
      </c>
      <c r="M142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427" s="5" cm="1">
        <f t="array" ref="N1427">MAX(IF((ProjectInfoTable[ProjectName]=ContinuousStatsTable[[#This Row],[ProjectName]]),(ProjectInfoTable[ProjectName]=ContinuousStatsTable[[#This Row],[ProjectName]])*ProjectInfoTable[NumberOfReplications]))</f>
        <v>40</v>
      </c>
      <c r="O1427" s="5" cm="1">
        <f t="array" ref="O1427">IFERROR(AVERAGE(IF((ContinuousStatsTable[GroupByKey]=ContinuousStatsTable[[#This Row],[GroupByKey]]),(ContinuousStatsTable[GroupByKey]=ContinuousStatsTable[[#This Row],[GroupByKey]])*ContinuousStatsTable[Average])),0)</f>
        <v>0</v>
      </c>
      <c r="P1427" s="5" cm="1">
        <f t="array" ref="P1427">IFERROR(_xlfn.STDEV.S(IF((ContinuousStatsTable[GroupByKey]=ContinuousStatsTable[[#This Row],[GroupByKey]]),(ContinuousStatsTable[GroupByKey]=ContinuousStatsTable[[#This Row],[GroupByKey]])*ContinuousStatsTable[Average])),0)</f>
        <v>0</v>
      </c>
      <c r="Q1427" s="5" cm="1">
        <f t="array" ref="Q1427">MAX(IF((ProjectInfoTable[ProjectName]=ContinuousStatsTable[[#This Row],[ProjectName]]),(ProjectInfoTable[ProjectName]=ContinuousStatsTable[[#This Row],[ProjectName]])*ProjectInfoTable[ConfidenceInterval]))</f>
        <v>0.95</v>
      </c>
      <c r="R1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7" s="5" cm="1">
        <f t="array" ref="S1427">MIN(IF((ContinuousStatsTable[GroupByKey]=ContinuousStatsTable[[#This Row],[GroupByKey]]),(ContinuousStatsTable[GroupByKey]=ContinuousStatsTable[[#This Row],[GroupByKey]])*ContinuousStatsTable[Average]))</f>
        <v>0</v>
      </c>
      <c r="T1427" s="5" cm="1">
        <f t="array" ref="T1427">MAX(IF((ContinuousStatsTable[GroupByKey]=ContinuousStatsTable[[#This Row],[GroupByKey]]),(ContinuousStatsTable[GroupByKey]=ContinuousStatsTable[[#This Row],[GroupByKey]])*ContinuousStatsTable[Average]))</f>
        <v>0</v>
      </c>
      <c r="U1427" s="5">
        <f>IF((ContinuousStatsTable[[#This Row],[RepsRequested]]&gt;1),ContinuousStatsTable[[#This Row],[HalfWidth]],ContinuousStatsTable[[#This Row],[BatchMeansHalfWidth]])</f>
        <v>0</v>
      </c>
    </row>
    <row r="1428" spans="1:21" x14ac:dyDescent="0.35">
      <c r="A1428" t="s">
        <v>68</v>
      </c>
      <c r="B1428" t="s">
        <v>70</v>
      </c>
      <c r="C1428">
        <v>32</v>
      </c>
      <c r="D1428" t="s">
        <v>110</v>
      </c>
      <c r="E1428" t="s">
        <v>103</v>
      </c>
      <c r="F1428" t="s">
        <v>102</v>
      </c>
      <c r="G1428">
        <v>0</v>
      </c>
      <c r="H1428">
        <v>2E+20</v>
      </c>
      <c r="I1428">
        <v>0</v>
      </c>
      <c r="J1428">
        <v>0</v>
      </c>
      <c r="K1428">
        <v>0</v>
      </c>
      <c r="L1428">
        <v>0</v>
      </c>
      <c r="M142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428" s="5" cm="1">
        <f t="array" ref="N1428">MAX(IF((ProjectInfoTable[ProjectName]=ContinuousStatsTable[[#This Row],[ProjectName]]),(ProjectInfoTable[ProjectName]=ContinuousStatsTable[[#This Row],[ProjectName]])*ProjectInfoTable[NumberOfReplications]))</f>
        <v>40</v>
      </c>
      <c r="O1428" s="5" cm="1">
        <f t="array" ref="O1428">IFERROR(AVERAGE(IF((ContinuousStatsTable[GroupByKey]=ContinuousStatsTable[[#This Row],[GroupByKey]]),(ContinuousStatsTable[GroupByKey]=ContinuousStatsTable[[#This Row],[GroupByKey]])*ContinuousStatsTable[Average])),0)</f>
        <v>0</v>
      </c>
      <c r="P1428" s="5" cm="1">
        <f t="array" ref="P1428">IFERROR(_xlfn.STDEV.S(IF((ContinuousStatsTable[GroupByKey]=ContinuousStatsTable[[#This Row],[GroupByKey]]),(ContinuousStatsTable[GroupByKey]=ContinuousStatsTable[[#This Row],[GroupByKey]])*ContinuousStatsTable[Average])),0)</f>
        <v>0</v>
      </c>
      <c r="Q1428" s="5" cm="1">
        <f t="array" ref="Q1428">MAX(IF((ProjectInfoTable[ProjectName]=ContinuousStatsTable[[#This Row],[ProjectName]]),(ProjectInfoTable[ProjectName]=ContinuousStatsTable[[#This Row],[ProjectName]])*ProjectInfoTable[ConfidenceInterval]))</f>
        <v>0.95</v>
      </c>
      <c r="R1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8" s="5" cm="1">
        <f t="array" ref="S1428">MIN(IF((ContinuousStatsTable[GroupByKey]=ContinuousStatsTable[[#This Row],[GroupByKey]]),(ContinuousStatsTable[GroupByKey]=ContinuousStatsTable[[#This Row],[GroupByKey]])*ContinuousStatsTable[Average]))</f>
        <v>0</v>
      </c>
      <c r="T1428" s="5" cm="1">
        <f t="array" ref="T1428">MAX(IF((ContinuousStatsTable[GroupByKey]=ContinuousStatsTable[[#This Row],[GroupByKey]]),(ContinuousStatsTable[GroupByKey]=ContinuousStatsTable[[#This Row],[GroupByKey]])*ContinuousStatsTable[Average]))</f>
        <v>0</v>
      </c>
      <c r="U1428" s="5">
        <f>IF((ContinuousStatsTable[[#This Row],[RepsRequested]]&gt;1),ContinuousStatsTable[[#This Row],[HalfWidth]],ContinuousStatsTable[[#This Row],[BatchMeansHalfWidth]])</f>
        <v>0</v>
      </c>
    </row>
    <row r="1429" spans="1:21" x14ac:dyDescent="0.35">
      <c r="A1429" t="s">
        <v>68</v>
      </c>
      <c r="B1429" t="s">
        <v>70</v>
      </c>
      <c r="C1429">
        <v>32</v>
      </c>
      <c r="D1429" t="s">
        <v>110</v>
      </c>
      <c r="E1429" t="s">
        <v>104</v>
      </c>
      <c r="F1429" t="s">
        <v>102</v>
      </c>
      <c r="G1429">
        <v>1</v>
      </c>
      <c r="H1429">
        <v>2E+20</v>
      </c>
      <c r="I1429">
        <v>1</v>
      </c>
      <c r="J1429">
        <v>1</v>
      </c>
      <c r="K1429">
        <v>1</v>
      </c>
      <c r="L1429">
        <v>0</v>
      </c>
      <c r="M142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429" s="5" cm="1">
        <f t="array" ref="N1429">MAX(IF((ProjectInfoTable[ProjectName]=ContinuousStatsTable[[#This Row],[ProjectName]]),(ProjectInfoTable[ProjectName]=ContinuousStatsTable[[#This Row],[ProjectName]])*ProjectInfoTable[NumberOfReplications]))</f>
        <v>40</v>
      </c>
      <c r="O1429" s="5" cm="1">
        <f t="array" ref="O1429">IFERROR(AVERAGE(IF((ContinuousStatsTable[GroupByKey]=ContinuousStatsTable[[#This Row],[GroupByKey]]),(ContinuousStatsTable[GroupByKey]=ContinuousStatsTable[[#This Row],[GroupByKey]])*ContinuousStatsTable[Average])),0)</f>
        <v>1</v>
      </c>
      <c r="P1429" s="5" cm="1">
        <f t="array" ref="P1429">IFERROR(_xlfn.STDEV.S(IF((ContinuousStatsTable[GroupByKey]=ContinuousStatsTable[[#This Row],[GroupByKey]]),(ContinuousStatsTable[GroupByKey]=ContinuousStatsTable[[#This Row],[GroupByKey]])*ContinuousStatsTable[Average])),0)</f>
        <v>0</v>
      </c>
      <c r="Q1429" s="5" cm="1">
        <f t="array" ref="Q1429">MAX(IF((ProjectInfoTable[ProjectName]=ContinuousStatsTable[[#This Row],[ProjectName]]),(ProjectInfoTable[ProjectName]=ContinuousStatsTable[[#This Row],[ProjectName]])*ProjectInfoTable[ConfidenceInterval]))</f>
        <v>0.95</v>
      </c>
      <c r="R1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9" s="5" cm="1">
        <f t="array" ref="S1429">MIN(IF((ContinuousStatsTable[GroupByKey]=ContinuousStatsTable[[#This Row],[GroupByKey]]),(ContinuousStatsTable[GroupByKey]=ContinuousStatsTable[[#This Row],[GroupByKey]])*ContinuousStatsTable[Average]))</f>
        <v>1</v>
      </c>
      <c r="T1429" s="5" cm="1">
        <f t="array" ref="T1429">MAX(IF((ContinuousStatsTable[GroupByKey]=ContinuousStatsTable[[#This Row],[GroupByKey]]),(ContinuousStatsTable[GroupByKey]=ContinuousStatsTable[[#This Row],[GroupByKey]])*ContinuousStatsTable[Average]))</f>
        <v>1</v>
      </c>
      <c r="U1429" s="5">
        <f>IF((ContinuousStatsTable[[#This Row],[RepsRequested]]&gt;1),ContinuousStatsTable[[#This Row],[HalfWidth]],ContinuousStatsTable[[#This Row],[BatchMeansHalfWidth]])</f>
        <v>0</v>
      </c>
    </row>
    <row r="1430" spans="1:21" x14ac:dyDescent="0.35">
      <c r="A1430" t="s">
        <v>68</v>
      </c>
      <c r="B1430" t="s">
        <v>70</v>
      </c>
      <c r="C1430">
        <v>32</v>
      </c>
      <c r="D1430" t="s">
        <v>111</v>
      </c>
      <c r="E1430" t="s">
        <v>101</v>
      </c>
      <c r="F1430" t="s">
        <v>102</v>
      </c>
      <c r="G1430">
        <v>0</v>
      </c>
      <c r="H1430">
        <v>2E+20</v>
      </c>
      <c r="I1430">
        <v>0</v>
      </c>
      <c r="J1430">
        <v>0</v>
      </c>
      <c r="K1430">
        <v>0</v>
      </c>
      <c r="L1430">
        <v>0</v>
      </c>
      <c r="M143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430" s="5" cm="1">
        <f t="array" ref="N1430">MAX(IF((ProjectInfoTable[ProjectName]=ContinuousStatsTable[[#This Row],[ProjectName]]),(ProjectInfoTable[ProjectName]=ContinuousStatsTable[[#This Row],[ProjectName]])*ProjectInfoTable[NumberOfReplications]))</f>
        <v>40</v>
      </c>
      <c r="O1430" s="5" cm="1">
        <f t="array" ref="O1430">IFERROR(AVERAGE(IF((ContinuousStatsTable[GroupByKey]=ContinuousStatsTable[[#This Row],[GroupByKey]]),(ContinuousStatsTable[GroupByKey]=ContinuousStatsTable[[#This Row],[GroupByKey]])*ContinuousStatsTable[Average])),0)</f>
        <v>0</v>
      </c>
      <c r="P1430" s="5" cm="1">
        <f t="array" ref="P1430">IFERROR(_xlfn.STDEV.S(IF((ContinuousStatsTable[GroupByKey]=ContinuousStatsTable[[#This Row],[GroupByKey]]),(ContinuousStatsTable[GroupByKey]=ContinuousStatsTable[[#This Row],[GroupByKey]])*ContinuousStatsTable[Average])),0)</f>
        <v>0</v>
      </c>
      <c r="Q1430" s="5" cm="1">
        <f t="array" ref="Q1430">MAX(IF((ProjectInfoTable[ProjectName]=ContinuousStatsTable[[#This Row],[ProjectName]]),(ProjectInfoTable[ProjectName]=ContinuousStatsTable[[#This Row],[ProjectName]])*ProjectInfoTable[ConfidenceInterval]))</f>
        <v>0.95</v>
      </c>
      <c r="R1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0" s="5" cm="1">
        <f t="array" ref="S1430">MIN(IF((ContinuousStatsTable[GroupByKey]=ContinuousStatsTable[[#This Row],[GroupByKey]]),(ContinuousStatsTable[GroupByKey]=ContinuousStatsTable[[#This Row],[GroupByKey]])*ContinuousStatsTable[Average]))</f>
        <v>0</v>
      </c>
      <c r="T1430" s="5" cm="1">
        <f t="array" ref="T1430">MAX(IF((ContinuousStatsTable[GroupByKey]=ContinuousStatsTable[[#This Row],[GroupByKey]]),(ContinuousStatsTable[GroupByKey]=ContinuousStatsTable[[#This Row],[GroupByKey]])*ContinuousStatsTable[Average]))</f>
        <v>0</v>
      </c>
      <c r="U1430" s="5">
        <f>IF((ContinuousStatsTable[[#This Row],[RepsRequested]]&gt;1),ContinuousStatsTable[[#This Row],[HalfWidth]],ContinuousStatsTable[[#This Row],[BatchMeansHalfWidth]])</f>
        <v>0</v>
      </c>
    </row>
    <row r="1431" spans="1:21" x14ac:dyDescent="0.35">
      <c r="A1431" t="s">
        <v>68</v>
      </c>
      <c r="B1431" t="s">
        <v>70</v>
      </c>
      <c r="C1431">
        <v>32</v>
      </c>
      <c r="D1431" t="s">
        <v>111</v>
      </c>
      <c r="E1431" t="s">
        <v>103</v>
      </c>
      <c r="F1431" t="s">
        <v>102</v>
      </c>
      <c r="G1431">
        <v>0</v>
      </c>
      <c r="H1431">
        <v>2E+20</v>
      </c>
      <c r="I1431">
        <v>0</v>
      </c>
      <c r="J1431">
        <v>0</v>
      </c>
      <c r="K1431">
        <v>0</v>
      </c>
      <c r="L1431">
        <v>0</v>
      </c>
      <c r="M143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431" s="5" cm="1">
        <f t="array" ref="N1431">MAX(IF((ProjectInfoTable[ProjectName]=ContinuousStatsTable[[#This Row],[ProjectName]]),(ProjectInfoTable[ProjectName]=ContinuousStatsTable[[#This Row],[ProjectName]])*ProjectInfoTable[NumberOfReplications]))</f>
        <v>40</v>
      </c>
      <c r="O1431" s="5" cm="1">
        <f t="array" ref="O1431">IFERROR(AVERAGE(IF((ContinuousStatsTable[GroupByKey]=ContinuousStatsTable[[#This Row],[GroupByKey]]),(ContinuousStatsTable[GroupByKey]=ContinuousStatsTable[[#This Row],[GroupByKey]])*ContinuousStatsTable[Average])),0)</f>
        <v>0</v>
      </c>
      <c r="P1431" s="5" cm="1">
        <f t="array" ref="P1431">IFERROR(_xlfn.STDEV.S(IF((ContinuousStatsTable[GroupByKey]=ContinuousStatsTable[[#This Row],[GroupByKey]]),(ContinuousStatsTable[GroupByKey]=ContinuousStatsTable[[#This Row],[GroupByKey]])*ContinuousStatsTable[Average])),0)</f>
        <v>0</v>
      </c>
      <c r="Q1431" s="5" cm="1">
        <f t="array" ref="Q1431">MAX(IF((ProjectInfoTable[ProjectName]=ContinuousStatsTable[[#This Row],[ProjectName]]),(ProjectInfoTable[ProjectName]=ContinuousStatsTable[[#This Row],[ProjectName]])*ProjectInfoTable[ConfidenceInterval]))</f>
        <v>0.95</v>
      </c>
      <c r="R1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1" s="5" cm="1">
        <f t="array" ref="S1431">MIN(IF((ContinuousStatsTable[GroupByKey]=ContinuousStatsTable[[#This Row],[GroupByKey]]),(ContinuousStatsTable[GroupByKey]=ContinuousStatsTable[[#This Row],[GroupByKey]])*ContinuousStatsTable[Average]))</f>
        <v>0</v>
      </c>
      <c r="T1431" s="5" cm="1">
        <f t="array" ref="T1431">MAX(IF((ContinuousStatsTable[GroupByKey]=ContinuousStatsTable[[#This Row],[GroupByKey]]),(ContinuousStatsTable[GroupByKey]=ContinuousStatsTable[[#This Row],[GroupByKey]])*ContinuousStatsTable[Average]))</f>
        <v>0</v>
      </c>
      <c r="U1431" s="5">
        <f>IF((ContinuousStatsTable[[#This Row],[RepsRequested]]&gt;1),ContinuousStatsTable[[#This Row],[HalfWidth]],ContinuousStatsTable[[#This Row],[BatchMeansHalfWidth]])</f>
        <v>0</v>
      </c>
    </row>
    <row r="1432" spans="1:21" x14ac:dyDescent="0.35">
      <c r="A1432" t="s">
        <v>68</v>
      </c>
      <c r="B1432" t="s">
        <v>70</v>
      </c>
      <c r="C1432">
        <v>32</v>
      </c>
      <c r="D1432" t="s">
        <v>111</v>
      </c>
      <c r="E1432" t="s">
        <v>104</v>
      </c>
      <c r="F1432" t="s">
        <v>102</v>
      </c>
      <c r="G1432">
        <v>3</v>
      </c>
      <c r="H1432">
        <v>2E+20</v>
      </c>
      <c r="I1432">
        <v>3</v>
      </c>
      <c r="J1432">
        <v>3</v>
      </c>
      <c r="K1432">
        <v>3</v>
      </c>
      <c r="L1432">
        <v>0</v>
      </c>
      <c r="M143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432" s="5" cm="1">
        <f t="array" ref="N1432">MAX(IF((ProjectInfoTable[ProjectName]=ContinuousStatsTable[[#This Row],[ProjectName]]),(ProjectInfoTable[ProjectName]=ContinuousStatsTable[[#This Row],[ProjectName]])*ProjectInfoTable[NumberOfReplications]))</f>
        <v>40</v>
      </c>
      <c r="O1432" s="5" cm="1">
        <f t="array" ref="O1432">IFERROR(AVERAGE(IF((ContinuousStatsTable[GroupByKey]=ContinuousStatsTable[[#This Row],[GroupByKey]]),(ContinuousStatsTable[GroupByKey]=ContinuousStatsTable[[#This Row],[GroupByKey]])*ContinuousStatsTable[Average])),0)</f>
        <v>3</v>
      </c>
      <c r="P1432" s="5" cm="1">
        <f t="array" ref="P1432">IFERROR(_xlfn.STDEV.S(IF((ContinuousStatsTable[GroupByKey]=ContinuousStatsTable[[#This Row],[GroupByKey]]),(ContinuousStatsTable[GroupByKey]=ContinuousStatsTable[[#This Row],[GroupByKey]])*ContinuousStatsTable[Average])),0)</f>
        <v>0</v>
      </c>
      <c r="Q1432" s="5" cm="1">
        <f t="array" ref="Q1432">MAX(IF((ProjectInfoTable[ProjectName]=ContinuousStatsTable[[#This Row],[ProjectName]]),(ProjectInfoTable[ProjectName]=ContinuousStatsTable[[#This Row],[ProjectName]])*ProjectInfoTable[ConfidenceInterval]))</f>
        <v>0.95</v>
      </c>
      <c r="R1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2" s="5" cm="1">
        <f t="array" ref="S1432">MIN(IF((ContinuousStatsTable[GroupByKey]=ContinuousStatsTable[[#This Row],[GroupByKey]]),(ContinuousStatsTable[GroupByKey]=ContinuousStatsTable[[#This Row],[GroupByKey]])*ContinuousStatsTable[Average]))</f>
        <v>3</v>
      </c>
      <c r="T1432" s="5" cm="1">
        <f t="array" ref="T1432">MAX(IF((ContinuousStatsTable[GroupByKey]=ContinuousStatsTable[[#This Row],[GroupByKey]]),(ContinuousStatsTable[GroupByKey]=ContinuousStatsTable[[#This Row],[GroupByKey]])*ContinuousStatsTable[Average]))</f>
        <v>3</v>
      </c>
      <c r="U1432" s="5">
        <f>IF((ContinuousStatsTable[[#This Row],[RepsRequested]]&gt;1),ContinuousStatsTable[[#This Row],[HalfWidth]],ContinuousStatsTable[[#This Row],[BatchMeansHalfWidth]])</f>
        <v>0</v>
      </c>
    </row>
    <row r="1433" spans="1:21" x14ac:dyDescent="0.35">
      <c r="A1433" t="s">
        <v>68</v>
      </c>
      <c r="B1433" t="s">
        <v>70</v>
      </c>
      <c r="C1433">
        <v>32</v>
      </c>
      <c r="D1433" t="s">
        <v>112</v>
      </c>
      <c r="E1433" t="s">
        <v>101</v>
      </c>
      <c r="F1433" t="s">
        <v>102</v>
      </c>
      <c r="G1433">
        <v>0.12974300718274501</v>
      </c>
      <c r="H1433">
        <v>2E+20</v>
      </c>
      <c r="I1433">
        <v>0</v>
      </c>
      <c r="J1433">
        <v>1</v>
      </c>
      <c r="K1433">
        <v>0</v>
      </c>
      <c r="L1433">
        <v>0</v>
      </c>
      <c r="M143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433" s="5" cm="1">
        <f t="array" ref="N1433">MAX(IF((ProjectInfoTable[ProjectName]=ContinuousStatsTable[[#This Row],[ProjectName]]),(ProjectInfoTable[ProjectName]=ContinuousStatsTable[[#This Row],[ProjectName]])*ProjectInfoTable[NumberOfReplications]))</f>
        <v>40</v>
      </c>
      <c r="O1433" s="5" cm="1">
        <f t="array" ref="O143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433" s="5" cm="1">
        <f t="array" ref="P143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433" s="5" cm="1">
        <f t="array" ref="Q1433">MAX(IF((ProjectInfoTable[ProjectName]=ContinuousStatsTable[[#This Row],[ProjectName]]),(ProjectInfoTable[ProjectName]=ContinuousStatsTable[[#This Row],[ProjectName]])*ProjectInfoTable[ConfidenceInterval]))</f>
        <v>0.95</v>
      </c>
      <c r="R1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433" s="5" cm="1">
        <f t="array" ref="S1433">MIN(IF((ContinuousStatsTable[GroupByKey]=ContinuousStatsTable[[#This Row],[GroupByKey]]),(ContinuousStatsTable[GroupByKey]=ContinuousStatsTable[[#This Row],[GroupByKey]])*ContinuousStatsTable[Average]))</f>
        <v>2.6917362930432401E-2</v>
      </c>
      <c r="T1433" s="5" cm="1">
        <f t="array" ref="T1433">MAX(IF((ContinuousStatsTable[GroupByKey]=ContinuousStatsTable[[#This Row],[GroupByKey]]),(ContinuousStatsTable[GroupByKey]=ContinuousStatsTable[[#This Row],[GroupByKey]])*ContinuousStatsTable[Average]))</f>
        <v>0.16976135707510301</v>
      </c>
      <c r="U1433" s="5">
        <f>IF((ContinuousStatsTable[[#This Row],[RepsRequested]]&gt;1),ContinuousStatsTable[[#This Row],[HalfWidth]],ContinuousStatsTable[[#This Row],[BatchMeansHalfWidth]])</f>
        <v>9.6705244070255485E-3</v>
      </c>
    </row>
    <row r="1434" spans="1:21" x14ac:dyDescent="0.35">
      <c r="A1434" t="s">
        <v>68</v>
      </c>
      <c r="B1434" t="s">
        <v>70</v>
      </c>
      <c r="C1434">
        <v>32</v>
      </c>
      <c r="D1434" t="s">
        <v>112</v>
      </c>
      <c r="E1434" t="s">
        <v>103</v>
      </c>
      <c r="F1434" t="s">
        <v>102</v>
      </c>
      <c r="G1434">
        <v>3.1218484780954099</v>
      </c>
      <c r="H1434">
        <v>2E+20</v>
      </c>
      <c r="I1434">
        <v>0</v>
      </c>
      <c r="J1434">
        <v>34</v>
      </c>
      <c r="K1434">
        <v>0</v>
      </c>
      <c r="L1434">
        <v>0</v>
      </c>
      <c r="M143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434" s="5" cm="1">
        <f t="array" ref="N1434">MAX(IF((ProjectInfoTable[ProjectName]=ContinuousStatsTable[[#This Row],[ProjectName]]),(ProjectInfoTable[ProjectName]=ContinuousStatsTable[[#This Row],[ProjectName]])*ProjectInfoTable[NumberOfReplications]))</f>
        <v>40</v>
      </c>
      <c r="O1434" s="5" cm="1">
        <f t="array" ref="O143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434" s="5" cm="1">
        <f t="array" ref="P143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434" s="5" cm="1">
        <f t="array" ref="Q1434">MAX(IF((ProjectInfoTable[ProjectName]=ContinuousStatsTable[[#This Row],[ProjectName]]),(ProjectInfoTable[ProjectName]=ContinuousStatsTable[[#This Row],[ProjectName]])*ProjectInfoTable[ConfidenceInterval]))</f>
        <v>0.95</v>
      </c>
      <c r="R1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434" s="5" cm="1">
        <f t="array" ref="S1434">MIN(IF((ContinuousStatsTable[GroupByKey]=ContinuousStatsTable[[#This Row],[GroupByKey]]),(ContinuousStatsTable[GroupByKey]=ContinuousStatsTable[[#This Row],[GroupByKey]])*ContinuousStatsTable[Average]))</f>
        <v>1.2588231451035701</v>
      </c>
      <c r="T1434" s="5" cm="1">
        <f t="array" ref="T1434">MAX(IF((ContinuousStatsTable[GroupByKey]=ContinuousStatsTable[[#This Row],[GroupByKey]]),(ContinuousStatsTable[GroupByKey]=ContinuousStatsTable[[#This Row],[GroupByKey]])*ContinuousStatsTable[Average]))</f>
        <v>4.9134925203039197</v>
      </c>
      <c r="U1434" s="5">
        <f>IF((ContinuousStatsTable[[#This Row],[RepsRequested]]&gt;1),ContinuousStatsTable[[#This Row],[HalfWidth]],ContinuousStatsTable[[#This Row],[BatchMeansHalfWidth]])</f>
        <v>0.23893952850585826</v>
      </c>
    </row>
    <row r="1435" spans="1:21" x14ac:dyDescent="0.35">
      <c r="A1435" t="s">
        <v>68</v>
      </c>
      <c r="B1435" t="s">
        <v>70</v>
      </c>
      <c r="C1435">
        <v>32</v>
      </c>
      <c r="D1435" t="s">
        <v>112</v>
      </c>
      <c r="E1435" t="s">
        <v>104</v>
      </c>
      <c r="F1435" t="s">
        <v>102</v>
      </c>
      <c r="G1435">
        <v>40.361055799773801</v>
      </c>
      <c r="H1435">
        <v>2E+20</v>
      </c>
      <c r="I1435">
        <v>0</v>
      </c>
      <c r="J1435">
        <v>48</v>
      </c>
      <c r="K1435">
        <v>48</v>
      </c>
      <c r="L1435">
        <v>0</v>
      </c>
      <c r="M143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435" s="5" cm="1">
        <f t="array" ref="N1435">MAX(IF((ProjectInfoTable[ProjectName]=ContinuousStatsTable[[#This Row],[ProjectName]]),(ProjectInfoTable[ProjectName]=ContinuousStatsTable[[#This Row],[ProjectName]])*ProjectInfoTable[NumberOfReplications]))</f>
        <v>40</v>
      </c>
      <c r="O1435" s="5" cm="1">
        <f t="array" ref="O143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435" s="5" cm="1">
        <f t="array" ref="P143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435" s="5" cm="1">
        <f t="array" ref="Q1435">MAX(IF((ProjectInfoTable[ProjectName]=ContinuousStatsTable[[#This Row],[ProjectName]]),(ProjectInfoTable[ProjectName]=ContinuousStatsTable[[#This Row],[ProjectName]])*ProjectInfoTable[ConfidenceInterval]))</f>
        <v>0.95</v>
      </c>
      <c r="R1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435" s="5" cm="1">
        <f t="array" ref="S1435">MIN(IF((ContinuousStatsTable[GroupByKey]=ContinuousStatsTable[[#This Row],[GroupByKey]]),(ContinuousStatsTable[GroupByKey]=ContinuousStatsTable[[#This Row],[GroupByKey]])*ContinuousStatsTable[Average]))</f>
        <v>39.319148936170201</v>
      </c>
      <c r="T1435" s="5" cm="1">
        <f t="array" ref="T1435">MAX(IF((ContinuousStatsTable[GroupByKey]=ContinuousStatsTable[[#This Row],[GroupByKey]]),(ContinuousStatsTable[GroupByKey]=ContinuousStatsTable[[#This Row],[GroupByKey]])*ContinuousStatsTable[Average]))</f>
        <v>43.914893617021299</v>
      </c>
      <c r="U1435" s="5">
        <f>IF((ContinuousStatsTable[[#This Row],[RepsRequested]]&gt;1),ContinuousStatsTable[[#This Row],[HalfWidth]],ContinuousStatsTable[[#This Row],[BatchMeansHalfWidth]])</f>
        <v>0.37377625497939559</v>
      </c>
    </row>
    <row r="1436" spans="1:21" x14ac:dyDescent="0.35">
      <c r="A1436" t="s">
        <v>68</v>
      </c>
      <c r="B1436" t="s">
        <v>70</v>
      </c>
      <c r="C1436">
        <v>32</v>
      </c>
      <c r="D1436" t="s">
        <v>113</v>
      </c>
      <c r="E1436" t="s">
        <v>101</v>
      </c>
      <c r="F1436" t="s">
        <v>102</v>
      </c>
      <c r="G1436">
        <v>3.6488478864904597E-2</v>
      </c>
      <c r="H1436">
        <v>1.22591764623906E-2</v>
      </c>
      <c r="I1436">
        <v>0</v>
      </c>
      <c r="J1436">
        <v>1</v>
      </c>
      <c r="K1436">
        <v>0</v>
      </c>
      <c r="L1436">
        <v>0</v>
      </c>
      <c r="M143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436" s="5" cm="1">
        <f t="array" ref="N1436">MAX(IF((ProjectInfoTable[ProjectName]=ContinuousStatsTable[[#This Row],[ProjectName]]),(ProjectInfoTable[ProjectName]=ContinuousStatsTable[[#This Row],[ProjectName]])*ProjectInfoTable[NumberOfReplications]))</f>
        <v>40</v>
      </c>
      <c r="O1436" s="5" cm="1">
        <f t="array" ref="O143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436" s="5" cm="1">
        <f t="array" ref="P143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436" s="5" cm="1">
        <f t="array" ref="Q1436">MAX(IF((ProjectInfoTable[ProjectName]=ContinuousStatsTable[[#This Row],[ProjectName]]),(ProjectInfoTable[ProjectName]=ContinuousStatsTable[[#This Row],[ProjectName]])*ProjectInfoTable[ConfidenceInterval]))</f>
        <v>0.95</v>
      </c>
      <c r="R1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436" s="5" cm="1">
        <f t="array" ref="S1436">MIN(IF((ContinuousStatsTable[GroupByKey]=ContinuousStatsTable[[#This Row],[GroupByKey]]),(ContinuousStatsTable[GroupByKey]=ContinuousStatsTable[[#This Row],[GroupByKey]])*ContinuousStatsTable[Average]))</f>
        <v>1.9285676078063401E-2</v>
      </c>
      <c r="T1436" s="5" cm="1">
        <f t="array" ref="T1436">MAX(IF((ContinuousStatsTable[GroupByKey]=ContinuousStatsTable[[#This Row],[GroupByKey]]),(ContinuousStatsTable[GroupByKey]=ContinuousStatsTable[[#This Row],[GroupByKey]])*ContinuousStatsTable[Average]))</f>
        <v>4.8625620211652898E-2</v>
      </c>
      <c r="U1436" s="5">
        <f>IF((ContinuousStatsTable[[#This Row],[RepsRequested]]&gt;1),ContinuousStatsTable[[#This Row],[HalfWidth]],ContinuousStatsTable[[#This Row],[BatchMeansHalfWidth]])</f>
        <v>2.3250169252848917E-3</v>
      </c>
    </row>
    <row r="1437" spans="1:21" x14ac:dyDescent="0.35">
      <c r="A1437" t="s">
        <v>68</v>
      </c>
      <c r="B1437" t="s">
        <v>70</v>
      </c>
      <c r="C1437">
        <v>32</v>
      </c>
      <c r="D1437" t="s">
        <v>113</v>
      </c>
      <c r="E1437" t="s">
        <v>103</v>
      </c>
      <c r="F1437" t="s">
        <v>102</v>
      </c>
      <c r="G1437">
        <v>1.2389656820665</v>
      </c>
      <c r="H1437">
        <v>0.387376903897168</v>
      </c>
      <c r="I1437">
        <v>0</v>
      </c>
      <c r="J1437">
        <v>18</v>
      </c>
      <c r="K1437">
        <v>0</v>
      </c>
      <c r="L1437">
        <v>0</v>
      </c>
      <c r="M143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437" s="5" cm="1">
        <f t="array" ref="N1437">MAX(IF((ProjectInfoTable[ProjectName]=ContinuousStatsTable[[#This Row],[ProjectName]]),(ProjectInfoTable[ProjectName]=ContinuousStatsTable[[#This Row],[ProjectName]])*ProjectInfoTable[NumberOfReplications]))</f>
        <v>40</v>
      </c>
      <c r="O1437" s="5" cm="1">
        <f t="array" ref="O143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437" s="5" cm="1">
        <f t="array" ref="P143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437" s="5" cm="1">
        <f t="array" ref="Q1437">MAX(IF((ProjectInfoTable[ProjectName]=ContinuousStatsTable[[#This Row],[ProjectName]]),(ProjectInfoTable[ProjectName]=ContinuousStatsTable[[#This Row],[ProjectName]])*ProjectInfoTable[ConfidenceInterval]))</f>
        <v>0.95</v>
      </c>
      <c r="R1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437" s="5" cm="1">
        <f t="array" ref="S1437">MIN(IF((ContinuousStatsTable[GroupByKey]=ContinuousStatsTable[[#This Row],[GroupByKey]]),(ContinuousStatsTable[GroupByKey]=ContinuousStatsTable[[#This Row],[GroupByKey]])*ContinuousStatsTable[Average]))</f>
        <v>0.49501686695507002</v>
      </c>
      <c r="T1437" s="5" cm="1">
        <f t="array" ref="T1437">MAX(IF((ContinuousStatsTable[GroupByKey]=ContinuousStatsTable[[#This Row],[GroupByKey]]),(ContinuousStatsTable[GroupByKey]=ContinuousStatsTable[[#This Row],[GroupByKey]])*ContinuousStatsTable[Average]))</f>
        <v>1.34083283444468</v>
      </c>
      <c r="U1437" s="5">
        <f>IF((ContinuousStatsTable[[#This Row],[RepsRequested]]&gt;1),ContinuousStatsTable[[#This Row],[HalfWidth]],ContinuousStatsTable[[#This Row],[BatchMeansHalfWidth]])</f>
        <v>6.3703063430586918E-2</v>
      </c>
    </row>
    <row r="1438" spans="1:21" x14ac:dyDescent="0.35">
      <c r="A1438" t="s">
        <v>68</v>
      </c>
      <c r="B1438" t="s">
        <v>70</v>
      </c>
      <c r="C1438">
        <v>32</v>
      </c>
      <c r="D1438" t="s">
        <v>113</v>
      </c>
      <c r="E1438" t="s">
        <v>104</v>
      </c>
      <c r="F1438" t="s">
        <v>102</v>
      </c>
      <c r="G1438">
        <v>34.389717517182099</v>
      </c>
      <c r="H1438">
        <v>2E+20</v>
      </c>
      <c r="I1438">
        <v>0</v>
      </c>
      <c r="J1438">
        <v>36</v>
      </c>
      <c r="K1438">
        <v>36</v>
      </c>
      <c r="L1438">
        <v>0</v>
      </c>
      <c r="M143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438" s="5" cm="1">
        <f t="array" ref="N1438">MAX(IF((ProjectInfoTable[ProjectName]=ContinuousStatsTable[[#This Row],[ProjectName]]),(ProjectInfoTable[ProjectName]=ContinuousStatsTable[[#This Row],[ProjectName]])*ProjectInfoTable[NumberOfReplications]))</f>
        <v>40</v>
      </c>
      <c r="O1438" s="5" cm="1">
        <f t="array" ref="O143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438" s="5" cm="1">
        <f t="array" ref="P143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438" s="5" cm="1">
        <f t="array" ref="Q1438">MAX(IF((ProjectInfoTable[ProjectName]=ContinuousStatsTable[[#This Row],[ProjectName]]),(ProjectInfoTable[ProjectName]=ContinuousStatsTable[[#This Row],[ProjectName]])*ProjectInfoTable[ConfidenceInterval]))</f>
        <v>0.95</v>
      </c>
      <c r="R1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438" s="5" cm="1">
        <f t="array" ref="S1438">MIN(IF((ContinuousStatsTable[GroupByKey]=ContinuousStatsTable[[#This Row],[GroupByKey]]),(ContinuousStatsTable[GroupByKey]=ContinuousStatsTable[[#This Row],[GroupByKey]])*ContinuousStatsTable[Average]))</f>
        <v>33.840029614371403</v>
      </c>
      <c r="T1438" s="5" cm="1">
        <f t="array" ref="T1438">MAX(IF((ContinuousStatsTable[GroupByKey]=ContinuousStatsTable[[#This Row],[GroupByKey]]),(ContinuousStatsTable[GroupByKey]=ContinuousStatsTable[[#This Row],[GroupByKey]])*ContinuousStatsTable[Average]))</f>
        <v>34.468085106383</v>
      </c>
      <c r="U1438" s="5">
        <f>IF((ContinuousStatsTable[[#This Row],[RepsRequested]]&gt;1),ContinuousStatsTable[[#This Row],[HalfWidth]],ContinuousStatsTable[[#This Row],[BatchMeansHalfWidth]])</f>
        <v>5.7059994756210479E-2</v>
      </c>
    </row>
    <row r="1439" spans="1:21" x14ac:dyDescent="0.35">
      <c r="A1439" t="s">
        <v>68</v>
      </c>
      <c r="B1439" t="s">
        <v>70</v>
      </c>
      <c r="C1439">
        <v>32</v>
      </c>
      <c r="D1439" t="s">
        <v>114</v>
      </c>
      <c r="E1439" t="s">
        <v>101</v>
      </c>
      <c r="F1439" t="s">
        <v>102</v>
      </c>
      <c r="G1439">
        <v>0.11155927153528</v>
      </c>
      <c r="H1439">
        <v>3.7236496588139101E-2</v>
      </c>
      <c r="I1439">
        <v>0</v>
      </c>
      <c r="J1439">
        <v>1</v>
      </c>
      <c r="K1439">
        <v>0</v>
      </c>
      <c r="L1439">
        <v>0</v>
      </c>
      <c r="M143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439" s="5" cm="1">
        <f t="array" ref="N1439">MAX(IF((ProjectInfoTable[ProjectName]=ContinuousStatsTable[[#This Row],[ProjectName]]),(ProjectInfoTable[ProjectName]=ContinuousStatsTable[[#This Row],[ProjectName]])*ProjectInfoTable[NumberOfReplications]))</f>
        <v>40</v>
      </c>
      <c r="O1439" s="5" cm="1">
        <f t="array" ref="O143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439" s="5" cm="1">
        <f t="array" ref="P143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439" s="5" cm="1">
        <f t="array" ref="Q1439">MAX(IF((ProjectInfoTable[ProjectName]=ContinuousStatsTable[[#This Row],[ProjectName]]),(ProjectInfoTable[ProjectName]=ContinuousStatsTable[[#This Row],[ProjectName]])*ProjectInfoTable[ConfidenceInterval]))</f>
        <v>0.95</v>
      </c>
      <c r="R1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439" s="5" cm="1">
        <f t="array" ref="S1439">MIN(IF((ContinuousStatsTable[GroupByKey]=ContinuousStatsTable[[#This Row],[GroupByKey]]),(ContinuousStatsTable[GroupByKey]=ContinuousStatsTable[[#This Row],[GroupByKey]])*ContinuousStatsTable[Average]))</f>
        <v>5.2407092959504499E-2</v>
      </c>
      <c r="T1439" s="5" cm="1">
        <f t="array" ref="T1439">MAX(IF((ContinuousStatsTable[GroupByKey]=ContinuousStatsTable[[#This Row],[GroupByKey]]),(ContinuousStatsTable[GroupByKey]=ContinuousStatsTable[[#This Row],[GroupByKey]])*ContinuousStatsTable[Average]))</f>
        <v>0.13103116230963199</v>
      </c>
      <c r="U1439" s="5">
        <f>IF((ContinuousStatsTable[[#This Row],[RepsRequested]]&gt;1),ContinuousStatsTable[[#This Row],[HalfWidth]],ContinuousStatsTable[[#This Row],[BatchMeansHalfWidth]])</f>
        <v>7.2364318332914495E-3</v>
      </c>
    </row>
    <row r="1440" spans="1:21" x14ac:dyDescent="0.35">
      <c r="A1440" t="s">
        <v>68</v>
      </c>
      <c r="B1440" t="s">
        <v>70</v>
      </c>
      <c r="C1440">
        <v>32</v>
      </c>
      <c r="D1440" t="s">
        <v>114</v>
      </c>
      <c r="E1440" t="s">
        <v>103</v>
      </c>
      <c r="F1440" t="s">
        <v>102</v>
      </c>
      <c r="G1440">
        <v>3.6034956974771299</v>
      </c>
      <c r="H1440">
        <v>1.12879953024173</v>
      </c>
      <c r="I1440">
        <v>0</v>
      </c>
      <c r="J1440">
        <v>26</v>
      </c>
      <c r="K1440">
        <v>0</v>
      </c>
      <c r="L1440">
        <v>0</v>
      </c>
      <c r="M144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440" s="5" cm="1">
        <f t="array" ref="N1440">MAX(IF((ProjectInfoTable[ProjectName]=ContinuousStatsTable[[#This Row],[ProjectName]]),(ProjectInfoTable[ProjectName]=ContinuousStatsTable[[#This Row],[ProjectName]])*ProjectInfoTable[NumberOfReplications]))</f>
        <v>40</v>
      </c>
      <c r="O1440" s="5" cm="1">
        <f t="array" ref="O144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440" s="5" cm="1">
        <f t="array" ref="P144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440" s="5" cm="1">
        <f t="array" ref="Q1440">MAX(IF((ProjectInfoTable[ProjectName]=ContinuousStatsTable[[#This Row],[ProjectName]]),(ProjectInfoTable[ProjectName]=ContinuousStatsTable[[#This Row],[ProjectName]])*ProjectInfoTable[ConfidenceInterval]))</f>
        <v>0.95</v>
      </c>
      <c r="R1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440" s="5" cm="1">
        <f t="array" ref="S1440">MIN(IF((ContinuousStatsTable[GroupByKey]=ContinuousStatsTable[[#This Row],[GroupByKey]]),(ContinuousStatsTable[GroupByKey]=ContinuousStatsTable[[#This Row],[GroupByKey]])*ContinuousStatsTable[Average]))</f>
        <v>1.4135292926674801</v>
      </c>
      <c r="T1440" s="5" cm="1">
        <f t="array" ref="T1440">MAX(IF((ContinuousStatsTable[GroupByKey]=ContinuousStatsTable[[#This Row],[GroupByKey]]),(ContinuousStatsTable[GroupByKey]=ContinuousStatsTable[[#This Row],[GroupByKey]])*ContinuousStatsTable[Average]))</f>
        <v>3.63156438765147</v>
      </c>
      <c r="U1440" s="5">
        <f>IF((ContinuousStatsTable[[#This Row],[RepsRequested]]&gt;1),ContinuousStatsTable[[#This Row],[HalfWidth]],ContinuousStatsTable[[#This Row],[BatchMeansHalfWidth]])</f>
        <v>0.17088156037632463</v>
      </c>
    </row>
    <row r="1441" spans="1:21" x14ac:dyDescent="0.35">
      <c r="A1441" t="s">
        <v>68</v>
      </c>
      <c r="B1441" t="s">
        <v>70</v>
      </c>
      <c r="C1441">
        <v>32</v>
      </c>
      <c r="D1441" t="s">
        <v>114</v>
      </c>
      <c r="E1441" t="s">
        <v>104</v>
      </c>
      <c r="F1441" t="s">
        <v>102</v>
      </c>
      <c r="G1441">
        <v>34.033534649636003</v>
      </c>
      <c r="H1441">
        <v>2E+20</v>
      </c>
      <c r="I1441">
        <v>0</v>
      </c>
      <c r="J1441">
        <v>36</v>
      </c>
      <c r="K1441">
        <v>36</v>
      </c>
      <c r="L1441">
        <v>0</v>
      </c>
      <c r="M144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441" s="5" cm="1">
        <f t="array" ref="N1441">MAX(IF((ProjectInfoTable[ProjectName]=ContinuousStatsTable[[#This Row],[ProjectName]]),(ProjectInfoTable[ProjectName]=ContinuousStatsTable[[#This Row],[ProjectName]])*ProjectInfoTable[NumberOfReplications]))</f>
        <v>40</v>
      </c>
      <c r="O1441" s="5" cm="1">
        <f t="array" ref="O144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441" s="5" cm="1">
        <f t="array" ref="P144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441" s="5" cm="1">
        <f t="array" ref="Q1441">MAX(IF((ProjectInfoTable[ProjectName]=ContinuousStatsTable[[#This Row],[ProjectName]]),(ProjectInfoTable[ProjectName]=ContinuousStatsTable[[#This Row],[ProjectName]])*ProjectInfoTable[ConfidenceInterval]))</f>
        <v>0.95</v>
      </c>
      <c r="R1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441" s="5" cm="1">
        <f t="array" ref="S1441">MIN(IF((ContinuousStatsTable[GroupByKey]=ContinuousStatsTable[[#This Row],[GroupByKey]]),(ContinuousStatsTable[GroupByKey]=ContinuousStatsTable[[#This Row],[GroupByKey]])*ContinuousStatsTable[Average]))</f>
        <v>32.66897321215</v>
      </c>
      <c r="T1441" s="5" cm="1">
        <f t="array" ref="T1441">MAX(IF((ContinuousStatsTable[GroupByKey]=ContinuousStatsTable[[#This Row],[GroupByKey]]),(ContinuousStatsTable[GroupByKey]=ContinuousStatsTable[[#This Row],[GroupByKey]])*ContinuousStatsTable[Average]))</f>
        <v>34.468085106383</v>
      </c>
      <c r="U1441" s="5">
        <f>IF((ContinuousStatsTable[[#This Row],[RepsRequested]]&gt;1),ContinuousStatsTable[[#This Row],[HalfWidth]],ContinuousStatsTable[[#This Row],[BatchMeansHalfWidth]])</f>
        <v>0.15911903310216846</v>
      </c>
    </row>
    <row r="1442" spans="1:21" x14ac:dyDescent="0.35">
      <c r="A1442" t="s">
        <v>68</v>
      </c>
      <c r="B1442" t="s">
        <v>70</v>
      </c>
      <c r="C1442">
        <v>33</v>
      </c>
      <c r="D1442" t="s">
        <v>71</v>
      </c>
      <c r="E1442" t="s">
        <v>98</v>
      </c>
      <c r="F1442" t="s">
        <v>73</v>
      </c>
      <c r="G1442">
        <v>0.21216193349784801</v>
      </c>
      <c r="H1442">
        <v>2E+20</v>
      </c>
      <c r="I1442">
        <v>0</v>
      </c>
      <c r="J1442">
        <v>7</v>
      </c>
      <c r="K1442">
        <v>0</v>
      </c>
      <c r="L1442">
        <v>0</v>
      </c>
      <c r="M144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442" s="5" cm="1">
        <f t="array" ref="N1442">MAX(IF((ProjectInfoTable[ProjectName]=ContinuousStatsTable[[#This Row],[ProjectName]]),(ProjectInfoTable[ProjectName]=ContinuousStatsTable[[#This Row],[ProjectName]])*ProjectInfoTable[NumberOfReplications]))</f>
        <v>40</v>
      </c>
      <c r="O1442" s="5" cm="1">
        <f t="array" ref="O144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442" s="5" cm="1">
        <f t="array" ref="P144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442" s="5" cm="1">
        <f t="array" ref="Q1442">MAX(IF((ProjectInfoTable[ProjectName]=ContinuousStatsTable[[#This Row],[ProjectName]]),(ProjectInfoTable[ProjectName]=ContinuousStatsTable[[#This Row],[ProjectName]])*ProjectInfoTable[ConfidenceInterval]))</f>
        <v>0.95</v>
      </c>
      <c r="R1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442" s="5" cm="1">
        <f t="array" ref="S1442">MIN(IF((ContinuousStatsTable[GroupByKey]=ContinuousStatsTable[[#This Row],[GroupByKey]]),(ContinuousStatsTable[GroupByKey]=ContinuousStatsTable[[#This Row],[GroupByKey]])*ContinuousStatsTable[Average]))</f>
        <v>0</v>
      </c>
      <c r="T1442" s="5" cm="1">
        <f t="array" ref="T1442">MAX(IF((ContinuousStatsTable[GroupByKey]=ContinuousStatsTable[[#This Row],[GroupByKey]]),(ContinuousStatsTable[GroupByKey]=ContinuousStatsTable[[#This Row],[GroupByKey]])*ContinuousStatsTable[Average]))</f>
        <v>0.39810019353189602</v>
      </c>
      <c r="U1442" s="5">
        <f>IF((ContinuousStatsTable[[#This Row],[RepsRequested]]&gt;1),ContinuousStatsTable[[#This Row],[HalfWidth]],ContinuousStatsTable[[#This Row],[BatchMeansHalfWidth]])</f>
        <v>3.517181568707349E-2</v>
      </c>
    </row>
    <row r="1443" spans="1:21" x14ac:dyDescent="0.35">
      <c r="A1443" t="s">
        <v>68</v>
      </c>
      <c r="B1443" t="s">
        <v>70</v>
      </c>
      <c r="C1443">
        <v>33</v>
      </c>
      <c r="D1443" t="s">
        <v>77</v>
      </c>
      <c r="E1443" t="s">
        <v>98</v>
      </c>
      <c r="F1443" t="s">
        <v>73</v>
      </c>
      <c r="G1443">
        <v>11.5586129067719</v>
      </c>
      <c r="H1443">
        <v>3E+20</v>
      </c>
      <c r="I1443">
        <v>0</v>
      </c>
      <c r="J1443">
        <v>38</v>
      </c>
      <c r="K1443">
        <v>38</v>
      </c>
      <c r="L1443">
        <v>0</v>
      </c>
      <c r="M144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443" s="5" cm="1">
        <f t="array" ref="N1443">MAX(IF((ProjectInfoTable[ProjectName]=ContinuousStatsTable[[#This Row],[ProjectName]]),(ProjectInfoTable[ProjectName]=ContinuousStatsTable[[#This Row],[ProjectName]])*ProjectInfoTable[NumberOfReplications]))</f>
        <v>40</v>
      </c>
      <c r="O1443" s="5" cm="1">
        <f t="array" ref="O144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443" s="5" cm="1">
        <f t="array" ref="P144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443" s="5" cm="1">
        <f t="array" ref="Q1443">MAX(IF((ProjectInfoTable[ProjectName]=ContinuousStatsTable[[#This Row],[ProjectName]]),(ProjectInfoTable[ProjectName]=ContinuousStatsTable[[#This Row],[ProjectName]])*ProjectInfoTable[ConfidenceInterval]))</f>
        <v>0.95</v>
      </c>
      <c r="R1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443" s="5" cm="1">
        <f t="array" ref="S1443">MIN(IF((ContinuousStatsTable[GroupByKey]=ContinuousStatsTable[[#This Row],[GroupByKey]]),(ContinuousStatsTable[GroupByKey]=ContinuousStatsTable[[#This Row],[GroupByKey]])*ContinuousStatsTable[Average]))</f>
        <v>1.97697145350313</v>
      </c>
      <c r="T1443" s="5" cm="1">
        <f t="array" ref="T1443">MAX(IF((ContinuousStatsTable[GroupByKey]=ContinuousStatsTable[[#This Row],[GroupByKey]]),(ContinuousStatsTable[GroupByKey]=ContinuousStatsTable[[#This Row],[GroupByKey]])*ContinuousStatsTable[Average]))</f>
        <v>41.178919364966802</v>
      </c>
      <c r="U1443" s="5">
        <f>IF((ContinuousStatsTable[[#This Row],[RepsRequested]]&gt;1),ContinuousStatsTable[[#This Row],[HalfWidth]],ContinuousStatsTable[[#This Row],[BatchMeansHalfWidth]])</f>
        <v>3.4233048293887243</v>
      </c>
    </row>
    <row r="1444" spans="1:21" x14ac:dyDescent="0.35">
      <c r="A1444" t="s">
        <v>68</v>
      </c>
      <c r="B1444" t="s">
        <v>70</v>
      </c>
      <c r="C1444">
        <v>33</v>
      </c>
      <c r="D1444" t="s">
        <v>78</v>
      </c>
      <c r="E1444" t="s">
        <v>98</v>
      </c>
      <c r="F1444" t="s">
        <v>73</v>
      </c>
      <c r="G1444">
        <v>2.1387126013432298</v>
      </c>
      <c r="H1444">
        <v>2E+20</v>
      </c>
      <c r="I1444">
        <v>0</v>
      </c>
      <c r="J1444">
        <v>8</v>
      </c>
      <c r="K1444">
        <v>5</v>
      </c>
      <c r="L1444">
        <v>0</v>
      </c>
      <c r="M144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444" s="5" cm="1">
        <f t="array" ref="N1444">MAX(IF((ProjectInfoTable[ProjectName]=ContinuousStatsTable[[#This Row],[ProjectName]]),(ProjectInfoTable[ProjectName]=ContinuousStatsTable[[#This Row],[ProjectName]])*ProjectInfoTable[NumberOfReplications]))</f>
        <v>40</v>
      </c>
      <c r="O1444" s="5" cm="1">
        <f t="array" ref="O144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444" s="5" cm="1">
        <f t="array" ref="P144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444" s="5" cm="1">
        <f t="array" ref="Q1444">MAX(IF((ProjectInfoTable[ProjectName]=ContinuousStatsTable[[#This Row],[ProjectName]]),(ProjectInfoTable[ProjectName]=ContinuousStatsTable[[#This Row],[ProjectName]])*ProjectInfoTable[ConfidenceInterval]))</f>
        <v>0.95</v>
      </c>
      <c r="R1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444" s="5" cm="1">
        <f t="array" ref="S1444">MIN(IF((ContinuousStatsTable[GroupByKey]=ContinuousStatsTable[[#This Row],[GroupByKey]]),(ContinuousStatsTable[GroupByKey]=ContinuousStatsTable[[#This Row],[GroupByKey]])*ContinuousStatsTable[Average]))</f>
        <v>0.454771552839979</v>
      </c>
      <c r="T1444" s="5" cm="1">
        <f t="array" ref="T1444">MAX(IF((ContinuousStatsTable[GroupByKey]=ContinuousStatsTable[[#This Row],[GroupByKey]]),(ContinuousStatsTable[GroupByKey]=ContinuousStatsTable[[#This Row],[GroupByKey]])*ContinuousStatsTable[Average]))</f>
        <v>19.253696848776201</v>
      </c>
      <c r="U1444" s="5">
        <f>IF((ContinuousStatsTable[[#This Row],[RepsRequested]]&gt;1),ContinuousStatsTable[[#This Row],[HalfWidth]],ContinuousStatsTable[[#This Row],[BatchMeansHalfWidth]])</f>
        <v>1.1662037419143689</v>
      </c>
    </row>
    <row r="1445" spans="1:21" x14ac:dyDescent="0.35">
      <c r="A1445" t="s">
        <v>68</v>
      </c>
      <c r="B1445" t="s">
        <v>70</v>
      </c>
      <c r="C1445">
        <v>33</v>
      </c>
      <c r="D1445" t="s">
        <v>79</v>
      </c>
      <c r="E1445" t="s">
        <v>99</v>
      </c>
      <c r="F1445" t="s">
        <v>81</v>
      </c>
      <c r="G1445">
        <v>30.400242479046501</v>
      </c>
      <c r="H1445">
        <v>2E+20</v>
      </c>
      <c r="I1445">
        <v>5</v>
      </c>
      <c r="J1445">
        <v>61</v>
      </c>
      <c r="K1445">
        <v>55</v>
      </c>
      <c r="L1445">
        <v>0</v>
      </c>
      <c r="M144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445" s="5" cm="1">
        <f t="array" ref="N1445">MAX(IF((ProjectInfoTable[ProjectName]=ContinuousStatsTable[[#This Row],[ProjectName]]),(ProjectInfoTable[ProjectName]=ContinuousStatsTable[[#This Row],[ProjectName]])*ProjectInfoTable[NumberOfReplications]))</f>
        <v>40</v>
      </c>
      <c r="O1445" s="5" cm="1">
        <f t="array" ref="O144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445" s="5" cm="1">
        <f t="array" ref="P144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445" s="5" cm="1">
        <f t="array" ref="Q1445">MAX(IF((ProjectInfoTable[ProjectName]=ContinuousStatsTable[[#This Row],[ProjectName]]),(ProjectInfoTable[ProjectName]=ContinuousStatsTable[[#This Row],[ProjectName]])*ProjectInfoTable[ConfidenceInterval]))</f>
        <v>0.95</v>
      </c>
      <c r="R1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445" s="5" cm="1">
        <f t="array" ref="S1445">MIN(IF((ContinuousStatsTable[GroupByKey]=ContinuousStatsTable[[#This Row],[GroupByKey]]),(ContinuousStatsTable[GroupByKey]=ContinuousStatsTable[[#This Row],[GroupByKey]])*ContinuousStatsTable[Average]))</f>
        <v>13.1688445993387</v>
      </c>
      <c r="T1445" s="5" cm="1">
        <f t="array" ref="T1445">MAX(IF((ContinuousStatsTable[GroupByKey]=ContinuousStatsTable[[#This Row],[GroupByKey]]),(ContinuousStatsTable[GroupByKey]=ContinuousStatsTable[[#This Row],[GroupByKey]])*ContinuousStatsTable[Average]))</f>
        <v>68.135346638049199</v>
      </c>
      <c r="U1445" s="5">
        <f>IF((ContinuousStatsTable[[#This Row],[RepsRequested]]&gt;1),ContinuousStatsTable[[#This Row],[HalfWidth]],ContinuousStatsTable[[#This Row],[BatchMeansHalfWidth]])</f>
        <v>4.6926448559231861</v>
      </c>
    </row>
    <row r="1446" spans="1:21" x14ac:dyDescent="0.35">
      <c r="A1446" t="s">
        <v>68</v>
      </c>
      <c r="B1446" t="s">
        <v>70</v>
      </c>
      <c r="C1446">
        <v>33</v>
      </c>
      <c r="D1446" t="s">
        <v>87</v>
      </c>
      <c r="E1446" t="s">
        <v>98</v>
      </c>
      <c r="F1446" t="s">
        <v>73</v>
      </c>
      <c r="G1446">
        <v>0.33740401833613798</v>
      </c>
      <c r="H1446">
        <v>2E+20</v>
      </c>
      <c r="I1446">
        <v>0</v>
      </c>
      <c r="J1446">
        <v>30</v>
      </c>
      <c r="K1446">
        <v>0</v>
      </c>
      <c r="L1446">
        <v>0</v>
      </c>
      <c r="M144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446" s="5" cm="1">
        <f t="array" ref="N1446">MAX(IF((ProjectInfoTable[ProjectName]=ContinuousStatsTable[[#This Row],[ProjectName]]),(ProjectInfoTable[ProjectName]=ContinuousStatsTable[[#This Row],[ProjectName]])*ProjectInfoTable[NumberOfReplications]))</f>
        <v>40</v>
      </c>
      <c r="O1446" s="5" cm="1">
        <f t="array" ref="O144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446" s="5" cm="1">
        <f t="array" ref="P144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446" s="5" cm="1">
        <f t="array" ref="Q1446">MAX(IF((ProjectInfoTable[ProjectName]=ContinuousStatsTable[[#This Row],[ProjectName]]),(ProjectInfoTable[ProjectName]=ContinuousStatsTable[[#This Row],[ProjectName]])*ProjectInfoTable[ConfidenceInterval]))</f>
        <v>0.95</v>
      </c>
      <c r="R1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446" s="5" cm="1">
        <f t="array" ref="S1446">MIN(IF((ContinuousStatsTable[GroupByKey]=ContinuousStatsTable[[#This Row],[GroupByKey]]),(ContinuousStatsTable[GroupByKey]=ContinuousStatsTable[[#This Row],[GroupByKey]])*ContinuousStatsTable[Average]))</f>
        <v>0</v>
      </c>
      <c r="T1446" s="5" cm="1">
        <f t="array" ref="T1446">MAX(IF((ContinuousStatsTable[GroupByKey]=ContinuousStatsTable[[#This Row],[GroupByKey]]),(ContinuousStatsTable[GroupByKey]=ContinuousStatsTable[[#This Row],[GroupByKey]])*ContinuousStatsTable[Average]))</f>
        <v>0.33740401833613798</v>
      </c>
      <c r="U1446" s="5">
        <f>IF((ContinuousStatsTable[[#This Row],[RepsRequested]]&gt;1),ContinuousStatsTable[[#This Row],[HalfWidth]],ContinuousStatsTable[[#This Row],[BatchMeansHalfWidth]])</f>
        <v>2.7365839349572658E-2</v>
      </c>
    </row>
    <row r="1447" spans="1:21" x14ac:dyDescent="0.35">
      <c r="A1447" t="s">
        <v>68</v>
      </c>
      <c r="B1447" t="s">
        <v>70</v>
      </c>
      <c r="C1447">
        <v>33</v>
      </c>
      <c r="D1447" t="s">
        <v>100</v>
      </c>
      <c r="E1447" t="s">
        <v>101</v>
      </c>
      <c r="F1447" t="s">
        <v>102</v>
      </c>
      <c r="G1447">
        <v>0.87019542984329701</v>
      </c>
      <c r="H1447">
        <v>2E+20</v>
      </c>
      <c r="I1447">
        <v>0</v>
      </c>
      <c r="J1447">
        <v>1</v>
      </c>
      <c r="K1447">
        <v>1</v>
      </c>
      <c r="L1447">
        <v>0</v>
      </c>
      <c r="M144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447" s="5" cm="1">
        <f t="array" ref="N1447">MAX(IF((ProjectInfoTable[ProjectName]=ContinuousStatsTable[[#This Row],[ProjectName]]),(ProjectInfoTable[ProjectName]=ContinuousStatsTable[[#This Row],[ProjectName]])*ProjectInfoTable[NumberOfReplications]))</f>
        <v>40</v>
      </c>
      <c r="O1447" s="5" cm="1">
        <f t="array" ref="O144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447" s="5" cm="1">
        <f t="array" ref="P144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447" s="5" cm="1">
        <f t="array" ref="Q1447">MAX(IF((ProjectInfoTable[ProjectName]=ContinuousStatsTable[[#This Row],[ProjectName]]),(ProjectInfoTable[ProjectName]=ContinuousStatsTable[[#This Row],[ProjectName]])*ProjectInfoTable[ConfidenceInterval]))</f>
        <v>0.95</v>
      </c>
      <c r="R1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447" s="5" cm="1">
        <f t="array" ref="S1447">MIN(IF((ContinuousStatsTable[GroupByKey]=ContinuousStatsTable[[#This Row],[GroupByKey]]),(ContinuousStatsTable[GroupByKey]=ContinuousStatsTable[[#This Row],[GroupByKey]])*ContinuousStatsTable[Average]))</f>
        <v>0.460239554527484</v>
      </c>
      <c r="T1447" s="5" cm="1">
        <f t="array" ref="T1447">MAX(IF((ContinuousStatsTable[GroupByKey]=ContinuousStatsTable[[#This Row],[GroupByKey]]),(ContinuousStatsTable[GroupByKey]=ContinuousStatsTable[[#This Row],[GroupByKey]])*ContinuousStatsTable[Average]))</f>
        <v>1</v>
      </c>
      <c r="U1447" s="5">
        <f>IF((ContinuousStatsTable[[#This Row],[RepsRequested]]&gt;1),ContinuousStatsTable[[#This Row],[HalfWidth]],ContinuousStatsTable[[#This Row],[BatchMeansHalfWidth]])</f>
        <v>4.1864622421722578E-2</v>
      </c>
    </row>
    <row r="1448" spans="1:21" x14ac:dyDescent="0.35">
      <c r="A1448" t="s">
        <v>68</v>
      </c>
      <c r="B1448" t="s">
        <v>70</v>
      </c>
      <c r="C1448">
        <v>33</v>
      </c>
      <c r="D1448" t="s">
        <v>100</v>
      </c>
      <c r="E1448" t="s">
        <v>103</v>
      </c>
      <c r="F1448" t="s">
        <v>102</v>
      </c>
      <c r="G1448">
        <v>2.6105862895298899</v>
      </c>
      <c r="H1448">
        <v>2E+20</v>
      </c>
      <c r="I1448">
        <v>0</v>
      </c>
      <c r="J1448">
        <v>3</v>
      </c>
      <c r="K1448">
        <v>3</v>
      </c>
      <c r="L1448">
        <v>0</v>
      </c>
      <c r="M144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448" s="5" cm="1">
        <f t="array" ref="N1448">MAX(IF((ProjectInfoTable[ProjectName]=ContinuousStatsTable[[#This Row],[ProjectName]]),(ProjectInfoTable[ProjectName]=ContinuousStatsTable[[#This Row],[ProjectName]])*ProjectInfoTable[NumberOfReplications]))</f>
        <v>40</v>
      </c>
      <c r="O1448" s="5" cm="1">
        <f t="array" ref="O144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448" s="5" cm="1">
        <f t="array" ref="P144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448" s="5" cm="1">
        <f t="array" ref="Q1448">MAX(IF((ProjectInfoTable[ProjectName]=ContinuousStatsTable[[#This Row],[ProjectName]]),(ProjectInfoTable[ProjectName]=ContinuousStatsTable[[#This Row],[ProjectName]])*ProjectInfoTable[ConfidenceInterval]))</f>
        <v>0.95</v>
      </c>
      <c r="R1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448" s="5" cm="1">
        <f t="array" ref="S1448">MIN(IF((ContinuousStatsTable[GroupByKey]=ContinuousStatsTable[[#This Row],[GroupByKey]]),(ContinuousStatsTable[GroupByKey]=ContinuousStatsTable[[#This Row],[GroupByKey]])*ContinuousStatsTable[Average]))</f>
        <v>1.38071866358245</v>
      </c>
      <c r="T1448" s="5" cm="1">
        <f t="array" ref="T1448">MAX(IF((ContinuousStatsTable[GroupByKey]=ContinuousStatsTable[[#This Row],[GroupByKey]]),(ContinuousStatsTable[GroupByKey]=ContinuousStatsTable[[#This Row],[GroupByKey]])*ContinuousStatsTable[Average]))</f>
        <v>3</v>
      </c>
      <c r="U1448" s="5">
        <f>IF((ContinuousStatsTable[[#This Row],[RepsRequested]]&gt;1),ContinuousStatsTable[[#This Row],[HalfWidth]],ContinuousStatsTable[[#This Row],[BatchMeansHalfWidth]])</f>
        <v>0.1255938672651678</v>
      </c>
    </row>
    <row r="1449" spans="1:21" x14ac:dyDescent="0.35">
      <c r="A1449" t="s">
        <v>68</v>
      </c>
      <c r="B1449" t="s">
        <v>70</v>
      </c>
      <c r="C1449">
        <v>33</v>
      </c>
      <c r="D1449" t="s">
        <v>100</v>
      </c>
      <c r="E1449" t="s">
        <v>104</v>
      </c>
      <c r="F1449" t="s">
        <v>102</v>
      </c>
      <c r="G1449">
        <v>3</v>
      </c>
      <c r="H1449">
        <v>2E+20</v>
      </c>
      <c r="I1449">
        <v>3</v>
      </c>
      <c r="J1449">
        <v>3</v>
      </c>
      <c r="K1449">
        <v>3</v>
      </c>
      <c r="L1449">
        <v>0</v>
      </c>
      <c r="M144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449" s="5" cm="1">
        <f t="array" ref="N1449">MAX(IF((ProjectInfoTable[ProjectName]=ContinuousStatsTable[[#This Row],[ProjectName]]),(ProjectInfoTable[ProjectName]=ContinuousStatsTable[[#This Row],[ProjectName]])*ProjectInfoTable[NumberOfReplications]))</f>
        <v>40</v>
      </c>
      <c r="O1449" s="5" cm="1">
        <f t="array" ref="O1449">IFERROR(AVERAGE(IF((ContinuousStatsTable[GroupByKey]=ContinuousStatsTable[[#This Row],[GroupByKey]]),(ContinuousStatsTable[GroupByKey]=ContinuousStatsTable[[#This Row],[GroupByKey]])*ContinuousStatsTable[Average])),0)</f>
        <v>3</v>
      </c>
      <c r="P1449" s="5" cm="1">
        <f t="array" ref="P1449">IFERROR(_xlfn.STDEV.S(IF((ContinuousStatsTable[GroupByKey]=ContinuousStatsTable[[#This Row],[GroupByKey]]),(ContinuousStatsTable[GroupByKey]=ContinuousStatsTable[[#This Row],[GroupByKey]])*ContinuousStatsTable[Average])),0)</f>
        <v>0</v>
      </c>
      <c r="Q1449" s="5" cm="1">
        <f t="array" ref="Q1449">MAX(IF((ProjectInfoTable[ProjectName]=ContinuousStatsTable[[#This Row],[ProjectName]]),(ProjectInfoTable[ProjectName]=ContinuousStatsTable[[#This Row],[ProjectName]])*ProjectInfoTable[ConfidenceInterval]))</f>
        <v>0.95</v>
      </c>
      <c r="R1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9" s="5" cm="1">
        <f t="array" ref="S1449">MIN(IF((ContinuousStatsTable[GroupByKey]=ContinuousStatsTable[[#This Row],[GroupByKey]]),(ContinuousStatsTable[GroupByKey]=ContinuousStatsTable[[#This Row],[GroupByKey]])*ContinuousStatsTable[Average]))</f>
        <v>3</v>
      </c>
      <c r="T1449" s="5" cm="1">
        <f t="array" ref="T1449">MAX(IF((ContinuousStatsTable[GroupByKey]=ContinuousStatsTable[[#This Row],[GroupByKey]]),(ContinuousStatsTable[GroupByKey]=ContinuousStatsTable[[#This Row],[GroupByKey]])*ContinuousStatsTable[Average]))</f>
        <v>3</v>
      </c>
      <c r="U1449" s="5">
        <f>IF((ContinuousStatsTable[[#This Row],[RepsRequested]]&gt;1),ContinuousStatsTable[[#This Row],[HalfWidth]],ContinuousStatsTable[[#This Row],[BatchMeansHalfWidth]])</f>
        <v>0</v>
      </c>
    </row>
    <row r="1450" spans="1:21" x14ac:dyDescent="0.35">
      <c r="A1450" t="s">
        <v>68</v>
      </c>
      <c r="B1450" t="s">
        <v>70</v>
      </c>
      <c r="C1450">
        <v>33</v>
      </c>
      <c r="D1450" t="s">
        <v>105</v>
      </c>
      <c r="E1450" t="s">
        <v>101</v>
      </c>
      <c r="F1450" t="s">
        <v>102</v>
      </c>
      <c r="G1450">
        <v>0.87213135965965605</v>
      </c>
      <c r="H1450">
        <v>2E+20</v>
      </c>
      <c r="I1450">
        <v>0</v>
      </c>
      <c r="J1450">
        <v>1</v>
      </c>
      <c r="K1450">
        <v>1</v>
      </c>
      <c r="L1450">
        <v>0</v>
      </c>
      <c r="M145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450" s="5" cm="1">
        <f t="array" ref="N1450">MAX(IF((ProjectInfoTable[ProjectName]=ContinuousStatsTable[[#This Row],[ProjectName]]),(ProjectInfoTable[ProjectName]=ContinuousStatsTable[[#This Row],[ProjectName]])*ProjectInfoTable[NumberOfReplications]))</f>
        <v>40</v>
      </c>
      <c r="O1450" s="5" cm="1">
        <f t="array" ref="O145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450" s="5" cm="1">
        <f t="array" ref="P145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450" s="5" cm="1">
        <f t="array" ref="Q1450">MAX(IF((ProjectInfoTable[ProjectName]=ContinuousStatsTable[[#This Row],[ProjectName]]),(ProjectInfoTable[ProjectName]=ContinuousStatsTable[[#This Row],[ProjectName]])*ProjectInfoTable[ConfidenceInterval]))</f>
        <v>0.95</v>
      </c>
      <c r="R1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450" s="5" cm="1">
        <f t="array" ref="S1450">MIN(IF((ContinuousStatsTable[GroupByKey]=ContinuousStatsTable[[#This Row],[GroupByKey]]),(ContinuousStatsTable[GroupByKey]=ContinuousStatsTable[[#This Row],[GroupByKey]])*ContinuousStatsTable[Average]))</f>
        <v>0.51093143286290499</v>
      </c>
      <c r="T1450" s="5" cm="1">
        <f t="array" ref="T1450">MAX(IF((ContinuousStatsTable[GroupByKey]=ContinuousStatsTable[[#This Row],[GroupByKey]]),(ContinuousStatsTable[GroupByKey]=ContinuousStatsTable[[#This Row],[GroupByKey]])*ContinuousStatsTable[Average]))</f>
        <v>0.99324124232539002</v>
      </c>
      <c r="U1450" s="5">
        <f>IF((ContinuousStatsTable[[#This Row],[RepsRequested]]&gt;1),ContinuousStatsTable[[#This Row],[HalfWidth]],ContinuousStatsTable[[#This Row],[BatchMeansHalfWidth]])</f>
        <v>3.8036249547188657E-2</v>
      </c>
    </row>
    <row r="1451" spans="1:21" x14ac:dyDescent="0.35">
      <c r="A1451" t="s">
        <v>68</v>
      </c>
      <c r="B1451" t="s">
        <v>70</v>
      </c>
      <c r="C1451">
        <v>33</v>
      </c>
      <c r="D1451" t="s">
        <v>105</v>
      </c>
      <c r="E1451" t="s">
        <v>103</v>
      </c>
      <c r="F1451" t="s">
        <v>102</v>
      </c>
      <c r="G1451">
        <v>1.7442627193193101</v>
      </c>
      <c r="H1451">
        <v>2E+20</v>
      </c>
      <c r="I1451">
        <v>0</v>
      </c>
      <c r="J1451">
        <v>2</v>
      </c>
      <c r="K1451">
        <v>2</v>
      </c>
      <c r="L1451">
        <v>0</v>
      </c>
      <c r="M145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451" s="5" cm="1">
        <f t="array" ref="N1451">MAX(IF((ProjectInfoTable[ProjectName]=ContinuousStatsTable[[#This Row],[ProjectName]]),(ProjectInfoTable[ProjectName]=ContinuousStatsTable[[#This Row],[ProjectName]])*ProjectInfoTable[NumberOfReplications]))</f>
        <v>40</v>
      </c>
      <c r="O1451" s="5" cm="1">
        <f t="array" ref="O145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451" s="5" cm="1">
        <f t="array" ref="P145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451" s="5" cm="1">
        <f t="array" ref="Q1451">MAX(IF((ProjectInfoTable[ProjectName]=ContinuousStatsTable[[#This Row],[ProjectName]]),(ProjectInfoTable[ProjectName]=ContinuousStatsTable[[#This Row],[ProjectName]])*ProjectInfoTable[ConfidenceInterval]))</f>
        <v>0.95</v>
      </c>
      <c r="R1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451" s="5" cm="1">
        <f t="array" ref="S1451">MIN(IF((ContinuousStatsTable[GroupByKey]=ContinuousStatsTable[[#This Row],[GroupByKey]]),(ContinuousStatsTable[GroupByKey]=ContinuousStatsTable[[#This Row],[GroupByKey]])*ContinuousStatsTable[Average]))</f>
        <v>1.02186286572581</v>
      </c>
      <c r="T1451" s="5" cm="1">
        <f t="array" ref="T1451">MAX(IF((ContinuousStatsTable[GroupByKey]=ContinuousStatsTable[[#This Row],[GroupByKey]]),(ContinuousStatsTable[GroupByKey]=ContinuousStatsTable[[#This Row],[GroupByKey]])*ContinuousStatsTable[Average]))</f>
        <v>1.98648248465078</v>
      </c>
      <c r="U1451" s="5">
        <f>IF((ContinuousStatsTable[[#This Row],[RepsRequested]]&gt;1),ContinuousStatsTable[[#This Row],[HalfWidth]],ContinuousStatsTable[[#This Row],[BatchMeansHalfWidth]])</f>
        <v>7.6072499094375606E-2</v>
      </c>
    </row>
    <row r="1452" spans="1:21" x14ac:dyDescent="0.35">
      <c r="A1452" t="s">
        <v>68</v>
      </c>
      <c r="B1452" t="s">
        <v>70</v>
      </c>
      <c r="C1452">
        <v>33</v>
      </c>
      <c r="D1452" t="s">
        <v>105</v>
      </c>
      <c r="E1452" t="s">
        <v>104</v>
      </c>
      <c r="F1452" t="s">
        <v>102</v>
      </c>
      <c r="G1452">
        <v>2</v>
      </c>
      <c r="H1452">
        <v>2E+20</v>
      </c>
      <c r="I1452">
        <v>2</v>
      </c>
      <c r="J1452">
        <v>2</v>
      </c>
      <c r="K1452">
        <v>2</v>
      </c>
      <c r="L1452">
        <v>0</v>
      </c>
      <c r="M145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452" s="5" cm="1">
        <f t="array" ref="N1452">MAX(IF((ProjectInfoTable[ProjectName]=ContinuousStatsTable[[#This Row],[ProjectName]]),(ProjectInfoTable[ProjectName]=ContinuousStatsTable[[#This Row],[ProjectName]])*ProjectInfoTable[NumberOfReplications]))</f>
        <v>40</v>
      </c>
      <c r="O1452" s="5" cm="1">
        <f t="array" ref="O1452">IFERROR(AVERAGE(IF((ContinuousStatsTable[GroupByKey]=ContinuousStatsTable[[#This Row],[GroupByKey]]),(ContinuousStatsTable[GroupByKey]=ContinuousStatsTable[[#This Row],[GroupByKey]])*ContinuousStatsTable[Average])),0)</f>
        <v>2</v>
      </c>
      <c r="P1452" s="5" cm="1">
        <f t="array" ref="P1452">IFERROR(_xlfn.STDEV.S(IF((ContinuousStatsTable[GroupByKey]=ContinuousStatsTable[[#This Row],[GroupByKey]]),(ContinuousStatsTable[GroupByKey]=ContinuousStatsTable[[#This Row],[GroupByKey]])*ContinuousStatsTable[Average])),0)</f>
        <v>0</v>
      </c>
      <c r="Q1452" s="5" cm="1">
        <f t="array" ref="Q1452">MAX(IF((ProjectInfoTable[ProjectName]=ContinuousStatsTable[[#This Row],[ProjectName]]),(ProjectInfoTable[ProjectName]=ContinuousStatsTable[[#This Row],[ProjectName]])*ProjectInfoTable[ConfidenceInterval]))</f>
        <v>0.95</v>
      </c>
      <c r="R1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2" s="5" cm="1">
        <f t="array" ref="S1452">MIN(IF((ContinuousStatsTable[GroupByKey]=ContinuousStatsTable[[#This Row],[GroupByKey]]),(ContinuousStatsTable[GroupByKey]=ContinuousStatsTable[[#This Row],[GroupByKey]])*ContinuousStatsTable[Average]))</f>
        <v>2</v>
      </c>
      <c r="T1452" s="5" cm="1">
        <f t="array" ref="T1452">MAX(IF((ContinuousStatsTable[GroupByKey]=ContinuousStatsTable[[#This Row],[GroupByKey]]),(ContinuousStatsTable[GroupByKey]=ContinuousStatsTable[[#This Row],[GroupByKey]])*ContinuousStatsTable[Average]))</f>
        <v>2</v>
      </c>
      <c r="U1452" s="5">
        <f>IF((ContinuousStatsTable[[#This Row],[RepsRequested]]&gt;1),ContinuousStatsTable[[#This Row],[HalfWidth]],ContinuousStatsTable[[#This Row],[BatchMeansHalfWidth]])</f>
        <v>0</v>
      </c>
    </row>
    <row r="1453" spans="1:21" x14ac:dyDescent="0.35">
      <c r="A1453" t="s">
        <v>68</v>
      </c>
      <c r="B1453" t="s">
        <v>70</v>
      </c>
      <c r="C1453">
        <v>33</v>
      </c>
      <c r="D1453" t="s">
        <v>106</v>
      </c>
      <c r="E1453" t="s">
        <v>101</v>
      </c>
      <c r="F1453" t="s">
        <v>102</v>
      </c>
      <c r="G1453">
        <v>2.7499421088392598E-2</v>
      </c>
      <c r="H1453">
        <v>2E+20</v>
      </c>
      <c r="I1453">
        <v>0</v>
      </c>
      <c r="J1453">
        <v>1</v>
      </c>
      <c r="K1453">
        <v>0</v>
      </c>
      <c r="L1453">
        <v>0</v>
      </c>
      <c r="M145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453" s="5" cm="1">
        <f t="array" ref="N1453">MAX(IF((ProjectInfoTable[ProjectName]=ContinuousStatsTable[[#This Row],[ProjectName]]),(ProjectInfoTable[ProjectName]=ContinuousStatsTable[[#This Row],[ProjectName]])*ProjectInfoTable[NumberOfReplications]))</f>
        <v>40</v>
      </c>
      <c r="O1453" s="5" cm="1">
        <f t="array" ref="O145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453" s="5" cm="1">
        <f t="array" ref="P145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453" s="5" cm="1">
        <f t="array" ref="Q1453">MAX(IF((ProjectInfoTable[ProjectName]=ContinuousStatsTable[[#This Row],[ProjectName]]),(ProjectInfoTable[ProjectName]=ContinuousStatsTable[[#This Row],[ProjectName]])*ProjectInfoTable[ConfidenceInterval]))</f>
        <v>0.95</v>
      </c>
      <c r="R1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453" s="5" cm="1">
        <f t="array" ref="S1453">MIN(IF((ContinuousStatsTable[GroupByKey]=ContinuousStatsTable[[#This Row],[GroupByKey]]),(ContinuousStatsTable[GroupByKey]=ContinuousStatsTable[[#This Row],[GroupByKey]])*ContinuousStatsTable[Average]))</f>
        <v>1.4048189417398899E-2</v>
      </c>
      <c r="T1453" s="5" cm="1">
        <f t="array" ref="T1453">MAX(IF((ContinuousStatsTable[GroupByKey]=ContinuousStatsTable[[#This Row],[GroupByKey]]),(ContinuousStatsTable[GroupByKey]=ContinuousStatsTable[[#This Row],[GroupByKey]])*ContinuousStatsTable[Average]))</f>
        <v>4.5875370133509598E-2</v>
      </c>
      <c r="U1453" s="5">
        <f>IF((ContinuousStatsTable[[#This Row],[RepsRequested]]&gt;1),ContinuousStatsTable[[#This Row],[HalfWidth]],ContinuousStatsTable[[#This Row],[BatchMeansHalfWidth]])</f>
        <v>2.1678538559285762E-3</v>
      </c>
    </row>
    <row r="1454" spans="1:21" x14ac:dyDescent="0.35">
      <c r="A1454" t="s">
        <v>68</v>
      </c>
      <c r="B1454" t="s">
        <v>70</v>
      </c>
      <c r="C1454">
        <v>33</v>
      </c>
      <c r="D1454" t="s">
        <v>106</v>
      </c>
      <c r="E1454" t="s">
        <v>103</v>
      </c>
      <c r="F1454" t="s">
        <v>102</v>
      </c>
      <c r="G1454">
        <v>2.7499421088392598E-2</v>
      </c>
      <c r="H1454">
        <v>2E+20</v>
      </c>
      <c r="I1454">
        <v>0</v>
      </c>
      <c r="J1454">
        <v>1</v>
      </c>
      <c r="K1454">
        <v>0</v>
      </c>
      <c r="L1454">
        <v>0</v>
      </c>
      <c r="M145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454" s="5" cm="1">
        <f t="array" ref="N1454">MAX(IF((ProjectInfoTable[ProjectName]=ContinuousStatsTable[[#This Row],[ProjectName]]),(ProjectInfoTable[ProjectName]=ContinuousStatsTable[[#This Row],[ProjectName]])*ProjectInfoTable[NumberOfReplications]))</f>
        <v>40</v>
      </c>
      <c r="O1454" s="5" cm="1">
        <f t="array" ref="O145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454" s="5" cm="1">
        <f t="array" ref="P145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454" s="5" cm="1">
        <f t="array" ref="Q1454">MAX(IF((ProjectInfoTable[ProjectName]=ContinuousStatsTable[[#This Row],[ProjectName]]),(ProjectInfoTable[ProjectName]=ContinuousStatsTable[[#This Row],[ProjectName]])*ProjectInfoTable[ConfidenceInterval]))</f>
        <v>0.95</v>
      </c>
      <c r="R1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454" s="5" cm="1">
        <f t="array" ref="S1454">MIN(IF((ContinuousStatsTable[GroupByKey]=ContinuousStatsTable[[#This Row],[GroupByKey]]),(ContinuousStatsTable[GroupByKey]=ContinuousStatsTable[[#This Row],[GroupByKey]])*ContinuousStatsTable[Average]))</f>
        <v>1.4048189417398899E-2</v>
      </c>
      <c r="T1454" s="5" cm="1">
        <f t="array" ref="T1454">MAX(IF((ContinuousStatsTable[GroupByKey]=ContinuousStatsTable[[#This Row],[GroupByKey]]),(ContinuousStatsTable[GroupByKey]=ContinuousStatsTable[[#This Row],[GroupByKey]])*ContinuousStatsTable[Average]))</f>
        <v>4.5875370133509598E-2</v>
      </c>
      <c r="U1454" s="5">
        <f>IF((ContinuousStatsTable[[#This Row],[RepsRequested]]&gt;1),ContinuousStatsTable[[#This Row],[HalfWidth]],ContinuousStatsTable[[#This Row],[BatchMeansHalfWidth]])</f>
        <v>2.1678538559285762E-3</v>
      </c>
    </row>
    <row r="1455" spans="1:21" x14ac:dyDescent="0.35">
      <c r="A1455" t="s">
        <v>68</v>
      </c>
      <c r="B1455" t="s">
        <v>70</v>
      </c>
      <c r="C1455">
        <v>33</v>
      </c>
      <c r="D1455" t="s">
        <v>106</v>
      </c>
      <c r="E1455" t="s">
        <v>104</v>
      </c>
      <c r="F1455" t="s">
        <v>102</v>
      </c>
      <c r="G1455">
        <v>1</v>
      </c>
      <c r="H1455">
        <v>2E+20</v>
      </c>
      <c r="I1455">
        <v>1</v>
      </c>
      <c r="J1455">
        <v>1</v>
      </c>
      <c r="K1455">
        <v>1</v>
      </c>
      <c r="L1455">
        <v>0</v>
      </c>
      <c r="M145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455" s="5" cm="1">
        <f t="array" ref="N1455">MAX(IF((ProjectInfoTable[ProjectName]=ContinuousStatsTable[[#This Row],[ProjectName]]),(ProjectInfoTable[ProjectName]=ContinuousStatsTable[[#This Row],[ProjectName]])*ProjectInfoTable[NumberOfReplications]))</f>
        <v>40</v>
      </c>
      <c r="O1455" s="5" cm="1">
        <f t="array" ref="O1455">IFERROR(AVERAGE(IF((ContinuousStatsTable[GroupByKey]=ContinuousStatsTable[[#This Row],[GroupByKey]]),(ContinuousStatsTable[GroupByKey]=ContinuousStatsTable[[#This Row],[GroupByKey]])*ContinuousStatsTable[Average])),0)</f>
        <v>1</v>
      </c>
      <c r="P1455" s="5" cm="1">
        <f t="array" ref="P1455">IFERROR(_xlfn.STDEV.S(IF((ContinuousStatsTable[GroupByKey]=ContinuousStatsTable[[#This Row],[GroupByKey]]),(ContinuousStatsTable[GroupByKey]=ContinuousStatsTable[[#This Row],[GroupByKey]])*ContinuousStatsTable[Average])),0)</f>
        <v>0</v>
      </c>
      <c r="Q1455" s="5" cm="1">
        <f t="array" ref="Q1455">MAX(IF((ProjectInfoTable[ProjectName]=ContinuousStatsTable[[#This Row],[ProjectName]]),(ProjectInfoTable[ProjectName]=ContinuousStatsTable[[#This Row],[ProjectName]])*ProjectInfoTable[ConfidenceInterval]))</f>
        <v>0.95</v>
      </c>
      <c r="R1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5" s="5" cm="1">
        <f t="array" ref="S1455">MIN(IF((ContinuousStatsTable[GroupByKey]=ContinuousStatsTable[[#This Row],[GroupByKey]]),(ContinuousStatsTable[GroupByKey]=ContinuousStatsTable[[#This Row],[GroupByKey]])*ContinuousStatsTable[Average]))</f>
        <v>1</v>
      </c>
      <c r="T1455" s="5" cm="1">
        <f t="array" ref="T1455">MAX(IF((ContinuousStatsTable[GroupByKey]=ContinuousStatsTable[[#This Row],[GroupByKey]]),(ContinuousStatsTable[GroupByKey]=ContinuousStatsTable[[#This Row],[GroupByKey]])*ContinuousStatsTable[Average]))</f>
        <v>1</v>
      </c>
      <c r="U1455" s="5">
        <f>IF((ContinuousStatsTable[[#This Row],[RepsRequested]]&gt;1),ContinuousStatsTable[[#This Row],[HalfWidth]],ContinuousStatsTable[[#This Row],[BatchMeansHalfWidth]])</f>
        <v>0</v>
      </c>
    </row>
    <row r="1456" spans="1:21" x14ac:dyDescent="0.35">
      <c r="A1456" t="s">
        <v>68</v>
      </c>
      <c r="B1456" t="s">
        <v>70</v>
      </c>
      <c r="C1456">
        <v>33</v>
      </c>
      <c r="D1456" t="s">
        <v>88</v>
      </c>
      <c r="E1456" t="s">
        <v>98</v>
      </c>
      <c r="F1456" t="s">
        <v>73</v>
      </c>
      <c r="G1456">
        <v>0</v>
      </c>
      <c r="H1456">
        <v>2E+20</v>
      </c>
      <c r="I1456">
        <v>0</v>
      </c>
      <c r="J1456">
        <v>0</v>
      </c>
      <c r="K1456">
        <v>0</v>
      </c>
      <c r="L1456">
        <v>0</v>
      </c>
      <c r="M145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456" s="5" cm="1">
        <f t="array" ref="N1456">MAX(IF((ProjectInfoTable[ProjectName]=ContinuousStatsTable[[#This Row],[ProjectName]]),(ProjectInfoTable[ProjectName]=ContinuousStatsTable[[#This Row],[ProjectName]])*ProjectInfoTable[NumberOfReplications]))</f>
        <v>40</v>
      </c>
      <c r="O1456" s="5" cm="1">
        <f t="array" ref="O1456">IFERROR(AVERAGE(IF((ContinuousStatsTable[GroupByKey]=ContinuousStatsTable[[#This Row],[GroupByKey]]),(ContinuousStatsTable[GroupByKey]=ContinuousStatsTable[[#This Row],[GroupByKey]])*ContinuousStatsTable[Average])),0)</f>
        <v>0</v>
      </c>
      <c r="P1456" s="5" cm="1">
        <f t="array" ref="P1456">IFERROR(_xlfn.STDEV.S(IF((ContinuousStatsTable[GroupByKey]=ContinuousStatsTable[[#This Row],[GroupByKey]]),(ContinuousStatsTable[GroupByKey]=ContinuousStatsTable[[#This Row],[GroupByKey]])*ContinuousStatsTable[Average])),0)</f>
        <v>0</v>
      </c>
      <c r="Q1456" s="5" cm="1">
        <f t="array" ref="Q1456">MAX(IF((ProjectInfoTable[ProjectName]=ContinuousStatsTable[[#This Row],[ProjectName]]),(ProjectInfoTable[ProjectName]=ContinuousStatsTable[[#This Row],[ProjectName]])*ProjectInfoTable[ConfidenceInterval]))</f>
        <v>0.95</v>
      </c>
      <c r="R1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6" s="5" cm="1">
        <f t="array" ref="S1456">MIN(IF((ContinuousStatsTable[GroupByKey]=ContinuousStatsTable[[#This Row],[GroupByKey]]),(ContinuousStatsTable[GroupByKey]=ContinuousStatsTable[[#This Row],[GroupByKey]])*ContinuousStatsTable[Average]))</f>
        <v>0</v>
      </c>
      <c r="T1456" s="5" cm="1">
        <f t="array" ref="T1456">MAX(IF((ContinuousStatsTable[GroupByKey]=ContinuousStatsTable[[#This Row],[GroupByKey]]),(ContinuousStatsTable[GroupByKey]=ContinuousStatsTable[[#This Row],[GroupByKey]])*ContinuousStatsTable[Average]))</f>
        <v>0</v>
      </c>
      <c r="U1456" s="5">
        <f>IF((ContinuousStatsTable[[#This Row],[RepsRequested]]&gt;1),ContinuousStatsTable[[#This Row],[HalfWidth]],ContinuousStatsTable[[#This Row],[BatchMeansHalfWidth]])</f>
        <v>0</v>
      </c>
    </row>
    <row r="1457" spans="1:21" x14ac:dyDescent="0.35">
      <c r="A1457" t="s">
        <v>68</v>
      </c>
      <c r="B1457" t="s">
        <v>70</v>
      </c>
      <c r="C1457">
        <v>33</v>
      </c>
      <c r="D1457" t="s">
        <v>89</v>
      </c>
      <c r="E1457" t="s">
        <v>98</v>
      </c>
      <c r="F1457" t="s">
        <v>73</v>
      </c>
      <c r="G1457">
        <v>0.52635828108890803</v>
      </c>
      <c r="H1457">
        <v>2E+20</v>
      </c>
      <c r="I1457">
        <v>0</v>
      </c>
      <c r="J1457">
        <v>8</v>
      </c>
      <c r="K1457">
        <v>0</v>
      </c>
      <c r="L1457">
        <v>0</v>
      </c>
      <c r="M145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457" s="5" cm="1">
        <f t="array" ref="N1457">MAX(IF((ProjectInfoTable[ProjectName]=ContinuousStatsTable[[#This Row],[ProjectName]]),(ProjectInfoTable[ProjectName]=ContinuousStatsTable[[#This Row],[ProjectName]])*ProjectInfoTable[NumberOfReplications]))</f>
        <v>40</v>
      </c>
      <c r="O1457" s="5" cm="1">
        <f t="array" ref="O145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457" s="5" cm="1">
        <f t="array" ref="P145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457" s="5" cm="1">
        <f t="array" ref="Q1457">MAX(IF((ProjectInfoTable[ProjectName]=ContinuousStatsTable[[#This Row],[ProjectName]]),(ProjectInfoTable[ProjectName]=ContinuousStatsTable[[#This Row],[ProjectName]])*ProjectInfoTable[ConfidenceInterval]))</f>
        <v>0.95</v>
      </c>
      <c r="R1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457" s="5" cm="1">
        <f t="array" ref="S1457">MIN(IF((ContinuousStatsTable[GroupByKey]=ContinuousStatsTable[[#This Row],[GroupByKey]]),(ContinuousStatsTable[GroupByKey]=ContinuousStatsTable[[#This Row],[GroupByKey]])*ContinuousStatsTable[Average]))</f>
        <v>0.204887090690615</v>
      </c>
      <c r="T1457" s="5" cm="1">
        <f t="array" ref="T1457">MAX(IF((ContinuousStatsTable[GroupByKey]=ContinuousStatsTable[[#This Row],[GroupByKey]]),(ContinuousStatsTable[GroupByKey]=ContinuousStatsTable[[#This Row],[GroupByKey]])*ContinuousStatsTable[Average]))</f>
        <v>0.964264608806778</v>
      </c>
      <c r="U1457" s="5">
        <f>IF((ContinuousStatsTable[[#This Row],[RepsRequested]]&gt;1),ContinuousStatsTable[[#This Row],[HalfWidth]],ContinuousStatsTable[[#This Row],[BatchMeansHalfWidth]])</f>
        <v>4.9144138657566706E-2</v>
      </c>
    </row>
    <row r="1458" spans="1:21" x14ac:dyDescent="0.35">
      <c r="A1458" t="s">
        <v>68</v>
      </c>
      <c r="B1458" t="s">
        <v>70</v>
      </c>
      <c r="C1458">
        <v>33</v>
      </c>
      <c r="D1458" t="s">
        <v>107</v>
      </c>
      <c r="E1458" t="s">
        <v>101</v>
      </c>
      <c r="F1458" t="s">
        <v>102</v>
      </c>
      <c r="G1458">
        <v>0.131931892887936</v>
      </c>
      <c r="H1458">
        <v>2E+20</v>
      </c>
      <c r="I1458">
        <v>0</v>
      </c>
      <c r="J1458">
        <v>1</v>
      </c>
      <c r="K1458">
        <v>0</v>
      </c>
      <c r="L1458">
        <v>0</v>
      </c>
      <c r="M145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458" s="5" cm="1">
        <f t="array" ref="N1458">MAX(IF((ProjectInfoTable[ProjectName]=ContinuousStatsTable[[#This Row],[ProjectName]]),(ProjectInfoTable[ProjectName]=ContinuousStatsTable[[#This Row],[ProjectName]])*ProjectInfoTable[NumberOfReplications]))</f>
        <v>40</v>
      </c>
      <c r="O1458" s="5" cm="1">
        <f t="array" ref="O145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458" s="5" cm="1">
        <f t="array" ref="P145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458" s="5" cm="1">
        <f t="array" ref="Q1458">MAX(IF((ProjectInfoTable[ProjectName]=ContinuousStatsTable[[#This Row],[ProjectName]]),(ProjectInfoTable[ProjectName]=ContinuousStatsTable[[#This Row],[ProjectName]])*ProjectInfoTable[ConfidenceInterval]))</f>
        <v>0.95</v>
      </c>
      <c r="R1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458" s="5" cm="1">
        <f t="array" ref="S1458">MIN(IF((ContinuousStatsTable[GroupByKey]=ContinuousStatsTable[[#This Row],[GroupByKey]]),(ContinuousStatsTable[GroupByKey]=ContinuousStatsTable[[#This Row],[GroupByKey]])*ContinuousStatsTable[Average]))</f>
        <v>5.37537032568541E-2</v>
      </c>
      <c r="T1458" s="5" cm="1">
        <f t="array" ref="T1458">MAX(IF((ContinuousStatsTable[GroupByKey]=ContinuousStatsTable[[#This Row],[GroupByKey]]),(ContinuousStatsTable[GroupByKey]=ContinuousStatsTable[[#This Row],[GroupByKey]])*ContinuousStatsTable[Average]))</f>
        <v>0.25294900578934798</v>
      </c>
      <c r="U1458" s="5">
        <f>IF((ContinuousStatsTable[[#This Row],[RepsRequested]]&gt;1),ContinuousStatsTable[[#This Row],[HalfWidth]],ContinuousStatsTable[[#This Row],[BatchMeansHalfWidth]])</f>
        <v>1.2546446473909312E-2</v>
      </c>
    </row>
    <row r="1459" spans="1:21" x14ac:dyDescent="0.35">
      <c r="A1459" t="s">
        <v>68</v>
      </c>
      <c r="B1459" t="s">
        <v>70</v>
      </c>
      <c r="C1459">
        <v>33</v>
      </c>
      <c r="D1459" t="s">
        <v>107</v>
      </c>
      <c r="E1459" t="s">
        <v>103</v>
      </c>
      <c r="F1459" t="s">
        <v>102</v>
      </c>
      <c r="G1459">
        <v>0.263863785775871</v>
      </c>
      <c r="H1459">
        <v>2E+20</v>
      </c>
      <c r="I1459">
        <v>0</v>
      </c>
      <c r="J1459">
        <v>2</v>
      </c>
      <c r="K1459">
        <v>0</v>
      </c>
      <c r="L1459">
        <v>0</v>
      </c>
      <c r="M145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459" s="5" cm="1">
        <f t="array" ref="N1459">MAX(IF((ProjectInfoTable[ProjectName]=ContinuousStatsTable[[#This Row],[ProjectName]]),(ProjectInfoTable[ProjectName]=ContinuousStatsTable[[#This Row],[ProjectName]])*ProjectInfoTable[NumberOfReplications]))</f>
        <v>40</v>
      </c>
      <c r="O1459" s="5" cm="1">
        <f t="array" ref="O145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459" s="5" cm="1">
        <f t="array" ref="P145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459" s="5" cm="1">
        <f t="array" ref="Q1459">MAX(IF((ProjectInfoTable[ProjectName]=ContinuousStatsTable[[#This Row],[ProjectName]]),(ProjectInfoTable[ProjectName]=ContinuousStatsTable[[#This Row],[ProjectName]])*ProjectInfoTable[ConfidenceInterval]))</f>
        <v>0.95</v>
      </c>
      <c r="R1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459" s="5" cm="1">
        <f t="array" ref="S1459">MIN(IF((ContinuousStatsTable[GroupByKey]=ContinuousStatsTable[[#This Row],[GroupByKey]]),(ContinuousStatsTable[GroupByKey]=ContinuousStatsTable[[#This Row],[GroupByKey]])*ContinuousStatsTable[Average]))</f>
        <v>0.10750740651370801</v>
      </c>
      <c r="T1459" s="5" cm="1">
        <f t="array" ref="T1459">MAX(IF((ContinuousStatsTable[GroupByKey]=ContinuousStatsTable[[#This Row],[GroupByKey]]),(ContinuousStatsTable[GroupByKey]=ContinuousStatsTable[[#This Row],[GroupByKey]])*ContinuousStatsTable[Average]))</f>
        <v>0.50589801157869696</v>
      </c>
      <c r="U1459" s="5">
        <f>IF((ContinuousStatsTable[[#This Row],[RepsRequested]]&gt;1),ContinuousStatsTable[[#This Row],[HalfWidth]],ContinuousStatsTable[[#This Row],[BatchMeansHalfWidth]])</f>
        <v>2.5092892947818527E-2</v>
      </c>
    </row>
    <row r="1460" spans="1:21" x14ac:dyDescent="0.35">
      <c r="A1460" t="s">
        <v>68</v>
      </c>
      <c r="B1460" t="s">
        <v>70</v>
      </c>
      <c r="C1460">
        <v>33</v>
      </c>
      <c r="D1460" t="s">
        <v>107</v>
      </c>
      <c r="E1460" t="s">
        <v>104</v>
      </c>
      <c r="F1460" t="s">
        <v>102</v>
      </c>
      <c r="G1460">
        <v>2</v>
      </c>
      <c r="H1460">
        <v>2E+20</v>
      </c>
      <c r="I1460">
        <v>2</v>
      </c>
      <c r="J1460">
        <v>2</v>
      </c>
      <c r="K1460">
        <v>2</v>
      </c>
      <c r="L1460">
        <v>0</v>
      </c>
      <c r="M146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460" s="5" cm="1">
        <f t="array" ref="N1460">MAX(IF((ProjectInfoTable[ProjectName]=ContinuousStatsTable[[#This Row],[ProjectName]]),(ProjectInfoTable[ProjectName]=ContinuousStatsTable[[#This Row],[ProjectName]])*ProjectInfoTable[NumberOfReplications]))</f>
        <v>40</v>
      </c>
      <c r="O1460" s="5" cm="1">
        <f t="array" ref="O1460">IFERROR(AVERAGE(IF((ContinuousStatsTable[GroupByKey]=ContinuousStatsTable[[#This Row],[GroupByKey]]),(ContinuousStatsTable[GroupByKey]=ContinuousStatsTable[[#This Row],[GroupByKey]])*ContinuousStatsTable[Average])),0)</f>
        <v>2</v>
      </c>
      <c r="P1460" s="5" cm="1">
        <f t="array" ref="P1460">IFERROR(_xlfn.STDEV.S(IF((ContinuousStatsTable[GroupByKey]=ContinuousStatsTable[[#This Row],[GroupByKey]]),(ContinuousStatsTable[GroupByKey]=ContinuousStatsTable[[#This Row],[GroupByKey]])*ContinuousStatsTable[Average])),0)</f>
        <v>0</v>
      </c>
      <c r="Q1460" s="5" cm="1">
        <f t="array" ref="Q1460">MAX(IF((ProjectInfoTable[ProjectName]=ContinuousStatsTable[[#This Row],[ProjectName]]),(ProjectInfoTable[ProjectName]=ContinuousStatsTable[[#This Row],[ProjectName]])*ProjectInfoTable[ConfidenceInterval]))</f>
        <v>0.95</v>
      </c>
      <c r="R1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0" s="5" cm="1">
        <f t="array" ref="S1460">MIN(IF((ContinuousStatsTable[GroupByKey]=ContinuousStatsTable[[#This Row],[GroupByKey]]),(ContinuousStatsTable[GroupByKey]=ContinuousStatsTable[[#This Row],[GroupByKey]])*ContinuousStatsTable[Average]))</f>
        <v>2</v>
      </c>
      <c r="T1460" s="5" cm="1">
        <f t="array" ref="T1460">MAX(IF((ContinuousStatsTable[GroupByKey]=ContinuousStatsTable[[#This Row],[GroupByKey]]),(ContinuousStatsTable[GroupByKey]=ContinuousStatsTable[[#This Row],[GroupByKey]])*ContinuousStatsTable[Average]))</f>
        <v>2</v>
      </c>
      <c r="U1460" s="5">
        <f>IF((ContinuousStatsTable[[#This Row],[RepsRequested]]&gt;1),ContinuousStatsTable[[#This Row],[HalfWidth]],ContinuousStatsTable[[#This Row],[BatchMeansHalfWidth]])</f>
        <v>0</v>
      </c>
    </row>
    <row r="1461" spans="1:21" x14ac:dyDescent="0.35">
      <c r="A1461" t="s">
        <v>68</v>
      </c>
      <c r="B1461" t="s">
        <v>70</v>
      </c>
      <c r="C1461">
        <v>33</v>
      </c>
      <c r="D1461" t="s">
        <v>90</v>
      </c>
      <c r="E1461" t="s">
        <v>98</v>
      </c>
      <c r="F1461" t="s">
        <v>73</v>
      </c>
      <c r="G1461">
        <v>0</v>
      </c>
      <c r="H1461">
        <v>2E+20</v>
      </c>
      <c r="I1461">
        <v>0</v>
      </c>
      <c r="J1461">
        <v>0</v>
      </c>
      <c r="K1461">
        <v>0</v>
      </c>
      <c r="L1461">
        <v>0</v>
      </c>
      <c r="M146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461" s="5" cm="1">
        <f t="array" ref="N1461">MAX(IF((ProjectInfoTable[ProjectName]=ContinuousStatsTable[[#This Row],[ProjectName]]),(ProjectInfoTable[ProjectName]=ContinuousStatsTable[[#This Row],[ProjectName]])*ProjectInfoTable[NumberOfReplications]))</f>
        <v>40</v>
      </c>
      <c r="O1461" s="5" cm="1">
        <f t="array" ref="O146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461" s="5" cm="1">
        <f t="array" ref="P146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461" s="5" cm="1">
        <f t="array" ref="Q1461">MAX(IF((ProjectInfoTable[ProjectName]=ContinuousStatsTable[[#This Row],[ProjectName]]),(ProjectInfoTable[ProjectName]=ContinuousStatsTable[[#This Row],[ProjectName]])*ProjectInfoTable[ConfidenceInterval]))</f>
        <v>0.95</v>
      </c>
      <c r="R1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461" s="5" cm="1">
        <f t="array" ref="S1461">MIN(IF((ContinuousStatsTable[GroupByKey]=ContinuousStatsTable[[#This Row],[GroupByKey]]),(ContinuousStatsTable[GroupByKey]=ContinuousStatsTable[[#This Row],[GroupByKey]])*ContinuousStatsTable[Average]))</f>
        <v>0</v>
      </c>
      <c r="T1461" s="5" cm="1">
        <f t="array" ref="T1461">MAX(IF((ContinuousStatsTable[GroupByKey]=ContinuousStatsTable[[#This Row],[GroupByKey]]),(ContinuousStatsTable[GroupByKey]=ContinuousStatsTable[[#This Row],[GroupByKey]])*ContinuousStatsTable[Average]))</f>
        <v>3.9129347275412202E-2</v>
      </c>
      <c r="U1461" s="5">
        <f>IF((ContinuousStatsTable[[#This Row],[RepsRequested]]&gt;1),ContinuousStatsTable[[#This Row],[HalfWidth]],ContinuousStatsTable[[#This Row],[BatchMeansHalfWidth]])</f>
        <v>2.9617305217409431E-3</v>
      </c>
    </row>
    <row r="1462" spans="1:21" x14ac:dyDescent="0.35">
      <c r="A1462" t="s">
        <v>68</v>
      </c>
      <c r="B1462" t="s">
        <v>70</v>
      </c>
      <c r="C1462">
        <v>33</v>
      </c>
      <c r="D1462" t="s">
        <v>91</v>
      </c>
      <c r="E1462" t="s">
        <v>98</v>
      </c>
      <c r="F1462" t="s">
        <v>73</v>
      </c>
      <c r="G1462">
        <v>3.5696222823564799E-2</v>
      </c>
      <c r="H1462">
        <v>2E+20</v>
      </c>
      <c r="I1462">
        <v>0</v>
      </c>
      <c r="J1462">
        <v>2</v>
      </c>
      <c r="K1462">
        <v>0</v>
      </c>
      <c r="L1462">
        <v>0</v>
      </c>
      <c r="M146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462" s="5" cm="1">
        <f t="array" ref="N1462">MAX(IF((ProjectInfoTable[ProjectName]=ContinuousStatsTable[[#This Row],[ProjectName]]),(ProjectInfoTable[ProjectName]=ContinuousStatsTable[[#This Row],[ProjectName]])*ProjectInfoTable[NumberOfReplications]))</f>
        <v>40</v>
      </c>
      <c r="O1462" s="5" cm="1">
        <f t="array" ref="O146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462" s="5" cm="1">
        <f t="array" ref="P146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462" s="5" cm="1">
        <f t="array" ref="Q1462">MAX(IF((ProjectInfoTable[ProjectName]=ContinuousStatsTable[[#This Row],[ProjectName]]),(ProjectInfoTable[ProjectName]=ContinuousStatsTable[[#This Row],[ProjectName]])*ProjectInfoTable[ConfidenceInterval]))</f>
        <v>0.95</v>
      </c>
      <c r="R1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462" s="5" cm="1">
        <f t="array" ref="S1462">MIN(IF((ContinuousStatsTable[GroupByKey]=ContinuousStatsTable[[#This Row],[GroupByKey]]),(ContinuousStatsTable[GroupByKey]=ContinuousStatsTable[[#This Row],[GroupByKey]])*ContinuousStatsTable[Average]))</f>
        <v>0</v>
      </c>
      <c r="T1462" s="5" cm="1">
        <f t="array" ref="T1462">MAX(IF((ContinuousStatsTable[GroupByKey]=ContinuousStatsTable[[#This Row],[GroupByKey]]),(ContinuousStatsTable[GroupByKey]=ContinuousStatsTable[[#This Row],[GroupByKey]])*ContinuousStatsTable[Average]))</f>
        <v>5.1297285883804403E-2</v>
      </c>
      <c r="U1462" s="5">
        <f>IF((ContinuousStatsTable[[#This Row],[RepsRequested]]&gt;1),ContinuousStatsTable[[#This Row],[HalfWidth]],ContinuousStatsTable[[#This Row],[BatchMeansHalfWidth]])</f>
        <v>4.266409302196481E-3</v>
      </c>
    </row>
    <row r="1463" spans="1:21" x14ac:dyDescent="0.35">
      <c r="A1463" t="s">
        <v>68</v>
      </c>
      <c r="B1463" t="s">
        <v>70</v>
      </c>
      <c r="C1463">
        <v>33</v>
      </c>
      <c r="D1463" t="s">
        <v>92</v>
      </c>
      <c r="E1463" t="s">
        <v>98</v>
      </c>
      <c r="F1463" t="s">
        <v>73</v>
      </c>
      <c r="G1463">
        <v>4.4038891286344599</v>
      </c>
      <c r="H1463">
        <v>2E+20</v>
      </c>
      <c r="I1463">
        <v>0</v>
      </c>
      <c r="J1463">
        <v>10</v>
      </c>
      <c r="K1463">
        <v>5</v>
      </c>
      <c r="L1463">
        <v>0</v>
      </c>
      <c r="M146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463" s="5" cm="1">
        <f t="array" ref="N1463">MAX(IF((ProjectInfoTable[ProjectName]=ContinuousStatsTable[[#This Row],[ProjectName]]),(ProjectInfoTable[ProjectName]=ContinuousStatsTable[[#This Row],[ProjectName]])*ProjectInfoTable[NumberOfReplications]))</f>
        <v>40</v>
      </c>
      <c r="O1463" s="5" cm="1">
        <f t="array" ref="O146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463" s="5" cm="1">
        <f t="array" ref="P146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463" s="5" cm="1">
        <f t="array" ref="Q1463">MAX(IF((ProjectInfoTable[ProjectName]=ContinuousStatsTable[[#This Row],[ProjectName]]),(ProjectInfoTable[ProjectName]=ContinuousStatsTable[[#This Row],[ProjectName]])*ProjectInfoTable[ConfidenceInterval]))</f>
        <v>0.95</v>
      </c>
      <c r="R1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463" s="5" cm="1">
        <f t="array" ref="S1463">MIN(IF((ContinuousStatsTable[GroupByKey]=ContinuousStatsTable[[#This Row],[GroupByKey]]),(ContinuousStatsTable[GroupByKey]=ContinuousStatsTable[[#This Row],[GroupByKey]])*ContinuousStatsTable[Average]))</f>
        <v>3.0665287286053702</v>
      </c>
      <c r="T1463" s="5" cm="1">
        <f t="array" ref="T1463">MAX(IF((ContinuousStatsTable[GroupByKey]=ContinuousStatsTable[[#This Row],[GroupByKey]]),(ContinuousStatsTable[GroupByKey]=ContinuousStatsTable[[#This Row],[GroupByKey]])*ContinuousStatsTable[Average]))</f>
        <v>5.6439865641560401</v>
      </c>
      <c r="U1463" s="5">
        <f>IF((ContinuousStatsTable[[#This Row],[RepsRequested]]&gt;1),ContinuousStatsTable[[#This Row],[HalfWidth]],ContinuousStatsTable[[#This Row],[BatchMeansHalfWidth]])</f>
        <v>0.22493791736316851</v>
      </c>
    </row>
    <row r="1464" spans="1:21" x14ac:dyDescent="0.35">
      <c r="A1464" t="s">
        <v>68</v>
      </c>
      <c r="B1464" t="s">
        <v>70</v>
      </c>
      <c r="C1464">
        <v>33</v>
      </c>
      <c r="D1464" t="s">
        <v>94</v>
      </c>
      <c r="E1464" t="s">
        <v>98</v>
      </c>
      <c r="F1464" t="s">
        <v>73</v>
      </c>
      <c r="G1464">
        <v>0</v>
      </c>
      <c r="H1464">
        <v>2E+20</v>
      </c>
      <c r="I1464">
        <v>0</v>
      </c>
      <c r="J1464">
        <v>0</v>
      </c>
      <c r="K1464">
        <v>0</v>
      </c>
      <c r="L1464">
        <v>0</v>
      </c>
      <c r="M146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464" s="5" cm="1">
        <f t="array" ref="N1464">MAX(IF((ProjectInfoTable[ProjectName]=ContinuousStatsTable[[#This Row],[ProjectName]]),(ProjectInfoTable[ProjectName]=ContinuousStatsTable[[#This Row],[ProjectName]])*ProjectInfoTable[NumberOfReplications]))</f>
        <v>40</v>
      </c>
      <c r="O1464" s="5" cm="1">
        <f t="array" ref="O1464">IFERROR(AVERAGE(IF((ContinuousStatsTable[GroupByKey]=ContinuousStatsTable[[#This Row],[GroupByKey]]),(ContinuousStatsTable[GroupByKey]=ContinuousStatsTable[[#This Row],[GroupByKey]])*ContinuousStatsTable[Average])),0)</f>
        <v>0</v>
      </c>
      <c r="P1464" s="5" cm="1">
        <f t="array" ref="P1464">IFERROR(_xlfn.STDEV.S(IF((ContinuousStatsTable[GroupByKey]=ContinuousStatsTable[[#This Row],[GroupByKey]]),(ContinuousStatsTable[GroupByKey]=ContinuousStatsTable[[#This Row],[GroupByKey]])*ContinuousStatsTable[Average])),0)</f>
        <v>0</v>
      </c>
      <c r="Q1464" s="5" cm="1">
        <f t="array" ref="Q1464">MAX(IF((ProjectInfoTable[ProjectName]=ContinuousStatsTable[[#This Row],[ProjectName]]),(ProjectInfoTable[ProjectName]=ContinuousStatsTable[[#This Row],[ProjectName]])*ProjectInfoTable[ConfidenceInterval]))</f>
        <v>0.95</v>
      </c>
      <c r="R1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4" s="5" cm="1">
        <f t="array" ref="S1464">MIN(IF((ContinuousStatsTable[GroupByKey]=ContinuousStatsTable[[#This Row],[GroupByKey]]),(ContinuousStatsTable[GroupByKey]=ContinuousStatsTable[[#This Row],[GroupByKey]])*ContinuousStatsTable[Average]))</f>
        <v>0</v>
      </c>
      <c r="T1464" s="5" cm="1">
        <f t="array" ref="T1464">MAX(IF((ContinuousStatsTable[GroupByKey]=ContinuousStatsTable[[#This Row],[GroupByKey]]),(ContinuousStatsTable[GroupByKey]=ContinuousStatsTable[[#This Row],[GroupByKey]])*ContinuousStatsTable[Average]))</f>
        <v>0</v>
      </c>
      <c r="U1464" s="5">
        <f>IF((ContinuousStatsTable[[#This Row],[RepsRequested]]&gt;1),ContinuousStatsTable[[#This Row],[HalfWidth]],ContinuousStatsTable[[#This Row],[BatchMeansHalfWidth]])</f>
        <v>0</v>
      </c>
    </row>
    <row r="1465" spans="1:21" x14ac:dyDescent="0.35">
      <c r="A1465" t="s">
        <v>68</v>
      </c>
      <c r="B1465" t="s">
        <v>70</v>
      </c>
      <c r="C1465">
        <v>33</v>
      </c>
      <c r="D1465" t="s">
        <v>95</v>
      </c>
      <c r="E1465" t="s">
        <v>98</v>
      </c>
      <c r="F1465" t="s">
        <v>73</v>
      </c>
      <c r="G1465">
        <v>2.2981246556632501E-2</v>
      </c>
      <c r="H1465">
        <v>2E+20</v>
      </c>
      <c r="I1465">
        <v>0</v>
      </c>
      <c r="J1465">
        <v>6</v>
      </c>
      <c r="K1465">
        <v>0</v>
      </c>
      <c r="L1465">
        <v>0</v>
      </c>
      <c r="M146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465" s="5" cm="1">
        <f t="array" ref="N1465">MAX(IF((ProjectInfoTable[ProjectName]=ContinuousStatsTable[[#This Row],[ProjectName]]),(ProjectInfoTable[ProjectName]=ContinuousStatsTable[[#This Row],[ProjectName]])*ProjectInfoTable[NumberOfReplications]))</f>
        <v>40</v>
      </c>
      <c r="O1465" s="5" cm="1">
        <f t="array" ref="O146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465" s="5" cm="1">
        <f t="array" ref="P146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465" s="5" cm="1">
        <f t="array" ref="Q1465">MAX(IF((ProjectInfoTable[ProjectName]=ContinuousStatsTable[[#This Row],[ProjectName]]),(ProjectInfoTable[ProjectName]=ContinuousStatsTable[[#This Row],[ProjectName]])*ProjectInfoTable[ConfidenceInterval]))</f>
        <v>0.95</v>
      </c>
      <c r="R1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465" s="5" cm="1">
        <f t="array" ref="S1465">MIN(IF((ContinuousStatsTable[GroupByKey]=ContinuousStatsTable[[#This Row],[GroupByKey]]),(ContinuousStatsTable[GroupByKey]=ContinuousStatsTable[[#This Row],[GroupByKey]])*ContinuousStatsTable[Average]))</f>
        <v>0</v>
      </c>
      <c r="T1465" s="5" cm="1">
        <f t="array" ref="T1465">MAX(IF((ContinuousStatsTable[GroupByKey]=ContinuousStatsTable[[#This Row],[GroupByKey]]),(ContinuousStatsTable[GroupByKey]=ContinuousStatsTable[[#This Row],[GroupByKey]])*ContinuousStatsTable[Average]))</f>
        <v>0.44531135910512998</v>
      </c>
      <c r="U1465" s="5">
        <f>IF((ContinuousStatsTable[[#This Row],[RepsRequested]]&gt;1),ContinuousStatsTable[[#This Row],[HalfWidth]],ContinuousStatsTable[[#This Row],[BatchMeansHalfWidth]])</f>
        <v>4.0313835051106688E-2</v>
      </c>
    </row>
    <row r="1466" spans="1:21" x14ac:dyDescent="0.35">
      <c r="A1466" t="s">
        <v>68</v>
      </c>
      <c r="B1466" t="s">
        <v>70</v>
      </c>
      <c r="C1466">
        <v>33</v>
      </c>
      <c r="D1466" t="s">
        <v>108</v>
      </c>
      <c r="E1466" t="s">
        <v>101</v>
      </c>
      <c r="F1466" t="s">
        <v>102</v>
      </c>
      <c r="G1466">
        <v>0</v>
      </c>
      <c r="H1466">
        <v>2E+20</v>
      </c>
      <c r="I1466">
        <v>0</v>
      </c>
      <c r="J1466">
        <v>0</v>
      </c>
      <c r="K1466">
        <v>0</v>
      </c>
      <c r="L1466">
        <v>0</v>
      </c>
      <c r="M146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466" s="5" cm="1">
        <f t="array" ref="N1466">MAX(IF((ProjectInfoTable[ProjectName]=ContinuousStatsTable[[#This Row],[ProjectName]]),(ProjectInfoTable[ProjectName]=ContinuousStatsTable[[#This Row],[ProjectName]])*ProjectInfoTable[NumberOfReplications]))</f>
        <v>40</v>
      </c>
      <c r="O1466" s="5" cm="1">
        <f t="array" ref="O1466">IFERROR(AVERAGE(IF((ContinuousStatsTable[GroupByKey]=ContinuousStatsTable[[#This Row],[GroupByKey]]),(ContinuousStatsTable[GroupByKey]=ContinuousStatsTable[[#This Row],[GroupByKey]])*ContinuousStatsTable[Average])),0)</f>
        <v>0</v>
      </c>
      <c r="P1466" s="5" cm="1">
        <f t="array" ref="P1466">IFERROR(_xlfn.STDEV.S(IF((ContinuousStatsTable[GroupByKey]=ContinuousStatsTable[[#This Row],[GroupByKey]]),(ContinuousStatsTable[GroupByKey]=ContinuousStatsTable[[#This Row],[GroupByKey]])*ContinuousStatsTable[Average])),0)</f>
        <v>0</v>
      </c>
      <c r="Q1466" s="5" cm="1">
        <f t="array" ref="Q1466">MAX(IF((ProjectInfoTable[ProjectName]=ContinuousStatsTable[[#This Row],[ProjectName]]),(ProjectInfoTable[ProjectName]=ContinuousStatsTable[[#This Row],[ProjectName]])*ProjectInfoTable[ConfidenceInterval]))</f>
        <v>0.95</v>
      </c>
      <c r="R1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6" s="5" cm="1">
        <f t="array" ref="S1466">MIN(IF((ContinuousStatsTable[GroupByKey]=ContinuousStatsTable[[#This Row],[GroupByKey]]),(ContinuousStatsTable[GroupByKey]=ContinuousStatsTable[[#This Row],[GroupByKey]])*ContinuousStatsTable[Average]))</f>
        <v>0</v>
      </c>
      <c r="T1466" s="5" cm="1">
        <f t="array" ref="T1466">MAX(IF((ContinuousStatsTable[GroupByKey]=ContinuousStatsTable[[#This Row],[GroupByKey]]),(ContinuousStatsTable[GroupByKey]=ContinuousStatsTable[[#This Row],[GroupByKey]])*ContinuousStatsTable[Average]))</f>
        <v>0</v>
      </c>
      <c r="U1466" s="5">
        <f>IF((ContinuousStatsTable[[#This Row],[RepsRequested]]&gt;1),ContinuousStatsTable[[#This Row],[HalfWidth]],ContinuousStatsTable[[#This Row],[BatchMeansHalfWidth]])</f>
        <v>0</v>
      </c>
    </row>
    <row r="1467" spans="1:21" x14ac:dyDescent="0.35">
      <c r="A1467" t="s">
        <v>68</v>
      </c>
      <c r="B1467" t="s">
        <v>70</v>
      </c>
      <c r="C1467">
        <v>33</v>
      </c>
      <c r="D1467" t="s">
        <v>108</v>
      </c>
      <c r="E1467" t="s">
        <v>103</v>
      </c>
      <c r="F1467" t="s">
        <v>102</v>
      </c>
      <c r="G1467">
        <v>0</v>
      </c>
      <c r="H1467">
        <v>2E+20</v>
      </c>
      <c r="I1467">
        <v>0</v>
      </c>
      <c r="J1467">
        <v>0</v>
      </c>
      <c r="K1467">
        <v>0</v>
      </c>
      <c r="L1467">
        <v>0</v>
      </c>
      <c r="M146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467" s="5" cm="1">
        <f t="array" ref="N1467">MAX(IF((ProjectInfoTable[ProjectName]=ContinuousStatsTable[[#This Row],[ProjectName]]),(ProjectInfoTable[ProjectName]=ContinuousStatsTable[[#This Row],[ProjectName]])*ProjectInfoTable[NumberOfReplications]))</f>
        <v>40</v>
      </c>
      <c r="O1467" s="5" cm="1">
        <f t="array" ref="O1467">IFERROR(AVERAGE(IF((ContinuousStatsTable[GroupByKey]=ContinuousStatsTable[[#This Row],[GroupByKey]]),(ContinuousStatsTable[GroupByKey]=ContinuousStatsTable[[#This Row],[GroupByKey]])*ContinuousStatsTable[Average])),0)</f>
        <v>0</v>
      </c>
      <c r="P1467" s="5" cm="1">
        <f t="array" ref="P1467">IFERROR(_xlfn.STDEV.S(IF((ContinuousStatsTable[GroupByKey]=ContinuousStatsTable[[#This Row],[GroupByKey]]),(ContinuousStatsTable[GroupByKey]=ContinuousStatsTable[[#This Row],[GroupByKey]])*ContinuousStatsTable[Average])),0)</f>
        <v>0</v>
      </c>
      <c r="Q1467" s="5" cm="1">
        <f t="array" ref="Q1467">MAX(IF((ProjectInfoTable[ProjectName]=ContinuousStatsTable[[#This Row],[ProjectName]]),(ProjectInfoTable[ProjectName]=ContinuousStatsTable[[#This Row],[ProjectName]])*ProjectInfoTable[ConfidenceInterval]))</f>
        <v>0.95</v>
      </c>
      <c r="R1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7" s="5" cm="1">
        <f t="array" ref="S1467">MIN(IF((ContinuousStatsTable[GroupByKey]=ContinuousStatsTable[[#This Row],[GroupByKey]]),(ContinuousStatsTable[GroupByKey]=ContinuousStatsTable[[#This Row],[GroupByKey]])*ContinuousStatsTable[Average]))</f>
        <v>0</v>
      </c>
      <c r="T1467" s="5" cm="1">
        <f t="array" ref="T1467">MAX(IF((ContinuousStatsTable[GroupByKey]=ContinuousStatsTable[[#This Row],[GroupByKey]]),(ContinuousStatsTable[GroupByKey]=ContinuousStatsTable[[#This Row],[GroupByKey]])*ContinuousStatsTable[Average]))</f>
        <v>0</v>
      </c>
      <c r="U1467" s="5">
        <f>IF((ContinuousStatsTable[[#This Row],[RepsRequested]]&gt;1),ContinuousStatsTable[[#This Row],[HalfWidth]],ContinuousStatsTable[[#This Row],[BatchMeansHalfWidth]])</f>
        <v>0</v>
      </c>
    </row>
    <row r="1468" spans="1:21" x14ac:dyDescent="0.35">
      <c r="A1468" t="s">
        <v>68</v>
      </c>
      <c r="B1468" t="s">
        <v>70</v>
      </c>
      <c r="C1468">
        <v>33</v>
      </c>
      <c r="D1468" t="s">
        <v>108</v>
      </c>
      <c r="E1468" t="s">
        <v>104</v>
      </c>
      <c r="F1468" t="s">
        <v>102</v>
      </c>
      <c r="G1468">
        <v>1</v>
      </c>
      <c r="H1468">
        <v>2E+20</v>
      </c>
      <c r="I1468">
        <v>1</v>
      </c>
      <c r="J1468">
        <v>1</v>
      </c>
      <c r="K1468">
        <v>1</v>
      </c>
      <c r="L1468">
        <v>0</v>
      </c>
      <c r="M146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468" s="5" cm="1">
        <f t="array" ref="N1468">MAX(IF((ProjectInfoTable[ProjectName]=ContinuousStatsTable[[#This Row],[ProjectName]]),(ProjectInfoTable[ProjectName]=ContinuousStatsTable[[#This Row],[ProjectName]])*ProjectInfoTable[NumberOfReplications]))</f>
        <v>40</v>
      </c>
      <c r="O1468" s="5" cm="1">
        <f t="array" ref="O1468">IFERROR(AVERAGE(IF((ContinuousStatsTable[GroupByKey]=ContinuousStatsTable[[#This Row],[GroupByKey]]),(ContinuousStatsTable[GroupByKey]=ContinuousStatsTable[[#This Row],[GroupByKey]])*ContinuousStatsTable[Average])),0)</f>
        <v>1</v>
      </c>
      <c r="P1468" s="5" cm="1">
        <f t="array" ref="P1468">IFERROR(_xlfn.STDEV.S(IF((ContinuousStatsTable[GroupByKey]=ContinuousStatsTable[[#This Row],[GroupByKey]]),(ContinuousStatsTable[GroupByKey]=ContinuousStatsTable[[#This Row],[GroupByKey]])*ContinuousStatsTable[Average])),0)</f>
        <v>0</v>
      </c>
      <c r="Q1468" s="5" cm="1">
        <f t="array" ref="Q1468">MAX(IF((ProjectInfoTable[ProjectName]=ContinuousStatsTable[[#This Row],[ProjectName]]),(ProjectInfoTable[ProjectName]=ContinuousStatsTable[[#This Row],[ProjectName]])*ProjectInfoTable[ConfidenceInterval]))</f>
        <v>0.95</v>
      </c>
      <c r="R1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8" s="5" cm="1">
        <f t="array" ref="S1468">MIN(IF((ContinuousStatsTable[GroupByKey]=ContinuousStatsTable[[#This Row],[GroupByKey]]),(ContinuousStatsTable[GroupByKey]=ContinuousStatsTable[[#This Row],[GroupByKey]])*ContinuousStatsTable[Average]))</f>
        <v>1</v>
      </c>
      <c r="T1468" s="5" cm="1">
        <f t="array" ref="T1468">MAX(IF((ContinuousStatsTable[GroupByKey]=ContinuousStatsTable[[#This Row],[GroupByKey]]),(ContinuousStatsTable[GroupByKey]=ContinuousStatsTable[[#This Row],[GroupByKey]])*ContinuousStatsTable[Average]))</f>
        <v>1</v>
      </c>
      <c r="U1468" s="5">
        <f>IF((ContinuousStatsTable[[#This Row],[RepsRequested]]&gt;1),ContinuousStatsTable[[#This Row],[HalfWidth]],ContinuousStatsTable[[#This Row],[BatchMeansHalfWidth]])</f>
        <v>0</v>
      </c>
    </row>
    <row r="1469" spans="1:21" x14ac:dyDescent="0.35">
      <c r="A1469" t="s">
        <v>68</v>
      </c>
      <c r="B1469" t="s">
        <v>70</v>
      </c>
      <c r="C1469">
        <v>33</v>
      </c>
      <c r="D1469" t="s">
        <v>109</v>
      </c>
      <c r="E1469" t="s">
        <v>101</v>
      </c>
      <c r="F1469" t="s">
        <v>102</v>
      </c>
      <c r="G1469">
        <v>0</v>
      </c>
      <c r="H1469">
        <v>2E+20</v>
      </c>
      <c r="I1469">
        <v>0</v>
      </c>
      <c r="J1469">
        <v>0</v>
      </c>
      <c r="K1469">
        <v>0</v>
      </c>
      <c r="L1469">
        <v>0</v>
      </c>
      <c r="M146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469" s="5" cm="1">
        <f t="array" ref="N1469">MAX(IF((ProjectInfoTable[ProjectName]=ContinuousStatsTable[[#This Row],[ProjectName]]),(ProjectInfoTable[ProjectName]=ContinuousStatsTable[[#This Row],[ProjectName]])*ProjectInfoTable[NumberOfReplications]))</f>
        <v>40</v>
      </c>
      <c r="O1469" s="5" cm="1">
        <f t="array" ref="O1469">IFERROR(AVERAGE(IF((ContinuousStatsTable[GroupByKey]=ContinuousStatsTable[[#This Row],[GroupByKey]]),(ContinuousStatsTable[GroupByKey]=ContinuousStatsTable[[#This Row],[GroupByKey]])*ContinuousStatsTable[Average])),0)</f>
        <v>0</v>
      </c>
      <c r="P1469" s="5" cm="1">
        <f t="array" ref="P1469">IFERROR(_xlfn.STDEV.S(IF((ContinuousStatsTable[GroupByKey]=ContinuousStatsTable[[#This Row],[GroupByKey]]),(ContinuousStatsTable[GroupByKey]=ContinuousStatsTable[[#This Row],[GroupByKey]])*ContinuousStatsTable[Average])),0)</f>
        <v>0</v>
      </c>
      <c r="Q1469" s="5" cm="1">
        <f t="array" ref="Q1469">MAX(IF((ProjectInfoTable[ProjectName]=ContinuousStatsTable[[#This Row],[ProjectName]]),(ProjectInfoTable[ProjectName]=ContinuousStatsTable[[#This Row],[ProjectName]])*ProjectInfoTable[ConfidenceInterval]))</f>
        <v>0.95</v>
      </c>
      <c r="R1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9" s="5" cm="1">
        <f t="array" ref="S1469">MIN(IF((ContinuousStatsTable[GroupByKey]=ContinuousStatsTable[[#This Row],[GroupByKey]]),(ContinuousStatsTable[GroupByKey]=ContinuousStatsTable[[#This Row],[GroupByKey]])*ContinuousStatsTable[Average]))</f>
        <v>0</v>
      </c>
      <c r="T1469" s="5" cm="1">
        <f t="array" ref="T1469">MAX(IF((ContinuousStatsTable[GroupByKey]=ContinuousStatsTable[[#This Row],[GroupByKey]]),(ContinuousStatsTable[GroupByKey]=ContinuousStatsTable[[#This Row],[GroupByKey]])*ContinuousStatsTable[Average]))</f>
        <v>0</v>
      </c>
      <c r="U1469" s="5">
        <f>IF((ContinuousStatsTable[[#This Row],[RepsRequested]]&gt;1),ContinuousStatsTable[[#This Row],[HalfWidth]],ContinuousStatsTable[[#This Row],[BatchMeansHalfWidth]])</f>
        <v>0</v>
      </c>
    </row>
    <row r="1470" spans="1:21" x14ac:dyDescent="0.35">
      <c r="A1470" t="s">
        <v>68</v>
      </c>
      <c r="B1470" t="s">
        <v>70</v>
      </c>
      <c r="C1470">
        <v>33</v>
      </c>
      <c r="D1470" t="s">
        <v>109</v>
      </c>
      <c r="E1470" t="s">
        <v>103</v>
      </c>
      <c r="F1470" t="s">
        <v>102</v>
      </c>
      <c r="G1470">
        <v>0</v>
      </c>
      <c r="H1470">
        <v>2E+20</v>
      </c>
      <c r="I1470">
        <v>0</v>
      </c>
      <c r="J1470">
        <v>0</v>
      </c>
      <c r="K1470">
        <v>0</v>
      </c>
      <c r="L1470">
        <v>0</v>
      </c>
      <c r="M147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470" s="5" cm="1">
        <f t="array" ref="N1470">MAX(IF((ProjectInfoTable[ProjectName]=ContinuousStatsTable[[#This Row],[ProjectName]]),(ProjectInfoTable[ProjectName]=ContinuousStatsTable[[#This Row],[ProjectName]])*ProjectInfoTable[NumberOfReplications]))</f>
        <v>40</v>
      </c>
      <c r="O1470" s="5" cm="1">
        <f t="array" ref="O1470">IFERROR(AVERAGE(IF((ContinuousStatsTable[GroupByKey]=ContinuousStatsTable[[#This Row],[GroupByKey]]),(ContinuousStatsTable[GroupByKey]=ContinuousStatsTable[[#This Row],[GroupByKey]])*ContinuousStatsTable[Average])),0)</f>
        <v>0</v>
      </c>
      <c r="P1470" s="5" cm="1">
        <f t="array" ref="P1470">IFERROR(_xlfn.STDEV.S(IF((ContinuousStatsTable[GroupByKey]=ContinuousStatsTable[[#This Row],[GroupByKey]]),(ContinuousStatsTable[GroupByKey]=ContinuousStatsTable[[#This Row],[GroupByKey]])*ContinuousStatsTable[Average])),0)</f>
        <v>0</v>
      </c>
      <c r="Q1470" s="5" cm="1">
        <f t="array" ref="Q1470">MAX(IF((ProjectInfoTable[ProjectName]=ContinuousStatsTable[[#This Row],[ProjectName]]),(ProjectInfoTable[ProjectName]=ContinuousStatsTable[[#This Row],[ProjectName]])*ProjectInfoTable[ConfidenceInterval]))</f>
        <v>0.95</v>
      </c>
      <c r="R1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0" s="5" cm="1">
        <f t="array" ref="S1470">MIN(IF((ContinuousStatsTable[GroupByKey]=ContinuousStatsTable[[#This Row],[GroupByKey]]),(ContinuousStatsTable[GroupByKey]=ContinuousStatsTable[[#This Row],[GroupByKey]])*ContinuousStatsTable[Average]))</f>
        <v>0</v>
      </c>
      <c r="T1470" s="5" cm="1">
        <f t="array" ref="T1470">MAX(IF((ContinuousStatsTable[GroupByKey]=ContinuousStatsTable[[#This Row],[GroupByKey]]),(ContinuousStatsTable[GroupByKey]=ContinuousStatsTable[[#This Row],[GroupByKey]])*ContinuousStatsTable[Average]))</f>
        <v>0</v>
      </c>
      <c r="U1470" s="5">
        <f>IF((ContinuousStatsTable[[#This Row],[RepsRequested]]&gt;1),ContinuousStatsTable[[#This Row],[HalfWidth]],ContinuousStatsTable[[#This Row],[BatchMeansHalfWidth]])</f>
        <v>0</v>
      </c>
    </row>
    <row r="1471" spans="1:21" x14ac:dyDescent="0.35">
      <c r="A1471" t="s">
        <v>68</v>
      </c>
      <c r="B1471" t="s">
        <v>70</v>
      </c>
      <c r="C1471">
        <v>33</v>
      </c>
      <c r="D1471" t="s">
        <v>109</v>
      </c>
      <c r="E1471" t="s">
        <v>104</v>
      </c>
      <c r="F1471" t="s">
        <v>102</v>
      </c>
      <c r="G1471">
        <v>1</v>
      </c>
      <c r="H1471">
        <v>2E+20</v>
      </c>
      <c r="I1471">
        <v>1</v>
      </c>
      <c r="J1471">
        <v>1</v>
      </c>
      <c r="K1471">
        <v>1</v>
      </c>
      <c r="L1471">
        <v>0</v>
      </c>
      <c r="M147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471" s="5" cm="1">
        <f t="array" ref="N1471">MAX(IF((ProjectInfoTable[ProjectName]=ContinuousStatsTable[[#This Row],[ProjectName]]),(ProjectInfoTable[ProjectName]=ContinuousStatsTable[[#This Row],[ProjectName]])*ProjectInfoTable[NumberOfReplications]))</f>
        <v>40</v>
      </c>
      <c r="O1471" s="5" cm="1">
        <f t="array" ref="O1471">IFERROR(AVERAGE(IF((ContinuousStatsTable[GroupByKey]=ContinuousStatsTable[[#This Row],[GroupByKey]]),(ContinuousStatsTable[GroupByKey]=ContinuousStatsTable[[#This Row],[GroupByKey]])*ContinuousStatsTable[Average])),0)</f>
        <v>1</v>
      </c>
      <c r="P1471" s="5" cm="1">
        <f t="array" ref="P1471">IFERROR(_xlfn.STDEV.S(IF((ContinuousStatsTable[GroupByKey]=ContinuousStatsTable[[#This Row],[GroupByKey]]),(ContinuousStatsTable[GroupByKey]=ContinuousStatsTable[[#This Row],[GroupByKey]])*ContinuousStatsTable[Average])),0)</f>
        <v>0</v>
      </c>
      <c r="Q1471" s="5" cm="1">
        <f t="array" ref="Q1471">MAX(IF((ProjectInfoTable[ProjectName]=ContinuousStatsTable[[#This Row],[ProjectName]]),(ProjectInfoTable[ProjectName]=ContinuousStatsTable[[#This Row],[ProjectName]])*ProjectInfoTable[ConfidenceInterval]))</f>
        <v>0.95</v>
      </c>
      <c r="R1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1" s="5" cm="1">
        <f t="array" ref="S1471">MIN(IF((ContinuousStatsTable[GroupByKey]=ContinuousStatsTable[[#This Row],[GroupByKey]]),(ContinuousStatsTable[GroupByKey]=ContinuousStatsTable[[#This Row],[GroupByKey]])*ContinuousStatsTable[Average]))</f>
        <v>1</v>
      </c>
      <c r="T1471" s="5" cm="1">
        <f t="array" ref="T1471">MAX(IF((ContinuousStatsTable[GroupByKey]=ContinuousStatsTable[[#This Row],[GroupByKey]]),(ContinuousStatsTable[GroupByKey]=ContinuousStatsTable[[#This Row],[GroupByKey]])*ContinuousStatsTable[Average]))</f>
        <v>1</v>
      </c>
      <c r="U1471" s="5">
        <f>IF((ContinuousStatsTable[[#This Row],[RepsRequested]]&gt;1),ContinuousStatsTable[[#This Row],[HalfWidth]],ContinuousStatsTable[[#This Row],[BatchMeansHalfWidth]])</f>
        <v>0</v>
      </c>
    </row>
    <row r="1472" spans="1:21" x14ac:dyDescent="0.35">
      <c r="A1472" t="s">
        <v>68</v>
      </c>
      <c r="B1472" t="s">
        <v>70</v>
      </c>
      <c r="C1472">
        <v>33</v>
      </c>
      <c r="D1472" t="s">
        <v>110</v>
      </c>
      <c r="E1472" t="s">
        <v>101</v>
      </c>
      <c r="F1472" t="s">
        <v>102</v>
      </c>
      <c r="G1472">
        <v>0</v>
      </c>
      <c r="H1472">
        <v>2E+20</v>
      </c>
      <c r="I1472">
        <v>0</v>
      </c>
      <c r="J1472">
        <v>0</v>
      </c>
      <c r="K1472">
        <v>0</v>
      </c>
      <c r="L1472">
        <v>0</v>
      </c>
      <c r="M147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472" s="5" cm="1">
        <f t="array" ref="N1472">MAX(IF((ProjectInfoTable[ProjectName]=ContinuousStatsTable[[#This Row],[ProjectName]]),(ProjectInfoTable[ProjectName]=ContinuousStatsTable[[#This Row],[ProjectName]])*ProjectInfoTable[NumberOfReplications]))</f>
        <v>40</v>
      </c>
      <c r="O1472" s="5" cm="1">
        <f t="array" ref="O1472">IFERROR(AVERAGE(IF((ContinuousStatsTable[GroupByKey]=ContinuousStatsTable[[#This Row],[GroupByKey]]),(ContinuousStatsTable[GroupByKey]=ContinuousStatsTable[[#This Row],[GroupByKey]])*ContinuousStatsTable[Average])),0)</f>
        <v>0</v>
      </c>
      <c r="P1472" s="5" cm="1">
        <f t="array" ref="P1472">IFERROR(_xlfn.STDEV.S(IF((ContinuousStatsTable[GroupByKey]=ContinuousStatsTable[[#This Row],[GroupByKey]]),(ContinuousStatsTable[GroupByKey]=ContinuousStatsTable[[#This Row],[GroupByKey]])*ContinuousStatsTable[Average])),0)</f>
        <v>0</v>
      </c>
      <c r="Q1472" s="5" cm="1">
        <f t="array" ref="Q1472">MAX(IF((ProjectInfoTable[ProjectName]=ContinuousStatsTable[[#This Row],[ProjectName]]),(ProjectInfoTable[ProjectName]=ContinuousStatsTable[[#This Row],[ProjectName]])*ProjectInfoTable[ConfidenceInterval]))</f>
        <v>0.95</v>
      </c>
      <c r="R1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2" s="5" cm="1">
        <f t="array" ref="S1472">MIN(IF((ContinuousStatsTable[GroupByKey]=ContinuousStatsTable[[#This Row],[GroupByKey]]),(ContinuousStatsTable[GroupByKey]=ContinuousStatsTable[[#This Row],[GroupByKey]])*ContinuousStatsTable[Average]))</f>
        <v>0</v>
      </c>
      <c r="T1472" s="5" cm="1">
        <f t="array" ref="T1472">MAX(IF((ContinuousStatsTable[GroupByKey]=ContinuousStatsTable[[#This Row],[GroupByKey]]),(ContinuousStatsTable[GroupByKey]=ContinuousStatsTable[[#This Row],[GroupByKey]])*ContinuousStatsTable[Average]))</f>
        <v>0</v>
      </c>
      <c r="U1472" s="5">
        <f>IF((ContinuousStatsTable[[#This Row],[RepsRequested]]&gt;1),ContinuousStatsTable[[#This Row],[HalfWidth]],ContinuousStatsTable[[#This Row],[BatchMeansHalfWidth]])</f>
        <v>0</v>
      </c>
    </row>
    <row r="1473" spans="1:21" x14ac:dyDescent="0.35">
      <c r="A1473" t="s">
        <v>68</v>
      </c>
      <c r="B1473" t="s">
        <v>70</v>
      </c>
      <c r="C1473">
        <v>33</v>
      </c>
      <c r="D1473" t="s">
        <v>110</v>
      </c>
      <c r="E1473" t="s">
        <v>103</v>
      </c>
      <c r="F1473" t="s">
        <v>102</v>
      </c>
      <c r="G1473">
        <v>0</v>
      </c>
      <c r="H1473">
        <v>2E+20</v>
      </c>
      <c r="I1473">
        <v>0</v>
      </c>
      <c r="J1473">
        <v>0</v>
      </c>
      <c r="K1473">
        <v>0</v>
      </c>
      <c r="L1473">
        <v>0</v>
      </c>
      <c r="M147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473" s="5" cm="1">
        <f t="array" ref="N1473">MAX(IF((ProjectInfoTable[ProjectName]=ContinuousStatsTable[[#This Row],[ProjectName]]),(ProjectInfoTable[ProjectName]=ContinuousStatsTable[[#This Row],[ProjectName]])*ProjectInfoTable[NumberOfReplications]))</f>
        <v>40</v>
      </c>
      <c r="O1473" s="5" cm="1">
        <f t="array" ref="O1473">IFERROR(AVERAGE(IF((ContinuousStatsTable[GroupByKey]=ContinuousStatsTable[[#This Row],[GroupByKey]]),(ContinuousStatsTable[GroupByKey]=ContinuousStatsTable[[#This Row],[GroupByKey]])*ContinuousStatsTable[Average])),0)</f>
        <v>0</v>
      </c>
      <c r="P1473" s="5" cm="1">
        <f t="array" ref="P1473">IFERROR(_xlfn.STDEV.S(IF((ContinuousStatsTable[GroupByKey]=ContinuousStatsTable[[#This Row],[GroupByKey]]),(ContinuousStatsTable[GroupByKey]=ContinuousStatsTable[[#This Row],[GroupByKey]])*ContinuousStatsTable[Average])),0)</f>
        <v>0</v>
      </c>
      <c r="Q1473" s="5" cm="1">
        <f t="array" ref="Q1473">MAX(IF((ProjectInfoTable[ProjectName]=ContinuousStatsTable[[#This Row],[ProjectName]]),(ProjectInfoTable[ProjectName]=ContinuousStatsTable[[#This Row],[ProjectName]])*ProjectInfoTable[ConfidenceInterval]))</f>
        <v>0.95</v>
      </c>
      <c r="R1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3" s="5" cm="1">
        <f t="array" ref="S1473">MIN(IF((ContinuousStatsTable[GroupByKey]=ContinuousStatsTable[[#This Row],[GroupByKey]]),(ContinuousStatsTable[GroupByKey]=ContinuousStatsTable[[#This Row],[GroupByKey]])*ContinuousStatsTable[Average]))</f>
        <v>0</v>
      </c>
      <c r="T1473" s="5" cm="1">
        <f t="array" ref="T1473">MAX(IF((ContinuousStatsTable[GroupByKey]=ContinuousStatsTable[[#This Row],[GroupByKey]]),(ContinuousStatsTable[GroupByKey]=ContinuousStatsTable[[#This Row],[GroupByKey]])*ContinuousStatsTable[Average]))</f>
        <v>0</v>
      </c>
      <c r="U1473" s="5">
        <f>IF((ContinuousStatsTable[[#This Row],[RepsRequested]]&gt;1),ContinuousStatsTable[[#This Row],[HalfWidth]],ContinuousStatsTable[[#This Row],[BatchMeansHalfWidth]])</f>
        <v>0</v>
      </c>
    </row>
    <row r="1474" spans="1:21" x14ac:dyDescent="0.35">
      <c r="A1474" t="s">
        <v>68</v>
      </c>
      <c r="B1474" t="s">
        <v>70</v>
      </c>
      <c r="C1474">
        <v>33</v>
      </c>
      <c r="D1474" t="s">
        <v>110</v>
      </c>
      <c r="E1474" t="s">
        <v>104</v>
      </c>
      <c r="F1474" t="s">
        <v>102</v>
      </c>
      <c r="G1474">
        <v>1</v>
      </c>
      <c r="H1474">
        <v>2E+20</v>
      </c>
      <c r="I1474">
        <v>1</v>
      </c>
      <c r="J1474">
        <v>1</v>
      </c>
      <c r="K1474">
        <v>1</v>
      </c>
      <c r="L1474">
        <v>0</v>
      </c>
      <c r="M147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474" s="5" cm="1">
        <f t="array" ref="N1474">MAX(IF((ProjectInfoTable[ProjectName]=ContinuousStatsTable[[#This Row],[ProjectName]]),(ProjectInfoTable[ProjectName]=ContinuousStatsTable[[#This Row],[ProjectName]])*ProjectInfoTable[NumberOfReplications]))</f>
        <v>40</v>
      </c>
      <c r="O1474" s="5" cm="1">
        <f t="array" ref="O1474">IFERROR(AVERAGE(IF((ContinuousStatsTable[GroupByKey]=ContinuousStatsTable[[#This Row],[GroupByKey]]),(ContinuousStatsTable[GroupByKey]=ContinuousStatsTable[[#This Row],[GroupByKey]])*ContinuousStatsTable[Average])),0)</f>
        <v>1</v>
      </c>
      <c r="P1474" s="5" cm="1">
        <f t="array" ref="P1474">IFERROR(_xlfn.STDEV.S(IF((ContinuousStatsTable[GroupByKey]=ContinuousStatsTable[[#This Row],[GroupByKey]]),(ContinuousStatsTable[GroupByKey]=ContinuousStatsTable[[#This Row],[GroupByKey]])*ContinuousStatsTable[Average])),0)</f>
        <v>0</v>
      </c>
      <c r="Q1474" s="5" cm="1">
        <f t="array" ref="Q1474">MAX(IF((ProjectInfoTable[ProjectName]=ContinuousStatsTable[[#This Row],[ProjectName]]),(ProjectInfoTable[ProjectName]=ContinuousStatsTable[[#This Row],[ProjectName]])*ProjectInfoTable[ConfidenceInterval]))</f>
        <v>0.95</v>
      </c>
      <c r="R1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4" s="5" cm="1">
        <f t="array" ref="S1474">MIN(IF((ContinuousStatsTable[GroupByKey]=ContinuousStatsTable[[#This Row],[GroupByKey]]),(ContinuousStatsTable[GroupByKey]=ContinuousStatsTable[[#This Row],[GroupByKey]])*ContinuousStatsTable[Average]))</f>
        <v>1</v>
      </c>
      <c r="T1474" s="5" cm="1">
        <f t="array" ref="T1474">MAX(IF((ContinuousStatsTable[GroupByKey]=ContinuousStatsTable[[#This Row],[GroupByKey]]),(ContinuousStatsTable[GroupByKey]=ContinuousStatsTable[[#This Row],[GroupByKey]])*ContinuousStatsTable[Average]))</f>
        <v>1</v>
      </c>
      <c r="U1474" s="5">
        <f>IF((ContinuousStatsTable[[#This Row],[RepsRequested]]&gt;1),ContinuousStatsTable[[#This Row],[HalfWidth]],ContinuousStatsTable[[#This Row],[BatchMeansHalfWidth]])</f>
        <v>0</v>
      </c>
    </row>
    <row r="1475" spans="1:21" x14ac:dyDescent="0.35">
      <c r="A1475" t="s">
        <v>68</v>
      </c>
      <c r="B1475" t="s">
        <v>70</v>
      </c>
      <c r="C1475">
        <v>33</v>
      </c>
      <c r="D1475" t="s">
        <v>111</v>
      </c>
      <c r="E1475" t="s">
        <v>101</v>
      </c>
      <c r="F1475" t="s">
        <v>102</v>
      </c>
      <c r="G1475">
        <v>0</v>
      </c>
      <c r="H1475">
        <v>2E+20</v>
      </c>
      <c r="I1475">
        <v>0</v>
      </c>
      <c r="J1475">
        <v>0</v>
      </c>
      <c r="K1475">
        <v>0</v>
      </c>
      <c r="L1475">
        <v>0</v>
      </c>
      <c r="M147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475" s="5" cm="1">
        <f t="array" ref="N1475">MAX(IF((ProjectInfoTable[ProjectName]=ContinuousStatsTable[[#This Row],[ProjectName]]),(ProjectInfoTable[ProjectName]=ContinuousStatsTable[[#This Row],[ProjectName]])*ProjectInfoTable[NumberOfReplications]))</f>
        <v>40</v>
      </c>
      <c r="O1475" s="5" cm="1">
        <f t="array" ref="O1475">IFERROR(AVERAGE(IF((ContinuousStatsTable[GroupByKey]=ContinuousStatsTable[[#This Row],[GroupByKey]]),(ContinuousStatsTable[GroupByKey]=ContinuousStatsTable[[#This Row],[GroupByKey]])*ContinuousStatsTable[Average])),0)</f>
        <v>0</v>
      </c>
      <c r="P1475" s="5" cm="1">
        <f t="array" ref="P1475">IFERROR(_xlfn.STDEV.S(IF((ContinuousStatsTable[GroupByKey]=ContinuousStatsTable[[#This Row],[GroupByKey]]),(ContinuousStatsTable[GroupByKey]=ContinuousStatsTable[[#This Row],[GroupByKey]])*ContinuousStatsTable[Average])),0)</f>
        <v>0</v>
      </c>
      <c r="Q1475" s="5" cm="1">
        <f t="array" ref="Q1475">MAX(IF((ProjectInfoTable[ProjectName]=ContinuousStatsTable[[#This Row],[ProjectName]]),(ProjectInfoTable[ProjectName]=ContinuousStatsTable[[#This Row],[ProjectName]])*ProjectInfoTable[ConfidenceInterval]))</f>
        <v>0.95</v>
      </c>
      <c r="R1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5" s="5" cm="1">
        <f t="array" ref="S1475">MIN(IF((ContinuousStatsTable[GroupByKey]=ContinuousStatsTable[[#This Row],[GroupByKey]]),(ContinuousStatsTable[GroupByKey]=ContinuousStatsTable[[#This Row],[GroupByKey]])*ContinuousStatsTable[Average]))</f>
        <v>0</v>
      </c>
      <c r="T1475" s="5" cm="1">
        <f t="array" ref="T1475">MAX(IF((ContinuousStatsTable[GroupByKey]=ContinuousStatsTable[[#This Row],[GroupByKey]]),(ContinuousStatsTable[GroupByKey]=ContinuousStatsTable[[#This Row],[GroupByKey]])*ContinuousStatsTable[Average]))</f>
        <v>0</v>
      </c>
      <c r="U1475" s="5">
        <f>IF((ContinuousStatsTable[[#This Row],[RepsRequested]]&gt;1),ContinuousStatsTable[[#This Row],[HalfWidth]],ContinuousStatsTable[[#This Row],[BatchMeansHalfWidth]])</f>
        <v>0</v>
      </c>
    </row>
    <row r="1476" spans="1:21" x14ac:dyDescent="0.35">
      <c r="A1476" t="s">
        <v>68</v>
      </c>
      <c r="B1476" t="s">
        <v>70</v>
      </c>
      <c r="C1476">
        <v>33</v>
      </c>
      <c r="D1476" t="s">
        <v>111</v>
      </c>
      <c r="E1476" t="s">
        <v>103</v>
      </c>
      <c r="F1476" t="s">
        <v>102</v>
      </c>
      <c r="G1476">
        <v>0</v>
      </c>
      <c r="H1476">
        <v>2E+20</v>
      </c>
      <c r="I1476">
        <v>0</v>
      </c>
      <c r="J1476">
        <v>0</v>
      </c>
      <c r="K1476">
        <v>0</v>
      </c>
      <c r="L1476">
        <v>0</v>
      </c>
      <c r="M147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476" s="5" cm="1">
        <f t="array" ref="N1476">MAX(IF((ProjectInfoTable[ProjectName]=ContinuousStatsTable[[#This Row],[ProjectName]]),(ProjectInfoTable[ProjectName]=ContinuousStatsTable[[#This Row],[ProjectName]])*ProjectInfoTable[NumberOfReplications]))</f>
        <v>40</v>
      </c>
      <c r="O1476" s="5" cm="1">
        <f t="array" ref="O1476">IFERROR(AVERAGE(IF((ContinuousStatsTable[GroupByKey]=ContinuousStatsTable[[#This Row],[GroupByKey]]),(ContinuousStatsTable[GroupByKey]=ContinuousStatsTable[[#This Row],[GroupByKey]])*ContinuousStatsTable[Average])),0)</f>
        <v>0</v>
      </c>
      <c r="P1476" s="5" cm="1">
        <f t="array" ref="P1476">IFERROR(_xlfn.STDEV.S(IF((ContinuousStatsTable[GroupByKey]=ContinuousStatsTable[[#This Row],[GroupByKey]]),(ContinuousStatsTable[GroupByKey]=ContinuousStatsTable[[#This Row],[GroupByKey]])*ContinuousStatsTable[Average])),0)</f>
        <v>0</v>
      </c>
      <c r="Q1476" s="5" cm="1">
        <f t="array" ref="Q1476">MAX(IF((ProjectInfoTable[ProjectName]=ContinuousStatsTable[[#This Row],[ProjectName]]),(ProjectInfoTable[ProjectName]=ContinuousStatsTable[[#This Row],[ProjectName]])*ProjectInfoTable[ConfidenceInterval]))</f>
        <v>0.95</v>
      </c>
      <c r="R1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6" s="5" cm="1">
        <f t="array" ref="S1476">MIN(IF((ContinuousStatsTable[GroupByKey]=ContinuousStatsTable[[#This Row],[GroupByKey]]),(ContinuousStatsTable[GroupByKey]=ContinuousStatsTable[[#This Row],[GroupByKey]])*ContinuousStatsTable[Average]))</f>
        <v>0</v>
      </c>
      <c r="T1476" s="5" cm="1">
        <f t="array" ref="T1476">MAX(IF((ContinuousStatsTable[GroupByKey]=ContinuousStatsTable[[#This Row],[GroupByKey]]),(ContinuousStatsTable[GroupByKey]=ContinuousStatsTable[[#This Row],[GroupByKey]])*ContinuousStatsTable[Average]))</f>
        <v>0</v>
      </c>
      <c r="U1476" s="5">
        <f>IF((ContinuousStatsTable[[#This Row],[RepsRequested]]&gt;1),ContinuousStatsTable[[#This Row],[HalfWidth]],ContinuousStatsTable[[#This Row],[BatchMeansHalfWidth]])</f>
        <v>0</v>
      </c>
    </row>
    <row r="1477" spans="1:21" x14ac:dyDescent="0.35">
      <c r="A1477" t="s">
        <v>68</v>
      </c>
      <c r="B1477" t="s">
        <v>70</v>
      </c>
      <c r="C1477">
        <v>33</v>
      </c>
      <c r="D1477" t="s">
        <v>111</v>
      </c>
      <c r="E1477" t="s">
        <v>104</v>
      </c>
      <c r="F1477" t="s">
        <v>102</v>
      </c>
      <c r="G1477">
        <v>3</v>
      </c>
      <c r="H1477">
        <v>2E+20</v>
      </c>
      <c r="I1477">
        <v>3</v>
      </c>
      <c r="J1477">
        <v>3</v>
      </c>
      <c r="K1477">
        <v>3</v>
      </c>
      <c r="L1477">
        <v>0</v>
      </c>
      <c r="M147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477" s="5" cm="1">
        <f t="array" ref="N1477">MAX(IF((ProjectInfoTable[ProjectName]=ContinuousStatsTable[[#This Row],[ProjectName]]),(ProjectInfoTable[ProjectName]=ContinuousStatsTable[[#This Row],[ProjectName]])*ProjectInfoTable[NumberOfReplications]))</f>
        <v>40</v>
      </c>
      <c r="O1477" s="5" cm="1">
        <f t="array" ref="O1477">IFERROR(AVERAGE(IF((ContinuousStatsTable[GroupByKey]=ContinuousStatsTable[[#This Row],[GroupByKey]]),(ContinuousStatsTable[GroupByKey]=ContinuousStatsTable[[#This Row],[GroupByKey]])*ContinuousStatsTable[Average])),0)</f>
        <v>3</v>
      </c>
      <c r="P1477" s="5" cm="1">
        <f t="array" ref="P1477">IFERROR(_xlfn.STDEV.S(IF((ContinuousStatsTable[GroupByKey]=ContinuousStatsTable[[#This Row],[GroupByKey]]),(ContinuousStatsTable[GroupByKey]=ContinuousStatsTable[[#This Row],[GroupByKey]])*ContinuousStatsTable[Average])),0)</f>
        <v>0</v>
      </c>
      <c r="Q1477" s="5" cm="1">
        <f t="array" ref="Q1477">MAX(IF((ProjectInfoTable[ProjectName]=ContinuousStatsTable[[#This Row],[ProjectName]]),(ProjectInfoTable[ProjectName]=ContinuousStatsTable[[#This Row],[ProjectName]])*ProjectInfoTable[ConfidenceInterval]))</f>
        <v>0.95</v>
      </c>
      <c r="R1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7" s="5" cm="1">
        <f t="array" ref="S1477">MIN(IF((ContinuousStatsTable[GroupByKey]=ContinuousStatsTable[[#This Row],[GroupByKey]]),(ContinuousStatsTable[GroupByKey]=ContinuousStatsTable[[#This Row],[GroupByKey]])*ContinuousStatsTable[Average]))</f>
        <v>3</v>
      </c>
      <c r="T1477" s="5" cm="1">
        <f t="array" ref="T1477">MAX(IF((ContinuousStatsTable[GroupByKey]=ContinuousStatsTable[[#This Row],[GroupByKey]]),(ContinuousStatsTable[GroupByKey]=ContinuousStatsTable[[#This Row],[GroupByKey]])*ContinuousStatsTable[Average]))</f>
        <v>3</v>
      </c>
      <c r="U1477" s="5">
        <f>IF((ContinuousStatsTable[[#This Row],[RepsRequested]]&gt;1),ContinuousStatsTable[[#This Row],[HalfWidth]],ContinuousStatsTable[[#This Row],[BatchMeansHalfWidth]])</f>
        <v>0</v>
      </c>
    </row>
    <row r="1478" spans="1:21" x14ac:dyDescent="0.35">
      <c r="A1478" t="s">
        <v>68</v>
      </c>
      <c r="B1478" t="s">
        <v>70</v>
      </c>
      <c r="C1478">
        <v>33</v>
      </c>
      <c r="D1478" t="s">
        <v>112</v>
      </c>
      <c r="E1478" t="s">
        <v>101</v>
      </c>
      <c r="F1478" t="s">
        <v>102</v>
      </c>
      <c r="G1478">
        <v>0.113664282346435</v>
      </c>
      <c r="H1478">
        <v>2E+20</v>
      </c>
      <c r="I1478">
        <v>0</v>
      </c>
      <c r="J1478">
        <v>1</v>
      </c>
      <c r="K1478">
        <v>0</v>
      </c>
      <c r="L1478">
        <v>0</v>
      </c>
      <c r="M147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478" s="5" cm="1">
        <f t="array" ref="N1478">MAX(IF((ProjectInfoTable[ProjectName]=ContinuousStatsTable[[#This Row],[ProjectName]]),(ProjectInfoTable[ProjectName]=ContinuousStatsTable[[#This Row],[ProjectName]])*ProjectInfoTable[NumberOfReplications]))</f>
        <v>40</v>
      </c>
      <c r="O1478" s="5" cm="1">
        <f t="array" ref="O147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478" s="5" cm="1">
        <f t="array" ref="P147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478" s="5" cm="1">
        <f t="array" ref="Q1478">MAX(IF((ProjectInfoTable[ProjectName]=ContinuousStatsTable[[#This Row],[ProjectName]]),(ProjectInfoTable[ProjectName]=ContinuousStatsTable[[#This Row],[ProjectName]])*ProjectInfoTable[ConfidenceInterval]))</f>
        <v>0.95</v>
      </c>
      <c r="R1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478" s="5" cm="1">
        <f t="array" ref="S1478">MIN(IF((ContinuousStatsTable[GroupByKey]=ContinuousStatsTable[[#This Row],[GroupByKey]]),(ContinuousStatsTable[GroupByKey]=ContinuousStatsTable[[#This Row],[GroupByKey]])*ContinuousStatsTable[Average]))</f>
        <v>2.6917362930432401E-2</v>
      </c>
      <c r="T1478" s="5" cm="1">
        <f t="array" ref="T1478">MAX(IF((ContinuousStatsTable[GroupByKey]=ContinuousStatsTable[[#This Row],[GroupByKey]]),(ContinuousStatsTable[GroupByKey]=ContinuousStatsTable[[#This Row],[GroupByKey]])*ContinuousStatsTable[Average]))</f>
        <v>0.16976135707510301</v>
      </c>
      <c r="U1478" s="5">
        <f>IF((ContinuousStatsTable[[#This Row],[RepsRequested]]&gt;1),ContinuousStatsTable[[#This Row],[HalfWidth]],ContinuousStatsTable[[#This Row],[BatchMeansHalfWidth]])</f>
        <v>9.6705244070255485E-3</v>
      </c>
    </row>
    <row r="1479" spans="1:21" x14ac:dyDescent="0.35">
      <c r="A1479" t="s">
        <v>68</v>
      </c>
      <c r="B1479" t="s">
        <v>70</v>
      </c>
      <c r="C1479">
        <v>33</v>
      </c>
      <c r="D1479" t="s">
        <v>112</v>
      </c>
      <c r="E1479" t="s">
        <v>103</v>
      </c>
      <c r="F1479" t="s">
        <v>102</v>
      </c>
      <c r="G1479">
        <v>3.1192312798134001</v>
      </c>
      <c r="H1479">
        <v>2E+20</v>
      </c>
      <c r="I1479">
        <v>0</v>
      </c>
      <c r="J1479">
        <v>24</v>
      </c>
      <c r="K1479">
        <v>0</v>
      </c>
      <c r="L1479">
        <v>0</v>
      </c>
      <c r="M147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479" s="5" cm="1">
        <f t="array" ref="N1479">MAX(IF((ProjectInfoTable[ProjectName]=ContinuousStatsTable[[#This Row],[ProjectName]]),(ProjectInfoTable[ProjectName]=ContinuousStatsTable[[#This Row],[ProjectName]])*ProjectInfoTable[NumberOfReplications]))</f>
        <v>40</v>
      </c>
      <c r="O1479" s="5" cm="1">
        <f t="array" ref="O147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479" s="5" cm="1">
        <f t="array" ref="P147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479" s="5" cm="1">
        <f t="array" ref="Q1479">MAX(IF((ProjectInfoTable[ProjectName]=ContinuousStatsTable[[#This Row],[ProjectName]]),(ProjectInfoTable[ProjectName]=ContinuousStatsTable[[#This Row],[ProjectName]])*ProjectInfoTable[ConfidenceInterval]))</f>
        <v>0.95</v>
      </c>
      <c r="R1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479" s="5" cm="1">
        <f t="array" ref="S1479">MIN(IF((ContinuousStatsTable[GroupByKey]=ContinuousStatsTable[[#This Row],[GroupByKey]]),(ContinuousStatsTable[GroupByKey]=ContinuousStatsTable[[#This Row],[GroupByKey]])*ContinuousStatsTable[Average]))</f>
        <v>1.2588231451035701</v>
      </c>
      <c r="T1479" s="5" cm="1">
        <f t="array" ref="T1479">MAX(IF((ContinuousStatsTable[GroupByKey]=ContinuousStatsTable[[#This Row],[GroupByKey]]),(ContinuousStatsTable[GroupByKey]=ContinuousStatsTable[[#This Row],[GroupByKey]])*ContinuousStatsTable[Average]))</f>
        <v>4.9134925203039197</v>
      </c>
      <c r="U1479" s="5">
        <f>IF((ContinuousStatsTable[[#This Row],[RepsRequested]]&gt;1),ContinuousStatsTable[[#This Row],[HalfWidth]],ContinuousStatsTable[[#This Row],[BatchMeansHalfWidth]])</f>
        <v>0.23893952850585826</v>
      </c>
    </row>
    <row r="1480" spans="1:21" x14ac:dyDescent="0.35">
      <c r="A1480" t="s">
        <v>68</v>
      </c>
      <c r="B1480" t="s">
        <v>70</v>
      </c>
      <c r="C1480">
        <v>33</v>
      </c>
      <c r="D1480" t="s">
        <v>112</v>
      </c>
      <c r="E1480" t="s">
        <v>104</v>
      </c>
      <c r="F1480" t="s">
        <v>102</v>
      </c>
      <c r="G1480">
        <v>41.156198420729403</v>
      </c>
      <c r="H1480">
        <v>2E+20</v>
      </c>
      <c r="I1480">
        <v>0</v>
      </c>
      <c r="J1480">
        <v>48</v>
      </c>
      <c r="K1480">
        <v>48</v>
      </c>
      <c r="L1480">
        <v>0</v>
      </c>
      <c r="M148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480" s="5" cm="1">
        <f t="array" ref="N1480">MAX(IF((ProjectInfoTable[ProjectName]=ContinuousStatsTable[[#This Row],[ProjectName]]),(ProjectInfoTable[ProjectName]=ContinuousStatsTable[[#This Row],[ProjectName]])*ProjectInfoTable[NumberOfReplications]))</f>
        <v>40</v>
      </c>
      <c r="O1480" s="5" cm="1">
        <f t="array" ref="O148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480" s="5" cm="1">
        <f t="array" ref="P148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480" s="5" cm="1">
        <f t="array" ref="Q1480">MAX(IF((ProjectInfoTable[ProjectName]=ContinuousStatsTable[[#This Row],[ProjectName]]),(ProjectInfoTable[ProjectName]=ContinuousStatsTable[[#This Row],[ProjectName]])*ProjectInfoTable[ConfidenceInterval]))</f>
        <v>0.95</v>
      </c>
      <c r="R1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480" s="5" cm="1">
        <f t="array" ref="S1480">MIN(IF((ContinuousStatsTable[GroupByKey]=ContinuousStatsTable[[#This Row],[GroupByKey]]),(ContinuousStatsTable[GroupByKey]=ContinuousStatsTable[[#This Row],[GroupByKey]])*ContinuousStatsTable[Average]))</f>
        <v>39.319148936170201</v>
      </c>
      <c r="T1480" s="5" cm="1">
        <f t="array" ref="T1480">MAX(IF((ContinuousStatsTable[GroupByKey]=ContinuousStatsTable[[#This Row],[GroupByKey]]),(ContinuousStatsTable[GroupByKey]=ContinuousStatsTable[[#This Row],[GroupByKey]])*ContinuousStatsTable[Average]))</f>
        <v>43.914893617021299</v>
      </c>
      <c r="U1480" s="5">
        <f>IF((ContinuousStatsTable[[#This Row],[RepsRequested]]&gt;1),ContinuousStatsTable[[#This Row],[HalfWidth]],ContinuousStatsTable[[#This Row],[BatchMeansHalfWidth]])</f>
        <v>0.37377625497939559</v>
      </c>
    </row>
    <row r="1481" spans="1:21" x14ac:dyDescent="0.35">
      <c r="A1481" t="s">
        <v>68</v>
      </c>
      <c r="B1481" t="s">
        <v>70</v>
      </c>
      <c r="C1481">
        <v>33</v>
      </c>
      <c r="D1481" t="s">
        <v>113</v>
      </c>
      <c r="E1481" t="s">
        <v>101</v>
      </c>
      <c r="F1481" t="s">
        <v>102</v>
      </c>
      <c r="G1481">
        <v>3.5520462505359403E-2</v>
      </c>
      <c r="H1481">
        <v>1.80280789099325E-2</v>
      </c>
      <c r="I1481">
        <v>0</v>
      </c>
      <c r="J1481">
        <v>1</v>
      </c>
      <c r="K1481">
        <v>0</v>
      </c>
      <c r="L1481">
        <v>0</v>
      </c>
      <c r="M148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481" s="5" cm="1">
        <f t="array" ref="N1481">MAX(IF((ProjectInfoTable[ProjectName]=ContinuousStatsTable[[#This Row],[ProjectName]]),(ProjectInfoTable[ProjectName]=ContinuousStatsTable[[#This Row],[ProjectName]])*ProjectInfoTable[NumberOfReplications]))</f>
        <v>40</v>
      </c>
      <c r="O1481" s="5" cm="1">
        <f t="array" ref="O148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481" s="5" cm="1">
        <f t="array" ref="P148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481" s="5" cm="1">
        <f t="array" ref="Q1481">MAX(IF((ProjectInfoTable[ProjectName]=ContinuousStatsTable[[#This Row],[ProjectName]]),(ProjectInfoTable[ProjectName]=ContinuousStatsTable[[#This Row],[ProjectName]])*ProjectInfoTable[ConfidenceInterval]))</f>
        <v>0.95</v>
      </c>
      <c r="R1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481" s="5" cm="1">
        <f t="array" ref="S1481">MIN(IF((ContinuousStatsTable[GroupByKey]=ContinuousStatsTable[[#This Row],[GroupByKey]]),(ContinuousStatsTable[GroupByKey]=ContinuousStatsTable[[#This Row],[GroupByKey]])*ContinuousStatsTable[Average]))</f>
        <v>1.9285676078063401E-2</v>
      </c>
      <c r="T1481" s="5" cm="1">
        <f t="array" ref="T1481">MAX(IF((ContinuousStatsTable[GroupByKey]=ContinuousStatsTable[[#This Row],[GroupByKey]]),(ContinuousStatsTable[GroupByKey]=ContinuousStatsTable[[#This Row],[GroupByKey]])*ContinuousStatsTable[Average]))</f>
        <v>4.8625620211652898E-2</v>
      </c>
      <c r="U1481" s="5">
        <f>IF((ContinuousStatsTable[[#This Row],[RepsRequested]]&gt;1),ContinuousStatsTable[[#This Row],[HalfWidth]],ContinuousStatsTable[[#This Row],[BatchMeansHalfWidth]])</f>
        <v>2.3250169252848917E-3</v>
      </c>
    </row>
    <row r="1482" spans="1:21" x14ac:dyDescent="0.35">
      <c r="A1482" t="s">
        <v>68</v>
      </c>
      <c r="B1482" t="s">
        <v>70</v>
      </c>
      <c r="C1482">
        <v>33</v>
      </c>
      <c r="D1482" t="s">
        <v>113</v>
      </c>
      <c r="E1482" t="s">
        <v>103</v>
      </c>
      <c r="F1482" t="s">
        <v>102</v>
      </c>
      <c r="G1482">
        <v>1.03032144611927</v>
      </c>
      <c r="H1482">
        <v>0.311581543216645</v>
      </c>
      <c r="I1482">
        <v>0</v>
      </c>
      <c r="J1482">
        <v>30</v>
      </c>
      <c r="K1482">
        <v>0</v>
      </c>
      <c r="L1482">
        <v>0</v>
      </c>
      <c r="M148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482" s="5" cm="1">
        <f t="array" ref="N1482">MAX(IF((ProjectInfoTable[ProjectName]=ContinuousStatsTable[[#This Row],[ProjectName]]),(ProjectInfoTable[ProjectName]=ContinuousStatsTable[[#This Row],[ProjectName]])*ProjectInfoTable[NumberOfReplications]))</f>
        <v>40</v>
      </c>
      <c r="O1482" s="5" cm="1">
        <f t="array" ref="O148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482" s="5" cm="1">
        <f t="array" ref="P148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482" s="5" cm="1">
        <f t="array" ref="Q1482">MAX(IF((ProjectInfoTable[ProjectName]=ContinuousStatsTable[[#This Row],[ProjectName]]),(ProjectInfoTable[ProjectName]=ContinuousStatsTable[[#This Row],[ProjectName]])*ProjectInfoTable[ConfidenceInterval]))</f>
        <v>0.95</v>
      </c>
      <c r="R1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482" s="5" cm="1">
        <f t="array" ref="S1482">MIN(IF((ContinuousStatsTable[GroupByKey]=ContinuousStatsTable[[#This Row],[GroupByKey]]),(ContinuousStatsTable[GroupByKey]=ContinuousStatsTable[[#This Row],[GroupByKey]])*ContinuousStatsTable[Average]))</f>
        <v>0.49501686695507002</v>
      </c>
      <c r="T1482" s="5" cm="1">
        <f t="array" ref="T1482">MAX(IF((ContinuousStatsTable[GroupByKey]=ContinuousStatsTable[[#This Row],[GroupByKey]]),(ContinuousStatsTable[GroupByKey]=ContinuousStatsTable[[#This Row],[GroupByKey]])*ContinuousStatsTable[Average]))</f>
        <v>1.34083283444468</v>
      </c>
      <c r="U1482" s="5">
        <f>IF((ContinuousStatsTable[[#This Row],[RepsRequested]]&gt;1),ContinuousStatsTable[[#This Row],[HalfWidth]],ContinuousStatsTable[[#This Row],[BatchMeansHalfWidth]])</f>
        <v>6.3703063430586918E-2</v>
      </c>
    </row>
    <row r="1483" spans="1:21" x14ac:dyDescent="0.35">
      <c r="A1483" t="s">
        <v>68</v>
      </c>
      <c r="B1483" t="s">
        <v>70</v>
      </c>
      <c r="C1483">
        <v>33</v>
      </c>
      <c r="D1483" t="s">
        <v>113</v>
      </c>
      <c r="E1483" t="s">
        <v>104</v>
      </c>
      <c r="F1483" t="s">
        <v>102</v>
      </c>
      <c r="G1483">
        <v>34.208036585232598</v>
      </c>
      <c r="H1483">
        <v>2E+20</v>
      </c>
      <c r="I1483">
        <v>0</v>
      </c>
      <c r="J1483">
        <v>36</v>
      </c>
      <c r="K1483">
        <v>36</v>
      </c>
      <c r="L1483">
        <v>0</v>
      </c>
      <c r="M148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483" s="5" cm="1">
        <f t="array" ref="N1483">MAX(IF((ProjectInfoTable[ProjectName]=ContinuousStatsTable[[#This Row],[ProjectName]]),(ProjectInfoTable[ProjectName]=ContinuousStatsTable[[#This Row],[ProjectName]])*ProjectInfoTable[NumberOfReplications]))</f>
        <v>40</v>
      </c>
      <c r="O1483" s="5" cm="1">
        <f t="array" ref="O148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483" s="5" cm="1">
        <f t="array" ref="P148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483" s="5" cm="1">
        <f t="array" ref="Q1483">MAX(IF((ProjectInfoTable[ProjectName]=ContinuousStatsTable[[#This Row],[ProjectName]]),(ProjectInfoTable[ProjectName]=ContinuousStatsTable[[#This Row],[ProjectName]])*ProjectInfoTable[ConfidenceInterval]))</f>
        <v>0.95</v>
      </c>
      <c r="R1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483" s="5" cm="1">
        <f t="array" ref="S1483">MIN(IF((ContinuousStatsTable[GroupByKey]=ContinuousStatsTable[[#This Row],[GroupByKey]]),(ContinuousStatsTable[GroupByKey]=ContinuousStatsTable[[#This Row],[GroupByKey]])*ContinuousStatsTable[Average]))</f>
        <v>33.840029614371403</v>
      </c>
      <c r="T1483" s="5" cm="1">
        <f t="array" ref="T1483">MAX(IF((ContinuousStatsTable[GroupByKey]=ContinuousStatsTable[[#This Row],[GroupByKey]]),(ContinuousStatsTable[GroupByKey]=ContinuousStatsTable[[#This Row],[GroupByKey]])*ContinuousStatsTable[Average]))</f>
        <v>34.468085106383</v>
      </c>
      <c r="U1483" s="5">
        <f>IF((ContinuousStatsTable[[#This Row],[RepsRequested]]&gt;1),ContinuousStatsTable[[#This Row],[HalfWidth]],ContinuousStatsTable[[#This Row],[BatchMeansHalfWidth]])</f>
        <v>5.7059994756210479E-2</v>
      </c>
    </row>
    <row r="1484" spans="1:21" x14ac:dyDescent="0.35">
      <c r="A1484" t="s">
        <v>68</v>
      </c>
      <c r="B1484" t="s">
        <v>70</v>
      </c>
      <c r="C1484">
        <v>33</v>
      </c>
      <c r="D1484" t="s">
        <v>114</v>
      </c>
      <c r="E1484" t="s">
        <v>101</v>
      </c>
      <c r="F1484" t="s">
        <v>102</v>
      </c>
      <c r="G1484">
        <v>8.6037147712482206E-2</v>
      </c>
      <c r="H1484">
        <v>3E+20</v>
      </c>
      <c r="I1484">
        <v>0</v>
      </c>
      <c r="J1484">
        <v>1</v>
      </c>
      <c r="K1484">
        <v>0</v>
      </c>
      <c r="L1484">
        <v>0</v>
      </c>
      <c r="M148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484" s="5" cm="1">
        <f t="array" ref="N1484">MAX(IF((ProjectInfoTable[ProjectName]=ContinuousStatsTable[[#This Row],[ProjectName]]),(ProjectInfoTable[ProjectName]=ContinuousStatsTable[[#This Row],[ProjectName]])*ProjectInfoTable[NumberOfReplications]))</f>
        <v>40</v>
      </c>
      <c r="O1484" s="5" cm="1">
        <f t="array" ref="O148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484" s="5" cm="1">
        <f t="array" ref="P148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484" s="5" cm="1">
        <f t="array" ref="Q1484">MAX(IF((ProjectInfoTable[ProjectName]=ContinuousStatsTable[[#This Row],[ProjectName]]),(ProjectInfoTable[ProjectName]=ContinuousStatsTable[[#This Row],[ProjectName]])*ProjectInfoTable[ConfidenceInterval]))</f>
        <v>0.95</v>
      </c>
      <c r="R1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484" s="5" cm="1">
        <f t="array" ref="S1484">MIN(IF((ContinuousStatsTable[GroupByKey]=ContinuousStatsTable[[#This Row],[GroupByKey]]),(ContinuousStatsTable[GroupByKey]=ContinuousStatsTable[[#This Row],[GroupByKey]])*ContinuousStatsTable[Average]))</f>
        <v>5.2407092959504499E-2</v>
      </c>
      <c r="T1484" s="5" cm="1">
        <f t="array" ref="T1484">MAX(IF((ContinuousStatsTable[GroupByKey]=ContinuousStatsTable[[#This Row],[GroupByKey]]),(ContinuousStatsTable[GroupByKey]=ContinuousStatsTable[[#This Row],[GroupByKey]])*ContinuousStatsTable[Average]))</f>
        <v>0.13103116230963199</v>
      </c>
      <c r="U1484" s="5">
        <f>IF((ContinuousStatsTable[[#This Row],[RepsRequested]]&gt;1),ContinuousStatsTable[[#This Row],[HalfWidth]],ContinuousStatsTable[[#This Row],[BatchMeansHalfWidth]])</f>
        <v>7.2364318332914495E-3</v>
      </c>
    </row>
    <row r="1485" spans="1:21" x14ac:dyDescent="0.35">
      <c r="A1485" t="s">
        <v>68</v>
      </c>
      <c r="B1485" t="s">
        <v>70</v>
      </c>
      <c r="C1485">
        <v>33</v>
      </c>
      <c r="D1485" t="s">
        <v>114</v>
      </c>
      <c r="E1485" t="s">
        <v>103</v>
      </c>
      <c r="F1485" t="s">
        <v>102</v>
      </c>
      <c r="G1485">
        <v>2.65810835529805</v>
      </c>
      <c r="H1485">
        <v>3E+20</v>
      </c>
      <c r="I1485">
        <v>0</v>
      </c>
      <c r="J1485">
        <v>17</v>
      </c>
      <c r="K1485">
        <v>0</v>
      </c>
      <c r="L1485">
        <v>0</v>
      </c>
      <c r="M148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485" s="5" cm="1">
        <f t="array" ref="N1485">MAX(IF((ProjectInfoTable[ProjectName]=ContinuousStatsTable[[#This Row],[ProjectName]]),(ProjectInfoTable[ProjectName]=ContinuousStatsTable[[#This Row],[ProjectName]])*ProjectInfoTable[NumberOfReplications]))</f>
        <v>40</v>
      </c>
      <c r="O1485" s="5" cm="1">
        <f t="array" ref="O148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485" s="5" cm="1">
        <f t="array" ref="P148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485" s="5" cm="1">
        <f t="array" ref="Q1485">MAX(IF((ProjectInfoTable[ProjectName]=ContinuousStatsTable[[#This Row],[ProjectName]]),(ProjectInfoTable[ProjectName]=ContinuousStatsTable[[#This Row],[ProjectName]])*ProjectInfoTable[ConfidenceInterval]))</f>
        <v>0.95</v>
      </c>
      <c r="R1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485" s="5" cm="1">
        <f t="array" ref="S1485">MIN(IF((ContinuousStatsTable[GroupByKey]=ContinuousStatsTable[[#This Row],[GroupByKey]]),(ContinuousStatsTable[GroupByKey]=ContinuousStatsTable[[#This Row],[GroupByKey]])*ContinuousStatsTable[Average]))</f>
        <v>1.4135292926674801</v>
      </c>
      <c r="T1485" s="5" cm="1">
        <f t="array" ref="T1485">MAX(IF((ContinuousStatsTable[GroupByKey]=ContinuousStatsTable[[#This Row],[GroupByKey]]),(ContinuousStatsTable[GroupByKey]=ContinuousStatsTable[[#This Row],[GroupByKey]])*ContinuousStatsTable[Average]))</f>
        <v>3.63156438765147</v>
      </c>
      <c r="U1485" s="5">
        <f>IF((ContinuousStatsTable[[#This Row],[RepsRequested]]&gt;1),ContinuousStatsTable[[#This Row],[HalfWidth]],ContinuousStatsTable[[#This Row],[BatchMeansHalfWidth]])</f>
        <v>0.17088156037632463</v>
      </c>
    </row>
    <row r="1486" spans="1:21" x14ac:dyDescent="0.35">
      <c r="A1486" t="s">
        <v>68</v>
      </c>
      <c r="B1486" t="s">
        <v>70</v>
      </c>
      <c r="C1486">
        <v>33</v>
      </c>
      <c r="D1486" t="s">
        <v>114</v>
      </c>
      <c r="E1486" t="s">
        <v>104</v>
      </c>
      <c r="F1486" t="s">
        <v>102</v>
      </c>
      <c r="G1486">
        <v>33.999132111582199</v>
      </c>
      <c r="H1486">
        <v>2E+20</v>
      </c>
      <c r="I1486">
        <v>0</v>
      </c>
      <c r="J1486">
        <v>36</v>
      </c>
      <c r="K1486">
        <v>36</v>
      </c>
      <c r="L1486">
        <v>0</v>
      </c>
      <c r="M148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486" s="5" cm="1">
        <f t="array" ref="N1486">MAX(IF((ProjectInfoTable[ProjectName]=ContinuousStatsTable[[#This Row],[ProjectName]]),(ProjectInfoTable[ProjectName]=ContinuousStatsTable[[#This Row],[ProjectName]])*ProjectInfoTable[NumberOfReplications]))</f>
        <v>40</v>
      </c>
      <c r="O1486" s="5" cm="1">
        <f t="array" ref="O148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486" s="5" cm="1">
        <f t="array" ref="P148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486" s="5" cm="1">
        <f t="array" ref="Q1486">MAX(IF((ProjectInfoTable[ProjectName]=ContinuousStatsTable[[#This Row],[ProjectName]]),(ProjectInfoTable[ProjectName]=ContinuousStatsTable[[#This Row],[ProjectName]])*ProjectInfoTable[ConfidenceInterval]))</f>
        <v>0.95</v>
      </c>
      <c r="R1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486" s="5" cm="1">
        <f t="array" ref="S1486">MIN(IF((ContinuousStatsTable[GroupByKey]=ContinuousStatsTable[[#This Row],[GroupByKey]]),(ContinuousStatsTable[GroupByKey]=ContinuousStatsTable[[#This Row],[GroupByKey]])*ContinuousStatsTable[Average]))</f>
        <v>32.66897321215</v>
      </c>
      <c r="T1486" s="5" cm="1">
        <f t="array" ref="T1486">MAX(IF((ContinuousStatsTable[GroupByKey]=ContinuousStatsTable[[#This Row],[GroupByKey]]),(ContinuousStatsTable[GroupByKey]=ContinuousStatsTable[[#This Row],[GroupByKey]])*ContinuousStatsTable[Average]))</f>
        <v>34.468085106383</v>
      </c>
      <c r="U1486" s="5">
        <f>IF((ContinuousStatsTable[[#This Row],[RepsRequested]]&gt;1),ContinuousStatsTable[[#This Row],[HalfWidth]],ContinuousStatsTable[[#This Row],[BatchMeansHalfWidth]])</f>
        <v>0.15911903310216846</v>
      </c>
    </row>
    <row r="1487" spans="1:21" x14ac:dyDescent="0.35">
      <c r="A1487" t="s">
        <v>68</v>
      </c>
      <c r="B1487" t="s">
        <v>70</v>
      </c>
      <c r="C1487">
        <v>34</v>
      </c>
      <c r="D1487" t="s">
        <v>71</v>
      </c>
      <c r="E1487" t="s">
        <v>98</v>
      </c>
      <c r="F1487" t="s">
        <v>73</v>
      </c>
      <c r="G1487">
        <v>0.174313728690425</v>
      </c>
      <c r="H1487">
        <v>2E+20</v>
      </c>
      <c r="I1487">
        <v>0</v>
      </c>
      <c r="J1487">
        <v>5</v>
      </c>
      <c r="K1487">
        <v>0</v>
      </c>
      <c r="L1487">
        <v>0</v>
      </c>
      <c r="M148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487" s="5" cm="1">
        <f t="array" ref="N1487">MAX(IF((ProjectInfoTable[ProjectName]=ContinuousStatsTable[[#This Row],[ProjectName]]),(ProjectInfoTable[ProjectName]=ContinuousStatsTable[[#This Row],[ProjectName]])*ProjectInfoTable[NumberOfReplications]))</f>
        <v>40</v>
      </c>
      <c r="O1487" s="5" cm="1">
        <f t="array" ref="O148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487" s="5" cm="1">
        <f t="array" ref="P148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487" s="5" cm="1">
        <f t="array" ref="Q1487">MAX(IF((ProjectInfoTable[ProjectName]=ContinuousStatsTable[[#This Row],[ProjectName]]),(ProjectInfoTable[ProjectName]=ContinuousStatsTable[[#This Row],[ProjectName]])*ProjectInfoTable[ConfidenceInterval]))</f>
        <v>0.95</v>
      </c>
      <c r="R1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487" s="5" cm="1">
        <f t="array" ref="S1487">MIN(IF((ContinuousStatsTable[GroupByKey]=ContinuousStatsTable[[#This Row],[GroupByKey]]),(ContinuousStatsTable[GroupByKey]=ContinuousStatsTable[[#This Row],[GroupByKey]])*ContinuousStatsTable[Average]))</f>
        <v>0</v>
      </c>
      <c r="T1487" s="5" cm="1">
        <f t="array" ref="T1487">MAX(IF((ContinuousStatsTable[GroupByKey]=ContinuousStatsTable[[#This Row],[GroupByKey]]),(ContinuousStatsTable[GroupByKey]=ContinuousStatsTable[[#This Row],[GroupByKey]])*ContinuousStatsTable[Average]))</f>
        <v>0.39810019353189602</v>
      </c>
      <c r="U1487" s="5">
        <f>IF((ContinuousStatsTable[[#This Row],[RepsRequested]]&gt;1),ContinuousStatsTable[[#This Row],[HalfWidth]],ContinuousStatsTable[[#This Row],[BatchMeansHalfWidth]])</f>
        <v>3.517181568707349E-2</v>
      </c>
    </row>
    <row r="1488" spans="1:21" x14ac:dyDescent="0.35">
      <c r="A1488" t="s">
        <v>68</v>
      </c>
      <c r="B1488" t="s">
        <v>70</v>
      </c>
      <c r="C1488">
        <v>34</v>
      </c>
      <c r="D1488" t="s">
        <v>77</v>
      </c>
      <c r="E1488" t="s">
        <v>98</v>
      </c>
      <c r="F1488" t="s">
        <v>73</v>
      </c>
      <c r="G1488">
        <v>32.5667783908861</v>
      </c>
      <c r="H1488">
        <v>3E+20</v>
      </c>
      <c r="I1488">
        <v>7</v>
      </c>
      <c r="J1488">
        <v>62</v>
      </c>
      <c r="K1488">
        <v>40</v>
      </c>
      <c r="L1488">
        <v>0</v>
      </c>
      <c r="M148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488" s="5" cm="1">
        <f t="array" ref="N1488">MAX(IF((ProjectInfoTable[ProjectName]=ContinuousStatsTable[[#This Row],[ProjectName]]),(ProjectInfoTable[ProjectName]=ContinuousStatsTable[[#This Row],[ProjectName]])*ProjectInfoTable[NumberOfReplications]))</f>
        <v>40</v>
      </c>
      <c r="O1488" s="5" cm="1">
        <f t="array" ref="O148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488" s="5" cm="1">
        <f t="array" ref="P148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488" s="5" cm="1">
        <f t="array" ref="Q1488">MAX(IF((ProjectInfoTable[ProjectName]=ContinuousStatsTable[[#This Row],[ProjectName]]),(ProjectInfoTable[ProjectName]=ContinuousStatsTable[[#This Row],[ProjectName]])*ProjectInfoTable[ConfidenceInterval]))</f>
        <v>0.95</v>
      </c>
      <c r="R1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488" s="5" cm="1">
        <f t="array" ref="S1488">MIN(IF((ContinuousStatsTable[GroupByKey]=ContinuousStatsTable[[#This Row],[GroupByKey]]),(ContinuousStatsTable[GroupByKey]=ContinuousStatsTable[[#This Row],[GroupByKey]])*ContinuousStatsTable[Average]))</f>
        <v>1.97697145350313</v>
      </c>
      <c r="T1488" s="5" cm="1">
        <f t="array" ref="T1488">MAX(IF((ContinuousStatsTable[GroupByKey]=ContinuousStatsTable[[#This Row],[GroupByKey]]),(ContinuousStatsTable[GroupByKey]=ContinuousStatsTable[[#This Row],[GroupByKey]])*ContinuousStatsTable[Average]))</f>
        <v>41.178919364966802</v>
      </c>
      <c r="U1488" s="5">
        <f>IF((ContinuousStatsTable[[#This Row],[RepsRequested]]&gt;1),ContinuousStatsTable[[#This Row],[HalfWidth]],ContinuousStatsTable[[#This Row],[BatchMeansHalfWidth]])</f>
        <v>3.4233048293887243</v>
      </c>
    </row>
    <row r="1489" spans="1:21" x14ac:dyDescent="0.35">
      <c r="A1489" t="s">
        <v>68</v>
      </c>
      <c r="B1489" t="s">
        <v>70</v>
      </c>
      <c r="C1489">
        <v>34</v>
      </c>
      <c r="D1489" t="s">
        <v>78</v>
      </c>
      <c r="E1489" t="s">
        <v>98</v>
      </c>
      <c r="F1489" t="s">
        <v>73</v>
      </c>
      <c r="G1489">
        <v>10.767453087080501</v>
      </c>
      <c r="H1489">
        <v>3E+20</v>
      </c>
      <c r="I1489">
        <v>0</v>
      </c>
      <c r="J1489">
        <v>24</v>
      </c>
      <c r="K1489">
        <v>19</v>
      </c>
      <c r="L1489">
        <v>0</v>
      </c>
      <c r="M148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489" s="5" cm="1">
        <f t="array" ref="N1489">MAX(IF((ProjectInfoTable[ProjectName]=ContinuousStatsTable[[#This Row],[ProjectName]]),(ProjectInfoTable[ProjectName]=ContinuousStatsTable[[#This Row],[ProjectName]])*ProjectInfoTable[NumberOfReplications]))</f>
        <v>40</v>
      </c>
      <c r="O1489" s="5" cm="1">
        <f t="array" ref="O148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489" s="5" cm="1">
        <f t="array" ref="P148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489" s="5" cm="1">
        <f t="array" ref="Q1489">MAX(IF((ProjectInfoTable[ProjectName]=ContinuousStatsTable[[#This Row],[ProjectName]]),(ProjectInfoTable[ProjectName]=ContinuousStatsTable[[#This Row],[ProjectName]])*ProjectInfoTable[ConfidenceInterval]))</f>
        <v>0.95</v>
      </c>
      <c r="R1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489" s="5" cm="1">
        <f t="array" ref="S1489">MIN(IF((ContinuousStatsTable[GroupByKey]=ContinuousStatsTable[[#This Row],[GroupByKey]]),(ContinuousStatsTable[GroupByKey]=ContinuousStatsTable[[#This Row],[GroupByKey]])*ContinuousStatsTable[Average]))</f>
        <v>0.454771552839979</v>
      </c>
      <c r="T1489" s="5" cm="1">
        <f t="array" ref="T1489">MAX(IF((ContinuousStatsTable[GroupByKey]=ContinuousStatsTable[[#This Row],[GroupByKey]]),(ContinuousStatsTable[GroupByKey]=ContinuousStatsTable[[#This Row],[GroupByKey]])*ContinuousStatsTable[Average]))</f>
        <v>19.253696848776201</v>
      </c>
      <c r="U1489" s="5">
        <f>IF((ContinuousStatsTable[[#This Row],[RepsRequested]]&gt;1),ContinuousStatsTable[[#This Row],[HalfWidth]],ContinuousStatsTable[[#This Row],[BatchMeansHalfWidth]])</f>
        <v>1.1662037419143689</v>
      </c>
    </row>
    <row r="1490" spans="1:21" x14ac:dyDescent="0.35">
      <c r="A1490" t="s">
        <v>68</v>
      </c>
      <c r="B1490" t="s">
        <v>70</v>
      </c>
      <c r="C1490">
        <v>34</v>
      </c>
      <c r="D1490" t="s">
        <v>79</v>
      </c>
      <c r="E1490" t="s">
        <v>99</v>
      </c>
      <c r="F1490" t="s">
        <v>81</v>
      </c>
      <c r="G1490">
        <v>61.8686793270493</v>
      </c>
      <c r="H1490">
        <v>3E+20</v>
      </c>
      <c r="I1490">
        <v>30</v>
      </c>
      <c r="J1490">
        <v>95</v>
      </c>
      <c r="K1490">
        <v>77</v>
      </c>
      <c r="L1490">
        <v>0</v>
      </c>
      <c r="M149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490" s="5" cm="1">
        <f t="array" ref="N1490">MAX(IF((ProjectInfoTable[ProjectName]=ContinuousStatsTable[[#This Row],[ProjectName]]),(ProjectInfoTable[ProjectName]=ContinuousStatsTable[[#This Row],[ProjectName]])*ProjectInfoTable[NumberOfReplications]))</f>
        <v>40</v>
      </c>
      <c r="O1490" s="5" cm="1">
        <f t="array" ref="O149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490" s="5" cm="1">
        <f t="array" ref="P149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490" s="5" cm="1">
        <f t="array" ref="Q1490">MAX(IF((ProjectInfoTable[ProjectName]=ContinuousStatsTable[[#This Row],[ProjectName]]),(ProjectInfoTable[ProjectName]=ContinuousStatsTable[[#This Row],[ProjectName]])*ProjectInfoTable[ConfidenceInterval]))</f>
        <v>0.95</v>
      </c>
      <c r="R1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490" s="5" cm="1">
        <f t="array" ref="S1490">MIN(IF((ContinuousStatsTable[GroupByKey]=ContinuousStatsTable[[#This Row],[GroupByKey]]),(ContinuousStatsTable[GroupByKey]=ContinuousStatsTable[[#This Row],[GroupByKey]])*ContinuousStatsTable[Average]))</f>
        <v>13.1688445993387</v>
      </c>
      <c r="T1490" s="5" cm="1">
        <f t="array" ref="T1490">MAX(IF((ContinuousStatsTable[GroupByKey]=ContinuousStatsTable[[#This Row],[GroupByKey]]),(ContinuousStatsTable[GroupByKey]=ContinuousStatsTable[[#This Row],[GroupByKey]])*ContinuousStatsTable[Average]))</f>
        <v>68.135346638049199</v>
      </c>
      <c r="U1490" s="5">
        <f>IF((ContinuousStatsTable[[#This Row],[RepsRequested]]&gt;1),ContinuousStatsTable[[#This Row],[HalfWidth]],ContinuousStatsTable[[#This Row],[BatchMeansHalfWidth]])</f>
        <v>4.6926448559231861</v>
      </c>
    </row>
    <row r="1491" spans="1:21" x14ac:dyDescent="0.35">
      <c r="A1491" t="s">
        <v>68</v>
      </c>
      <c r="B1491" t="s">
        <v>70</v>
      </c>
      <c r="C1491">
        <v>34</v>
      </c>
      <c r="D1491" t="s">
        <v>87</v>
      </c>
      <c r="E1491" t="s">
        <v>98</v>
      </c>
      <c r="F1491" t="s">
        <v>73</v>
      </c>
      <c r="G1491">
        <v>2.12061239516355E-2</v>
      </c>
      <c r="H1491">
        <v>2E+20</v>
      </c>
      <c r="I1491">
        <v>0</v>
      </c>
      <c r="J1491">
        <v>10</v>
      </c>
      <c r="K1491">
        <v>0</v>
      </c>
      <c r="L1491">
        <v>0</v>
      </c>
      <c r="M149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491" s="5" cm="1">
        <f t="array" ref="N1491">MAX(IF((ProjectInfoTable[ProjectName]=ContinuousStatsTable[[#This Row],[ProjectName]]),(ProjectInfoTable[ProjectName]=ContinuousStatsTable[[#This Row],[ProjectName]])*ProjectInfoTable[NumberOfReplications]))</f>
        <v>40</v>
      </c>
      <c r="O1491" s="5" cm="1">
        <f t="array" ref="O149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491" s="5" cm="1">
        <f t="array" ref="P149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491" s="5" cm="1">
        <f t="array" ref="Q1491">MAX(IF((ProjectInfoTable[ProjectName]=ContinuousStatsTable[[#This Row],[ProjectName]]),(ProjectInfoTable[ProjectName]=ContinuousStatsTable[[#This Row],[ProjectName]])*ProjectInfoTable[ConfidenceInterval]))</f>
        <v>0.95</v>
      </c>
      <c r="R1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491" s="5" cm="1">
        <f t="array" ref="S1491">MIN(IF((ContinuousStatsTable[GroupByKey]=ContinuousStatsTable[[#This Row],[GroupByKey]]),(ContinuousStatsTable[GroupByKey]=ContinuousStatsTable[[#This Row],[GroupByKey]])*ContinuousStatsTable[Average]))</f>
        <v>0</v>
      </c>
      <c r="T1491" s="5" cm="1">
        <f t="array" ref="T1491">MAX(IF((ContinuousStatsTable[GroupByKey]=ContinuousStatsTable[[#This Row],[GroupByKey]]),(ContinuousStatsTable[GroupByKey]=ContinuousStatsTable[[#This Row],[GroupByKey]])*ContinuousStatsTable[Average]))</f>
        <v>0.33740401833613798</v>
      </c>
      <c r="U1491" s="5">
        <f>IF((ContinuousStatsTable[[#This Row],[RepsRequested]]&gt;1),ContinuousStatsTable[[#This Row],[HalfWidth]],ContinuousStatsTable[[#This Row],[BatchMeansHalfWidth]])</f>
        <v>2.7365839349572658E-2</v>
      </c>
    </row>
    <row r="1492" spans="1:21" x14ac:dyDescent="0.35">
      <c r="A1492" t="s">
        <v>68</v>
      </c>
      <c r="B1492" t="s">
        <v>70</v>
      </c>
      <c r="C1492">
        <v>34</v>
      </c>
      <c r="D1492" t="s">
        <v>100</v>
      </c>
      <c r="E1492" t="s">
        <v>101</v>
      </c>
      <c r="F1492" t="s">
        <v>102</v>
      </c>
      <c r="G1492">
        <v>1</v>
      </c>
      <c r="H1492">
        <v>2E+20</v>
      </c>
      <c r="I1492">
        <v>0.66666666666666696</v>
      </c>
      <c r="J1492">
        <v>1</v>
      </c>
      <c r="K1492">
        <v>1</v>
      </c>
      <c r="L1492">
        <v>0</v>
      </c>
      <c r="M149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492" s="5" cm="1">
        <f t="array" ref="N1492">MAX(IF((ProjectInfoTable[ProjectName]=ContinuousStatsTable[[#This Row],[ProjectName]]),(ProjectInfoTable[ProjectName]=ContinuousStatsTable[[#This Row],[ProjectName]])*ProjectInfoTable[NumberOfReplications]))</f>
        <v>40</v>
      </c>
      <c r="O1492" s="5" cm="1">
        <f t="array" ref="O149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492" s="5" cm="1">
        <f t="array" ref="P149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492" s="5" cm="1">
        <f t="array" ref="Q1492">MAX(IF((ProjectInfoTable[ProjectName]=ContinuousStatsTable[[#This Row],[ProjectName]]),(ProjectInfoTable[ProjectName]=ContinuousStatsTable[[#This Row],[ProjectName]])*ProjectInfoTable[ConfidenceInterval]))</f>
        <v>0.95</v>
      </c>
      <c r="R1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492" s="5" cm="1">
        <f t="array" ref="S1492">MIN(IF((ContinuousStatsTable[GroupByKey]=ContinuousStatsTable[[#This Row],[GroupByKey]]),(ContinuousStatsTable[GroupByKey]=ContinuousStatsTable[[#This Row],[GroupByKey]])*ContinuousStatsTable[Average]))</f>
        <v>0.460239554527484</v>
      </c>
      <c r="T1492" s="5" cm="1">
        <f t="array" ref="T1492">MAX(IF((ContinuousStatsTable[GroupByKey]=ContinuousStatsTable[[#This Row],[GroupByKey]]),(ContinuousStatsTable[GroupByKey]=ContinuousStatsTable[[#This Row],[GroupByKey]])*ContinuousStatsTable[Average]))</f>
        <v>1</v>
      </c>
      <c r="U1492" s="5">
        <f>IF((ContinuousStatsTable[[#This Row],[RepsRequested]]&gt;1),ContinuousStatsTable[[#This Row],[HalfWidth]],ContinuousStatsTable[[#This Row],[BatchMeansHalfWidth]])</f>
        <v>4.1864622421722578E-2</v>
      </c>
    </row>
    <row r="1493" spans="1:21" x14ac:dyDescent="0.35">
      <c r="A1493" t="s">
        <v>68</v>
      </c>
      <c r="B1493" t="s">
        <v>70</v>
      </c>
      <c r="C1493">
        <v>34</v>
      </c>
      <c r="D1493" t="s">
        <v>100</v>
      </c>
      <c r="E1493" t="s">
        <v>103</v>
      </c>
      <c r="F1493" t="s">
        <v>102</v>
      </c>
      <c r="G1493">
        <v>3</v>
      </c>
      <c r="H1493">
        <v>2E+20</v>
      </c>
      <c r="I1493">
        <v>2</v>
      </c>
      <c r="J1493">
        <v>3</v>
      </c>
      <c r="K1493">
        <v>3</v>
      </c>
      <c r="L1493">
        <v>0</v>
      </c>
      <c r="M149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493" s="5" cm="1">
        <f t="array" ref="N1493">MAX(IF((ProjectInfoTable[ProjectName]=ContinuousStatsTable[[#This Row],[ProjectName]]),(ProjectInfoTable[ProjectName]=ContinuousStatsTable[[#This Row],[ProjectName]])*ProjectInfoTable[NumberOfReplications]))</f>
        <v>40</v>
      </c>
      <c r="O1493" s="5" cm="1">
        <f t="array" ref="O149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493" s="5" cm="1">
        <f t="array" ref="P149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493" s="5" cm="1">
        <f t="array" ref="Q1493">MAX(IF((ProjectInfoTable[ProjectName]=ContinuousStatsTable[[#This Row],[ProjectName]]),(ProjectInfoTable[ProjectName]=ContinuousStatsTable[[#This Row],[ProjectName]])*ProjectInfoTable[ConfidenceInterval]))</f>
        <v>0.95</v>
      </c>
      <c r="R1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493" s="5" cm="1">
        <f t="array" ref="S1493">MIN(IF((ContinuousStatsTable[GroupByKey]=ContinuousStatsTable[[#This Row],[GroupByKey]]),(ContinuousStatsTable[GroupByKey]=ContinuousStatsTable[[#This Row],[GroupByKey]])*ContinuousStatsTable[Average]))</f>
        <v>1.38071866358245</v>
      </c>
      <c r="T1493" s="5" cm="1">
        <f t="array" ref="T1493">MAX(IF((ContinuousStatsTable[GroupByKey]=ContinuousStatsTable[[#This Row],[GroupByKey]]),(ContinuousStatsTable[GroupByKey]=ContinuousStatsTable[[#This Row],[GroupByKey]])*ContinuousStatsTable[Average]))</f>
        <v>3</v>
      </c>
      <c r="U1493" s="5">
        <f>IF((ContinuousStatsTable[[#This Row],[RepsRequested]]&gt;1),ContinuousStatsTable[[#This Row],[HalfWidth]],ContinuousStatsTable[[#This Row],[BatchMeansHalfWidth]])</f>
        <v>0.1255938672651678</v>
      </c>
    </row>
    <row r="1494" spans="1:21" x14ac:dyDescent="0.35">
      <c r="A1494" t="s">
        <v>68</v>
      </c>
      <c r="B1494" t="s">
        <v>70</v>
      </c>
      <c r="C1494">
        <v>34</v>
      </c>
      <c r="D1494" t="s">
        <v>100</v>
      </c>
      <c r="E1494" t="s">
        <v>104</v>
      </c>
      <c r="F1494" t="s">
        <v>102</v>
      </c>
      <c r="G1494">
        <v>3</v>
      </c>
      <c r="H1494">
        <v>2E+20</v>
      </c>
      <c r="I1494">
        <v>3</v>
      </c>
      <c r="J1494">
        <v>3</v>
      </c>
      <c r="K1494">
        <v>3</v>
      </c>
      <c r="L1494">
        <v>0</v>
      </c>
      <c r="M149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494" s="5" cm="1">
        <f t="array" ref="N1494">MAX(IF((ProjectInfoTable[ProjectName]=ContinuousStatsTable[[#This Row],[ProjectName]]),(ProjectInfoTable[ProjectName]=ContinuousStatsTable[[#This Row],[ProjectName]])*ProjectInfoTable[NumberOfReplications]))</f>
        <v>40</v>
      </c>
      <c r="O1494" s="5" cm="1">
        <f t="array" ref="O1494">IFERROR(AVERAGE(IF((ContinuousStatsTable[GroupByKey]=ContinuousStatsTable[[#This Row],[GroupByKey]]),(ContinuousStatsTable[GroupByKey]=ContinuousStatsTable[[#This Row],[GroupByKey]])*ContinuousStatsTable[Average])),0)</f>
        <v>3</v>
      </c>
      <c r="P1494" s="5" cm="1">
        <f t="array" ref="P1494">IFERROR(_xlfn.STDEV.S(IF((ContinuousStatsTable[GroupByKey]=ContinuousStatsTable[[#This Row],[GroupByKey]]),(ContinuousStatsTable[GroupByKey]=ContinuousStatsTable[[#This Row],[GroupByKey]])*ContinuousStatsTable[Average])),0)</f>
        <v>0</v>
      </c>
      <c r="Q1494" s="5" cm="1">
        <f t="array" ref="Q1494">MAX(IF((ProjectInfoTable[ProjectName]=ContinuousStatsTable[[#This Row],[ProjectName]]),(ProjectInfoTable[ProjectName]=ContinuousStatsTable[[#This Row],[ProjectName]])*ProjectInfoTable[ConfidenceInterval]))</f>
        <v>0.95</v>
      </c>
      <c r="R1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4" s="5" cm="1">
        <f t="array" ref="S1494">MIN(IF((ContinuousStatsTable[GroupByKey]=ContinuousStatsTable[[#This Row],[GroupByKey]]),(ContinuousStatsTable[GroupByKey]=ContinuousStatsTable[[#This Row],[GroupByKey]])*ContinuousStatsTable[Average]))</f>
        <v>3</v>
      </c>
      <c r="T1494" s="5" cm="1">
        <f t="array" ref="T1494">MAX(IF((ContinuousStatsTable[GroupByKey]=ContinuousStatsTable[[#This Row],[GroupByKey]]),(ContinuousStatsTable[GroupByKey]=ContinuousStatsTable[[#This Row],[GroupByKey]])*ContinuousStatsTable[Average]))</f>
        <v>3</v>
      </c>
      <c r="U1494" s="5">
        <f>IF((ContinuousStatsTable[[#This Row],[RepsRequested]]&gt;1),ContinuousStatsTable[[#This Row],[HalfWidth]],ContinuousStatsTable[[#This Row],[BatchMeansHalfWidth]])</f>
        <v>0</v>
      </c>
    </row>
    <row r="1495" spans="1:21" x14ac:dyDescent="0.35">
      <c r="A1495" t="s">
        <v>68</v>
      </c>
      <c r="B1495" t="s">
        <v>70</v>
      </c>
      <c r="C1495">
        <v>34</v>
      </c>
      <c r="D1495" t="s">
        <v>105</v>
      </c>
      <c r="E1495" t="s">
        <v>101</v>
      </c>
      <c r="F1495" t="s">
        <v>102</v>
      </c>
      <c r="G1495">
        <v>0.99324124232539002</v>
      </c>
      <c r="H1495">
        <v>2E+20</v>
      </c>
      <c r="I1495">
        <v>0</v>
      </c>
      <c r="J1495">
        <v>1</v>
      </c>
      <c r="K1495">
        <v>1</v>
      </c>
      <c r="L1495">
        <v>0</v>
      </c>
      <c r="M149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495" s="5" cm="1">
        <f t="array" ref="N1495">MAX(IF((ProjectInfoTable[ProjectName]=ContinuousStatsTable[[#This Row],[ProjectName]]),(ProjectInfoTable[ProjectName]=ContinuousStatsTable[[#This Row],[ProjectName]])*ProjectInfoTable[NumberOfReplications]))</f>
        <v>40</v>
      </c>
      <c r="O1495" s="5" cm="1">
        <f t="array" ref="O149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495" s="5" cm="1">
        <f t="array" ref="P149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495" s="5" cm="1">
        <f t="array" ref="Q1495">MAX(IF((ProjectInfoTable[ProjectName]=ContinuousStatsTable[[#This Row],[ProjectName]]),(ProjectInfoTable[ProjectName]=ContinuousStatsTable[[#This Row],[ProjectName]])*ProjectInfoTable[ConfidenceInterval]))</f>
        <v>0.95</v>
      </c>
      <c r="R1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495" s="5" cm="1">
        <f t="array" ref="S1495">MIN(IF((ContinuousStatsTable[GroupByKey]=ContinuousStatsTable[[#This Row],[GroupByKey]]),(ContinuousStatsTable[GroupByKey]=ContinuousStatsTable[[#This Row],[GroupByKey]])*ContinuousStatsTable[Average]))</f>
        <v>0.51093143286290499</v>
      </c>
      <c r="T1495" s="5" cm="1">
        <f t="array" ref="T1495">MAX(IF((ContinuousStatsTable[GroupByKey]=ContinuousStatsTable[[#This Row],[GroupByKey]]),(ContinuousStatsTable[GroupByKey]=ContinuousStatsTable[[#This Row],[GroupByKey]])*ContinuousStatsTable[Average]))</f>
        <v>0.99324124232539002</v>
      </c>
      <c r="U1495" s="5">
        <f>IF((ContinuousStatsTable[[#This Row],[RepsRequested]]&gt;1),ContinuousStatsTable[[#This Row],[HalfWidth]],ContinuousStatsTable[[#This Row],[BatchMeansHalfWidth]])</f>
        <v>3.8036249547188657E-2</v>
      </c>
    </row>
    <row r="1496" spans="1:21" x14ac:dyDescent="0.35">
      <c r="A1496" t="s">
        <v>68</v>
      </c>
      <c r="B1496" t="s">
        <v>70</v>
      </c>
      <c r="C1496">
        <v>34</v>
      </c>
      <c r="D1496" t="s">
        <v>105</v>
      </c>
      <c r="E1496" t="s">
        <v>103</v>
      </c>
      <c r="F1496" t="s">
        <v>102</v>
      </c>
      <c r="G1496">
        <v>1.98648248465078</v>
      </c>
      <c r="H1496">
        <v>2E+20</v>
      </c>
      <c r="I1496">
        <v>0</v>
      </c>
      <c r="J1496">
        <v>2</v>
      </c>
      <c r="K1496">
        <v>2</v>
      </c>
      <c r="L1496">
        <v>0</v>
      </c>
      <c r="M149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496" s="5" cm="1">
        <f t="array" ref="N1496">MAX(IF((ProjectInfoTable[ProjectName]=ContinuousStatsTable[[#This Row],[ProjectName]]),(ProjectInfoTable[ProjectName]=ContinuousStatsTable[[#This Row],[ProjectName]])*ProjectInfoTable[NumberOfReplications]))</f>
        <v>40</v>
      </c>
      <c r="O1496" s="5" cm="1">
        <f t="array" ref="O149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496" s="5" cm="1">
        <f t="array" ref="P149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496" s="5" cm="1">
        <f t="array" ref="Q1496">MAX(IF((ProjectInfoTable[ProjectName]=ContinuousStatsTable[[#This Row],[ProjectName]]),(ProjectInfoTable[ProjectName]=ContinuousStatsTable[[#This Row],[ProjectName]])*ProjectInfoTable[ConfidenceInterval]))</f>
        <v>0.95</v>
      </c>
      <c r="R1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496" s="5" cm="1">
        <f t="array" ref="S1496">MIN(IF((ContinuousStatsTable[GroupByKey]=ContinuousStatsTable[[#This Row],[GroupByKey]]),(ContinuousStatsTable[GroupByKey]=ContinuousStatsTable[[#This Row],[GroupByKey]])*ContinuousStatsTable[Average]))</f>
        <v>1.02186286572581</v>
      </c>
      <c r="T1496" s="5" cm="1">
        <f t="array" ref="T1496">MAX(IF((ContinuousStatsTable[GroupByKey]=ContinuousStatsTable[[#This Row],[GroupByKey]]),(ContinuousStatsTable[GroupByKey]=ContinuousStatsTable[[#This Row],[GroupByKey]])*ContinuousStatsTable[Average]))</f>
        <v>1.98648248465078</v>
      </c>
      <c r="U1496" s="5">
        <f>IF((ContinuousStatsTable[[#This Row],[RepsRequested]]&gt;1),ContinuousStatsTable[[#This Row],[HalfWidth]],ContinuousStatsTable[[#This Row],[BatchMeansHalfWidth]])</f>
        <v>7.6072499094375606E-2</v>
      </c>
    </row>
    <row r="1497" spans="1:21" x14ac:dyDescent="0.35">
      <c r="A1497" t="s">
        <v>68</v>
      </c>
      <c r="B1497" t="s">
        <v>70</v>
      </c>
      <c r="C1497">
        <v>34</v>
      </c>
      <c r="D1497" t="s">
        <v>105</v>
      </c>
      <c r="E1497" t="s">
        <v>104</v>
      </c>
      <c r="F1497" t="s">
        <v>102</v>
      </c>
      <c r="G1497">
        <v>2</v>
      </c>
      <c r="H1497">
        <v>2E+20</v>
      </c>
      <c r="I1497">
        <v>2</v>
      </c>
      <c r="J1497">
        <v>2</v>
      </c>
      <c r="K1497">
        <v>2</v>
      </c>
      <c r="L1497">
        <v>0</v>
      </c>
      <c r="M149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497" s="5" cm="1">
        <f t="array" ref="N1497">MAX(IF((ProjectInfoTable[ProjectName]=ContinuousStatsTable[[#This Row],[ProjectName]]),(ProjectInfoTable[ProjectName]=ContinuousStatsTable[[#This Row],[ProjectName]])*ProjectInfoTable[NumberOfReplications]))</f>
        <v>40</v>
      </c>
      <c r="O1497" s="5" cm="1">
        <f t="array" ref="O1497">IFERROR(AVERAGE(IF((ContinuousStatsTable[GroupByKey]=ContinuousStatsTable[[#This Row],[GroupByKey]]),(ContinuousStatsTable[GroupByKey]=ContinuousStatsTable[[#This Row],[GroupByKey]])*ContinuousStatsTable[Average])),0)</f>
        <v>2</v>
      </c>
      <c r="P1497" s="5" cm="1">
        <f t="array" ref="P1497">IFERROR(_xlfn.STDEV.S(IF((ContinuousStatsTable[GroupByKey]=ContinuousStatsTable[[#This Row],[GroupByKey]]),(ContinuousStatsTable[GroupByKey]=ContinuousStatsTable[[#This Row],[GroupByKey]])*ContinuousStatsTable[Average])),0)</f>
        <v>0</v>
      </c>
      <c r="Q1497" s="5" cm="1">
        <f t="array" ref="Q1497">MAX(IF((ProjectInfoTable[ProjectName]=ContinuousStatsTable[[#This Row],[ProjectName]]),(ProjectInfoTable[ProjectName]=ContinuousStatsTable[[#This Row],[ProjectName]])*ProjectInfoTable[ConfidenceInterval]))</f>
        <v>0.95</v>
      </c>
      <c r="R1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7" s="5" cm="1">
        <f t="array" ref="S1497">MIN(IF((ContinuousStatsTable[GroupByKey]=ContinuousStatsTable[[#This Row],[GroupByKey]]),(ContinuousStatsTable[GroupByKey]=ContinuousStatsTable[[#This Row],[GroupByKey]])*ContinuousStatsTable[Average]))</f>
        <v>2</v>
      </c>
      <c r="T1497" s="5" cm="1">
        <f t="array" ref="T1497">MAX(IF((ContinuousStatsTable[GroupByKey]=ContinuousStatsTable[[#This Row],[GroupByKey]]),(ContinuousStatsTable[GroupByKey]=ContinuousStatsTable[[#This Row],[GroupByKey]])*ContinuousStatsTable[Average]))</f>
        <v>2</v>
      </c>
      <c r="U1497" s="5">
        <f>IF((ContinuousStatsTable[[#This Row],[RepsRequested]]&gt;1),ContinuousStatsTable[[#This Row],[HalfWidth]],ContinuousStatsTable[[#This Row],[BatchMeansHalfWidth]])</f>
        <v>0</v>
      </c>
    </row>
    <row r="1498" spans="1:21" x14ac:dyDescent="0.35">
      <c r="A1498" t="s">
        <v>68</v>
      </c>
      <c r="B1498" t="s">
        <v>70</v>
      </c>
      <c r="C1498">
        <v>34</v>
      </c>
      <c r="D1498" t="s">
        <v>106</v>
      </c>
      <c r="E1498" t="s">
        <v>101</v>
      </c>
      <c r="F1498" t="s">
        <v>102</v>
      </c>
      <c r="G1498">
        <v>2.8415720420582598E-2</v>
      </c>
      <c r="H1498">
        <v>2E+20</v>
      </c>
      <c r="I1498">
        <v>0</v>
      </c>
      <c r="J1498">
        <v>1</v>
      </c>
      <c r="K1498">
        <v>0</v>
      </c>
      <c r="L1498">
        <v>0</v>
      </c>
      <c r="M149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498" s="5" cm="1">
        <f t="array" ref="N1498">MAX(IF((ProjectInfoTable[ProjectName]=ContinuousStatsTable[[#This Row],[ProjectName]]),(ProjectInfoTable[ProjectName]=ContinuousStatsTable[[#This Row],[ProjectName]])*ProjectInfoTable[NumberOfReplications]))</f>
        <v>40</v>
      </c>
      <c r="O1498" s="5" cm="1">
        <f t="array" ref="O149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498" s="5" cm="1">
        <f t="array" ref="P149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498" s="5" cm="1">
        <f t="array" ref="Q1498">MAX(IF((ProjectInfoTable[ProjectName]=ContinuousStatsTable[[#This Row],[ProjectName]]),(ProjectInfoTable[ProjectName]=ContinuousStatsTable[[#This Row],[ProjectName]])*ProjectInfoTable[ConfidenceInterval]))</f>
        <v>0.95</v>
      </c>
      <c r="R1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498" s="5" cm="1">
        <f t="array" ref="S1498">MIN(IF((ContinuousStatsTable[GroupByKey]=ContinuousStatsTable[[#This Row],[GroupByKey]]),(ContinuousStatsTable[GroupByKey]=ContinuousStatsTable[[#This Row],[GroupByKey]])*ContinuousStatsTable[Average]))</f>
        <v>1.4048189417398899E-2</v>
      </c>
      <c r="T1498" s="5" cm="1">
        <f t="array" ref="T1498">MAX(IF((ContinuousStatsTable[GroupByKey]=ContinuousStatsTable[[#This Row],[GroupByKey]]),(ContinuousStatsTable[GroupByKey]=ContinuousStatsTable[[#This Row],[GroupByKey]])*ContinuousStatsTable[Average]))</f>
        <v>4.5875370133509598E-2</v>
      </c>
      <c r="U1498" s="5">
        <f>IF((ContinuousStatsTable[[#This Row],[RepsRequested]]&gt;1),ContinuousStatsTable[[#This Row],[HalfWidth]],ContinuousStatsTable[[#This Row],[BatchMeansHalfWidth]])</f>
        <v>2.1678538559285762E-3</v>
      </c>
    </row>
    <row r="1499" spans="1:21" x14ac:dyDescent="0.35">
      <c r="A1499" t="s">
        <v>68</v>
      </c>
      <c r="B1499" t="s">
        <v>70</v>
      </c>
      <c r="C1499">
        <v>34</v>
      </c>
      <c r="D1499" t="s">
        <v>106</v>
      </c>
      <c r="E1499" t="s">
        <v>103</v>
      </c>
      <c r="F1499" t="s">
        <v>102</v>
      </c>
      <c r="G1499">
        <v>2.8415720420582598E-2</v>
      </c>
      <c r="H1499">
        <v>2E+20</v>
      </c>
      <c r="I1499">
        <v>0</v>
      </c>
      <c r="J1499">
        <v>1</v>
      </c>
      <c r="K1499">
        <v>0</v>
      </c>
      <c r="L1499">
        <v>0</v>
      </c>
      <c r="M149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499" s="5" cm="1">
        <f t="array" ref="N1499">MAX(IF((ProjectInfoTable[ProjectName]=ContinuousStatsTable[[#This Row],[ProjectName]]),(ProjectInfoTable[ProjectName]=ContinuousStatsTable[[#This Row],[ProjectName]])*ProjectInfoTable[NumberOfReplications]))</f>
        <v>40</v>
      </c>
      <c r="O1499" s="5" cm="1">
        <f t="array" ref="O149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499" s="5" cm="1">
        <f t="array" ref="P149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499" s="5" cm="1">
        <f t="array" ref="Q1499">MAX(IF((ProjectInfoTable[ProjectName]=ContinuousStatsTable[[#This Row],[ProjectName]]),(ProjectInfoTable[ProjectName]=ContinuousStatsTable[[#This Row],[ProjectName]])*ProjectInfoTable[ConfidenceInterval]))</f>
        <v>0.95</v>
      </c>
      <c r="R1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499" s="5" cm="1">
        <f t="array" ref="S1499">MIN(IF((ContinuousStatsTable[GroupByKey]=ContinuousStatsTable[[#This Row],[GroupByKey]]),(ContinuousStatsTable[GroupByKey]=ContinuousStatsTable[[#This Row],[GroupByKey]])*ContinuousStatsTable[Average]))</f>
        <v>1.4048189417398899E-2</v>
      </c>
      <c r="T1499" s="5" cm="1">
        <f t="array" ref="T1499">MAX(IF((ContinuousStatsTable[GroupByKey]=ContinuousStatsTable[[#This Row],[GroupByKey]]),(ContinuousStatsTable[GroupByKey]=ContinuousStatsTable[[#This Row],[GroupByKey]])*ContinuousStatsTable[Average]))</f>
        <v>4.5875370133509598E-2</v>
      </c>
      <c r="U1499" s="5">
        <f>IF((ContinuousStatsTable[[#This Row],[RepsRequested]]&gt;1),ContinuousStatsTable[[#This Row],[HalfWidth]],ContinuousStatsTable[[#This Row],[BatchMeansHalfWidth]])</f>
        <v>2.1678538559285762E-3</v>
      </c>
    </row>
    <row r="1500" spans="1:21" x14ac:dyDescent="0.35">
      <c r="A1500" t="s">
        <v>68</v>
      </c>
      <c r="B1500" t="s">
        <v>70</v>
      </c>
      <c r="C1500">
        <v>34</v>
      </c>
      <c r="D1500" t="s">
        <v>106</v>
      </c>
      <c r="E1500" t="s">
        <v>104</v>
      </c>
      <c r="F1500" t="s">
        <v>102</v>
      </c>
      <c r="G1500">
        <v>1</v>
      </c>
      <c r="H1500">
        <v>2E+20</v>
      </c>
      <c r="I1500">
        <v>1</v>
      </c>
      <c r="J1500">
        <v>1</v>
      </c>
      <c r="K1500">
        <v>1</v>
      </c>
      <c r="L1500">
        <v>0</v>
      </c>
      <c r="M150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500" s="5" cm="1">
        <f t="array" ref="N1500">MAX(IF((ProjectInfoTable[ProjectName]=ContinuousStatsTable[[#This Row],[ProjectName]]),(ProjectInfoTable[ProjectName]=ContinuousStatsTable[[#This Row],[ProjectName]])*ProjectInfoTable[NumberOfReplications]))</f>
        <v>40</v>
      </c>
      <c r="O1500" s="5" cm="1">
        <f t="array" ref="O1500">IFERROR(AVERAGE(IF((ContinuousStatsTable[GroupByKey]=ContinuousStatsTable[[#This Row],[GroupByKey]]),(ContinuousStatsTable[GroupByKey]=ContinuousStatsTable[[#This Row],[GroupByKey]])*ContinuousStatsTable[Average])),0)</f>
        <v>1</v>
      </c>
      <c r="P1500" s="5" cm="1">
        <f t="array" ref="P1500">IFERROR(_xlfn.STDEV.S(IF((ContinuousStatsTable[GroupByKey]=ContinuousStatsTable[[#This Row],[GroupByKey]]),(ContinuousStatsTable[GroupByKey]=ContinuousStatsTable[[#This Row],[GroupByKey]])*ContinuousStatsTable[Average])),0)</f>
        <v>0</v>
      </c>
      <c r="Q1500" s="5" cm="1">
        <f t="array" ref="Q1500">MAX(IF((ProjectInfoTable[ProjectName]=ContinuousStatsTable[[#This Row],[ProjectName]]),(ProjectInfoTable[ProjectName]=ContinuousStatsTable[[#This Row],[ProjectName]])*ProjectInfoTable[ConfidenceInterval]))</f>
        <v>0.95</v>
      </c>
      <c r="R1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0" s="5" cm="1">
        <f t="array" ref="S1500">MIN(IF((ContinuousStatsTable[GroupByKey]=ContinuousStatsTable[[#This Row],[GroupByKey]]),(ContinuousStatsTable[GroupByKey]=ContinuousStatsTable[[#This Row],[GroupByKey]])*ContinuousStatsTable[Average]))</f>
        <v>1</v>
      </c>
      <c r="T1500" s="5" cm="1">
        <f t="array" ref="T1500">MAX(IF((ContinuousStatsTable[GroupByKey]=ContinuousStatsTable[[#This Row],[GroupByKey]]),(ContinuousStatsTable[GroupByKey]=ContinuousStatsTable[[#This Row],[GroupByKey]])*ContinuousStatsTable[Average]))</f>
        <v>1</v>
      </c>
      <c r="U1500" s="5">
        <f>IF((ContinuousStatsTable[[#This Row],[RepsRequested]]&gt;1),ContinuousStatsTable[[#This Row],[HalfWidth]],ContinuousStatsTable[[#This Row],[BatchMeansHalfWidth]])</f>
        <v>0</v>
      </c>
    </row>
    <row r="1501" spans="1:21" x14ac:dyDescent="0.35">
      <c r="A1501" t="s">
        <v>68</v>
      </c>
      <c r="B1501" t="s">
        <v>70</v>
      </c>
      <c r="C1501">
        <v>34</v>
      </c>
      <c r="D1501" t="s">
        <v>88</v>
      </c>
      <c r="E1501" t="s">
        <v>98</v>
      </c>
      <c r="F1501" t="s">
        <v>73</v>
      </c>
      <c r="G1501">
        <v>0</v>
      </c>
      <c r="H1501">
        <v>2E+20</v>
      </c>
      <c r="I1501">
        <v>0</v>
      </c>
      <c r="J1501">
        <v>0</v>
      </c>
      <c r="K1501">
        <v>0</v>
      </c>
      <c r="L1501">
        <v>0</v>
      </c>
      <c r="M150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501" s="5" cm="1">
        <f t="array" ref="N1501">MAX(IF((ProjectInfoTable[ProjectName]=ContinuousStatsTable[[#This Row],[ProjectName]]),(ProjectInfoTable[ProjectName]=ContinuousStatsTable[[#This Row],[ProjectName]])*ProjectInfoTable[NumberOfReplications]))</f>
        <v>40</v>
      </c>
      <c r="O1501" s="5" cm="1">
        <f t="array" ref="O1501">IFERROR(AVERAGE(IF((ContinuousStatsTable[GroupByKey]=ContinuousStatsTable[[#This Row],[GroupByKey]]),(ContinuousStatsTable[GroupByKey]=ContinuousStatsTable[[#This Row],[GroupByKey]])*ContinuousStatsTable[Average])),0)</f>
        <v>0</v>
      </c>
      <c r="P1501" s="5" cm="1">
        <f t="array" ref="P1501">IFERROR(_xlfn.STDEV.S(IF((ContinuousStatsTable[GroupByKey]=ContinuousStatsTable[[#This Row],[GroupByKey]]),(ContinuousStatsTable[GroupByKey]=ContinuousStatsTable[[#This Row],[GroupByKey]])*ContinuousStatsTable[Average])),0)</f>
        <v>0</v>
      </c>
      <c r="Q1501" s="5" cm="1">
        <f t="array" ref="Q1501">MAX(IF((ProjectInfoTable[ProjectName]=ContinuousStatsTable[[#This Row],[ProjectName]]),(ProjectInfoTable[ProjectName]=ContinuousStatsTable[[#This Row],[ProjectName]])*ProjectInfoTable[ConfidenceInterval]))</f>
        <v>0.95</v>
      </c>
      <c r="R1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1" s="5" cm="1">
        <f t="array" ref="S1501">MIN(IF((ContinuousStatsTable[GroupByKey]=ContinuousStatsTable[[#This Row],[GroupByKey]]),(ContinuousStatsTable[GroupByKey]=ContinuousStatsTable[[#This Row],[GroupByKey]])*ContinuousStatsTable[Average]))</f>
        <v>0</v>
      </c>
      <c r="T1501" s="5" cm="1">
        <f t="array" ref="T1501">MAX(IF((ContinuousStatsTable[GroupByKey]=ContinuousStatsTable[[#This Row],[GroupByKey]]),(ContinuousStatsTable[GroupByKey]=ContinuousStatsTable[[#This Row],[GroupByKey]])*ContinuousStatsTable[Average]))</f>
        <v>0</v>
      </c>
      <c r="U1501" s="5">
        <f>IF((ContinuousStatsTable[[#This Row],[RepsRequested]]&gt;1),ContinuousStatsTable[[#This Row],[HalfWidth]],ContinuousStatsTable[[#This Row],[BatchMeansHalfWidth]])</f>
        <v>0</v>
      </c>
    </row>
    <row r="1502" spans="1:21" x14ac:dyDescent="0.35">
      <c r="A1502" t="s">
        <v>68</v>
      </c>
      <c r="B1502" t="s">
        <v>70</v>
      </c>
      <c r="C1502">
        <v>34</v>
      </c>
      <c r="D1502" t="s">
        <v>89</v>
      </c>
      <c r="E1502" t="s">
        <v>98</v>
      </c>
      <c r="F1502" t="s">
        <v>73</v>
      </c>
      <c r="G1502">
        <v>0.41708231923262701</v>
      </c>
      <c r="H1502">
        <v>2E+20</v>
      </c>
      <c r="I1502">
        <v>0</v>
      </c>
      <c r="J1502">
        <v>8</v>
      </c>
      <c r="K1502">
        <v>0</v>
      </c>
      <c r="L1502">
        <v>0</v>
      </c>
      <c r="M150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502" s="5" cm="1">
        <f t="array" ref="N1502">MAX(IF((ProjectInfoTable[ProjectName]=ContinuousStatsTable[[#This Row],[ProjectName]]),(ProjectInfoTable[ProjectName]=ContinuousStatsTable[[#This Row],[ProjectName]])*ProjectInfoTable[NumberOfReplications]))</f>
        <v>40</v>
      </c>
      <c r="O1502" s="5" cm="1">
        <f t="array" ref="O150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502" s="5" cm="1">
        <f t="array" ref="P150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502" s="5" cm="1">
        <f t="array" ref="Q1502">MAX(IF((ProjectInfoTable[ProjectName]=ContinuousStatsTable[[#This Row],[ProjectName]]),(ProjectInfoTable[ProjectName]=ContinuousStatsTable[[#This Row],[ProjectName]])*ProjectInfoTable[ConfidenceInterval]))</f>
        <v>0.95</v>
      </c>
      <c r="R1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502" s="5" cm="1">
        <f t="array" ref="S1502">MIN(IF((ContinuousStatsTable[GroupByKey]=ContinuousStatsTable[[#This Row],[GroupByKey]]),(ContinuousStatsTable[GroupByKey]=ContinuousStatsTable[[#This Row],[GroupByKey]])*ContinuousStatsTable[Average]))</f>
        <v>0.204887090690615</v>
      </c>
      <c r="T1502" s="5" cm="1">
        <f t="array" ref="T1502">MAX(IF((ContinuousStatsTable[GroupByKey]=ContinuousStatsTable[[#This Row],[GroupByKey]]),(ContinuousStatsTable[GroupByKey]=ContinuousStatsTable[[#This Row],[GroupByKey]])*ContinuousStatsTable[Average]))</f>
        <v>0.964264608806778</v>
      </c>
      <c r="U1502" s="5">
        <f>IF((ContinuousStatsTable[[#This Row],[RepsRequested]]&gt;1),ContinuousStatsTable[[#This Row],[HalfWidth]],ContinuousStatsTable[[#This Row],[BatchMeansHalfWidth]])</f>
        <v>4.9144138657566706E-2</v>
      </c>
    </row>
    <row r="1503" spans="1:21" x14ac:dyDescent="0.35">
      <c r="A1503" t="s">
        <v>68</v>
      </c>
      <c r="B1503" t="s">
        <v>70</v>
      </c>
      <c r="C1503">
        <v>34</v>
      </c>
      <c r="D1503" t="s">
        <v>107</v>
      </c>
      <c r="E1503" t="s">
        <v>101</v>
      </c>
      <c r="F1503" t="s">
        <v>102</v>
      </c>
      <c r="G1503">
        <v>0.104205673781916</v>
      </c>
      <c r="H1503">
        <v>2E+20</v>
      </c>
      <c r="I1503">
        <v>0</v>
      </c>
      <c r="J1503">
        <v>1</v>
      </c>
      <c r="K1503">
        <v>0</v>
      </c>
      <c r="L1503">
        <v>0</v>
      </c>
      <c r="M150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503" s="5" cm="1">
        <f t="array" ref="N1503">MAX(IF((ProjectInfoTable[ProjectName]=ContinuousStatsTable[[#This Row],[ProjectName]]),(ProjectInfoTable[ProjectName]=ContinuousStatsTable[[#This Row],[ProjectName]])*ProjectInfoTable[NumberOfReplications]))</f>
        <v>40</v>
      </c>
      <c r="O1503" s="5" cm="1">
        <f t="array" ref="O150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503" s="5" cm="1">
        <f t="array" ref="P150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503" s="5" cm="1">
        <f t="array" ref="Q1503">MAX(IF((ProjectInfoTable[ProjectName]=ContinuousStatsTable[[#This Row],[ProjectName]]),(ProjectInfoTable[ProjectName]=ContinuousStatsTable[[#This Row],[ProjectName]])*ProjectInfoTable[ConfidenceInterval]))</f>
        <v>0.95</v>
      </c>
      <c r="R1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503" s="5" cm="1">
        <f t="array" ref="S1503">MIN(IF((ContinuousStatsTable[GroupByKey]=ContinuousStatsTable[[#This Row],[GroupByKey]]),(ContinuousStatsTable[GroupByKey]=ContinuousStatsTable[[#This Row],[GroupByKey]])*ContinuousStatsTable[Average]))</f>
        <v>5.37537032568541E-2</v>
      </c>
      <c r="T1503" s="5" cm="1">
        <f t="array" ref="T1503">MAX(IF((ContinuousStatsTable[GroupByKey]=ContinuousStatsTable[[#This Row],[GroupByKey]]),(ContinuousStatsTable[GroupByKey]=ContinuousStatsTable[[#This Row],[GroupByKey]])*ContinuousStatsTable[Average]))</f>
        <v>0.25294900578934798</v>
      </c>
      <c r="U1503" s="5">
        <f>IF((ContinuousStatsTable[[#This Row],[RepsRequested]]&gt;1),ContinuousStatsTable[[#This Row],[HalfWidth]],ContinuousStatsTable[[#This Row],[BatchMeansHalfWidth]])</f>
        <v>1.2546446473909312E-2</v>
      </c>
    </row>
    <row r="1504" spans="1:21" x14ac:dyDescent="0.35">
      <c r="A1504" t="s">
        <v>68</v>
      </c>
      <c r="B1504" t="s">
        <v>70</v>
      </c>
      <c r="C1504">
        <v>34</v>
      </c>
      <c r="D1504" t="s">
        <v>107</v>
      </c>
      <c r="E1504" t="s">
        <v>103</v>
      </c>
      <c r="F1504" t="s">
        <v>102</v>
      </c>
      <c r="G1504">
        <v>0.20841134756383101</v>
      </c>
      <c r="H1504">
        <v>2E+20</v>
      </c>
      <c r="I1504">
        <v>0</v>
      </c>
      <c r="J1504">
        <v>2</v>
      </c>
      <c r="K1504">
        <v>0</v>
      </c>
      <c r="L1504">
        <v>0</v>
      </c>
      <c r="M150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504" s="5" cm="1">
        <f t="array" ref="N1504">MAX(IF((ProjectInfoTable[ProjectName]=ContinuousStatsTable[[#This Row],[ProjectName]]),(ProjectInfoTable[ProjectName]=ContinuousStatsTable[[#This Row],[ProjectName]])*ProjectInfoTable[NumberOfReplications]))</f>
        <v>40</v>
      </c>
      <c r="O1504" s="5" cm="1">
        <f t="array" ref="O150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504" s="5" cm="1">
        <f t="array" ref="P150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504" s="5" cm="1">
        <f t="array" ref="Q1504">MAX(IF((ProjectInfoTable[ProjectName]=ContinuousStatsTable[[#This Row],[ProjectName]]),(ProjectInfoTable[ProjectName]=ContinuousStatsTable[[#This Row],[ProjectName]])*ProjectInfoTable[ConfidenceInterval]))</f>
        <v>0.95</v>
      </c>
      <c r="R1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504" s="5" cm="1">
        <f t="array" ref="S1504">MIN(IF((ContinuousStatsTable[GroupByKey]=ContinuousStatsTable[[#This Row],[GroupByKey]]),(ContinuousStatsTable[GroupByKey]=ContinuousStatsTable[[#This Row],[GroupByKey]])*ContinuousStatsTable[Average]))</f>
        <v>0.10750740651370801</v>
      </c>
      <c r="T1504" s="5" cm="1">
        <f t="array" ref="T1504">MAX(IF((ContinuousStatsTable[GroupByKey]=ContinuousStatsTable[[#This Row],[GroupByKey]]),(ContinuousStatsTable[GroupByKey]=ContinuousStatsTable[[#This Row],[GroupByKey]])*ContinuousStatsTable[Average]))</f>
        <v>0.50589801157869696</v>
      </c>
      <c r="U1504" s="5">
        <f>IF((ContinuousStatsTable[[#This Row],[RepsRequested]]&gt;1),ContinuousStatsTable[[#This Row],[HalfWidth]],ContinuousStatsTable[[#This Row],[BatchMeansHalfWidth]])</f>
        <v>2.5092892947818527E-2</v>
      </c>
    </row>
    <row r="1505" spans="1:21" x14ac:dyDescent="0.35">
      <c r="A1505" t="s">
        <v>68</v>
      </c>
      <c r="B1505" t="s">
        <v>70</v>
      </c>
      <c r="C1505">
        <v>34</v>
      </c>
      <c r="D1505" t="s">
        <v>107</v>
      </c>
      <c r="E1505" t="s">
        <v>104</v>
      </c>
      <c r="F1505" t="s">
        <v>102</v>
      </c>
      <c r="G1505">
        <v>2</v>
      </c>
      <c r="H1505">
        <v>2E+20</v>
      </c>
      <c r="I1505">
        <v>2</v>
      </c>
      <c r="J1505">
        <v>2</v>
      </c>
      <c r="K1505">
        <v>2</v>
      </c>
      <c r="L1505">
        <v>0</v>
      </c>
      <c r="M150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505" s="5" cm="1">
        <f t="array" ref="N1505">MAX(IF((ProjectInfoTable[ProjectName]=ContinuousStatsTable[[#This Row],[ProjectName]]),(ProjectInfoTable[ProjectName]=ContinuousStatsTable[[#This Row],[ProjectName]])*ProjectInfoTable[NumberOfReplications]))</f>
        <v>40</v>
      </c>
      <c r="O1505" s="5" cm="1">
        <f t="array" ref="O1505">IFERROR(AVERAGE(IF((ContinuousStatsTable[GroupByKey]=ContinuousStatsTable[[#This Row],[GroupByKey]]),(ContinuousStatsTable[GroupByKey]=ContinuousStatsTable[[#This Row],[GroupByKey]])*ContinuousStatsTable[Average])),0)</f>
        <v>2</v>
      </c>
      <c r="P1505" s="5" cm="1">
        <f t="array" ref="P1505">IFERROR(_xlfn.STDEV.S(IF((ContinuousStatsTable[GroupByKey]=ContinuousStatsTable[[#This Row],[GroupByKey]]),(ContinuousStatsTable[GroupByKey]=ContinuousStatsTable[[#This Row],[GroupByKey]])*ContinuousStatsTable[Average])),0)</f>
        <v>0</v>
      </c>
      <c r="Q1505" s="5" cm="1">
        <f t="array" ref="Q1505">MAX(IF((ProjectInfoTable[ProjectName]=ContinuousStatsTable[[#This Row],[ProjectName]]),(ProjectInfoTable[ProjectName]=ContinuousStatsTable[[#This Row],[ProjectName]])*ProjectInfoTable[ConfidenceInterval]))</f>
        <v>0.95</v>
      </c>
      <c r="R1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5" s="5" cm="1">
        <f t="array" ref="S1505">MIN(IF((ContinuousStatsTable[GroupByKey]=ContinuousStatsTable[[#This Row],[GroupByKey]]),(ContinuousStatsTable[GroupByKey]=ContinuousStatsTable[[#This Row],[GroupByKey]])*ContinuousStatsTable[Average]))</f>
        <v>2</v>
      </c>
      <c r="T1505" s="5" cm="1">
        <f t="array" ref="T1505">MAX(IF((ContinuousStatsTable[GroupByKey]=ContinuousStatsTable[[#This Row],[GroupByKey]]),(ContinuousStatsTable[GroupByKey]=ContinuousStatsTable[[#This Row],[GroupByKey]])*ContinuousStatsTable[Average]))</f>
        <v>2</v>
      </c>
      <c r="U1505" s="5">
        <f>IF((ContinuousStatsTable[[#This Row],[RepsRequested]]&gt;1),ContinuousStatsTable[[#This Row],[HalfWidth]],ContinuousStatsTable[[#This Row],[BatchMeansHalfWidth]])</f>
        <v>0</v>
      </c>
    </row>
    <row r="1506" spans="1:21" x14ac:dyDescent="0.35">
      <c r="A1506" t="s">
        <v>68</v>
      </c>
      <c r="B1506" t="s">
        <v>70</v>
      </c>
      <c r="C1506">
        <v>34</v>
      </c>
      <c r="D1506" t="s">
        <v>90</v>
      </c>
      <c r="E1506" t="s">
        <v>98</v>
      </c>
      <c r="F1506" t="s">
        <v>73</v>
      </c>
      <c r="G1506">
        <v>1.1485206365456101E-2</v>
      </c>
      <c r="H1506">
        <v>2E+20</v>
      </c>
      <c r="I1506">
        <v>0</v>
      </c>
      <c r="J1506">
        <v>2</v>
      </c>
      <c r="K1506">
        <v>0</v>
      </c>
      <c r="L1506">
        <v>0</v>
      </c>
      <c r="M150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506" s="5" cm="1">
        <f t="array" ref="N1506">MAX(IF((ProjectInfoTable[ProjectName]=ContinuousStatsTable[[#This Row],[ProjectName]]),(ProjectInfoTable[ProjectName]=ContinuousStatsTable[[#This Row],[ProjectName]])*ProjectInfoTable[NumberOfReplications]))</f>
        <v>40</v>
      </c>
      <c r="O1506" s="5" cm="1">
        <f t="array" ref="O150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506" s="5" cm="1">
        <f t="array" ref="P150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506" s="5" cm="1">
        <f t="array" ref="Q1506">MAX(IF((ProjectInfoTable[ProjectName]=ContinuousStatsTable[[#This Row],[ProjectName]]),(ProjectInfoTable[ProjectName]=ContinuousStatsTable[[#This Row],[ProjectName]])*ProjectInfoTable[ConfidenceInterval]))</f>
        <v>0.95</v>
      </c>
      <c r="R1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506" s="5" cm="1">
        <f t="array" ref="S1506">MIN(IF((ContinuousStatsTable[GroupByKey]=ContinuousStatsTable[[#This Row],[GroupByKey]]),(ContinuousStatsTable[GroupByKey]=ContinuousStatsTable[[#This Row],[GroupByKey]])*ContinuousStatsTable[Average]))</f>
        <v>0</v>
      </c>
      <c r="T1506" s="5" cm="1">
        <f t="array" ref="T1506">MAX(IF((ContinuousStatsTable[GroupByKey]=ContinuousStatsTable[[#This Row],[GroupByKey]]),(ContinuousStatsTable[GroupByKey]=ContinuousStatsTable[[#This Row],[GroupByKey]])*ContinuousStatsTable[Average]))</f>
        <v>3.9129347275412202E-2</v>
      </c>
      <c r="U1506" s="5">
        <f>IF((ContinuousStatsTable[[#This Row],[RepsRequested]]&gt;1),ContinuousStatsTable[[#This Row],[HalfWidth]],ContinuousStatsTable[[#This Row],[BatchMeansHalfWidth]])</f>
        <v>2.9617305217409431E-3</v>
      </c>
    </row>
    <row r="1507" spans="1:21" x14ac:dyDescent="0.35">
      <c r="A1507" t="s">
        <v>68</v>
      </c>
      <c r="B1507" t="s">
        <v>70</v>
      </c>
      <c r="C1507">
        <v>34</v>
      </c>
      <c r="D1507" t="s">
        <v>91</v>
      </c>
      <c r="E1507" t="s">
        <v>98</v>
      </c>
      <c r="F1507" t="s">
        <v>73</v>
      </c>
      <c r="G1507">
        <v>2.0875765024089599E-2</v>
      </c>
      <c r="H1507">
        <v>2E+20</v>
      </c>
      <c r="I1507">
        <v>0</v>
      </c>
      <c r="J1507">
        <v>2</v>
      </c>
      <c r="K1507">
        <v>0</v>
      </c>
      <c r="L1507">
        <v>0</v>
      </c>
      <c r="M150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507" s="5" cm="1">
        <f t="array" ref="N1507">MAX(IF((ProjectInfoTable[ProjectName]=ContinuousStatsTable[[#This Row],[ProjectName]]),(ProjectInfoTable[ProjectName]=ContinuousStatsTable[[#This Row],[ProjectName]])*ProjectInfoTable[NumberOfReplications]))</f>
        <v>40</v>
      </c>
      <c r="O1507" s="5" cm="1">
        <f t="array" ref="O150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507" s="5" cm="1">
        <f t="array" ref="P150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507" s="5" cm="1">
        <f t="array" ref="Q1507">MAX(IF((ProjectInfoTable[ProjectName]=ContinuousStatsTable[[#This Row],[ProjectName]]),(ProjectInfoTable[ProjectName]=ContinuousStatsTable[[#This Row],[ProjectName]])*ProjectInfoTable[ConfidenceInterval]))</f>
        <v>0.95</v>
      </c>
      <c r="R1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507" s="5" cm="1">
        <f t="array" ref="S1507">MIN(IF((ContinuousStatsTable[GroupByKey]=ContinuousStatsTable[[#This Row],[GroupByKey]]),(ContinuousStatsTable[GroupByKey]=ContinuousStatsTable[[#This Row],[GroupByKey]])*ContinuousStatsTable[Average]))</f>
        <v>0</v>
      </c>
      <c r="T1507" s="5" cm="1">
        <f t="array" ref="T1507">MAX(IF((ContinuousStatsTable[GroupByKey]=ContinuousStatsTable[[#This Row],[GroupByKey]]),(ContinuousStatsTable[GroupByKey]=ContinuousStatsTable[[#This Row],[GroupByKey]])*ContinuousStatsTable[Average]))</f>
        <v>5.1297285883804403E-2</v>
      </c>
      <c r="U1507" s="5">
        <f>IF((ContinuousStatsTable[[#This Row],[RepsRequested]]&gt;1),ContinuousStatsTable[[#This Row],[HalfWidth]],ContinuousStatsTable[[#This Row],[BatchMeansHalfWidth]])</f>
        <v>4.266409302196481E-3</v>
      </c>
    </row>
    <row r="1508" spans="1:21" x14ac:dyDescent="0.35">
      <c r="A1508" t="s">
        <v>68</v>
      </c>
      <c r="B1508" t="s">
        <v>70</v>
      </c>
      <c r="C1508">
        <v>34</v>
      </c>
      <c r="D1508" t="s">
        <v>92</v>
      </c>
      <c r="E1508" t="s">
        <v>98</v>
      </c>
      <c r="F1508" t="s">
        <v>73</v>
      </c>
      <c r="G1508">
        <v>4.7144930132279503</v>
      </c>
      <c r="H1508">
        <v>2E+20</v>
      </c>
      <c r="I1508">
        <v>0</v>
      </c>
      <c r="J1508">
        <v>10</v>
      </c>
      <c r="K1508">
        <v>8</v>
      </c>
      <c r="L1508">
        <v>0</v>
      </c>
      <c r="M150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508" s="5" cm="1">
        <f t="array" ref="N1508">MAX(IF((ProjectInfoTable[ProjectName]=ContinuousStatsTable[[#This Row],[ProjectName]]),(ProjectInfoTable[ProjectName]=ContinuousStatsTable[[#This Row],[ProjectName]])*ProjectInfoTable[NumberOfReplications]))</f>
        <v>40</v>
      </c>
      <c r="O1508" s="5" cm="1">
        <f t="array" ref="O150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508" s="5" cm="1">
        <f t="array" ref="P150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508" s="5" cm="1">
        <f t="array" ref="Q1508">MAX(IF((ProjectInfoTable[ProjectName]=ContinuousStatsTable[[#This Row],[ProjectName]]),(ProjectInfoTable[ProjectName]=ContinuousStatsTable[[#This Row],[ProjectName]])*ProjectInfoTable[ConfidenceInterval]))</f>
        <v>0.95</v>
      </c>
      <c r="R1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508" s="5" cm="1">
        <f t="array" ref="S1508">MIN(IF((ContinuousStatsTable[GroupByKey]=ContinuousStatsTable[[#This Row],[GroupByKey]]),(ContinuousStatsTable[GroupByKey]=ContinuousStatsTable[[#This Row],[GroupByKey]])*ContinuousStatsTable[Average]))</f>
        <v>3.0665287286053702</v>
      </c>
      <c r="T1508" s="5" cm="1">
        <f t="array" ref="T1508">MAX(IF((ContinuousStatsTable[GroupByKey]=ContinuousStatsTable[[#This Row],[GroupByKey]]),(ContinuousStatsTable[GroupByKey]=ContinuousStatsTable[[#This Row],[GroupByKey]])*ContinuousStatsTable[Average]))</f>
        <v>5.6439865641560401</v>
      </c>
      <c r="U1508" s="5">
        <f>IF((ContinuousStatsTable[[#This Row],[RepsRequested]]&gt;1),ContinuousStatsTable[[#This Row],[HalfWidth]],ContinuousStatsTable[[#This Row],[BatchMeansHalfWidth]])</f>
        <v>0.22493791736316851</v>
      </c>
    </row>
    <row r="1509" spans="1:21" x14ac:dyDescent="0.35">
      <c r="A1509" t="s">
        <v>68</v>
      </c>
      <c r="B1509" t="s">
        <v>70</v>
      </c>
      <c r="C1509">
        <v>34</v>
      </c>
      <c r="D1509" t="s">
        <v>94</v>
      </c>
      <c r="E1509" t="s">
        <v>98</v>
      </c>
      <c r="F1509" t="s">
        <v>73</v>
      </c>
      <c r="G1509">
        <v>0</v>
      </c>
      <c r="H1509">
        <v>2E+20</v>
      </c>
      <c r="I1509">
        <v>0</v>
      </c>
      <c r="J1509">
        <v>0</v>
      </c>
      <c r="K1509">
        <v>0</v>
      </c>
      <c r="L1509">
        <v>0</v>
      </c>
      <c r="M150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509" s="5" cm="1">
        <f t="array" ref="N1509">MAX(IF((ProjectInfoTable[ProjectName]=ContinuousStatsTable[[#This Row],[ProjectName]]),(ProjectInfoTable[ProjectName]=ContinuousStatsTable[[#This Row],[ProjectName]])*ProjectInfoTable[NumberOfReplications]))</f>
        <v>40</v>
      </c>
      <c r="O1509" s="5" cm="1">
        <f t="array" ref="O1509">IFERROR(AVERAGE(IF((ContinuousStatsTable[GroupByKey]=ContinuousStatsTable[[#This Row],[GroupByKey]]),(ContinuousStatsTable[GroupByKey]=ContinuousStatsTable[[#This Row],[GroupByKey]])*ContinuousStatsTable[Average])),0)</f>
        <v>0</v>
      </c>
      <c r="P1509" s="5" cm="1">
        <f t="array" ref="P1509">IFERROR(_xlfn.STDEV.S(IF((ContinuousStatsTable[GroupByKey]=ContinuousStatsTable[[#This Row],[GroupByKey]]),(ContinuousStatsTable[GroupByKey]=ContinuousStatsTable[[#This Row],[GroupByKey]])*ContinuousStatsTable[Average])),0)</f>
        <v>0</v>
      </c>
      <c r="Q1509" s="5" cm="1">
        <f t="array" ref="Q1509">MAX(IF((ProjectInfoTable[ProjectName]=ContinuousStatsTable[[#This Row],[ProjectName]]),(ProjectInfoTable[ProjectName]=ContinuousStatsTable[[#This Row],[ProjectName]])*ProjectInfoTable[ConfidenceInterval]))</f>
        <v>0.95</v>
      </c>
      <c r="R1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9" s="5" cm="1">
        <f t="array" ref="S1509">MIN(IF((ContinuousStatsTable[GroupByKey]=ContinuousStatsTable[[#This Row],[GroupByKey]]),(ContinuousStatsTable[GroupByKey]=ContinuousStatsTable[[#This Row],[GroupByKey]])*ContinuousStatsTable[Average]))</f>
        <v>0</v>
      </c>
      <c r="T1509" s="5" cm="1">
        <f t="array" ref="T1509">MAX(IF((ContinuousStatsTable[GroupByKey]=ContinuousStatsTable[[#This Row],[GroupByKey]]),(ContinuousStatsTable[GroupByKey]=ContinuousStatsTable[[#This Row],[GroupByKey]])*ContinuousStatsTable[Average]))</f>
        <v>0</v>
      </c>
      <c r="U1509" s="5">
        <f>IF((ContinuousStatsTable[[#This Row],[RepsRequested]]&gt;1),ContinuousStatsTable[[#This Row],[HalfWidth]],ContinuousStatsTable[[#This Row],[BatchMeansHalfWidth]])</f>
        <v>0</v>
      </c>
    </row>
    <row r="1510" spans="1:21" x14ac:dyDescent="0.35">
      <c r="A1510" t="s">
        <v>68</v>
      </c>
      <c r="B1510" t="s">
        <v>70</v>
      </c>
      <c r="C1510">
        <v>34</v>
      </c>
      <c r="D1510" t="s">
        <v>95</v>
      </c>
      <c r="E1510" t="s">
        <v>98</v>
      </c>
      <c r="F1510" t="s">
        <v>73</v>
      </c>
      <c r="G1510">
        <v>2.2160542372774299E-2</v>
      </c>
      <c r="H1510">
        <v>2E+20</v>
      </c>
      <c r="I1510">
        <v>0</v>
      </c>
      <c r="J1510">
        <v>5</v>
      </c>
      <c r="K1510">
        <v>0</v>
      </c>
      <c r="L1510">
        <v>0</v>
      </c>
      <c r="M151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510" s="5" cm="1">
        <f t="array" ref="N1510">MAX(IF((ProjectInfoTable[ProjectName]=ContinuousStatsTable[[#This Row],[ProjectName]]),(ProjectInfoTable[ProjectName]=ContinuousStatsTable[[#This Row],[ProjectName]])*ProjectInfoTable[NumberOfReplications]))</f>
        <v>40</v>
      </c>
      <c r="O1510" s="5" cm="1">
        <f t="array" ref="O151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510" s="5" cm="1">
        <f t="array" ref="P151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510" s="5" cm="1">
        <f t="array" ref="Q1510">MAX(IF((ProjectInfoTable[ProjectName]=ContinuousStatsTable[[#This Row],[ProjectName]]),(ProjectInfoTable[ProjectName]=ContinuousStatsTable[[#This Row],[ProjectName]])*ProjectInfoTable[ConfidenceInterval]))</f>
        <v>0.95</v>
      </c>
      <c r="R1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510" s="5" cm="1">
        <f t="array" ref="S1510">MIN(IF((ContinuousStatsTable[GroupByKey]=ContinuousStatsTable[[#This Row],[GroupByKey]]),(ContinuousStatsTable[GroupByKey]=ContinuousStatsTable[[#This Row],[GroupByKey]])*ContinuousStatsTable[Average]))</f>
        <v>0</v>
      </c>
      <c r="T1510" s="5" cm="1">
        <f t="array" ref="T1510">MAX(IF((ContinuousStatsTable[GroupByKey]=ContinuousStatsTable[[#This Row],[GroupByKey]]),(ContinuousStatsTable[GroupByKey]=ContinuousStatsTable[[#This Row],[GroupByKey]])*ContinuousStatsTable[Average]))</f>
        <v>0.44531135910512998</v>
      </c>
      <c r="U1510" s="5">
        <f>IF((ContinuousStatsTable[[#This Row],[RepsRequested]]&gt;1),ContinuousStatsTable[[#This Row],[HalfWidth]],ContinuousStatsTable[[#This Row],[BatchMeansHalfWidth]])</f>
        <v>4.0313835051106688E-2</v>
      </c>
    </row>
    <row r="1511" spans="1:21" x14ac:dyDescent="0.35">
      <c r="A1511" t="s">
        <v>68</v>
      </c>
      <c r="B1511" t="s">
        <v>70</v>
      </c>
      <c r="C1511">
        <v>34</v>
      </c>
      <c r="D1511" t="s">
        <v>108</v>
      </c>
      <c r="E1511" t="s">
        <v>101</v>
      </c>
      <c r="F1511" t="s">
        <v>102</v>
      </c>
      <c r="G1511">
        <v>0</v>
      </c>
      <c r="H1511">
        <v>2E+20</v>
      </c>
      <c r="I1511">
        <v>0</v>
      </c>
      <c r="J1511">
        <v>0</v>
      </c>
      <c r="K1511">
        <v>0</v>
      </c>
      <c r="L1511">
        <v>0</v>
      </c>
      <c r="M151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511" s="5" cm="1">
        <f t="array" ref="N1511">MAX(IF((ProjectInfoTable[ProjectName]=ContinuousStatsTable[[#This Row],[ProjectName]]),(ProjectInfoTable[ProjectName]=ContinuousStatsTable[[#This Row],[ProjectName]])*ProjectInfoTable[NumberOfReplications]))</f>
        <v>40</v>
      </c>
      <c r="O1511" s="5" cm="1">
        <f t="array" ref="O1511">IFERROR(AVERAGE(IF((ContinuousStatsTable[GroupByKey]=ContinuousStatsTable[[#This Row],[GroupByKey]]),(ContinuousStatsTable[GroupByKey]=ContinuousStatsTable[[#This Row],[GroupByKey]])*ContinuousStatsTable[Average])),0)</f>
        <v>0</v>
      </c>
      <c r="P1511" s="5" cm="1">
        <f t="array" ref="P1511">IFERROR(_xlfn.STDEV.S(IF((ContinuousStatsTable[GroupByKey]=ContinuousStatsTable[[#This Row],[GroupByKey]]),(ContinuousStatsTable[GroupByKey]=ContinuousStatsTable[[#This Row],[GroupByKey]])*ContinuousStatsTable[Average])),0)</f>
        <v>0</v>
      </c>
      <c r="Q1511" s="5" cm="1">
        <f t="array" ref="Q1511">MAX(IF((ProjectInfoTable[ProjectName]=ContinuousStatsTable[[#This Row],[ProjectName]]),(ProjectInfoTable[ProjectName]=ContinuousStatsTable[[#This Row],[ProjectName]])*ProjectInfoTable[ConfidenceInterval]))</f>
        <v>0.95</v>
      </c>
      <c r="R1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1" s="5" cm="1">
        <f t="array" ref="S1511">MIN(IF((ContinuousStatsTable[GroupByKey]=ContinuousStatsTable[[#This Row],[GroupByKey]]),(ContinuousStatsTable[GroupByKey]=ContinuousStatsTable[[#This Row],[GroupByKey]])*ContinuousStatsTable[Average]))</f>
        <v>0</v>
      </c>
      <c r="T1511" s="5" cm="1">
        <f t="array" ref="T1511">MAX(IF((ContinuousStatsTable[GroupByKey]=ContinuousStatsTable[[#This Row],[GroupByKey]]),(ContinuousStatsTable[GroupByKey]=ContinuousStatsTable[[#This Row],[GroupByKey]])*ContinuousStatsTable[Average]))</f>
        <v>0</v>
      </c>
      <c r="U1511" s="5">
        <f>IF((ContinuousStatsTable[[#This Row],[RepsRequested]]&gt;1),ContinuousStatsTable[[#This Row],[HalfWidth]],ContinuousStatsTable[[#This Row],[BatchMeansHalfWidth]])</f>
        <v>0</v>
      </c>
    </row>
    <row r="1512" spans="1:21" x14ac:dyDescent="0.35">
      <c r="A1512" t="s">
        <v>68</v>
      </c>
      <c r="B1512" t="s">
        <v>70</v>
      </c>
      <c r="C1512">
        <v>34</v>
      </c>
      <c r="D1512" t="s">
        <v>108</v>
      </c>
      <c r="E1512" t="s">
        <v>103</v>
      </c>
      <c r="F1512" t="s">
        <v>102</v>
      </c>
      <c r="G1512">
        <v>0</v>
      </c>
      <c r="H1512">
        <v>2E+20</v>
      </c>
      <c r="I1512">
        <v>0</v>
      </c>
      <c r="J1512">
        <v>0</v>
      </c>
      <c r="K1512">
        <v>0</v>
      </c>
      <c r="L1512">
        <v>0</v>
      </c>
      <c r="M151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512" s="5" cm="1">
        <f t="array" ref="N1512">MAX(IF((ProjectInfoTable[ProjectName]=ContinuousStatsTable[[#This Row],[ProjectName]]),(ProjectInfoTable[ProjectName]=ContinuousStatsTable[[#This Row],[ProjectName]])*ProjectInfoTable[NumberOfReplications]))</f>
        <v>40</v>
      </c>
      <c r="O1512" s="5" cm="1">
        <f t="array" ref="O1512">IFERROR(AVERAGE(IF((ContinuousStatsTable[GroupByKey]=ContinuousStatsTable[[#This Row],[GroupByKey]]),(ContinuousStatsTable[GroupByKey]=ContinuousStatsTable[[#This Row],[GroupByKey]])*ContinuousStatsTable[Average])),0)</f>
        <v>0</v>
      </c>
      <c r="P1512" s="5" cm="1">
        <f t="array" ref="P1512">IFERROR(_xlfn.STDEV.S(IF((ContinuousStatsTable[GroupByKey]=ContinuousStatsTable[[#This Row],[GroupByKey]]),(ContinuousStatsTable[GroupByKey]=ContinuousStatsTable[[#This Row],[GroupByKey]])*ContinuousStatsTable[Average])),0)</f>
        <v>0</v>
      </c>
      <c r="Q1512" s="5" cm="1">
        <f t="array" ref="Q1512">MAX(IF((ProjectInfoTable[ProjectName]=ContinuousStatsTable[[#This Row],[ProjectName]]),(ProjectInfoTable[ProjectName]=ContinuousStatsTable[[#This Row],[ProjectName]])*ProjectInfoTable[ConfidenceInterval]))</f>
        <v>0.95</v>
      </c>
      <c r="R1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2" s="5" cm="1">
        <f t="array" ref="S1512">MIN(IF((ContinuousStatsTable[GroupByKey]=ContinuousStatsTable[[#This Row],[GroupByKey]]),(ContinuousStatsTable[GroupByKey]=ContinuousStatsTable[[#This Row],[GroupByKey]])*ContinuousStatsTable[Average]))</f>
        <v>0</v>
      </c>
      <c r="T1512" s="5" cm="1">
        <f t="array" ref="T1512">MAX(IF((ContinuousStatsTable[GroupByKey]=ContinuousStatsTable[[#This Row],[GroupByKey]]),(ContinuousStatsTable[GroupByKey]=ContinuousStatsTable[[#This Row],[GroupByKey]])*ContinuousStatsTable[Average]))</f>
        <v>0</v>
      </c>
      <c r="U1512" s="5">
        <f>IF((ContinuousStatsTable[[#This Row],[RepsRequested]]&gt;1),ContinuousStatsTable[[#This Row],[HalfWidth]],ContinuousStatsTable[[#This Row],[BatchMeansHalfWidth]])</f>
        <v>0</v>
      </c>
    </row>
    <row r="1513" spans="1:21" x14ac:dyDescent="0.35">
      <c r="A1513" t="s">
        <v>68</v>
      </c>
      <c r="B1513" t="s">
        <v>70</v>
      </c>
      <c r="C1513">
        <v>34</v>
      </c>
      <c r="D1513" t="s">
        <v>108</v>
      </c>
      <c r="E1513" t="s">
        <v>104</v>
      </c>
      <c r="F1513" t="s">
        <v>102</v>
      </c>
      <c r="G1513">
        <v>1</v>
      </c>
      <c r="H1513">
        <v>2E+20</v>
      </c>
      <c r="I1513">
        <v>1</v>
      </c>
      <c r="J1513">
        <v>1</v>
      </c>
      <c r="K1513">
        <v>1</v>
      </c>
      <c r="L1513">
        <v>0</v>
      </c>
      <c r="M151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513" s="5" cm="1">
        <f t="array" ref="N1513">MAX(IF((ProjectInfoTable[ProjectName]=ContinuousStatsTable[[#This Row],[ProjectName]]),(ProjectInfoTable[ProjectName]=ContinuousStatsTable[[#This Row],[ProjectName]])*ProjectInfoTable[NumberOfReplications]))</f>
        <v>40</v>
      </c>
      <c r="O1513" s="5" cm="1">
        <f t="array" ref="O1513">IFERROR(AVERAGE(IF((ContinuousStatsTable[GroupByKey]=ContinuousStatsTable[[#This Row],[GroupByKey]]),(ContinuousStatsTable[GroupByKey]=ContinuousStatsTable[[#This Row],[GroupByKey]])*ContinuousStatsTable[Average])),0)</f>
        <v>1</v>
      </c>
      <c r="P1513" s="5" cm="1">
        <f t="array" ref="P1513">IFERROR(_xlfn.STDEV.S(IF((ContinuousStatsTable[GroupByKey]=ContinuousStatsTable[[#This Row],[GroupByKey]]),(ContinuousStatsTable[GroupByKey]=ContinuousStatsTable[[#This Row],[GroupByKey]])*ContinuousStatsTable[Average])),0)</f>
        <v>0</v>
      </c>
      <c r="Q1513" s="5" cm="1">
        <f t="array" ref="Q1513">MAX(IF((ProjectInfoTable[ProjectName]=ContinuousStatsTable[[#This Row],[ProjectName]]),(ProjectInfoTable[ProjectName]=ContinuousStatsTable[[#This Row],[ProjectName]])*ProjectInfoTable[ConfidenceInterval]))</f>
        <v>0.95</v>
      </c>
      <c r="R1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3" s="5" cm="1">
        <f t="array" ref="S1513">MIN(IF((ContinuousStatsTable[GroupByKey]=ContinuousStatsTable[[#This Row],[GroupByKey]]),(ContinuousStatsTable[GroupByKey]=ContinuousStatsTable[[#This Row],[GroupByKey]])*ContinuousStatsTable[Average]))</f>
        <v>1</v>
      </c>
      <c r="T1513" s="5" cm="1">
        <f t="array" ref="T1513">MAX(IF((ContinuousStatsTable[GroupByKey]=ContinuousStatsTable[[#This Row],[GroupByKey]]),(ContinuousStatsTable[GroupByKey]=ContinuousStatsTable[[#This Row],[GroupByKey]])*ContinuousStatsTable[Average]))</f>
        <v>1</v>
      </c>
      <c r="U1513" s="5">
        <f>IF((ContinuousStatsTable[[#This Row],[RepsRequested]]&gt;1),ContinuousStatsTable[[#This Row],[HalfWidth]],ContinuousStatsTable[[#This Row],[BatchMeansHalfWidth]])</f>
        <v>0</v>
      </c>
    </row>
    <row r="1514" spans="1:21" x14ac:dyDescent="0.35">
      <c r="A1514" t="s">
        <v>68</v>
      </c>
      <c r="B1514" t="s">
        <v>70</v>
      </c>
      <c r="C1514">
        <v>34</v>
      </c>
      <c r="D1514" t="s">
        <v>109</v>
      </c>
      <c r="E1514" t="s">
        <v>101</v>
      </c>
      <c r="F1514" t="s">
        <v>102</v>
      </c>
      <c r="G1514">
        <v>0</v>
      </c>
      <c r="H1514">
        <v>2E+20</v>
      </c>
      <c r="I1514">
        <v>0</v>
      </c>
      <c r="J1514">
        <v>0</v>
      </c>
      <c r="K1514">
        <v>0</v>
      </c>
      <c r="L1514">
        <v>0</v>
      </c>
      <c r="M151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514" s="5" cm="1">
        <f t="array" ref="N1514">MAX(IF((ProjectInfoTable[ProjectName]=ContinuousStatsTable[[#This Row],[ProjectName]]),(ProjectInfoTable[ProjectName]=ContinuousStatsTable[[#This Row],[ProjectName]])*ProjectInfoTable[NumberOfReplications]))</f>
        <v>40</v>
      </c>
      <c r="O1514" s="5" cm="1">
        <f t="array" ref="O1514">IFERROR(AVERAGE(IF((ContinuousStatsTable[GroupByKey]=ContinuousStatsTable[[#This Row],[GroupByKey]]),(ContinuousStatsTable[GroupByKey]=ContinuousStatsTable[[#This Row],[GroupByKey]])*ContinuousStatsTable[Average])),0)</f>
        <v>0</v>
      </c>
      <c r="P1514" s="5" cm="1">
        <f t="array" ref="P1514">IFERROR(_xlfn.STDEV.S(IF((ContinuousStatsTable[GroupByKey]=ContinuousStatsTable[[#This Row],[GroupByKey]]),(ContinuousStatsTable[GroupByKey]=ContinuousStatsTable[[#This Row],[GroupByKey]])*ContinuousStatsTable[Average])),0)</f>
        <v>0</v>
      </c>
      <c r="Q1514" s="5" cm="1">
        <f t="array" ref="Q1514">MAX(IF((ProjectInfoTable[ProjectName]=ContinuousStatsTable[[#This Row],[ProjectName]]),(ProjectInfoTable[ProjectName]=ContinuousStatsTable[[#This Row],[ProjectName]])*ProjectInfoTable[ConfidenceInterval]))</f>
        <v>0.95</v>
      </c>
      <c r="R1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4" s="5" cm="1">
        <f t="array" ref="S1514">MIN(IF((ContinuousStatsTable[GroupByKey]=ContinuousStatsTable[[#This Row],[GroupByKey]]),(ContinuousStatsTable[GroupByKey]=ContinuousStatsTable[[#This Row],[GroupByKey]])*ContinuousStatsTable[Average]))</f>
        <v>0</v>
      </c>
      <c r="T1514" s="5" cm="1">
        <f t="array" ref="T1514">MAX(IF((ContinuousStatsTable[GroupByKey]=ContinuousStatsTable[[#This Row],[GroupByKey]]),(ContinuousStatsTable[GroupByKey]=ContinuousStatsTable[[#This Row],[GroupByKey]])*ContinuousStatsTable[Average]))</f>
        <v>0</v>
      </c>
      <c r="U1514" s="5">
        <f>IF((ContinuousStatsTable[[#This Row],[RepsRequested]]&gt;1),ContinuousStatsTable[[#This Row],[HalfWidth]],ContinuousStatsTable[[#This Row],[BatchMeansHalfWidth]])</f>
        <v>0</v>
      </c>
    </row>
    <row r="1515" spans="1:21" x14ac:dyDescent="0.35">
      <c r="A1515" t="s">
        <v>68</v>
      </c>
      <c r="B1515" t="s">
        <v>70</v>
      </c>
      <c r="C1515">
        <v>34</v>
      </c>
      <c r="D1515" t="s">
        <v>109</v>
      </c>
      <c r="E1515" t="s">
        <v>103</v>
      </c>
      <c r="F1515" t="s">
        <v>102</v>
      </c>
      <c r="G1515">
        <v>0</v>
      </c>
      <c r="H1515">
        <v>2E+20</v>
      </c>
      <c r="I1515">
        <v>0</v>
      </c>
      <c r="J1515">
        <v>0</v>
      </c>
      <c r="K1515">
        <v>0</v>
      </c>
      <c r="L1515">
        <v>0</v>
      </c>
      <c r="M151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515" s="5" cm="1">
        <f t="array" ref="N1515">MAX(IF((ProjectInfoTable[ProjectName]=ContinuousStatsTable[[#This Row],[ProjectName]]),(ProjectInfoTable[ProjectName]=ContinuousStatsTable[[#This Row],[ProjectName]])*ProjectInfoTable[NumberOfReplications]))</f>
        <v>40</v>
      </c>
      <c r="O1515" s="5" cm="1">
        <f t="array" ref="O1515">IFERROR(AVERAGE(IF((ContinuousStatsTable[GroupByKey]=ContinuousStatsTable[[#This Row],[GroupByKey]]),(ContinuousStatsTable[GroupByKey]=ContinuousStatsTable[[#This Row],[GroupByKey]])*ContinuousStatsTable[Average])),0)</f>
        <v>0</v>
      </c>
      <c r="P1515" s="5" cm="1">
        <f t="array" ref="P1515">IFERROR(_xlfn.STDEV.S(IF((ContinuousStatsTable[GroupByKey]=ContinuousStatsTable[[#This Row],[GroupByKey]]),(ContinuousStatsTable[GroupByKey]=ContinuousStatsTable[[#This Row],[GroupByKey]])*ContinuousStatsTable[Average])),0)</f>
        <v>0</v>
      </c>
      <c r="Q1515" s="5" cm="1">
        <f t="array" ref="Q1515">MAX(IF((ProjectInfoTable[ProjectName]=ContinuousStatsTable[[#This Row],[ProjectName]]),(ProjectInfoTable[ProjectName]=ContinuousStatsTable[[#This Row],[ProjectName]])*ProjectInfoTable[ConfidenceInterval]))</f>
        <v>0.95</v>
      </c>
      <c r="R1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5" s="5" cm="1">
        <f t="array" ref="S1515">MIN(IF((ContinuousStatsTable[GroupByKey]=ContinuousStatsTable[[#This Row],[GroupByKey]]),(ContinuousStatsTable[GroupByKey]=ContinuousStatsTable[[#This Row],[GroupByKey]])*ContinuousStatsTable[Average]))</f>
        <v>0</v>
      </c>
      <c r="T1515" s="5" cm="1">
        <f t="array" ref="T1515">MAX(IF((ContinuousStatsTable[GroupByKey]=ContinuousStatsTable[[#This Row],[GroupByKey]]),(ContinuousStatsTable[GroupByKey]=ContinuousStatsTable[[#This Row],[GroupByKey]])*ContinuousStatsTable[Average]))</f>
        <v>0</v>
      </c>
      <c r="U1515" s="5">
        <f>IF((ContinuousStatsTable[[#This Row],[RepsRequested]]&gt;1),ContinuousStatsTable[[#This Row],[HalfWidth]],ContinuousStatsTable[[#This Row],[BatchMeansHalfWidth]])</f>
        <v>0</v>
      </c>
    </row>
    <row r="1516" spans="1:21" x14ac:dyDescent="0.35">
      <c r="A1516" t="s">
        <v>68</v>
      </c>
      <c r="B1516" t="s">
        <v>70</v>
      </c>
      <c r="C1516">
        <v>34</v>
      </c>
      <c r="D1516" t="s">
        <v>109</v>
      </c>
      <c r="E1516" t="s">
        <v>104</v>
      </c>
      <c r="F1516" t="s">
        <v>102</v>
      </c>
      <c r="G1516">
        <v>1</v>
      </c>
      <c r="H1516">
        <v>2E+20</v>
      </c>
      <c r="I1516">
        <v>1</v>
      </c>
      <c r="J1516">
        <v>1</v>
      </c>
      <c r="K1516">
        <v>1</v>
      </c>
      <c r="L1516">
        <v>0</v>
      </c>
      <c r="M151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516" s="5" cm="1">
        <f t="array" ref="N1516">MAX(IF((ProjectInfoTable[ProjectName]=ContinuousStatsTable[[#This Row],[ProjectName]]),(ProjectInfoTable[ProjectName]=ContinuousStatsTable[[#This Row],[ProjectName]])*ProjectInfoTable[NumberOfReplications]))</f>
        <v>40</v>
      </c>
      <c r="O1516" s="5" cm="1">
        <f t="array" ref="O1516">IFERROR(AVERAGE(IF((ContinuousStatsTable[GroupByKey]=ContinuousStatsTable[[#This Row],[GroupByKey]]),(ContinuousStatsTable[GroupByKey]=ContinuousStatsTable[[#This Row],[GroupByKey]])*ContinuousStatsTable[Average])),0)</f>
        <v>1</v>
      </c>
      <c r="P1516" s="5" cm="1">
        <f t="array" ref="P1516">IFERROR(_xlfn.STDEV.S(IF((ContinuousStatsTable[GroupByKey]=ContinuousStatsTable[[#This Row],[GroupByKey]]),(ContinuousStatsTable[GroupByKey]=ContinuousStatsTable[[#This Row],[GroupByKey]])*ContinuousStatsTable[Average])),0)</f>
        <v>0</v>
      </c>
      <c r="Q1516" s="5" cm="1">
        <f t="array" ref="Q1516">MAX(IF((ProjectInfoTable[ProjectName]=ContinuousStatsTable[[#This Row],[ProjectName]]),(ProjectInfoTable[ProjectName]=ContinuousStatsTable[[#This Row],[ProjectName]])*ProjectInfoTable[ConfidenceInterval]))</f>
        <v>0.95</v>
      </c>
      <c r="R1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6" s="5" cm="1">
        <f t="array" ref="S1516">MIN(IF((ContinuousStatsTable[GroupByKey]=ContinuousStatsTable[[#This Row],[GroupByKey]]),(ContinuousStatsTable[GroupByKey]=ContinuousStatsTable[[#This Row],[GroupByKey]])*ContinuousStatsTable[Average]))</f>
        <v>1</v>
      </c>
      <c r="T1516" s="5" cm="1">
        <f t="array" ref="T1516">MAX(IF((ContinuousStatsTable[GroupByKey]=ContinuousStatsTable[[#This Row],[GroupByKey]]),(ContinuousStatsTable[GroupByKey]=ContinuousStatsTable[[#This Row],[GroupByKey]])*ContinuousStatsTable[Average]))</f>
        <v>1</v>
      </c>
      <c r="U1516" s="5">
        <f>IF((ContinuousStatsTable[[#This Row],[RepsRequested]]&gt;1),ContinuousStatsTable[[#This Row],[HalfWidth]],ContinuousStatsTable[[#This Row],[BatchMeansHalfWidth]])</f>
        <v>0</v>
      </c>
    </row>
    <row r="1517" spans="1:21" x14ac:dyDescent="0.35">
      <c r="A1517" t="s">
        <v>68</v>
      </c>
      <c r="B1517" t="s">
        <v>70</v>
      </c>
      <c r="C1517">
        <v>34</v>
      </c>
      <c r="D1517" t="s">
        <v>110</v>
      </c>
      <c r="E1517" t="s">
        <v>101</v>
      </c>
      <c r="F1517" t="s">
        <v>102</v>
      </c>
      <c r="G1517">
        <v>0</v>
      </c>
      <c r="H1517">
        <v>2E+20</v>
      </c>
      <c r="I1517">
        <v>0</v>
      </c>
      <c r="J1517">
        <v>0</v>
      </c>
      <c r="K1517">
        <v>0</v>
      </c>
      <c r="L1517">
        <v>0</v>
      </c>
      <c r="M151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517" s="5" cm="1">
        <f t="array" ref="N1517">MAX(IF((ProjectInfoTable[ProjectName]=ContinuousStatsTable[[#This Row],[ProjectName]]),(ProjectInfoTable[ProjectName]=ContinuousStatsTable[[#This Row],[ProjectName]])*ProjectInfoTable[NumberOfReplications]))</f>
        <v>40</v>
      </c>
      <c r="O1517" s="5" cm="1">
        <f t="array" ref="O1517">IFERROR(AVERAGE(IF((ContinuousStatsTable[GroupByKey]=ContinuousStatsTable[[#This Row],[GroupByKey]]),(ContinuousStatsTable[GroupByKey]=ContinuousStatsTable[[#This Row],[GroupByKey]])*ContinuousStatsTable[Average])),0)</f>
        <v>0</v>
      </c>
      <c r="P1517" s="5" cm="1">
        <f t="array" ref="P1517">IFERROR(_xlfn.STDEV.S(IF((ContinuousStatsTable[GroupByKey]=ContinuousStatsTable[[#This Row],[GroupByKey]]),(ContinuousStatsTable[GroupByKey]=ContinuousStatsTable[[#This Row],[GroupByKey]])*ContinuousStatsTable[Average])),0)</f>
        <v>0</v>
      </c>
      <c r="Q1517" s="5" cm="1">
        <f t="array" ref="Q1517">MAX(IF((ProjectInfoTable[ProjectName]=ContinuousStatsTable[[#This Row],[ProjectName]]),(ProjectInfoTable[ProjectName]=ContinuousStatsTable[[#This Row],[ProjectName]])*ProjectInfoTable[ConfidenceInterval]))</f>
        <v>0.95</v>
      </c>
      <c r="R1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7" s="5" cm="1">
        <f t="array" ref="S1517">MIN(IF((ContinuousStatsTable[GroupByKey]=ContinuousStatsTable[[#This Row],[GroupByKey]]),(ContinuousStatsTable[GroupByKey]=ContinuousStatsTable[[#This Row],[GroupByKey]])*ContinuousStatsTable[Average]))</f>
        <v>0</v>
      </c>
      <c r="T1517" s="5" cm="1">
        <f t="array" ref="T1517">MAX(IF((ContinuousStatsTable[GroupByKey]=ContinuousStatsTable[[#This Row],[GroupByKey]]),(ContinuousStatsTable[GroupByKey]=ContinuousStatsTable[[#This Row],[GroupByKey]])*ContinuousStatsTable[Average]))</f>
        <v>0</v>
      </c>
      <c r="U1517" s="5">
        <f>IF((ContinuousStatsTable[[#This Row],[RepsRequested]]&gt;1),ContinuousStatsTable[[#This Row],[HalfWidth]],ContinuousStatsTable[[#This Row],[BatchMeansHalfWidth]])</f>
        <v>0</v>
      </c>
    </row>
    <row r="1518" spans="1:21" x14ac:dyDescent="0.35">
      <c r="A1518" t="s">
        <v>68</v>
      </c>
      <c r="B1518" t="s">
        <v>70</v>
      </c>
      <c r="C1518">
        <v>34</v>
      </c>
      <c r="D1518" t="s">
        <v>110</v>
      </c>
      <c r="E1518" t="s">
        <v>103</v>
      </c>
      <c r="F1518" t="s">
        <v>102</v>
      </c>
      <c r="G1518">
        <v>0</v>
      </c>
      <c r="H1518">
        <v>2E+20</v>
      </c>
      <c r="I1518">
        <v>0</v>
      </c>
      <c r="J1518">
        <v>0</v>
      </c>
      <c r="K1518">
        <v>0</v>
      </c>
      <c r="L1518">
        <v>0</v>
      </c>
      <c r="M151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518" s="5" cm="1">
        <f t="array" ref="N1518">MAX(IF((ProjectInfoTable[ProjectName]=ContinuousStatsTable[[#This Row],[ProjectName]]),(ProjectInfoTable[ProjectName]=ContinuousStatsTable[[#This Row],[ProjectName]])*ProjectInfoTable[NumberOfReplications]))</f>
        <v>40</v>
      </c>
      <c r="O1518" s="5" cm="1">
        <f t="array" ref="O1518">IFERROR(AVERAGE(IF((ContinuousStatsTable[GroupByKey]=ContinuousStatsTable[[#This Row],[GroupByKey]]),(ContinuousStatsTable[GroupByKey]=ContinuousStatsTable[[#This Row],[GroupByKey]])*ContinuousStatsTable[Average])),0)</f>
        <v>0</v>
      </c>
      <c r="P1518" s="5" cm="1">
        <f t="array" ref="P1518">IFERROR(_xlfn.STDEV.S(IF((ContinuousStatsTable[GroupByKey]=ContinuousStatsTable[[#This Row],[GroupByKey]]),(ContinuousStatsTable[GroupByKey]=ContinuousStatsTable[[#This Row],[GroupByKey]])*ContinuousStatsTable[Average])),0)</f>
        <v>0</v>
      </c>
      <c r="Q1518" s="5" cm="1">
        <f t="array" ref="Q1518">MAX(IF((ProjectInfoTable[ProjectName]=ContinuousStatsTable[[#This Row],[ProjectName]]),(ProjectInfoTable[ProjectName]=ContinuousStatsTable[[#This Row],[ProjectName]])*ProjectInfoTable[ConfidenceInterval]))</f>
        <v>0.95</v>
      </c>
      <c r="R1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8" s="5" cm="1">
        <f t="array" ref="S1518">MIN(IF((ContinuousStatsTable[GroupByKey]=ContinuousStatsTable[[#This Row],[GroupByKey]]),(ContinuousStatsTable[GroupByKey]=ContinuousStatsTable[[#This Row],[GroupByKey]])*ContinuousStatsTable[Average]))</f>
        <v>0</v>
      </c>
      <c r="T1518" s="5" cm="1">
        <f t="array" ref="T1518">MAX(IF((ContinuousStatsTable[GroupByKey]=ContinuousStatsTable[[#This Row],[GroupByKey]]),(ContinuousStatsTable[GroupByKey]=ContinuousStatsTable[[#This Row],[GroupByKey]])*ContinuousStatsTable[Average]))</f>
        <v>0</v>
      </c>
      <c r="U1518" s="5">
        <f>IF((ContinuousStatsTable[[#This Row],[RepsRequested]]&gt;1),ContinuousStatsTable[[#This Row],[HalfWidth]],ContinuousStatsTable[[#This Row],[BatchMeansHalfWidth]])</f>
        <v>0</v>
      </c>
    </row>
    <row r="1519" spans="1:21" x14ac:dyDescent="0.35">
      <c r="A1519" t="s">
        <v>68</v>
      </c>
      <c r="B1519" t="s">
        <v>70</v>
      </c>
      <c r="C1519">
        <v>34</v>
      </c>
      <c r="D1519" t="s">
        <v>110</v>
      </c>
      <c r="E1519" t="s">
        <v>104</v>
      </c>
      <c r="F1519" t="s">
        <v>102</v>
      </c>
      <c r="G1519">
        <v>1</v>
      </c>
      <c r="H1519">
        <v>2E+20</v>
      </c>
      <c r="I1519">
        <v>1</v>
      </c>
      <c r="J1519">
        <v>1</v>
      </c>
      <c r="K1519">
        <v>1</v>
      </c>
      <c r="L1519">
        <v>0</v>
      </c>
      <c r="M151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519" s="5" cm="1">
        <f t="array" ref="N1519">MAX(IF((ProjectInfoTable[ProjectName]=ContinuousStatsTable[[#This Row],[ProjectName]]),(ProjectInfoTable[ProjectName]=ContinuousStatsTable[[#This Row],[ProjectName]])*ProjectInfoTable[NumberOfReplications]))</f>
        <v>40</v>
      </c>
      <c r="O1519" s="5" cm="1">
        <f t="array" ref="O1519">IFERROR(AVERAGE(IF((ContinuousStatsTable[GroupByKey]=ContinuousStatsTable[[#This Row],[GroupByKey]]),(ContinuousStatsTable[GroupByKey]=ContinuousStatsTable[[#This Row],[GroupByKey]])*ContinuousStatsTable[Average])),0)</f>
        <v>1</v>
      </c>
      <c r="P1519" s="5" cm="1">
        <f t="array" ref="P1519">IFERROR(_xlfn.STDEV.S(IF((ContinuousStatsTable[GroupByKey]=ContinuousStatsTable[[#This Row],[GroupByKey]]),(ContinuousStatsTable[GroupByKey]=ContinuousStatsTable[[#This Row],[GroupByKey]])*ContinuousStatsTable[Average])),0)</f>
        <v>0</v>
      </c>
      <c r="Q1519" s="5" cm="1">
        <f t="array" ref="Q1519">MAX(IF((ProjectInfoTable[ProjectName]=ContinuousStatsTable[[#This Row],[ProjectName]]),(ProjectInfoTable[ProjectName]=ContinuousStatsTable[[#This Row],[ProjectName]])*ProjectInfoTable[ConfidenceInterval]))</f>
        <v>0.95</v>
      </c>
      <c r="R1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9" s="5" cm="1">
        <f t="array" ref="S1519">MIN(IF((ContinuousStatsTable[GroupByKey]=ContinuousStatsTable[[#This Row],[GroupByKey]]),(ContinuousStatsTable[GroupByKey]=ContinuousStatsTable[[#This Row],[GroupByKey]])*ContinuousStatsTable[Average]))</f>
        <v>1</v>
      </c>
      <c r="T1519" s="5" cm="1">
        <f t="array" ref="T1519">MAX(IF((ContinuousStatsTable[GroupByKey]=ContinuousStatsTable[[#This Row],[GroupByKey]]),(ContinuousStatsTable[GroupByKey]=ContinuousStatsTable[[#This Row],[GroupByKey]])*ContinuousStatsTable[Average]))</f>
        <v>1</v>
      </c>
      <c r="U1519" s="5">
        <f>IF((ContinuousStatsTable[[#This Row],[RepsRequested]]&gt;1),ContinuousStatsTable[[#This Row],[HalfWidth]],ContinuousStatsTable[[#This Row],[BatchMeansHalfWidth]])</f>
        <v>0</v>
      </c>
    </row>
    <row r="1520" spans="1:21" x14ac:dyDescent="0.35">
      <c r="A1520" t="s">
        <v>68</v>
      </c>
      <c r="B1520" t="s">
        <v>70</v>
      </c>
      <c r="C1520">
        <v>34</v>
      </c>
      <c r="D1520" t="s">
        <v>111</v>
      </c>
      <c r="E1520" t="s">
        <v>101</v>
      </c>
      <c r="F1520" t="s">
        <v>102</v>
      </c>
      <c r="G1520">
        <v>0</v>
      </c>
      <c r="H1520">
        <v>2E+20</v>
      </c>
      <c r="I1520">
        <v>0</v>
      </c>
      <c r="J1520">
        <v>0</v>
      </c>
      <c r="K1520">
        <v>0</v>
      </c>
      <c r="L1520">
        <v>0</v>
      </c>
      <c r="M152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520" s="5" cm="1">
        <f t="array" ref="N1520">MAX(IF((ProjectInfoTable[ProjectName]=ContinuousStatsTable[[#This Row],[ProjectName]]),(ProjectInfoTable[ProjectName]=ContinuousStatsTable[[#This Row],[ProjectName]])*ProjectInfoTable[NumberOfReplications]))</f>
        <v>40</v>
      </c>
      <c r="O1520" s="5" cm="1">
        <f t="array" ref="O1520">IFERROR(AVERAGE(IF((ContinuousStatsTable[GroupByKey]=ContinuousStatsTable[[#This Row],[GroupByKey]]),(ContinuousStatsTable[GroupByKey]=ContinuousStatsTable[[#This Row],[GroupByKey]])*ContinuousStatsTable[Average])),0)</f>
        <v>0</v>
      </c>
      <c r="P1520" s="5" cm="1">
        <f t="array" ref="P1520">IFERROR(_xlfn.STDEV.S(IF((ContinuousStatsTable[GroupByKey]=ContinuousStatsTable[[#This Row],[GroupByKey]]),(ContinuousStatsTable[GroupByKey]=ContinuousStatsTable[[#This Row],[GroupByKey]])*ContinuousStatsTable[Average])),0)</f>
        <v>0</v>
      </c>
      <c r="Q1520" s="5" cm="1">
        <f t="array" ref="Q1520">MAX(IF((ProjectInfoTable[ProjectName]=ContinuousStatsTable[[#This Row],[ProjectName]]),(ProjectInfoTable[ProjectName]=ContinuousStatsTable[[#This Row],[ProjectName]])*ProjectInfoTable[ConfidenceInterval]))</f>
        <v>0.95</v>
      </c>
      <c r="R1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20" s="5" cm="1">
        <f t="array" ref="S1520">MIN(IF((ContinuousStatsTable[GroupByKey]=ContinuousStatsTable[[#This Row],[GroupByKey]]),(ContinuousStatsTable[GroupByKey]=ContinuousStatsTable[[#This Row],[GroupByKey]])*ContinuousStatsTable[Average]))</f>
        <v>0</v>
      </c>
      <c r="T1520" s="5" cm="1">
        <f t="array" ref="T1520">MAX(IF((ContinuousStatsTable[GroupByKey]=ContinuousStatsTable[[#This Row],[GroupByKey]]),(ContinuousStatsTable[GroupByKey]=ContinuousStatsTable[[#This Row],[GroupByKey]])*ContinuousStatsTable[Average]))</f>
        <v>0</v>
      </c>
      <c r="U1520" s="5">
        <f>IF((ContinuousStatsTable[[#This Row],[RepsRequested]]&gt;1),ContinuousStatsTable[[#This Row],[HalfWidth]],ContinuousStatsTable[[#This Row],[BatchMeansHalfWidth]])</f>
        <v>0</v>
      </c>
    </row>
    <row r="1521" spans="1:21" x14ac:dyDescent="0.35">
      <c r="A1521" t="s">
        <v>68</v>
      </c>
      <c r="B1521" t="s">
        <v>70</v>
      </c>
      <c r="C1521">
        <v>34</v>
      </c>
      <c r="D1521" t="s">
        <v>111</v>
      </c>
      <c r="E1521" t="s">
        <v>103</v>
      </c>
      <c r="F1521" t="s">
        <v>102</v>
      </c>
      <c r="G1521">
        <v>0</v>
      </c>
      <c r="H1521">
        <v>2E+20</v>
      </c>
      <c r="I1521">
        <v>0</v>
      </c>
      <c r="J1521">
        <v>0</v>
      </c>
      <c r="K1521">
        <v>0</v>
      </c>
      <c r="L1521">
        <v>0</v>
      </c>
      <c r="M152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521" s="5" cm="1">
        <f t="array" ref="N1521">MAX(IF((ProjectInfoTable[ProjectName]=ContinuousStatsTable[[#This Row],[ProjectName]]),(ProjectInfoTable[ProjectName]=ContinuousStatsTable[[#This Row],[ProjectName]])*ProjectInfoTable[NumberOfReplications]))</f>
        <v>40</v>
      </c>
      <c r="O1521" s="5" cm="1">
        <f t="array" ref="O1521">IFERROR(AVERAGE(IF((ContinuousStatsTable[GroupByKey]=ContinuousStatsTable[[#This Row],[GroupByKey]]),(ContinuousStatsTable[GroupByKey]=ContinuousStatsTable[[#This Row],[GroupByKey]])*ContinuousStatsTable[Average])),0)</f>
        <v>0</v>
      </c>
      <c r="P1521" s="5" cm="1">
        <f t="array" ref="P1521">IFERROR(_xlfn.STDEV.S(IF((ContinuousStatsTable[GroupByKey]=ContinuousStatsTable[[#This Row],[GroupByKey]]),(ContinuousStatsTable[GroupByKey]=ContinuousStatsTable[[#This Row],[GroupByKey]])*ContinuousStatsTable[Average])),0)</f>
        <v>0</v>
      </c>
      <c r="Q1521" s="5" cm="1">
        <f t="array" ref="Q1521">MAX(IF((ProjectInfoTable[ProjectName]=ContinuousStatsTable[[#This Row],[ProjectName]]),(ProjectInfoTable[ProjectName]=ContinuousStatsTable[[#This Row],[ProjectName]])*ProjectInfoTable[ConfidenceInterval]))</f>
        <v>0.95</v>
      </c>
      <c r="R1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21" s="5" cm="1">
        <f t="array" ref="S1521">MIN(IF((ContinuousStatsTable[GroupByKey]=ContinuousStatsTable[[#This Row],[GroupByKey]]),(ContinuousStatsTable[GroupByKey]=ContinuousStatsTable[[#This Row],[GroupByKey]])*ContinuousStatsTable[Average]))</f>
        <v>0</v>
      </c>
      <c r="T1521" s="5" cm="1">
        <f t="array" ref="T1521">MAX(IF((ContinuousStatsTable[GroupByKey]=ContinuousStatsTable[[#This Row],[GroupByKey]]),(ContinuousStatsTable[GroupByKey]=ContinuousStatsTable[[#This Row],[GroupByKey]])*ContinuousStatsTable[Average]))</f>
        <v>0</v>
      </c>
      <c r="U1521" s="5">
        <f>IF((ContinuousStatsTable[[#This Row],[RepsRequested]]&gt;1),ContinuousStatsTable[[#This Row],[HalfWidth]],ContinuousStatsTable[[#This Row],[BatchMeansHalfWidth]])</f>
        <v>0</v>
      </c>
    </row>
    <row r="1522" spans="1:21" x14ac:dyDescent="0.35">
      <c r="A1522" t="s">
        <v>68</v>
      </c>
      <c r="B1522" t="s">
        <v>70</v>
      </c>
      <c r="C1522">
        <v>34</v>
      </c>
      <c r="D1522" t="s">
        <v>111</v>
      </c>
      <c r="E1522" t="s">
        <v>104</v>
      </c>
      <c r="F1522" t="s">
        <v>102</v>
      </c>
      <c r="G1522">
        <v>3</v>
      </c>
      <c r="H1522">
        <v>2E+20</v>
      </c>
      <c r="I1522">
        <v>3</v>
      </c>
      <c r="J1522">
        <v>3</v>
      </c>
      <c r="K1522">
        <v>3</v>
      </c>
      <c r="L1522">
        <v>0</v>
      </c>
      <c r="M152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522" s="5" cm="1">
        <f t="array" ref="N1522">MAX(IF((ProjectInfoTable[ProjectName]=ContinuousStatsTable[[#This Row],[ProjectName]]),(ProjectInfoTable[ProjectName]=ContinuousStatsTable[[#This Row],[ProjectName]])*ProjectInfoTable[NumberOfReplications]))</f>
        <v>40</v>
      </c>
      <c r="O1522" s="5" cm="1">
        <f t="array" ref="O1522">IFERROR(AVERAGE(IF((ContinuousStatsTable[GroupByKey]=ContinuousStatsTable[[#This Row],[GroupByKey]]),(ContinuousStatsTable[GroupByKey]=ContinuousStatsTable[[#This Row],[GroupByKey]])*ContinuousStatsTable[Average])),0)</f>
        <v>3</v>
      </c>
      <c r="P1522" s="5" cm="1">
        <f t="array" ref="P1522">IFERROR(_xlfn.STDEV.S(IF((ContinuousStatsTable[GroupByKey]=ContinuousStatsTable[[#This Row],[GroupByKey]]),(ContinuousStatsTable[GroupByKey]=ContinuousStatsTable[[#This Row],[GroupByKey]])*ContinuousStatsTable[Average])),0)</f>
        <v>0</v>
      </c>
      <c r="Q1522" s="5" cm="1">
        <f t="array" ref="Q1522">MAX(IF((ProjectInfoTable[ProjectName]=ContinuousStatsTable[[#This Row],[ProjectName]]),(ProjectInfoTable[ProjectName]=ContinuousStatsTable[[#This Row],[ProjectName]])*ProjectInfoTable[ConfidenceInterval]))</f>
        <v>0.95</v>
      </c>
      <c r="R1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22" s="5" cm="1">
        <f t="array" ref="S1522">MIN(IF((ContinuousStatsTable[GroupByKey]=ContinuousStatsTable[[#This Row],[GroupByKey]]),(ContinuousStatsTable[GroupByKey]=ContinuousStatsTable[[#This Row],[GroupByKey]])*ContinuousStatsTable[Average]))</f>
        <v>3</v>
      </c>
      <c r="T1522" s="5" cm="1">
        <f t="array" ref="T1522">MAX(IF((ContinuousStatsTable[GroupByKey]=ContinuousStatsTable[[#This Row],[GroupByKey]]),(ContinuousStatsTable[GroupByKey]=ContinuousStatsTable[[#This Row],[GroupByKey]])*ContinuousStatsTable[Average]))</f>
        <v>3</v>
      </c>
      <c r="U1522" s="5">
        <f>IF((ContinuousStatsTable[[#This Row],[RepsRequested]]&gt;1),ContinuousStatsTable[[#This Row],[HalfWidth]],ContinuousStatsTable[[#This Row],[BatchMeansHalfWidth]])</f>
        <v>0</v>
      </c>
    </row>
    <row r="1523" spans="1:21" x14ac:dyDescent="0.35">
      <c r="A1523" t="s">
        <v>68</v>
      </c>
      <c r="B1523" t="s">
        <v>70</v>
      </c>
      <c r="C1523">
        <v>34</v>
      </c>
      <c r="D1523" t="s">
        <v>112</v>
      </c>
      <c r="E1523" t="s">
        <v>101</v>
      </c>
      <c r="F1523" t="s">
        <v>102</v>
      </c>
      <c r="G1523">
        <v>0.12929089655411799</v>
      </c>
      <c r="H1523">
        <v>2E+20</v>
      </c>
      <c r="I1523">
        <v>0</v>
      </c>
      <c r="J1523">
        <v>1</v>
      </c>
      <c r="K1523">
        <v>8.3333333333333301E-2</v>
      </c>
      <c r="L1523">
        <v>0</v>
      </c>
      <c r="M152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523" s="5" cm="1">
        <f t="array" ref="N1523">MAX(IF((ProjectInfoTable[ProjectName]=ContinuousStatsTable[[#This Row],[ProjectName]]),(ProjectInfoTable[ProjectName]=ContinuousStatsTable[[#This Row],[ProjectName]])*ProjectInfoTable[NumberOfReplications]))</f>
        <v>40</v>
      </c>
      <c r="O1523" s="5" cm="1">
        <f t="array" ref="O152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523" s="5" cm="1">
        <f t="array" ref="P152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523" s="5" cm="1">
        <f t="array" ref="Q1523">MAX(IF((ProjectInfoTable[ProjectName]=ContinuousStatsTable[[#This Row],[ProjectName]]),(ProjectInfoTable[ProjectName]=ContinuousStatsTable[[#This Row],[ProjectName]])*ProjectInfoTable[ConfidenceInterval]))</f>
        <v>0.95</v>
      </c>
      <c r="R1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523" s="5" cm="1">
        <f t="array" ref="S1523">MIN(IF((ContinuousStatsTable[GroupByKey]=ContinuousStatsTable[[#This Row],[GroupByKey]]),(ContinuousStatsTable[GroupByKey]=ContinuousStatsTable[[#This Row],[GroupByKey]])*ContinuousStatsTable[Average]))</f>
        <v>2.6917362930432401E-2</v>
      </c>
      <c r="T1523" s="5" cm="1">
        <f t="array" ref="T1523">MAX(IF((ContinuousStatsTable[GroupByKey]=ContinuousStatsTable[[#This Row],[GroupByKey]]),(ContinuousStatsTable[GroupByKey]=ContinuousStatsTable[[#This Row],[GroupByKey]])*ContinuousStatsTable[Average]))</f>
        <v>0.16976135707510301</v>
      </c>
      <c r="U1523" s="5">
        <f>IF((ContinuousStatsTable[[#This Row],[RepsRequested]]&gt;1),ContinuousStatsTable[[#This Row],[HalfWidth]],ContinuousStatsTable[[#This Row],[BatchMeansHalfWidth]])</f>
        <v>9.6705244070255485E-3</v>
      </c>
    </row>
    <row r="1524" spans="1:21" x14ac:dyDescent="0.35">
      <c r="A1524" t="s">
        <v>68</v>
      </c>
      <c r="B1524" t="s">
        <v>70</v>
      </c>
      <c r="C1524">
        <v>34</v>
      </c>
      <c r="D1524" t="s">
        <v>112</v>
      </c>
      <c r="E1524" t="s">
        <v>103</v>
      </c>
      <c r="F1524" t="s">
        <v>102</v>
      </c>
      <c r="G1524">
        <v>3.7757733614486102</v>
      </c>
      <c r="H1524">
        <v>2E+20</v>
      </c>
      <c r="I1524">
        <v>0</v>
      </c>
      <c r="J1524">
        <v>24</v>
      </c>
      <c r="K1524">
        <v>4</v>
      </c>
      <c r="L1524">
        <v>0</v>
      </c>
      <c r="M152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524" s="5" cm="1">
        <f t="array" ref="N1524">MAX(IF((ProjectInfoTable[ProjectName]=ContinuousStatsTable[[#This Row],[ProjectName]]),(ProjectInfoTable[ProjectName]=ContinuousStatsTable[[#This Row],[ProjectName]])*ProjectInfoTable[NumberOfReplications]))</f>
        <v>40</v>
      </c>
      <c r="O1524" s="5" cm="1">
        <f t="array" ref="O152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524" s="5" cm="1">
        <f t="array" ref="P152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524" s="5" cm="1">
        <f t="array" ref="Q1524">MAX(IF((ProjectInfoTable[ProjectName]=ContinuousStatsTable[[#This Row],[ProjectName]]),(ProjectInfoTable[ProjectName]=ContinuousStatsTable[[#This Row],[ProjectName]])*ProjectInfoTable[ConfidenceInterval]))</f>
        <v>0.95</v>
      </c>
      <c r="R1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524" s="5" cm="1">
        <f t="array" ref="S1524">MIN(IF((ContinuousStatsTable[GroupByKey]=ContinuousStatsTable[[#This Row],[GroupByKey]]),(ContinuousStatsTable[GroupByKey]=ContinuousStatsTable[[#This Row],[GroupByKey]])*ContinuousStatsTable[Average]))</f>
        <v>1.2588231451035701</v>
      </c>
      <c r="T1524" s="5" cm="1">
        <f t="array" ref="T1524">MAX(IF((ContinuousStatsTable[GroupByKey]=ContinuousStatsTable[[#This Row],[GroupByKey]]),(ContinuousStatsTable[GroupByKey]=ContinuousStatsTable[[#This Row],[GroupByKey]])*ContinuousStatsTable[Average]))</f>
        <v>4.9134925203039197</v>
      </c>
      <c r="U1524" s="5">
        <f>IF((ContinuousStatsTable[[#This Row],[RepsRequested]]&gt;1),ContinuousStatsTable[[#This Row],[HalfWidth]],ContinuousStatsTable[[#This Row],[BatchMeansHalfWidth]])</f>
        <v>0.23893952850585826</v>
      </c>
    </row>
    <row r="1525" spans="1:21" x14ac:dyDescent="0.35">
      <c r="A1525" t="s">
        <v>68</v>
      </c>
      <c r="B1525" t="s">
        <v>70</v>
      </c>
      <c r="C1525">
        <v>34</v>
      </c>
      <c r="D1525" t="s">
        <v>112</v>
      </c>
      <c r="E1525" t="s">
        <v>104</v>
      </c>
      <c r="F1525" t="s">
        <v>102</v>
      </c>
      <c r="G1525">
        <v>41.074177896861201</v>
      </c>
      <c r="H1525">
        <v>2E+20</v>
      </c>
      <c r="I1525">
        <v>0</v>
      </c>
      <c r="J1525">
        <v>48</v>
      </c>
      <c r="K1525">
        <v>48</v>
      </c>
      <c r="L1525">
        <v>0</v>
      </c>
      <c r="M152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525" s="5" cm="1">
        <f t="array" ref="N1525">MAX(IF((ProjectInfoTable[ProjectName]=ContinuousStatsTable[[#This Row],[ProjectName]]),(ProjectInfoTable[ProjectName]=ContinuousStatsTable[[#This Row],[ProjectName]])*ProjectInfoTable[NumberOfReplications]))</f>
        <v>40</v>
      </c>
      <c r="O1525" s="5" cm="1">
        <f t="array" ref="O152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525" s="5" cm="1">
        <f t="array" ref="P152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525" s="5" cm="1">
        <f t="array" ref="Q1525">MAX(IF((ProjectInfoTable[ProjectName]=ContinuousStatsTable[[#This Row],[ProjectName]]),(ProjectInfoTable[ProjectName]=ContinuousStatsTable[[#This Row],[ProjectName]])*ProjectInfoTable[ConfidenceInterval]))</f>
        <v>0.95</v>
      </c>
      <c r="R1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525" s="5" cm="1">
        <f t="array" ref="S1525">MIN(IF((ContinuousStatsTable[GroupByKey]=ContinuousStatsTable[[#This Row],[GroupByKey]]),(ContinuousStatsTable[GroupByKey]=ContinuousStatsTable[[#This Row],[GroupByKey]])*ContinuousStatsTable[Average]))</f>
        <v>39.319148936170201</v>
      </c>
      <c r="T1525" s="5" cm="1">
        <f t="array" ref="T1525">MAX(IF((ContinuousStatsTable[GroupByKey]=ContinuousStatsTable[[#This Row],[GroupByKey]]),(ContinuousStatsTable[GroupByKey]=ContinuousStatsTable[[#This Row],[GroupByKey]])*ContinuousStatsTable[Average]))</f>
        <v>43.914893617021299</v>
      </c>
      <c r="U1525" s="5">
        <f>IF((ContinuousStatsTable[[#This Row],[RepsRequested]]&gt;1),ContinuousStatsTable[[#This Row],[HalfWidth]],ContinuousStatsTable[[#This Row],[BatchMeansHalfWidth]])</f>
        <v>0.37377625497939559</v>
      </c>
    </row>
    <row r="1526" spans="1:21" x14ac:dyDescent="0.35">
      <c r="A1526" t="s">
        <v>68</v>
      </c>
      <c r="B1526" t="s">
        <v>70</v>
      </c>
      <c r="C1526">
        <v>34</v>
      </c>
      <c r="D1526" t="s">
        <v>113</v>
      </c>
      <c r="E1526" t="s">
        <v>101</v>
      </c>
      <c r="F1526" t="s">
        <v>102</v>
      </c>
      <c r="G1526">
        <v>3.31868020072799E-2</v>
      </c>
      <c r="H1526">
        <v>9.3577927685213405E-3</v>
      </c>
      <c r="I1526">
        <v>0</v>
      </c>
      <c r="J1526">
        <v>0.66666666666666696</v>
      </c>
      <c r="K1526">
        <v>0</v>
      </c>
      <c r="L1526">
        <v>0</v>
      </c>
      <c r="M152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526" s="5" cm="1">
        <f t="array" ref="N1526">MAX(IF((ProjectInfoTable[ProjectName]=ContinuousStatsTable[[#This Row],[ProjectName]]),(ProjectInfoTable[ProjectName]=ContinuousStatsTable[[#This Row],[ProjectName]])*ProjectInfoTable[NumberOfReplications]))</f>
        <v>40</v>
      </c>
      <c r="O1526" s="5" cm="1">
        <f t="array" ref="O152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526" s="5" cm="1">
        <f t="array" ref="P152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526" s="5" cm="1">
        <f t="array" ref="Q1526">MAX(IF((ProjectInfoTable[ProjectName]=ContinuousStatsTable[[#This Row],[ProjectName]]),(ProjectInfoTable[ProjectName]=ContinuousStatsTable[[#This Row],[ProjectName]])*ProjectInfoTable[ConfidenceInterval]))</f>
        <v>0.95</v>
      </c>
      <c r="R1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526" s="5" cm="1">
        <f t="array" ref="S1526">MIN(IF((ContinuousStatsTable[GroupByKey]=ContinuousStatsTable[[#This Row],[GroupByKey]]),(ContinuousStatsTable[GroupByKey]=ContinuousStatsTable[[#This Row],[GroupByKey]])*ContinuousStatsTable[Average]))</f>
        <v>1.9285676078063401E-2</v>
      </c>
      <c r="T1526" s="5" cm="1">
        <f t="array" ref="T1526">MAX(IF((ContinuousStatsTable[GroupByKey]=ContinuousStatsTable[[#This Row],[GroupByKey]]),(ContinuousStatsTable[GroupByKey]=ContinuousStatsTable[[#This Row],[GroupByKey]])*ContinuousStatsTable[Average]))</f>
        <v>4.8625620211652898E-2</v>
      </c>
      <c r="U1526" s="5">
        <f>IF((ContinuousStatsTable[[#This Row],[RepsRequested]]&gt;1),ContinuousStatsTable[[#This Row],[HalfWidth]],ContinuousStatsTable[[#This Row],[BatchMeansHalfWidth]])</f>
        <v>2.3250169252848917E-3</v>
      </c>
    </row>
    <row r="1527" spans="1:21" x14ac:dyDescent="0.35">
      <c r="A1527" t="s">
        <v>68</v>
      </c>
      <c r="B1527" t="s">
        <v>70</v>
      </c>
      <c r="C1527">
        <v>34</v>
      </c>
      <c r="D1527" t="s">
        <v>113</v>
      </c>
      <c r="E1527" t="s">
        <v>103</v>
      </c>
      <c r="F1527" t="s">
        <v>102</v>
      </c>
      <c r="G1527">
        <v>1.19472487226208</v>
      </c>
      <c r="H1527">
        <v>0.33688053966676801</v>
      </c>
      <c r="I1527">
        <v>0</v>
      </c>
      <c r="J1527">
        <v>24</v>
      </c>
      <c r="K1527">
        <v>0</v>
      </c>
      <c r="L1527">
        <v>0</v>
      </c>
      <c r="M152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527" s="5" cm="1">
        <f t="array" ref="N1527">MAX(IF((ProjectInfoTable[ProjectName]=ContinuousStatsTable[[#This Row],[ProjectName]]),(ProjectInfoTable[ProjectName]=ContinuousStatsTable[[#This Row],[ProjectName]])*ProjectInfoTable[NumberOfReplications]))</f>
        <v>40</v>
      </c>
      <c r="O1527" s="5" cm="1">
        <f t="array" ref="O152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527" s="5" cm="1">
        <f t="array" ref="P152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527" s="5" cm="1">
        <f t="array" ref="Q1527">MAX(IF((ProjectInfoTable[ProjectName]=ContinuousStatsTable[[#This Row],[ProjectName]]),(ProjectInfoTable[ProjectName]=ContinuousStatsTable[[#This Row],[ProjectName]])*ProjectInfoTable[ConfidenceInterval]))</f>
        <v>0.95</v>
      </c>
      <c r="R1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527" s="5" cm="1">
        <f t="array" ref="S1527">MIN(IF((ContinuousStatsTable[GroupByKey]=ContinuousStatsTable[[#This Row],[GroupByKey]]),(ContinuousStatsTable[GroupByKey]=ContinuousStatsTable[[#This Row],[GroupByKey]])*ContinuousStatsTable[Average]))</f>
        <v>0.49501686695507002</v>
      </c>
      <c r="T1527" s="5" cm="1">
        <f t="array" ref="T1527">MAX(IF((ContinuousStatsTable[GroupByKey]=ContinuousStatsTable[[#This Row],[GroupByKey]]),(ContinuousStatsTable[GroupByKey]=ContinuousStatsTable[[#This Row],[GroupByKey]])*ContinuousStatsTable[Average]))</f>
        <v>1.34083283444468</v>
      </c>
      <c r="U1527" s="5">
        <f>IF((ContinuousStatsTable[[#This Row],[RepsRequested]]&gt;1),ContinuousStatsTable[[#This Row],[HalfWidth]],ContinuousStatsTable[[#This Row],[BatchMeansHalfWidth]])</f>
        <v>6.3703063430586918E-2</v>
      </c>
    </row>
    <row r="1528" spans="1:21" x14ac:dyDescent="0.35">
      <c r="A1528" t="s">
        <v>68</v>
      </c>
      <c r="B1528" t="s">
        <v>70</v>
      </c>
      <c r="C1528">
        <v>34</v>
      </c>
      <c r="D1528" t="s">
        <v>113</v>
      </c>
      <c r="E1528" t="s">
        <v>104</v>
      </c>
      <c r="F1528" t="s">
        <v>102</v>
      </c>
      <c r="G1528">
        <v>34.468085106383</v>
      </c>
      <c r="H1528">
        <v>2E+20</v>
      </c>
      <c r="I1528">
        <v>0</v>
      </c>
      <c r="J1528">
        <v>36</v>
      </c>
      <c r="K1528">
        <v>36</v>
      </c>
      <c r="L1528">
        <v>0</v>
      </c>
      <c r="M152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528" s="5" cm="1">
        <f t="array" ref="N1528">MAX(IF((ProjectInfoTable[ProjectName]=ContinuousStatsTable[[#This Row],[ProjectName]]),(ProjectInfoTable[ProjectName]=ContinuousStatsTable[[#This Row],[ProjectName]])*ProjectInfoTable[NumberOfReplications]))</f>
        <v>40</v>
      </c>
      <c r="O1528" s="5" cm="1">
        <f t="array" ref="O152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528" s="5" cm="1">
        <f t="array" ref="P152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528" s="5" cm="1">
        <f t="array" ref="Q1528">MAX(IF((ProjectInfoTable[ProjectName]=ContinuousStatsTable[[#This Row],[ProjectName]]),(ProjectInfoTable[ProjectName]=ContinuousStatsTable[[#This Row],[ProjectName]])*ProjectInfoTable[ConfidenceInterval]))</f>
        <v>0.95</v>
      </c>
      <c r="R1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528" s="5" cm="1">
        <f t="array" ref="S1528">MIN(IF((ContinuousStatsTable[GroupByKey]=ContinuousStatsTable[[#This Row],[GroupByKey]]),(ContinuousStatsTable[GroupByKey]=ContinuousStatsTable[[#This Row],[GroupByKey]])*ContinuousStatsTable[Average]))</f>
        <v>33.840029614371403</v>
      </c>
      <c r="T1528" s="5" cm="1">
        <f t="array" ref="T1528">MAX(IF((ContinuousStatsTable[GroupByKey]=ContinuousStatsTable[[#This Row],[GroupByKey]]),(ContinuousStatsTable[GroupByKey]=ContinuousStatsTable[[#This Row],[GroupByKey]])*ContinuousStatsTable[Average]))</f>
        <v>34.468085106383</v>
      </c>
      <c r="U1528" s="5">
        <f>IF((ContinuousStatsTable[[#This Row],[RepsRequested]]&gt;1),ContinuousStatsTable[[#This Row],[HalfWidth]],ContinuousStatsTable[[#This Row],[BatchMeansHalfWidth]])</f>
        <v>5.7059994756210479E-2</v>
      </c>
    </row>
    <row r="1529" spans="1:21" x14ac:dyDescent="0.35">
      <c r="A1529" t="s">
        <v>68</v>
      </c>
      <c r="B1529" t="s">
        <v>70</v>
      </c>
      <c r="C1529">
        <v>34</v>
      </c>
      <c r="D1529" t="s">
        <v>114</v>
      </c>
      <c r="E1529" t="s">
        <v>101</v>
      </c>
      <c r="F1529" t="s">
        <v>102</v>
      </c>
      <c r="G1529">
        <v>0.109026086921701</v>
      </c>
      <c r="H1529">
        <v>3.7683562468192398E-2</v>
      </c>
      <c r="I1529">
        <v>0</v>
      </c>
      <c r="J1529">
        <v>1</v>
      </c>
      <c r="K1529">
        <v>5.5555555555555601E-2</v>
      </c>
      <c r="L1529">
        <v>0</v>
      </c>
      <c r="M152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529" s="5" cm="1">
        <f t="array" ref="N1529">MAX(IF((ProjectInfoTable[ProjectName]=ContinuousStatsTable[[#This Row],[ProjectName]]),(ProjectInfoTable[ProjectName]=ContinuousStatsTable[[#This Row],[ProjectName]])*ProjectInfoTable[NumberOfReplications]))</f>
        <v>40</v>
      </c>
      <c r="O1529" s="5" cm="1">
        <f t="array" ref="O152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529" s="5" cm="1">
        <f t="array" ref="P152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529" s="5" cm="1">
        <f t="array" ref="Q1529">MAX(IF((ProjectInfoTable[ProjectName]=ContinuousStatsTable[[#This Row],[ProjectName]]),(ProjectInfoTable[ProjectName]=ContinuousStatsTable[[#This Row],[ProjectName]])*ProjectInfoTable[ConfidenceInterval]))</f>
        <v>0.95</v>
      </c>
      <c r="R1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529" s="5" cm="1">
        <f t="array" ref="S1529">MIN(IF((ContinuousStatsTable[GroupByKey]=ContinuousStatsTable[[#This Row],[GroupByKey]]),(ContinuousStatsTable[GroupByKey]=ContinuousStatsTable[[#This Row],[GroupByKey]])*ContinuousStatsTable[Average]))</f>
        <v>5.2407092959504499E-2</v>
      </c>
      <c r="T1529" s="5" cm="1">
        <f t="array" ref="T1529">MAX(IF((ContinuousStatsTable[GroupByKey]=ContinuousStatsTable[[#This Row],[GroupByKey]]),(ContinuousStatsTable[GroupByKey]=ContinuousStatsTable[[#This Row],[GroupByKey]])*ContinuousStatsTable[Average]))</f>
        <v>0.13103116230963199</v>
      </c>
      <c r="U1529" s="5">
        <f>IF((ContinuousStatsTable[[#This Row],[RepsRequested]]&gt;1),ContinuousStatsTable[[#This Row],[HalfWidth]],ContinuousStatsTable[[#This Row],[BatchMeansHalfWidth]])</f>
        <v>7.2364318332914495E-3</v>
      </c>
    </row>
    <row r="1530" spans="1:21" x14ac:dyDescent="0.35">
      <c r="A1530" t="s">
        <v>68</v>
      </c>
      <c r="B1530" t="s">
        <v>70</v>
      </c>
      <c r="C1530">
        <v>34</v>
      </c>
      <c r="D1530" t="s">
        <v>114</v>
      </c>
      <c r="E1530" t="s">
        <v>103</v>
      </c>
      <c r="F1530" t="s">
        <v>102</v>
      </c>
      <c r="G1530">
        <v>3.2995746196128102</v>
      </c>
      <c r="H1530">
        <v>0.95882143167254497</v>
      </c>
      <c r="I1530">
        <v>0</v>
      </c>
      <c r="J1530">
        <v>21</v>
      </c>
      <c r="K1530">
        <v>2</v>
      </c>
      <c r="L1530">
        <v>0</v>
      </c>
      <c r="M153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530" s="5" cm="1">
        <f t="array" ref="N1530">MAX(IF((ProjectInfoTable[ProjectName]=ContinuousStatsTable[[#This Row],[ProjectName]]),(ProjectInfoTable[ProjectName]=ContinuousStatsTable[[#This Row],[ProjectName]])*ProjectInfoTable[NumberOfReplications]))</f>
        <v>40</v>
      </c>
      <c r="O1530" s="5" cm="1">
        <f t="array" ref="O153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530" s="5" cm="1">
        <f t="array" ref="P153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530" s="5" cm="1">
        <f t="array" ref="Q1530">MAX(IF((ProjectInfoTable[ProjectName]=ContinuousStatsTable[[#This Row],[ProjectName]]),(ProjectInfoTable[ProjectName]=ContinuousStatsTable[[#This Row],[ProjectName]])*ProjectInfoTable[ConfidenceInterval]))</f>
        <v>0.95</v>
      </c>
      <c r="R1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530" s="5" cm="1">
        <f t="array" ref="S1530">MIN(IF((ContinuousStatsTable[GroupByKey]=ContinuousStatsTable[[#This Row],[GroupByKey]]),(ContinuousStatsTable[GroupByKey]=ContinuousStatsTable[[#This Row],[GroupByKey]])*ContinuousStatsTable[Average]))</f>
        <v>1.4135292926674801</v>
      </c>
      <c r="T1530" s="5" cm="1">
        <f t="array" ref="T1530">MAX(IF((ContinuousStatsTable[GroupByKey]=ContinuousStatsTable[[#This Row],[GroupByKey]]),(ContinuousStatsTable[GroupByKey]=ContinuousStatsTable[[#This Row],[GroupByKey]])*ContinuousStatsTable[Average]))</f>
        <v>3.63156438765147</v>
      </c>
      <c r="U1530" s="5">
        <f>IF((ContinuousStatsTable[[#This Row],[RepsRequested]]&gt;1),ContinuousStatsTable[[#This Row],[HalfWidth]],ContinuousStatsTable[[#This Row],[BatchMeansHalfWidth]])</f>
        <v>0.17088156037632463</v>
      </c>
    </row>
    <row r="1531" spans="1:21" x14ac:dyDescent="0.35">
      <c r="A1531" t="s">
        <v>68</v>
      </c>
      <c r="B1531" t="s">
        <v>70</v>
      </c>
      <c r="C1531">
        <v>34</v>
      </c>
      <c r="D1531" t="s">
        <v>114</v>
      </c>
      <c r="E1531" t="s">
        <v>104</v>
      </c>
      <c r="F1531" t="s">
        <v>102</v>
      </c>
      <c r="G1531">
        <v>33.808860238237202</v>
      </c>
      <c r="H1531">
        <v>2E+20</v>
      </c>
      <c r="I1531">
        <v>0</v>
      </c>
      <c r="J1531">
        <v>36</v>
      </c>
      <c r="K1531">
        <v>36</v>
      </c>
      <c r="L1531">
        <v>0</v>
      </c>
      <c r="M153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531" s="5" cm="1">
        <f t="array" ref="N1531">MAX(IF((ProjectInfoTable[ProjectName]=ContinuousStatsTable[[#This Row],[ProjectName]]),(ProjectInfoTable[ProjectName]=ContinuousStatsTable[[#This Row],[ProjectName]])*ProjectInfoTable[NumberOfReplications]))</f>
        <v>40</v>
      </c>
      <c r="O1531" s="5" cm="1">
        <f t="array" ref="O153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531" s="5" cm="1">
        <f t="array" ref="P153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531" s="5" cm="1">
        <f t="array" ref="Q1531">MAX(IF((ProjectInfoTable[ProjectName]=ContinuousStatsTable[[#This Row],[ProjectName]]),(ProjectInfoTable[ProjectName]=ContinuousStatsTable[[#This Row],[ProjectName]])*ProjectInfoTable[ConfidenceInterval]))</f>
        <v>0.95</v>
      </c>
      <c r="R1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531" s="5" cm="1">
        <f t="array" ref="S1531">MIN(IF((ContinuousStatsTable[GroupByKey]=ContinuousStatsTable[[#This Row],[GroupByKey]]),(ContinuousStatsTable[GroupByKey]=ContinuousStatsTable[[#This Row],[GroupByKey]])*ContinuousStatsTable[Average]))</f>
        <v>32.66897321215</v>
      </c>
      <c r="T1531" s="5" cm="1">
        <f t="array" ref="T1531">MAX(IF((ContinuousStatsTable[GroupByKey]=ContinuousStatsTable[[#This Row],[GroupByKey]]),(ContinuousStatsTable[GroupByKey]=ContinuousStatsTable[[#This Row],[GroupByKey]])*ContinuousStatsTable[Average]))</f>
        <v>34.468085106383</v>
      </c>
      <c r="U1531" s="5">
        <f>IF((ContinuousStatsTable[[#This Row],[RepsRequested]]&gt;1),ContinuousStatsTable[[#This Row],[HalfWidth]],ContinuousStatsTable[[#This Row],[BatchMeansHalfWidth]])</f>
        <v>0.15911903310216846</v>
      </c>
    </row>
    <row r="1532" spans="1:21" x14ac:dyDescent="0.35">
      <c r="A1532" t="s">
        <v>68</v>
      </c>
      <c r="B1532" t="s">
        <v>70</v>
      </c>
      <c r="C1532">
        <v>35</v>
      </c>
      <c r="D1532" t="s">
        <v>71</v>
      </c>
      <c r="E1532" t="s">
        <v>98</v>
      </c>
      <c r="F1532" t="s">
        <v>73</v>
      </c>
      <c r="G1532">
        <v>6.2991292252232198E-2</v>
      </c>
      <c r="H1532">
        <v>2E+20</v>
      </c>
      <c r="I1532">
        <v>0</v>
      </c>
      <c r="J1532">
        <v>4</v>
      </c>
      <c r="K1532">
        <v>0</v>
      </c>
      <c r="L1532">
        <v>0</v>
      </c>
      <c r="M153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532" s="5" cm="1">
        <f t="array" ref="N1532">MAX(IF((ProjectInfoTable[ProjectName]=ContinuousStatsTable[[#This Row],[ProjectName]]),(ProjectInfoTable[ProjectName]=ContinuousStatsTable[[#This Row],[ProjectName]])*ProjectInfoTable[NumberOfReplications]))</f>
        <v>40</v>
      </c>
      <c r="O1532" s="5" cm="1">
        <f t="array" ref="O153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532" s="5" cm="1">
        <f t="array" ref="P153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532" s="5" cm="1">
        <f t="array" ref="Q1532">MAX(IF((ProjectInfoTable[ProjectName]=ContinuousStatsTable[[#This Row],[ProjectName]]),(ProjectInfoTable[ProjectName]=ContinuousStatsTable[[#This Row],[ProjectName]])*ProjectInfoTable[ConfidenceInterval]))</f>
        <v>0.95</v>
      </c>
      <c r="R1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532" s="5" cm="1">
        <f t="array" ref="S1532">MIN(IF((ContinuousStatsTable[GroupByKey]=ContinuousStatsTable[[#This Row],[GroupByKey]]),(ContinuousStatsTable[GroupByKey]=ContinuousStatsTable[[#This Row],[GroupByKey]])*ContinuousStatsTable[Average]))</f>
        <v>0</v>
      </c>
      <c r="T1532" s="5" cm="1">
        <f t="array" ref="T1532">MAX(IF((ContinuousStatsTable[GroupByKey]=ContinuousStatsTable[[#This Row],[GroupByKey]]),(ContinuousStatsTable[GroupByKey]=ContinuousStatsTable[[#This Row],[GroupByKey]])*ContinuousStatsTable[Average]))</f>
        <v>0.39810019353189602</v>
      </c>
      <c r="U1532" s="5">
        <f>IF((ContinuousStatsTable[[#This Row],[RepsRequested]]&gt;1),ContinuousStatsTable[[#This Row],[HalfWidth]],ContinuousStatsTable[[#This Row],[BatchMeansHalfWidth]])</f>
        <v>3.517181568707349E-2</v>
      </c>
    </row>
    <row r="1533" spans="1:21" x14ac:dyDescent="0.35">
      <c r="A1533" t="s">
        <v>68</v>
      </c>
      <c r="B1533" t="s">
        <v>70</v>
      </c>
      <c r="C1533">
        <v>35</v>
      </c>
      <c r="D1533" t="s">
        <v>77</v>
      </c>
      <c r="E1533" t="s">
        <v>98</v>
      </c>
      <c r="F1533" t="s">
        <v>73</v>
      </c>
      <c r="G1533">
        <v>2.9719906705683501</v>
      </c>
      <c r="H1533">
        <v>2E+20</v>
      </c>
      <c r="I1533">
        <v>0</v>
      </c>
      <c r="J1533">
        <v>22</v>
      </c>
      <c r="K1533">
        <v>0</v>
      </c>
      <c r="L1533">
        <v>0</v>
      </c>
      <c r="M153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533" s="5" cm="1">
        <f t="array" ref="N1533">MAX(IF((ProjectInfoTable[ProjectName]=ContinuousStatsTable[[#This Row],[ProjectName]]),(ProjectInfoTable[ProjectName]=ContinuousStatsTable[[#This Row],[ProjectName]])*ProjectInfoTable[NumberOfReplications]))</f>
        <v>40</v>
      </c>
      <c r="O1533" s="5" cm="1">
        <f t="array" ref="O153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533" s="5" cm="1">
        <f t="array" ref="P153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533" s="5" cm="1">
        <f t="array" ref="Q1533">MAX(IF((ProjectInfoTable[ProjectName]=ContinuousStatsTable[[#This Row],[ProjectName]]),(ProjectInfoTable[ProjectName]=ContinuousStatsTable[[#This Row],[ProjectName]])*ProjectInfoTable[ConfidenceInterval]))</f>
        <v>0.95</v>
      </c>
      <c r="R1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533" s="5" cm="1">
        <f t="array" ref="S1533">MIN(IF((ContinuousStatsTable[GroupByKey]=ContinuousStatsTable[[#This Row],[GroupByKey]]),(ContinuousStatsTable[GroupByKey]=ContinuousStatsTable[[#This Row],[GroupByKey]])*ContinuousStatsTable[Average]))</f>
        <v>1.97697145350313</v>
      </c>
      <c r="T1533" s="5" cm="1">
        <f t="array" ref="T1533">MAX(IF((ContinuousStatsTable[GroupByKey]=ContinuousStatsTable[[#This Row],[GroupByKey]]),(ContinuousStatsTable[GroupByKey]=ContinuousStatsTable[[#This Row],[GroupByKey]])*ContinuousStatsTable[Average]))</f>
        <v>41.178919364966802</v>
      </c>
      <c r="U1533" s="5">
        <f>IF((ContinuousStatsTable[[#This Row],[RepsRequested]]&gt;1),ContinuousStatsTable[[#This Row],[HalfWidth]],ContinuousStatsTable[[#This Row],[BatchMeansHalfWidth]])</f>
        <v>3.4233048293887243</v>
      </c>
    </row>
    <row r="1534" spans="1:21" x14ac:dyDescent="0.35">
      <c r="A1534" t="s">
        <v>68</v>
      </c>
      <c r="B1534" t="s">
        <v>70</v>
      </c>
      <c r="C1534">
        <v>35</v>
      </c>
      <c r="D1534" t="s">
        <v>78</v>
      </c>
      <c r="E1534" t="s">
        <v>98</v>
      </c>
      <c r="F1534" t="s">
        <v>73</v>
      </c>
      <c r="G1534">
        <v>0.86921937620229195</v>
      </c>
      <c r="H1534">
        <v>2E+20</v>
      </c>
      <c r="I1534">
        <v>0</v>
      </c>
      <c r="J1534">
        <v>7</v>
      </c>
      <c r="K1534">
        <v>0</v>
      </c>
      <c r="L1534">
        <v>0</v>
      </c>
      <c r="M153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534" s="5" cm="1">
        <f t="array" ref="N1534">MAX(IF((ProjectInfoTable[ProjectName]=ContinuousStatsTable[[#This Row],[ProjectName]]),(ProjectInfoTable[ProjectName]=ContinuousStatsTable[[#This Row],[ProjectName]])*ProjectInfoTable[NumberOfReplications]))</f>
        <v>40</v>
      </c>
      <c r="O1534" s="5" cm="1">
        <f t="array" ref="O153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534" s="5" cm="1">
        <f t="array" ref="P153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534" s="5" cm="1">
        <f t="array" ref="Q1534">MAX(IF((ProjectInfoTable[ProjectName]=ContinuousStatsTable[[#This Row],[ProjectName]]),(ProjectInfoTable[ProjectName]=ContinuousStatsTable[[#This Row],[ProjectName]])*ProjectInfoTable[ConfidenceInterval]))</f>
        <v>0.95</v>
      </c>
      <c r="R1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534" s="5" cm="1">
        <f t="array" ref="S1534">MIN(IF((ContinuousStatsTable[GroupByKey]=ContinuousStatsTable[[#This Row],[GroupByKey]]),(ContinuousStatsTable[GroupByKey]=ContinuousStatsTable[[#This Row],[GroupByKey]])*ContinuousStatsTable[Average]))</f>
        <v>0.454771552839979</v>
      </c>
      <c r="T1534" s="5" cm="1">
        <f t="array" ref="T1534">MAX(IF((ContinuousStatsTable[GroupByKey]=ContinuousStatsTable[[#This Row],[GroupByKey]]),(ContinuousStatsTable[GroupByKey]=ContinuousStatsTable[[#This Row],[GroupByKey]])*ContinuousStatsTable[Average]))</f>
        <v>19.253696848776201</v>
      </c>
      <c r="U1534" s="5">
        <f>IF((ContinuousStatsTable[[#This Row],[RepsRequested]]&gt;1),ContinuousStatsTable[[#This Row],[HalfWidth]],ContinuousStatsTable[[#This Row],[BatchMeansHalfWidth]])</f>
        <v>1.1662037419143689</v>
      </c>
    </row>
    <row r="1535" spans="1:21" x14ac:dyDescent="0.35">
      <c r="A1535" t="s">
        <v>68</v>
      </c>
      <c r="B1535" t="s">
        <v>70</v>
      </c>
      <c r="C1535">
        <v>35</v>
      </c>
      <c r="D1535" t="s">
        <v>79</v>
      </c>
      <c r="E1535" t="s">
        <v>99</v>
      </c>
      <c r="F1535" t="s">
        <v>81</v>
      </c>
      <c r="G1535">
        <v>15.7068926335377</v>
      </c>
      <c r="H1535">
        <v>2E+20</v>
      </c>
      <c r="I1535">
        <v>3</v>
      </c>
      <c r="J1535">
        <v>41</v>
      </c>
      <c r="K1535">
        <v>7</v>
      </c>
      <c r="L1535">
        <v>0</v>
      </c>
      <c r="M153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535" s="5" cm="1">
        <f t="array" ref="N1535">MAX(IF((ProjectInfoTable[ProjectName]=ContinuousStatsTable[[#This Row],[ProjectName]]),(ProjectInfoTable[ProjectName]=ContinuousStatsTable[[#This Row],[ProjectName]])*ProjectInfoTable[NumberOfReplications]))</f>
        <v>40</v>
      </c>
      <c r="O1535" s="5" cm="1">
        <f t="array" ref="O153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535" s="5" cm="1">
        <f t="array" ref="P153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535" s="5" cm="1">
        <f t="array" ref="Q1535">MAX(IF((ProjectInfoTable[ProjectName]=ContinuousStatsTable[[#This Row],[ProjectName]]),(ProjectInfoTable[ProjectName]=ContinuousStatsTable[[#This Row],[ProjectName]])*ProjectInfoTable[ConfidenceInterval]))</f>
        <v>0.95</v>
      </c>
      <c r="R1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535" s="5" cm="1">
        <f t="array" ref="S1535">MIN(IF((ContinuousStatsTable[GroupByKey]=ContinuousStatsTable[[#This Row],[GroupByKey]]),(ContinuousStatsTable[GroupByKey]=ContinuousStatsTable[[#This Row],[GroupByKey]])*ContinuousStatsTable[Average]))</f>
        <v>13.1688445993387</v>
      </c>
      <c r="T1535" s="5" cm="1">
        <f t="array" ref="T1535">MAX(IF((ContinuousStatsTable[GroupByKey]=ContinuousStatsTable[[#This Row],[GroupByKey]]),(ContinuousStatsTable[GroupByKey]=ContinuousStatsTable[[#This Row],[GroupByKey]])*ContinuousStatsTable[Average]))</f>
        <v>68.135346638049199</v>
      </c>
      <c r="U1535" s="5">
        <f>IF((ContinuousStatsTable[[#This Row],[RepsRequested]]&gt;1),ContinuousStatsTable[[#This Row],[HalfWidth]],ContinuousStatsTable[[#This Row],[BatchMeansHalfWidth]])</f>
        <v>4.6926448559231861</v>
      </c>
    </row>
    <row r="1536" spans="1:21" x14ac:dyDescent="0.35">
      <c r="A1536" t="s">
        <v>68</v>
      </c>
      <c r="B1536" t="s">
        <v>70</v>
      </c>
      <c r="C1536">
        <v>35</v>
      </c>
      <c r="D1536" t="s">
        <v>87</v>
      </c>
      <c r="E1536" t="s">
        <v>98</v>
      </c>
      <c r="F1536" t="s">
        <v>73</v>
      </c>
      <c r="G1536">
        <v>0</v>
      </c>
      <c r="H1536">
        <v>2E+20</v>
      </c>
      <c r="I1536">
        <v>0</v>
      </c>
      <c r="J1536">
        <v>0</v>
      </c>
      <c r="K1536">
        <v>0</v>
      </c>
      <c r="L1536">
        <v>0</v>
      </c>
      <c r="M153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536" s="5" cm="1">
        <f t="array" ref="N1536">MAX(IF((ProjectInfoTable[ProjectName]=ContinuousStatsTable[[#This Row],[ProjectName]]),(ProjectInfoTable[ProjectName]=ContinuousStatsTable[[#This Row],[ProjectName]])*ProjectInfoTable[NumberOfReplications]))</f>
        <v>40</v>
      </c>
      <c r="O1536" s="5" cm="1">
        <f t="array" ref="O153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536" s="5" cm="1">
        <f t="array" ref="P153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536" s="5" cm="1">
        <f t="array" ref="Q1536">MAX(IF((ProjectInfoTable[ProjectName]=ContinuousStatsTable[[#This Row],[ProjectName]]),(ProjectInfoTable[ProjectName]=ContinuousStatsTable[[#This Row],[ProjectName]])*ProjectInfoTable[ConfidenceInterval]))</f>
        <v>0.95</v>
      </c>
      <c r="R1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536" s="5" cm="1">
        <f t="array" ref="S1536">MIN(IF((ContinuousStatsTable[GroupByKey]=ContinuousStatsTable[[#This Row],[GroupByKey]]),(ContinuousStatsTable[GroupByKey]=ContinuousStatsTable[[#This Row],[GroupByKey]])*ContinuousStatsTable[Average]))</f>
        <v>0</v>
      </c>
      <c r="T1536" s="5" cm="1">
        <f t="array" ref="T1536">MAX(IF((ContinuousStatsTable[GroupByKey]=ContinuousStatsTable[[#This Row],[GroupByKey]]),(ContinuousStatsTable[GroupByKey]=ContinuousStatsTable[[#This Row],[GroupByKey]])*ContinuousStatsTable[Average]))</f>
        <v>0.33740401833613798</v>
      </c>
      <c r="U1536" s="5">
        <f>IF((ContinuousStatsTable[[#This Row],[RepsRequested]]&gt;1),ContinuousStatsTable[[#This Row],[HalfWidth]],ContinuousStatsTable[[#This Row],[BatchMeansHalfWidth]])</f>
        <v>2.7365839349572658E-2</v>
      </c>
    </row>
    <row r="1537" spans="1:21" x14ac:dyDescent="0.35">
      <c r="A1537" t="s">
        <v>68</v>
      </c>
      <c r="B1537" t="s">
        <v>70</v>
      </c>
      <c r="C1537">
        <v>35</v>
      </c>
      <c r="D1537" t="s">
        <v>100</v>
      </c>
      <c r="E1537" t="s">
        <v>101</v>
      </c>
      <c r="F1537" t="s">
        <v>102</v>
      </c>
      <c r="G1537">
        <v>0.54521504633106999</v>
      </c>
      <c r="H1537">
        <v>2E+20</v>
      </c>
      <c r="I1537">
        <v>0</v>
      </c>
      <c r="J1537">
        <v>1</v>
      </c>
      <c r="K1537">
        <v>0.33333333333333298</v>
      </c>
      <c r="L1537">
        <v>0</v>
      </c>
      <c r="M153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537" s="5" cm="1">
        <f t="array" ref="N1537">MAX(IF((ProjectInfoTable[ProjectName]=ContinuousStatsTable[[#This Row],[ProjectName]]),(ProjectInfoTable[ProjectName]=ContinuousStatsTable[[#This Row],[ProjectName]])*ProjectInfoTable[NumberOfReplications]))</f>
        <v>40</v>
      </c>
      <c r="O1537" s="5" cm="1">
        <f t="array" ref="O153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537" s="5" cm="1">
        <f t="array" ref="P153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537" s="5" cm="1">
        <f t="array" ref="Q1537">MAX(IF((ProjectInfoTable[ProjectName]=ContinuousStatsTable[[#This Row],[ProjectName]]),(ProjectInfoTable[ProjectName]=ContinuousStatsTable[[#This Row],[ProjectName]])*ProjectInfoTable[ConfidenceInterval]))</f>
        <v>0.95</v>
      </c>
      <c r="R1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537" s="5" cm="1">
        <f t="array" ref="S1537">MIN(IF((ContinuousStatsTable[GroupByKey]=ContinuousStatsTable[[#This Row],[GroupByKey]]),(ContinuousStatsTable[GroupByKey]=ContinuousStatsTable[[#This Row],[GroupByKey]])*ContinuousStatsTable[Average]))</f>
        <v>0.460239554527484</v>
      </c>
      <c r="T1537" s="5" cm="1">
        <f t="array" ref="T1537">MAX(IF((ContinuousStatsTable[GroupByKey]=ContinuousStatsTable[[#This Row],[GroupByKey]]),(ContinuousStatsTable[GroupByKey]=ContinuousStatsTable[[#This Row],[GroupByKey]])*ContinuousStatsTable[Average]))</f>
        <v>1</v>
      </c>
      <c r="U1537" s="5">
        <f>IF((ContinuousStatsTable[[#This Row],[RepsRequested]]&gt;1),ContinuousStatsTable[[#This Row],[HalfWidth]],ContinuousStatsTable[[#This Row],[BatchMeansHalfWidth]])</f>
        <v>4.1864622421722578E-2</v>
      </c>
    </row>
    <row r="1538" spans="1:21" x14ac:dyDescent="0.35">
      <c r="A1538" t="s">
        <v>68</v>
      </c>
      <c r="B1538" t="s">
        <v>70</v>
      </c>
      <c r="C1538">
        <v>35</v>
      </c>
      <c r="D1538" t="s">
        <v>100</v>
      </c>
      <c r="E1538" t="s">
        <v>103</v>
      </c>
      <c r="F1538" t="s">
        <v>102</v>
      </c>
      <c r="G1538">
        <v>1.6356451389932101</v>
      </c>
      <c r="H1538">
        <v>2E+20</v>
      </c>
      <c r="I1538">
        <v>0</v>
      </c>
      <c r="J1538">
        <v>3</v>
      </c>
      <c r="K1538">
        <v>1</v>
      </c>
      <c r="L1538">
        <v>0</v>
      </c>
      <c r="M153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538" s="5" cm="1">
        <f t="array" ref="N1538">MAX(IF((ProjectInfoTable[ProjectName]=ContinuousStatsTable[[#This Row],[ProjectName]]),(ProjectInfoTable[ProjectName]=ContinuousStatsTable[[#This Row],[ProjectName]])*ProjectInfoTable[NumberOfReplications]))</f>
        <v>40</v>
      </c>
      <c r="O1538" s="5" cm="1">
        <f t="array" ref="O153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538" s="5" cm="1">
        <f t="array" ref="P153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538" s="5" cm="1">
        <f t="array" ref="Q1538">MAX(IF((ProjectInfoTable[ProjectName]=ContinuousStatsTable[[#This Row],[ProjectName]]),(ProjectInfoTable[ProjectName]=ContinuousStatsTable[[#This Row],[ProjectName]])*ProjectInfoTable[ConfidenceInterval]))</f>
        <v>0.95</v>
      </c>
      <c r="R1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538" s="5" cm="1">
        <f t="array" ref="S1538">MIN(IF((ContinuousStatsTable[GroupByKey]=ContinuousStatsTable[[#This Row],[GroupByKey]]),(ContinuousStatsTable[GroupByKey]=ContinuousStatsTable[[#This Row],[GroupByKey]])*ContinuousStatsTable[Average]))</f>
        <v>1.38071866358245</v>
      </c>
      <c r="T1538" s="5" cm="1">
        <f t="array" ref="T1538">MAX(IF((ContinuousStatsTable[GroupByKey]=ContinuousStatsTable[[#This Row],[GroupByKey]]),(ContinuousStatsTable[GroupByKey]=ContinuousStatsTable[[#This Row],[GroupByKey]])*ContinuousStatsTable[Average]))</f>
        <v>3</v>
      </c>
      <c r="U1538" s="5">
        <f>IF((ContinuousStatsTable[[#This Row],[RepsRequested]]&gt;1),ContinuousStatsTable[[#This Row],[HalfWidth]],ContinuousStatsTable[[#This Row],[BatchMeansHalfWidth]])</f>
        <v>0.1255938672651678</v>
      </c>
    </row>
    <row r="1539" spans="1:21" x14ac:dyDescent="0.35">
      <c r="A1539" t="s">
        <v>68</v>
      </c>
      <c r="B1539" t="s">
        <v>70</v>
      </c>
      <c r="C1539">
        <v>35</v>
      </c>
      <c r="D1539" t="s">
        <v>100</v>
      </c>
      <c r="E1539" t="s">
        <v>104</v>
      </c>
      <c r="F1539" t="s">
        <v>102</v>
      </c>
      <c r="G1539">
        <v>3</v>
      </c>
      <c r="H1539">
        <v>2E+20</v>
      </c>
      <c r="I1539">
        <v>3</v>
      </c>
      <c r="J1539">
        <v>3</v>
      </c>
      <c r="K1539">
        <v>3</v>
      </c>
      <c r="L1539">
        <v>0</v>
      </c>
      <c r="M153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539" s="5" cm="1">
        <f t="array" ref="N1539">MAX(IF((ProjectInfoTable[ProjectName]=ContinuousStatsTable[[#This Row],[ProjectName]]),(ProjectInfoTable[ProjectName]=ContinuousStatsTable[[#This Row],[ProjectName]])*ProjectInfoTable[NumberOfReplications]))</f>
        <v>40</v>
      </c>
      <c r="O1539" s="5" cm="1">
        <f t="array" ref="O1539">IFERROR(AVERAGE(IF((ContinuousStatsTable[GroupByKey]=ContinuousStatsTable[[#This Row],[GroupByKey]]),(ContinuousStatsTable[GroupByKey]=ContinuousStatsTable[[#This Row],[GroupByKey]])*ContinuousStatsTable[Average])),0)</f>
        <v>3</v>
      </c>
      <c r="P1539" s="5" cm="1">
        <f t="array" ref="P1539">IFERROR(_xlfn.STDEV.S(IF((ContinuousStatsTable[GroupByKey]=ContinuousStatsTable[[#This Row],[GroupByKey]]),(ContinuousStatsTable[GroupByKey]=ContinuousStatsTable[[#This Row],[GroupByKey]])*ContinuousStatsTable[Average])),0)</f>
        <v>0</v>
      </c>
      <c r="Q1539" s="5" cm="1">
        <f t="array" ref="Q1539">MAX(IF((ProjectInfoTable[ProjectName]=ContinuousStatsTable[[#This Row],[ProjectName]]),(ProjectInfoTable[ProjectName]=ContinuousStatsTable[[#This Row],[ProjectName]])*ProjectInfoTable[ConfidenceInterval]))</f>
        <v>0.95</v>
      </c>
      <c r="R1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9" s="5" cm="1">
        <f t="array" ref="S1539">MIN(IF((ContinuousStatsTable[GroupByKey]=ContinuousStatsTable[[#This Row],[GroupByKey]]),(ContinuousStatsTable[GroupByKey]=ContinuousStatsTable[[#This Row],[GroupByKey]])*ContinuousStatsTable[Average]))</f>
        <v>3</v>
      </c>
      <c r="T1539" s="5" cm="1">
        <f t="array" ref="T1539">MAX(IF((ContinuousStatsTable[GroupByKey]=ContinuousStatsTable[[#This Row],[GroupByKey]]),(ContinuousStatsTable[GroupByKey]=ContinuousStatsTable[[#This Row],[GroupByKey]])*ContinuousStatsTable[Average]))</f>
        <v>3</v>
      </c>
      <c r="U1539" s="5">
        <f>IF((ContinuousStatsTable[[#This Row],[RepsRequested]]&gt;1),ContinuousStatsTable[[#This Row],[HalfWidth]],ContinuousStatsTable[[#This Row],[BatchMeansHalfWidth]])</f>
        <v>0</v>
      </c>
    </row>
    <row r="1540" spans="1:21" x14ac:dyDescent="0.35">
      <c r="A1540" t="s">
        <v>68</v>
      </c>
      <c r="B1540" t="s">
        <v>70</v>
      </c>
      <c r="C1540">
        <v>35</v>
      </c>
      <c r="D1540" t="s">
        <v>105</v>
      </c>
      <c r="E1540" t="s">
        <v>101</v>
      </c>
      <c r="F1540" t="s">
        <v>102</v>
      </c>
      <c r="G1540">
        <v>0.59530896132111899</v>
      </c>
      <c r="H1540">
        <v>2E+20</v>
      </c>
      <c r="I1540">
        <v>0</v>
      </c>
      <c r="J1540">
        <v>1</v>
      </c>
      <c r="K1540">
        <v>1</v>
      </c>
      <c r="L1540">
        <v>0</v>
      </c>
      <c r="M154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540" s="5" cm="1">
        <f t="array" ref="N1540">MAX(IF((ProjectInfoTable[ProjectName]=ContinuousStatsTable[[#This Row],[ProjectName]]),(ProjectInfoTable[ProjectName]=ContinuousStatsTable[[#This Row],[ProjectName]])*ProjectInfoTable[NumberOfReplications]))</f>
        <v>40</v>
      </c>
      <c r="O1540" s="5" cm="1">
        <f t="array" ref="O154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540" s="5" cm="1">
        <f t="array" ref="P154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540" s="5" cm="1">
        <f t="array" ref="Q1540">MAX(IF((ProjectInfoTable[ProjectName]=ContinuousStatsTable[[#This Row],[ProjectName]]),(ProjectInfoTable[ProjectName]=ContinuousStatsTable[[#This Row],[ProjectName]])*ProjectInfoTable[ConfidenceInterval]))</f>
        <v>0.95</v>
      </c>
      <c r="R1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540" s="5" cm="1">
        <f t="array" ref="S1540">MIN(IF((ContinuousStatsTable[GroupByKey]=ContinuousStatsTable[[#This Row],[GroupByKey]]),(ContinuousStatsTable[GroupByKey]=ContinuousStatsTable[[#This Row],[GroupByKey]])*ContinuousStatsTable[Average]))</f>
        <v>0.51093143286290499</v>
      </c>
      <c r="T1540" s="5" cm="1">
        <f t="array" ref="T1540">MAX(IF((ContinuousStatsTable[GroupByKey]=ContinuousStatsTable[[#This Row],[GroupByKey]]),(ContinuousStatsTable[GroupByKey]=ContinuousStatsTable[[#This Row],[GroupByKey]])*ContinuousStatsTable[Average]))</f>
        <v>0.99324124232539002</v>
      </c>
      <c r="U1540" s="5">
        <f>IF((ContinuousStatsTable[[#This Row],[RepsRequested]]&gt;1),ContinuousStatsTable[[#This Row],[HalfWidth]],ContinuousStatsTable[[#This Row],[BatchMeansHalfWidth]])</f>
        <v>3.8036249547188657E-2</v>
      </c>
    </row>
    <row r="1541" spans="1:21" x14ac:dyDescent="0.35">
      <c r="A1541" t="s">
        <v>68</v>
      </c>
      <c r="B1541" t="s">
        <v>70</v>
      </c>
      <c r="C1541">
        <v>35</v>
      </c>
      <c r="D1541" t="s">
        <v>105</v>
      </c>
      <c r="E1541" t="s">
        <v>103</v>
      </c>
      <c r="F1541" t="s">
        <v>102</v>
      </c>
      <c r="G1541">
        <v>1.19061792264224</v>
      </c>
      <c r="H1541">
        <v>2E+20</v>
      </c>
      <c r="I1541">
        <v>0</v>
      </c>
      <c r="J1541">
        <v>2</v>
      </c>
      <c r="K1541">
        <v>2</v>
      </c>
      <c r="L1541">
        <v>0</v>
      </c>
      <c r="M154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541" s="5" cm="1">
        <f t="array" ref="N1541">MAX(IF((ProjectInfoTable[ProjectName]=ContinuousStatsTable[[#This Row],[ProjectName]]),(ProjectInfoTable[ProjectName]=ContinuousStatsTable[[#This Row],[ProjectName]])*ProjectInfoTable[NumberOfReplications]))</f>
        <v>40</v>
      </c>
      <c r="O1541" s="5" cm="1">
        <f t="array" ref="O154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541" s="5" cm="1">
        <f t="array" ref="P154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541" s="5" cm="1">
        <f t="array" ref="Q1541">MAX(IF((ProjectInfoTable[ProjectName]=ContinuousStatsTable[[#This Row],[ProjectName]]),(ProjectInfoTable[ProjectName]=ContinuousStatsTable[[#This Row],[ProjectName]])*ProjectInfoTable[ConfidenceInterval]))</f>
        <v>0.95</v>
      </c>
      <c r="R1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541" s="5" cm="1">
        <f t="array" ref="S1541">MIN(IF((ContinuousStatsTable[GroupByKey]=ContinuousStatsTable[[#This Row],[GroupByKey]]),(ContinuousStatsTable[GroupByKey]=ContinuousStatsTable[[#This Row],[GroupByKey]])*ContinuousStatsTable[Average]))</f>
        <v>1.02186286572581</v>
      </c>
      <c r="T1541" s="5" cm="1">
        <f t="array" ref="T1541">MAX(IF((ContinuousStatsTable[GroupByKey]=ContinuousStatsTable[[#This Row],[GroupByKey]]),(ContinuousStatsTable[GroupByKey]=ContinuousStatsTable[[#This Row],[GroupByKey]])*ContinuousStatsTable[Average]))</f>
        <v>1.98648248465078</v>
      </c>
      <c r="U1541" s="5">
        <f>IF((ContinuousStatsTable[[#This Row],[RepsRequested]]&gt;1),ContinuousStatsTable[[#This Row],[HalfWidth]],ContinuousStatsTable[[#This Row],[BatchMeansHalfWidth]])</f>
        <v>7.6072499094375606E-2</v>
      </c>
    </row>
    <row r="1542" spans="1:21" x14ac:dyDescent="0.35">
      <c r="A1542" t="s">
        <v>68</v>
      </c>
      <c r="B1542" t="s">
        <v>70</v>
      </c>
      <c r="C1542">
        <v>35</v>
      </c>
      <c r="D1542" t="s">
        <v>105</v>
      </c>
      <c r="E1542" t="s">
        <v>104</v>
      </c>
      <c r="F1542" t="s">
        <v>102</v>
      </c>
      <c r="G1542">
        <v>2</v>
      </c>
      <c r="H1542">
        <v>2E+20</v>
      </c>
      <c r="I1542">
        <v>2</v>
      </c>
      <c r="J1542">
        <v>2</v>
      </c>
      <c r="K1542">
        <v>2</v>
      </c>
      <c r="L1542">
        <v>0</v>
      </c>
      <c r="M154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542" s="5" cm="1">
        <f t="array" ref="N1542">MAX(IF((ProjectInfoTable[ProjectName]=ContinuousStatsTable[[#This Row],[ProjectName]]),(ProjectInfoTable[ProjectName]=ContinuousStatsTable[[#This Row],[ProjectName]])*ProjectInfoTable[NumberOfReplications]))</f>
        <v>40</v>
      </c>
      <c r="O1542" s="5" cm="1">
        <f t="array" ref="O1542">IFERROR(AVERAGE(IF((ContinuousStatsTable[GroupByKey]=ContinuousStatsTable[[#This Row],[GroupByKey]]),(ContinuousStatsTable[GroupByKey]=ContinuousStatsTable[[#This Row],[GroupByKey]])*ContinuousStatsTable[Average])),0)</f>
        <v>2</v>
      </c>
      <c r="P1542" s="5" cm="1">
        <f t="array" ref="P1542">IFERROR(_xlfn.STDEV.S(IF((ContinuousStatsTable[GroupByKey]=ContinuousStatsTable[[#This Row],[GroupByKey]]),(ContinuousStatsTable[GroupByKey]=ContinuousStatsTable[[#This Row],[GroupByKey]])*ContinuousStatsTable[Average])),0)</f>
        <v>0</v>
      </c>
      <c r="Q1542" s="5" cm="1">
        <f t="array" ref="Q1542">MAX(IF((ProjectInfoTable[ProjectName]=ContinuousStatsTable[[#This Row],[ProjectName]]),(ProjectInfoTable[ProjectName]=ContinuousStatsTable[[#This Row],[ProjectName]])*ProjectInfoTable[ConfidenceInterval]))</f>
        <v>0.95</v>
      </c>
      <c r="R1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2" s="5" cm="1">
        <f t="array" ref="S1542">MIN(IF((ContinuousStatsTable[GroupByKey]=ContinuousStatsTable[[#This Row],[GroupByKey]]),(ContinuousStatsTable[GroupByKey]=ContinuousStatsTable[[#This Row],[GroupByKey]])*ContinuousStatsTable[Average]))</f>
        <v>2</v>
      </c>
      <c r="T1542" s="5" cm="1">
        <f t="array" ref="T1542">MAX(IF((ContinuousStatsTable[GroupByKey]=ContinuousStatsTable[[#This Row],[GroupByKey]]),(ContinuousStatsTable[GroupByKey]=ContinuousStatsTable[[#This Row],[GroupByKey]])*ContinuousStatsTable[Average]))</f>
        <v>2</v>
      </c>
      <c r="U1542" s="5">
        <f>IF((ContinuousStatsTable[[#This Row],[RepsRequested]]&gt;1),ContinuousStatsTable[[#This Row],[HalfWidth]],ContinuousStatsTable[[#This Row],[BatchMeansHalfWidth]])</f>
        <v>0</v>
      </c>
    </row>
    <row r="1543" spans="1:21" x14ac:dyDescent="0.35">
      <c r="A1543" t="s">
        <v>68</v>
      </c>
      <c r="B1543" t="s">
        <v>70</v>
      </c>
      <c r="C1543">
        <v>35</v>
      </c>
      <c r="D1543" t="s">
        <v>106</v>
      </c>
      <c r="E1543" t="s">
        <v>101</v>
      </c>
      <c r="F1543" t="s">
        <v>102</v>
      </c>
      <c r="G1543">
        <v>1.4048189417398899E-2</v>
      </c>
      <c r="H1543">
        <v>2E+20</v>
      </c>
      <c r="I1543">
        <v>0</v>
      </c>
      <c r="J1543">
        <v>1</v>
      </c>
      <c r="K1543">
        <v>0</v>
      </c>
      <c r="L1543">
        <v>0</v>
      </c>
      <c r="M154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543" s="5" cm="1">
        <f t="array" ref="N1543">MAX(IF((ProjectInfoTable[ProjectName]=ContinuousStatsTable[[#This Row],[ProjectName]]),(ProjectInfoTable[ProjectName]=ContinuousStatsTable[[#This Row],[ProjectName]])*ProjectInfoTable[NumberOfReplications]))</f>
        <v>40</v>
      </c>
      <c r="O1543" s="5" cm="1">
        <f t="array" ref="O154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543" s="5" cm="1">
        <f t="array" ref="P154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543" s="5" cm="1">
        <f t="array" ref="Q1543">MAX(IF((ProjectInfoTable[ProjectName]=ContinuousStatsTable[[#This Row],[ProjectName]]),(ProjectInfoTable[ProjectName]=ContinuousStatsTable[[#This Row],[ProjectName]])*ProjectInfoTable[ConfidenceInterval]))</f>
        <v>0.95</v>
      </c>
      <c r="R1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543" s="5" cm="1">
        <f t="array" ref="S1543">MIN(IF((ContinuousStatsTable[GroupByKey]=ContinuousStatsTable[[#This Row],[GroupByKey]]),(ContinuousStatsTable[GroupByKey]=ContinuousStatsTable[[#This Row],[GroupByKey]])*ContinuousStatsTable[Average]))</f>
        <v>1.4048189417398899E-2</v>
      </c>
      <c r="T1543" s="5" cm="1">
        <f t="array" ref="T1543">MAX(IF((ContinuousStatsTable[GroupByKey]=ContinuousStatsTable[[#This Row],[GroupByKey]]),(ContinuousStatsTable[GroupByKey]=ContinuousStatsTable[[#This Row],[GroupByKey]])*ContinuousStatsTable[Average]))</f>
        <v>4.5875370133509598E-2</v>
      </c>
      <c r="U1543" s="5">
        <f>IF((ContinuousStatsTable[[#This Row],[RepsRequested]]&gt;1),ContinuousStatsTable[[#This Row],[HalfWidth]],ContinuousStatsTable[[#This Row],[BatchMeansHalfWidth]])</f>
        <v>2.1678538559285762E-3</v>
      </c>
    </row>
    <row r="1544" spans="1:21" x14ac:dyDescent="0.35">
      <c r="A1544" t="s">
        <v>68</v>
      </c>
      <c r="B1544" t="s">
        <v>70</v>
      </c>
      <c r="C1544">
        <v>35</v>
      </c>
      <c r="D1544" t="s">
        <v>106</v>
      </c>
      <c r="E1544" t="s">
        <v>103</v>
      </c>
      <c r="F1544" t="s">
        <v>102</v>
      </c>
      <c r="G1544">
        <v>1.4048189417398899E-2</v>
      </c>
      <c r="H1544">
        <v>2E+20</v>
      </c>
      <c r="I1544">
        <v>0</v>
      </c>
      <c r="J1544">
        <v>1</v>
      </c>
      <c r="K1544">
        <v>0</v>
      </c>
      <c r="L1544">
        <v>0</v>
      </c>
      <c r="M154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544" s="5" cm="1">
        <f t="array" ref="N1544">MAX(IF((ProjectInfoTable[ProjectName]=ContinuousStatsTable[[#This Row],[ProjectName]]),(ProjectInfoTable[ProjectName]=ContinuousStatsTable[[#This Row],[ProjectName]])*ProjectInfoTable[NumberOfReplications]))</f>
        <v>40</v>
      </c>
      <c r="O1544" s="5" cm="1">
        <f t="array" ref="O154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544" s="5" cm="1">
        <f t="array" ref="P154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544" s="5" cm="1">
        <f t="array" ref="Q1544">MAX(IF((ProjectInfoTable[ProjectName]=ContinuousStatsTable[[#This Row],[ProjectName]]),(ProjectInfoTable[ProjectName]=ContinuousStatsTable[[#This Row],[ProjectName]])*ProjectInfoTable[ConfidenceInterval]))</f>
        <v>0.95</v>
      </c>
      <c r="R1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544" s="5" cm="1">
        <f t="array" ref="S1544">MIN(IF((ContinuousStatsTable[GroupByKey]=ContinuousStatsTable[[#This Row],[GroupByKey]]),(ContinuousStatsTable[GroupByKey]=ContinuousStatsTable[[#This Row],[GroupByKey]])*ContinuousStatsTable[Average]))</f>
        <v>1.4048189417398899E-2</v>
      </c>
      <c r="T1544" s="5" cm="1">
        <f t="array" ref="T1544">MAX(IF((ContinuousStatsTable[GroupByKey]=ContinuousStatsTable[[#This Row],[GroupByKey]]),(ContinuousStatsTable[GroupByKey]=ContinuousStatsTable[[#This Row],[GroupByKey]])*ContinuousStatsTable[Average]))</f>
        <v>4.5875370133509598E-2</v>
      </c>
      <c r="U1544" s="5">
        <f>IF((ContinuousStatsTable[[#This Row],[RepsRequested]]&gt;1),ContinuousStatsTable[[#This Row],[HalfWidth]],ContinuousStatsTable[[#This Row],[BatchMeansHalfWidth]])</f>
        <v>2.1678538559285762E-3</v>
      </c>
    </row>
    <row r="1545" spans="1:21" x14ac:dyDescent="0.35">
      <c r="A1545" t="s">
        <v>68</v>
      </c>
      <c r="B1545" t="s">
        <v>70</v>
      </c>
      <c r="C1545">
        <v>35</v>
      </c>
      <c r="D1545" t="s">
        <v>106</v>
      </c>
      <c r="E1545" t="s">
        <v>104</v>
      </c>
      <c r="F1545" t="s">
        <v>102</v>
      </c>
      <c r="G1545">
        <v>1</v>
      </c>
      <c r="H1545">
        <v>2E+20</v>
      </c>
      <c r="I1545">
        <v>1</v>
      </c>
      <c r="J1545">
        <v>1</v>
      </c>
      <c r="K1545">
        <v>1</v>
      </c>
      <c r="L1545">
        <v>0</v>
      </c>
      <c r="M154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545" s="5" cm="1">
        <f t="array" ref="N1545">MAX(IF((ProjectInfoTable[ProjectName]=ContinuousStatsTable[[#This Row],[ProjectName]]),(ProjectInfoTable[ProjectName]=ContinuousStatsTable[[#This Row],[ProjectName]])*ProjectInfoTable[NumberOfReplications]))</f>
        <v>40</v>
      </c>
      <c r="O1545" s="5" cm="1">
        <f t="array" ref="O1545">IFERROR(AVERAGE(IF((ContinuousStatsTable[GroupByKey]=ContinuousStatsTable[[#This Row],[GroupByKey]]),(ContinuousStatsTable[GroupByKey]=ContinuousStatsTable[[#This Row],[GroupByKey]])*ContinuousStatsTable[Average])),0)</f>
        <v>1</v>
      </c>
      <c r="P1545" s="5" cm="1">
        <f t="array" ref="P1545">IFERROR(_xlfn.STDEV.S(IF((ContinuousStatsTable[GroupByKey]=ContinuousStatsTable[[#This Row],[GroupByKey]]),(ContinuousStatsTable[GroupByKey]=ContinuousStatsTable[[#This Row],[GroupByKey]])*ContinuousStatsTable[Average])),0)</f>
        <v>0</v>
      </c>
      <c r="Q1545" s="5" cm="1">
        <f t="array" ref="Q1545">MAX(IF((ProjectInfoTable[ProjectName]=ContinuousStatsTable[[#This Row],[ProjectName]]),(ProjectInfoTable[ProjectName]=ContinuousStatsTable[[#This Row],[ProjectName]])*ProjectInfoTable[ConfidenceInterval]))</f>
        <v>0.95</v>
      </c>
      <c r="R1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5" s="5" cm="1">
        <f t="array" ref="S1545">MIN(IF((ContinuousStatsTable[GroupByKey]=ContinuousStatsTable[[#This Row],[GroupByKey]]),(ContinuousStatsTable[GroupByKey]=ContinuousStatsTable[[#This Row],[GroupByKey]])*ContinuousStatsTable[Average]))</f>
        <v>1</v>
      </c>
      <c r="T1545" s="5" cm="1">
        <f t="array" ref="T1545">MAX(IF((ContinuousStatsTable[GroupByKey]=ContinuousStatsTable[[#This Row],[GroupByKey]]),(ContinuousStatsTable[GroupByKey]=ContinuousStatsTable[[#This Row],[GroupByKey]])*ContinuousStatsTable[Average]))</f>
        <v>1</v>
      </c>
      <c r="U1545" s="5">
        <f>IF((ContinuousStatsTable[[#This Row],[RepsRequested]]&gt;1),ContinuousStatsTable[[#This Row],[HalfWidth]],ContinuousStatsTable[[#This Row],[BatchMeansHalfWidth]])</f>
        <v>0</v>
      </c>
    </row>
    <row r="1546" spans="1:21" x14ac:dyDescent="0.35">
      <c r="A1546" t="s">
        <v>68</v>
      </c>
      <c r="B1546" t="s">
        <v>70</v>
      </c>
      <c r="C1546">
        <v>35</v>
      </c>
      <c r="D1546" t="s">
        <v>88</v>
      </c>
      <c r="E1546" t="s">
        <v>98</v>
      </c>
      <c r="F1546" t="s">
        <v>73</v>
      </c>
      <c r="G1546">
        <v>0</v>
      </c>
      <c r="H1546">
        <v>2E+20</v>
      </c>
      <c r="I1546">
        <v>0</v>
      </c>
      <c r="J1546">
        <v>0</v>
      </c>
      <c r="K1546">
        <v>0</v>
      </c>
      <c r="L1546">
        <v>0</v>
      </c>
      <c r="M154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546" s="5" cm="1">
        <f t="array" ref="N1546">MAX(IF((ProjectInfoTable[ProjectName]=ContinuousStatsTable[[#This Row],[ProjectName]]),(ProjectInfoTable[ProjectName]=ContinuousStatsTable[[#This Row],[ProjectName]])*ProjectInfoTable[NumberOfReplications]))</f>
        <v>40</v>
      </c>
      <c r="O1546" s="5" cm="1">
        <f t="array" ref="O1546">IFERROR(AVERAGE(IF((ContinuousStatsTable[GroupByKey]=ContinuousStatsTable[[#This Row],[GroupByKey]]),(ContinuousStatsTable[GroupByKey]=ContinuousStatsTable[[#This Row],[GroupByKey]])*ContinuousStatsTable[Average])),0)</f>
        <v>0</v>
      </c>
      <c r="P1546" s="5" cm="1">
        <f t="array" ref="P1546">IFERROR(_xlfn.STDEV.S(IF((ContinuousStatsTable[GroupByKey]=ContinuousStatsTable[[#This Row],[GroupByKey]]),(ContinuousStatsTable[GroupByKey]=ContinuousStatsTable[[#This Row],[GroupByKey]])*ContinuousStatsTable[Average])),0)</f>
        <v>0</v>
      </c>
      <c r="Q1546" s="5" cm="1">
        <f t="array" ref="Q1546">MAX(IF((ProjectInfoTable[ProjectName]=ContinuousStatsTable[[#This Row],[ProjectName]]),(ProjectInfoTable[ProjectName]=ContinuousStatsTable[[#This Row],[ProjectName]])*ProjectInfoTable[ConfidenceInterval]))</f>
        <v>0.95</v>
      </c>
      <c r="R1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6" s="5" cm="1">
        <f t="array" ref="S1546">MIN(IF((ContinuousStatsTable[GroupByKey]=ContinuousStatsTable[[#This Row],[GroupByKey]]),(ContinuousStatsTable[GroupByKey]=ContinuousStatsTable[[#This Row],[GroupByKey]])*ContinuousStatsTable[Average]))</f>
        <v>0</v>
      </c>
      <c r="T1546" s="5" cm="1">
        <f t="array" ref="T1546">MAX(IF((ContinuousStatsTable[GroupByKey]=ContinuousStatsTable[[#This Row],[GroupByKey]]),(ContinuousStatsTable[GroupByKey]=ContinuousStatsTable[[#This Row],[GroupByKey]])*ContinuousStatsTable[Average]))</f>
        <v>0</v>
      </c>
      <c r="U1546" s="5">
        <f>IF((ContinuousStatsTable[[#This Row],[RepsRequested]]&gt;1),ContinuousStatsTable[[#This Row],[HalfWidth]],ContinuousStatsTable[[#This Row],[BatchMeansHalfWidth]])</f>
        <v>0</v>
      </c>
    </row>
    <row r="1547" spans="1:21" x14ac:dyDescent="0.35">
      <c r="A1547" t="s">
        <v>68</v>
      </c>
      <c r="B1547" t="s">
        <v>70</v>
      </c>
      <c r="C1547">
        <v>35</v>
      </c>
      <c r="D1547" t="s">
        <v>89</v>
      </c>
      <c r="E1547" t="s">
        <v>98</v>
      </c>
      <c r="F1547" t="s">
        <v>73</v>
      </c>
      <c r="G1547">
        <v>0.204887090690615</v>
      </c>
      <c r="H1547">
        <v>2E+20</v>
      </c>
      <c r="I1547">
        <v>0</v>
      </c>
      <c r="J1547">
        <v>8</v>
      </c>
      <c r="K1547">
        <v>0</v>
      </c>
      <c r="L1547">
        <v>0</v>
      </c>
      <c r="M154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547" s="5" cm="1">
        <f t="array" ref="N1547">MAX(IF((ProjectInfoTable[ProjectName]=ContinuousStatsTable[[#This Row],[ProjectName]]),(ProjectInfoTable[ProjectName]=ContinuousStatsTable[[#This Row],[ProjectName]])*ProjectInfoTable[NumberOfReplications]))</f>
        <v>40</v>
      </c>
      <c r="O1547" s="5" cm="1">
        <f t="array" ref="O154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547" s="5" cm="1">
        <f t="array" ref="P154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547" s="5" cm="1">
        <f t="array" ref="Q1547">MAX(IF((ProjectInfoTable[ProjectName]=ContinuousStatsTable[[#This Row],[ProjectName]]),(ProjectInfoTable[ProjectName]=ContinuousStatsTable[[#This Row],[ProjectName]])*ProjectInfoTable[ConfidenceInterval]))</f>
        <v>0.95</v>
      </c>
      <c r="R1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547" s="5" cm="1">
        <f t="array" ref="S1547">MIN(IF((ContinuousStatsTable[GroupByKey]=ContinuousStatsTable[[#This Row],[GroupByKey]]),(ContinuousStatsTable[GroupByKey]=ContinuousStatsTable[[#This Row],[GroupByKey]])*ContinuousStatsTable[Average]))</f>
        <v>0.204887090690615</v>
      </c>
      <c r="T1547" s="5" cm="1">
        <f t="array" ref="T1547">MAX(IF((ContinuousStatsTable[GroupByKey]=ContinuousStatsTable[[#This Row],[GroupByKey]]),(ContinuousStatsTable[GroupByKey]=ContinuousStatsTable[[#This Row],[GroupByKey]])*ContinuousStatsTable[Average]))</f>
        <v>0.964264608806778</v>
      </c>
      <c r="U1547" s="5">
        <f>IF((ContinuousStatsTable[[#This Row],[RepsRequested]]&gt;1),ContinuousStatsTable[[#This Row],[HalfWidth]],ContinuousStatsTable[[#This Row],[BatchMeansHalfWidth]])</f>
        <v>4.9144138657566706E-2</v>
      </c>
    </row>
    <row r="1548" spans="1:21" x14ac:dyDescent="0.35">
      <c r="A1548" t="s">
        <v>68</v>
      </c>
      <c r="B1548" t="s">
        <v>70</v>
      </c>
      <c r="C1548">
        <v>35</v>
      </c>
      <c r="D1548" t="s">
        <v>107</v>
      </c>
      <c r="E1548" t="s">
        <v>101</v>
      </c>
      <c r="F1548" t="s">
        <v>102</v>
      </c>
      <c r="G1548">
        <v>5.37537032568541E-2</v>
      </c>
      <c r="H1548">
        <v>2E+20</v>
      </c>
      <c r="I1548">
        <v>0</v>
      </c>
      <c r="J1548">
        <v>1</v>
      </c>
      <c r="K1548">
        <v>0</v>
      </c>
      <c r="L1548">
        <v>0</v>
      </c>
      <c r="M154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548" s="5" cm="1">
        <f t="array" ref="N1548">MAX(IF((ProjectInfoTable[ProjectName]=ContinuousStatsTable[[#This Row],[ProjectName]]),(ProjectInfoTable[ProjectName]=ContinuousStatsTable[[#This Row],[ProjectName]])*ProjectInfoTable[NumberOfReplications]))</f>
        <v>40</v>
      </c>
      <c r="O1548" s="5" cm="1">
        <f t="array" ref="O154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548" s="5" cm="1">
        <f t="array" ref="P154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548" s="5" cm="1">
        <f t="array" ref="Q1548">MAX(IF((ProjectInfoTable[ProjectName]=ContinuousStatsTable[[#This Row],[ProjectName]]),(ProjectInfoTable[ProjectName]=ContinuousStatsTable[[#This Row],[ProjectName]])*ProjectInfoTable[ConfidenceInterval]))</f>
        <v>0.95</v>
      </c>
      <c r="R1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548" s="5" cm="1">
        <f t="array" ref="S1548">MIN(IF((ContinuousStatsTable[GroupByKey]=ContinuousStatsTable[[#This Row],[GroupByKey]]),(ContinuousStatsTable[GroupByKey]=ContinuousStatsTable[[#This Row],[GroupByKey]])*ContinuousStatsTable[Average]))</f>
        <v>5.37537032568541E-2</v>
      </c>
      <c r="T1548" s="5" cm="1">
        <f t="array" ref="T1548">MAX(IF((ContinuousStatsTable[GroupByKey]=ContinuousStatsTable[[#This Row],[GroupByKey]]),(ContinuousStatsTable[GroupByKey]=ContinuousStatsTable[[#This Row],[GroupByKey]])*ContinuousStatsTable[Average]))</f>
        <v>0.25294900578934798</v>
      </c>
      <c r="U1548" s="5">
        <f>IF((ContinuousStatsTable[[#This Row],[RepsRequested]]&gt;1),ContinuousStatsTable[[#This Row],[HalfWidth]],ContinuousStatsTable[[#This Row],[BatchMeansHalfWidth]])</f>
        <v>1.2546446473909312E-2</v>
      </c>
    </row>
    <row r="1549" spans="1:21" x14ac:dyDescent="0.35">
      <c r="A1549" t="s">
        <v>68</v>
      </c>
      <c r="B1549" t="s">
        <v>70</v>
      </c>
      <c r="C1549">
        <v>35</v>
      </c>
      <c r="D1549" t="s">
        <v>107</v>
      </c>
      <c r="E1549" t="s">
        <v>103</v>
      </c>
      <c r="F1549" t="s">
        <v>102</v>
      </c>
      <c r="G1549">
        <v>0.10750740651370801</v>
      </c>
      <c r="H1549">
        <v>2E+20</v>
      </c>
      <c r="I1549">
        <v>0</v>
      </c>
      <c r="J1549">
        <v>2</v>
      </c>
      <c r="K1549">
        <v>0</v>
      </c>
      <c r="L1549">
        <v>0</v>
      </c>
      <c r="M154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549" s="5" cm="1">
        <f t="array" ref="N1549">MAX(IF((ProjectInfoTable[ProjectName]=ContinuousStatsTable[[#This Row],[ProjectName]]),(ProjectInfoTable[ProjectName]=ContinuousStatsTable[[#This Row],[ProjectName]])*ProjectInfoTable[NumberOfReplications]))</f>
        <v>40</v>
      </c>
      <c r="O1549" s="5" cm="1">
        <f t="array" ref="O154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549" s="5" cm="1">
        <f t="array" ref="P154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549" s="5" cm="1">
        <f t="array" ref="Q1549">MAX(IF((ProjectInfoTable[ProjectName]=ContinuousStatsTable[[#This Row],[ProjectName]]),(ProjectInfoTable[ProjectName]=ContinuousStatsTable[[#This Row],[ProjectName]])*ProjectInfoTable[ConfidenceInterval]))</f>
        <v>0.95</v>
      </c>
      <c r="R1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549" s="5" cm="1">
        <f t="array" ref="S1549">MIN(IF((ContinuousStatsTable[GroupByKey]=ContinuousStatsTable[[#This Row],[GroupByKey]]),(ContinuousStatsTable[GroupByKey]=ContinuousStatsTable[[#This Row],[GroupByKey]])*ContinuousStatsTable[Average]))</f>
        <v>0.10750740651370801</v>
      </c>
      <c r="T1549" s="5" cm="1">
        <f t="array" ref="T1549">MAX(IF((ContinuousStatsTable[GroupByKey]=ContinuousStatsTable[[#This Row],[GroupByKey]]),(ContinuousStatsTable[GroupByKey]=ContinuousStatsTable[[#This Row],[GroupByKey]])*ContinuousStatsTable[Average]))</f>
        <v>0.50589801157869696</v>
      </c>
      <c r="U1549" s="5">
        <f>IF((ContinuousStatsTable[[#This Row],[RepsRequested]]&gt;1),ContinuousStatsTable[[#This Row],[HalfWidth]],ContinuousStatsTable[[#This Row],[BatchMeansHalfWidth]])</f>
        <v>2.5092892947818527E-2</v>
      </c>
    </row>
    <row r="1550" spans="1:21" x14ac:dyDescent="0.35">
      <c r="A1550" t="s">
        <v>68</v>
      </c>
      <c r="B1550" t="s">
        <v>70</v>
      </c>
      <c r="C1550">
        <v>35</v>
      </c>
      <c r="D1550" t="s">
        <v>107</v>
      </c>
      <c r="E1550" t="s">
        <v>104</v>
      </c>
      <c r="F1550" t="s">
        <v>102</v>
      </c>
      <c r="G1550">
        <v>2</v>
      </c>
      <c r="H1550">
        <v>2E+20</v>
      </c>
      <c r="I1550">
        <v>2</v>
      </c>
      <c r="J1550">
        <v>2</v>
      </c>
      <c r="K1550">
        <v>2</v>
      </c>
      <c r="L1550">
        <v>0</v>
      </c>
      <c r="M155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550" s="5" cm="1">
        <f t="array" ref="N1550">MAX(IF((ProjectInfoTable[ProjectName]=ContinuousStatsTable[[#This Row],[ProjectName]]),(ProjectInfoTable[ProjectName]=ContinuousStatsTable[[#This Row],[ProjectName]])*ProjectInfoTable[NumberOfReplications]))</f>
        <v>40</v>
      </c>
      <c r="O1550" s="5" cm="1">
        <f t="array" ref="O1550">IFERROR(AVERAGE(IF((ContinuousStatsTable[GroupByKey]=ContinuousStatsTable[[#This Row],[GroupByKey]]),(ContinuousStatsTable[GroupByKey]=ContinuousStatsTable[[#This Row],[GroupByKey]])*ContinuousStatsTable[Average])),0)</f>
        <v>2</v>
      </c>
      <c r="P1550" s="5" cm="1">
        <f t="array" ref="P1550">IFERROR(_xlfn.STDEV.S(IF((ContinuousStatsTable[GroupByKey]=ContinuousStatsTable[[#This Row],[GroupByKey]]),(ContinuousStatsTable[GroupByKey]=ContinuousStatsTable[[#This Row],[GroupByKey]])*ContinuousStatsTable[Average])),0)</f>
        <v>0</v>
      </c>
      <c r="Q1550" s="5" cm="1">
        <f t="array" ref="Q1550">MAX(IF((ProjectInfoTable[ProjectName]=ContinuousStatsTable[[#This Row],[ProjectName]]),(ProjectInfoTable[ProjectName]=ContinuousStatsTable[[#This Row],[ProjectName]])*ProjectInfoTable[ConfidenceInterval]))</f>
        <v>0.95</v>
      </c>
      <c r="R1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0" s="5" cm="1">
        <f t="array" ref="S1550">MIN(IF((ContinuousStatsTable[GroupByKey]=ContinuousStatsTable[[#This Row],[GroupByKey]]),(ContinuousStatsTable[GroupByKey]=ContinuousStatsTable[[#This Row],[GroupByKey]])*ContinuousStatsTable[Average]))</f>
        <v>2</v>
      </c>
      <c r="T1550" s="5" cm="1">
        <f t="array" ref="T1550">MAX(IF((ContinuousStatsTable[GroupByKey]=ContinuousStatsTable[[#This Row],[GroupByKey]]),(ContinuousStatsTable[GroupByKey]=ContinuousStatsTable[[#This Row],[GroupByKey]])*ContinuousStatsTable[Average]))</f>
        <v>2</v>
      </c>
      <c r="U1550" s="5">
        <f>IF((ContinuousStatsTable[[#This Row],[RepsRequested]]&gt;1),ContinuousStatsTable[[#This Row],[HalfWidth]],ContinuousStatsTable[[#This Row],[BatchMeansHalfWidth]])</f>
        <v>0</v>
      </c>
    </row>
    <row r="1551" spans="1:21" x14ac:dyDescent="0.35">
      <c r="A1551" t="s">
        <v>68</v>
      </c>
      <c r="B1551" t="s">
        <v>70</v>
      </c>
      <c r="C1551">
        <v>35</v>
      </c>
      <c r="D1551" t="s">
        <v>90</v>
      </c>
      <c r="E1551" t="s">
        <v>98</v>
      </c>
      <c r="F1551" t="s">
        <v>73</v>
      </c>
      <c r="G1551">
        <v>3.9129347275412202E-2</v>
      </c>
      <c r="H1551">
        <v>2E+20</v>
      </c>
      <c r="I1551">
        <v>0</v>
      </c>
      <c r="J1551">
        <v>3</v>
      </c>
      <c r="K1551">
        <v>0</v>
      </c>
      <c r="L1551">
        <v>0</v>
      </c>
      <c r="M155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551" s="5" cm="1">
        <f t="array" ref="N1551">MAX(IF((ProjectInfoTable[ProjectName]=ContinuousStatsTable[[#This Row],[ProjectName]]),(ProjectInfoTable[ProjectName]=ContinuousStatsTable[[#This Row],[ProjectName]])*ProjectInfoTable[NumberOfReplications]))</f>
        <v>40</v>
      </c>
      <c r="O1551" s="5" cm="1">
        <f t="array" ref="O155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551" s="5" cm="1">
        <f t="array" ref="P155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551" s="5" cm="1">
        <f t="array" ref="Q1551">MAX(IF((ProjectInfoTable[ProjectName]=ContinuousStatsTable[[#This Row],[ProjectName]]),(ProjectInfoTable[ProjectName]=ContinuousStatsTable[[#This Row],[ProjectName]])*ProjectInfoTable[ConfidenceInterval]))</f>
        <v>0.95</v>
      </c>
      <c r="R1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551" s="5" cm="1">
        <f t="array" ref="S1551">MIN(IF((ContinuousStatsTable[GroupByKey]=ContinuousStatsTable[[#This Row],[GroupByKey]]),(ContinuousStatsTable[GroupByKey]=ContinuousStatsTable[[#This Row],[GroupByKey]])*ContinuousStatsTable[Average]))</f>
        <v>0</v>
      </c>
      <c r="T1551" s="5" cm="1">
        <f t="array" ref="T1551">MAX(IF((ContinuousStatsTable[GroupByKey]=ContinuousStatsTable[[#This Row],[GroupByKey]]),(ContinuousStatsTable[GroupByKey]=ContinuousStatsTable[[#This Row],[GroupByKey]])*ContinuousStatsTable[Average]))</f>
        <v>3.9129347275412202E-2</v>
      </c>
      <c r="U1551" s="5">
        <f>IF((ContinuousStatsTable[[#This Row],[RepsRequested]]&gt;1),ContinuousStatsTable[[#This Row],[HalfWidth]],ContinuousStatsTable[[#This Row],[BatchMeansHalfWidth]])</f>
        <v>2.9617305217409431E-3</v>
      </c>
    </row>
    <row r="1552" spans="1:21" x14ac:dyDescent="0.35">
      <c r="A1552" t="s">
        <v>68</v>
      </c>
      <c r="B1552" t="s">
        <v>70</v>
      </c>
      <c r="C1552">
        <v>35</v>
      </c>
      <c r="D1552" t="s">
        <v>91</v>
      </c>
      <c r="E1552" t="s">
        <v>98</v>
      </c>
      <c r="F1552" t="s">
        <v>73</v>
      </c>
      <c r="G1552">
        <v>0</v>
      </c>
      <c r="H1552">
        <v>2E+20</v>
      </c>
      <c r="I1552">
        <v>0</v>
      </c>
      <c r="J1552">
        <v>0</v>
      </c>
      <c r="K1552">
        <v>0</v>
      </c>
      <c r="L1552">
        <v>0</v>
      </c>
      <c r="M155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552" s="5" cm="1">
        <f t="array" ref="N1552">MAX(IF((ProjectInfoTable[ProjectName]=ContinuousStatsTable[[#This Row],[ProjectName]]),(ProjectInfoTable[ProjectName]=ContinuousStatsTable[[#This Row],[ProjectName]])*ProjectInfoTable[NumberOfReplications]))</f>
        <v>40</v>
      </c>
      <c r="O1552" s="5" cm="1">
        <f t="array" ref="O155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552" s="5" cm="1">
        <f t="array" ref="P155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552" s="5" cm="1">
        <f t="array" ref="Q1552">MAX(IF((ProjectInfoTable[ProjectName]=ContinuousStatsTable[[#This Row],[ProjectName]]),(ProjectInfoTable[ProjectName]=ContinuousStatsTable[[#This Row],[ProjectName]])*ProjectInfoTable[ConfidenceInterval]))</f>
        <v>0.95</v>
      </c>
      <c r="R1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552" s="5" cm="1">
        <f t="array" ref="S1552">MIN(IF((ContinuousStatsTable[GroupByKey]=ContinuousStatsTable[[#This Row],[GroupByKey]]),(ContinuousStatsTable[GroupByKey]=ContinuousStatsTable[[#This Row],[GroupByKey]])*ContinuousStatsTable[Average]))</f>
        <v>0</v>
      </c>
      <c r="T1552" s="5" cm="1">
        <f t="array" ref="T1552">MAX(IF((ContinuousStatsTable[GroupByKey]=ContinuousStatsTable[[#This Row],[GroupByKey]]),(ContinuousStatsTable[GroupByKey]=ContinuousStatsTable[[#This Row],[GroupByKey]])*ContinuousStatsTable[Average]))</f>
        <v>5.1297285883804403E-2</v>
      </c>
      <c r="U1552" s="5">
        <f>IF((ContinuousStatsTable[[#This Row],[RepsRequested]]&gt;1),ContinuousStatsTable[[#This Row],[HalfWidth]],ContinuousStatsTable[[#This Row],[BatchMeansHalfWidth]])</f>
        <v>4.266409302196481E-3</v>
      </c>
    </row>
    <row r="1553" spans="1:21" x14ac:dyDescent="0.35">
      <c r="A1553" t="s">
        <v>68</v>
      </c>
      <c r="B1553" t="s">
        <v>70</v>
      </c>
      <c r="C1553">
        <v>35</v>
      </c>
      <c r="D1553" t="s">
        <v>92</v>
      </c>
      <c r="E1553" t="s">
        <v>98</v>
      </c>
      <c r="F1553" t="s">
        <v>73</v>
      </c>
      <c r="G1553">
        <v>5.0489889724930697</v>
      </c>
      <c r="H1553">
        <v>2E+20</v>
      </c>
      <c r="I1553">
        <v>0</v>
      </c>
      <c r="J1553">
        <v>10</v>
      </c>
      <c r="K1553">
        <v>4</v>
      </c>
      <c r="L1553">
        <v>0</v>
      </c>
      <c r="M155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553" s="5" cm="1">
        <f t="array" ref="N1553">MAX(IF((ProjectInfoTable[ProjectName]=ContinuousStatsTable[[#This Row],[ProjectName]]),(ProjectInfoTable[ProjectName]=ContinuousStatsTable[[#This Row],[ProjectName]])*ProjectInfoTable[NumberOfReplications]))</f>
        <v>40</v>
      </c>
      <c r="O1553" s="5" cm="1">
        <f t="array" ref="O155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553" s="5" cm="1">
        <f t="array" ref="P155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553" s="5" cm="1">
        <f t="array" ref="Q1553">MAX(IF((ProjectInfoTable[ProjectName]=ContinuousStatsTable[[#This Row],[ProjectName]]),(ProjectInfoTable[ProjectName]=ContinuousStatsTable[[#This Row],[ProjectName]])*ProjectInfoTable[ConfidenceInterval]))</f>
        <v>0.95</v>
      </c>
      <c r="R1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553" s="5" cm="1">
        <f t="array" ref="S1553">MIN(IF((ContinuousStatsTable[GroupByKey]=ContinuousStatsTable[[#This Row],[GroupByKey]]),(ContinuousStatsTable[GroupByKey]=ContinuousStatsTable[[#This Row],[GroupByKey]])*ContinuousStatsTable[Average]))</f>
        <v>3.0665287286053702</v>
      </c>
      <c r="T1553" s="5" cm="1">
        <f t="array" ref="T1553">MAX(IF((ContinuousStatsTable[GroupByKey]=ContinuousStatsTable[[#This Row],[GroupByKey]]),(ContinuousStatsTable[GroupByKey]=ContinuousStatsTable[[#This Row],[GroupByKey]])*ContinuousStatsTable[Average]))</f>
        <v>5.6439865641560401</v>
      </c>
      <c r="U1553" s="5">
        <f>IF((ContinuousStatsTable[[#This Row],[RepsRequested]]&gt;1),ContinuousStatsTable[[#This Row],[HalfWidth]],ContinuousStatsTable[[#This Row],[BatchMeansHalfWidth]])</f>
        <v>0.22493791736316851</v>
      </c>
    </row>
    <row r="1554" spans="1:21" x14ac:dyDescent="0.35">
      <c r="A1554" t="s">
        <v>68</v>
      </c>
      <c r="B1554" t="s">
        <v>70</v>
      </c>
      <c r="C1554">
        <v>35</v>
      </c>
      <c r="D1554" t="s">
        <v>94</v>
      </c>
      <c r="E1554" t="s">
        <v>98</v>
      </c>
      <c r="F1554" t="s">
        <v>73</v>
      </c>
      <c r="G1554">
        <v>0</v>
      </c>
      <c r="H1554">
        <v>2E+20</v>
      </c>
      <c r="I1554">
        <v>0</v>
      </c>
      <c r="J1554">
        <v>0</v>
      </c>
      <c r="K1554">
        <v>0</v>
      </c>
      <c r="L1554">
        <v>0</v>
      </c>
      <c r="M155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554" s="5" cm="1">
        <f t="array" ref="N1554">MAX(IF((ProjectInfoTable[ProjectName]=ContinuousStatsTable[[#This Row],[ProjectName]]),(ProjectInfoTable[ProjectName]=ContinuousStatsTable[[#This Row],[ProjectName]])*ProjectInfoTable[NumberOfReplications]))</f>
        <v>40</v>
      </c>
      <c r="O1554" s="5" cm="1">
        <f t="array" ref="O1554">IFERROR(AVERAGE(IF((ContinuousStatsTable[GroupByKey]=ContinuousStatsTable[[#This Row],[GroupByKey]]),(ContinuousStatsTable[GroupByKey]=ContinuousStatsTable[[#This Row],[GroupByKey]])*ContinuousStatsTable[Average])),0)</f>
        <v>0</v>
      </c>
      <c r="P1554" s="5" cm="1">
        <f t="array" ref="P1554">IFERROR(_xlfn.STDEV.S(IF((ContinuousStatsTable[GroupByKey]=ContinuousStatsTable[[#This Row],[GroupByKey]]),(ContinuousStatsTable[GroupByKey]=ContinuousStatsTable[[#This Row],[GroupByKey]])*ContinuousStatsTable[Average])),0)</f>
        <v>0</v>
      </c>
      <c r="Q1554" s="5" cm="1">
        <f t="array" ref="Q1554">MAX(IF((ProjectInfoTable[ProjectName]=ContinuousStatsTable[[#This Row],[ProjectName]]),(ProjectInfoTable[ProjectName]=ContinuousStatsTable[[#This Row],[ProjectName]])*ProjectInfoTable[ConfidenceInterval]))</f>
        <v>0.95</v>
      </c>
      <c r="R1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4" s="5" cm="1">
        <f t="array" ref="S1554">MIN(IF((ContinuousStatsTable[GroupByKey]=ContinuousStatsTable[[#This Row],[GroupByKey]]),(ContinuousStatsTable[GroupByKey]=ContinuousStatsTable[[#This Row],[GroupByKey]])*ContinuousStatsTable[Average]))</f>
        <v>0</v>
      </c>
      <c r="T1554" s="5" cm="1">
        <f t="array" ref="T1554">MAX(IF((ContinuousStatsTable[GroupByKey]=ContinuousStatsTable[[#This Row],[GroupByKey]]),(ContinuousStatsTable[GroupByKey]=ContinuousStatsTable[[#This Row],[GroupByKey]])*ContinuousStatsTable[Average]))</f>
        <v>0</v>
      </c>
      <c r="U1554" s="5">
        <f>IF((ContinuousStatsTable[[#This Row],[RepsRequested]]&gt;1),ContinuousStatsTable[[#This Row],[HalfWidth]],ContinuousStatsTable[[#This Row],[BatchMeansHalfWidth]])</f>
        <v>0</v>
      </c>
    </row>
    <row r="1555" spans="1:21" x14ac:dyDescent="0.35">
      <c r="A1555" t="s">
        <v>68</v>
      </c>
      <c r="B1555" t="s">
        <v>70</v>
      </c>
      <c r="C1555">
        <v>35</v>
      </c>
      <c r="D1555" t="s">
        <v>95</v>
      </c>
      <c r="E1555" t="s">
        <v>98</v>
      </c>
      <c r="F1555" t="s">
        <v>73</v>
      </c>
      <c r="G1555">
        <v>0</v>
      </c>
      <c r="H1555">
        <v>2E+20</v>
      </c>
      <c r="I1555">
        <v>0</v>
      </c>
      <c r="J1555">
        <v>0</v>
      </c>
      <c r="K1555">
        <v>0</v>
      </c>
      <c r="L1555">
        <v>0</v>
      </c>
      <c r="M155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555" s="5" cm="1">
        <f t="array" ref="N1555">MAX(IF((ProjectInfoTable[ProjectName]=ContinuousStatsTable[[#This Row],[ProjectName]]),(ProjectInfoTable[ProjectName]=ContinuousStatsTable[[#This Row],[ProjectName]])*ProjectInfoTable[NumberOfReplications]))</f>
        <v>40</v>
      </c>
      <c r="O1555" s="5" cm="1">
        <f t="array" ref="O155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555" s="5" cm="1">
        <f t="array" ref="P155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555" s="5" cm="1">
        <f t="array" ref="Q1555">MAX(IF((ProjectInfoTable[ProjectName]=ContinuousStatsTable[[#This Row],[ProjectName]]),(ProjectInfoTable[ProjectName]=ContinuousStatsTable[[#This Row],[ProjectName]])*ProjectInfoTable[ConfidenceInterval]))</f>
        <v>0.95</v>
      </c>
      <c r="R1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555" s="5" cm="1">
        <f t="array" ref="S1555">MIN(IF((ContinuousStatsTable[GroupByKey]=ContinuousStatsTable[[#This Row],[GroupByKey]]),(ContinuousStatsTable[GroupByKey]=ContinuousStatsTable[[#This Row],[GroupByKey]])*ContinuousStatsTable[Average]))</f>
        <v>0</v>
      </c>
      <c r="T1555" s="5" cm="1">
        <f t="array" ref="T1555">MAX(IF((ContinuousStatsTable[GroupByKey]=ContinuousStatsTable[[#This Row],[GroupByKey]]),(ContinuousStatsTable[GroupByKey]=ContinuousStatsTable[[#This Row],[GroupByKey]])*ContinuousStatsTable[Average]))</f>
        <v>0.44531135910512998</v>
      </c>
      <c r="U1555" s="5">
        <f>IF((ContinuousStatsTable[[#This Row],[RepsRequested]]&gt;1),ContinuousStatsTable[[#This Row],[HalfWidth]],ContinuousStatsTable[[#This Row],[BatchMeansHalfWidth]])</f>
        <v>4.0313835051106688E-2</v>
      </c>
    </row>
    <row r="1556" spans="1:21" x14ac:dyDescent="0.35">
      <c r="A1556" t="s">
        <v>68</v>
      </c>
      <c r="B1556" t="s">
        <v>70</v>
      </c>
      <c r="C1556">
        <v>35</v>
      </c>
      <c r="D1556" t="s">
        <v>108</v>
      </c>
      <c r="E1556" t="s">
        <v>101</v>
      </c>
      <c r="F1556" t="s">
        <v>102</v>
      </c>
      <c r="G1556">
        <v>0</v>
      </c>
      <c r="H1556">
        <v>2E+20</v>
      </c>
      <c r="I1556">
        <v>0</v>
      </c>
      <c r="J1556">
        <v>0</v>
      </c>
      <c r="K1556">
        <v>0</v>
      </c>
      <c r="L1556">
        <v>0</v>
      </c>
      <c r="M155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556" s="5" cm="1">
        <f t="array" ref="N1556">MAX(IF((ProjectInfoTable[ProjectName]=ContinuousStatsTable[[#This Row],[ProjectName]]),(ProjectInfoTable[ProjectName]=ContinuousStatsTable[[#This Row],[ProjectName]])*ProjectInfoTable[NumberOfReplications]))</f>
        <v>40</v>
      </c>
      <c r="O1556" s="5" cm="1">
        <f t="array" ref="O1556">IFERROR(AVERAGE(IF((ContinuousStatsTable[GroupByKey]=ContinuousStatsTable[[#This Row],[GroupByKey]]),(ContinuousStatsTable[GroupByKey]=ContinuousStatsTable[[#This Row],[GroupByKey]])*ContinuousStatsTable[Average])),0)</f>
        <v>0</v>
      </c>
      <c r="P1556" s="5" cm="1">
        <f t="array" ref="P1556">IFERROR(_xlfn.STDEV.S(IF((ContinuousStatsTable[GroupByKey]=ContinuousStatsTable[[#This Row],[GroupByKey]]),(ContinuousStatsTable[GroupByKey]=ContinuousStatsTable[[#This Row],[GroupByKey]])*ContinuousStatsTable[Average])),0)</f>
        <v>0</v>
      </c>
      <c r="Q1556" s="5" cm="1">
        <f t="array" ref="Q1556">MAX(IF((ProjectInfoTable[ProjectName]=ContinuousStatsTable[[#This Row],[ProjectName]]),(ProjectInfoTable[ProjectName]=ContinuousStatsTable[[#This Row],[ProjectName]])*ProjectInfoTable[ConfidenceInterval]))</f>
        <v>0.95</v>
      </c>
      <c r="R1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6" s="5" cm="1">
        <f t="array" ref="S1556">MIN(IF((ContinuousStatsTable[GroupByKey]=ContinuousStatsTable[[#This Row],[GroupByKey]]),(ContinuousStatsTable[GroupByKey]=ContinuousStatsTable[[#This Row],[GroupByKey]])*ContinuousStatsTable[Average]))</f>
        <v>0</v>
      </c>
      <c r="T1556" s="5" cm="1">
        <f t="array" ref="T1556">MAX(IF((ContinuousStatsTable[GroupByKey]=ContinuousStatsTable[[#This Row],[GroupByKey]]),(ContinuousStatsTable[GroupByKey]=ContinuousStatsTable[[#This Row],[GroupByKey]])*ContinuousStatsTable[Average]))</f>
        <v>0</v>
      </c>
      <c r="U1556" s="5">
        <f>IF((ContinuousStatsTable[[#This Row],[RepsRequested]]&gt;1),ContinuousStatsTable[[#This Row],[HalfWidth]],ContinuousStatsTable[[#This Row],[BatchMeansHalfWidth]])</f>
        <v>0</v>
      </c>
    </row>
    <row r="1557" spans="1:21" x14ac:dyDescent="0.35">
      <c r="A1557" t="s">
        <v>68</v>
      </c>
      <c r="B1557" t="s">
        <v>70</v>
      </c>
      <c r="C1557">
        <v>35</v>
      </c>
      <c r="D1557" t="s">
        <v>108</v>
      </c>
      <c r="E1557" t="s">
        <v>103</v>
      </c>
      <c r="F1557" t="s">
        <v>102</v>
      </c>
      <c r="G1557">
        <v>0</v>
      </c>
      <c r="H1557">
        <v>2E+20</v>
      </c>
      <c r="I1557">
        <v>0</v>
      </c>
      <c r="J1557">
        <v>0</v>
      </c>
      <c r="K1557">
        <v>0</v>
      </c>
      <c r="L1557">
        <v>0</v>
      </c>
      <c r="M155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557" s="5" cm="1">
        <f t="array" ref="N1557">MAX(IF((ProjectInfoTable[ProjectName]=ContinuousStatsTable[[#This Row],[ProjectName]]),(ProjectInfoTable[ProjectName]=ContinuousStatsTable[[#This Row],[ProjectName]])*ProjectInfoTable[NumberOfReplications]))</f>
        <v>40</v>
      </c>
      <c r="O1557" s="5" cm="1">
        <f t="array" ref="O1557">IFERROR(AVERAGE(IF((ContinuousStatsTable[GroupByKey]=ContinuousStatsTable[[#This Row],[GroupByKey]]),(ContinuousStatsTable[GroupByKey]=ContinuousStatsTable[[#This Row],[GroupByKey]])*ContinuousStatsTable[Average])),0)</f>
        <v>0</v>
      </c>
      <c r="P1557" s="5" cm="1">
        <f t="array" ref="P1557">IFERROR(_xlfn.STDEV.S(IF((ContinuousStatsTable[GroupByKey]=ContinuousStatsTable[[#This Row],[GroupByKey]]),(ContinuousStatsTable[GroupByKey]=ContinuousStatsTable[[#This Row],[GroupByKey]])*ContinuousStatsTable[Average])),0)</f>
        <v>0</v>
      </c>
      <c r="Q1557" s="5" cm="1">
        <f t="array" ref="Q1557">MAX(IF((ProjectInfoTable[ProjectName]=ContinuousStatsTable[[#This Row],[ProjectName]]),(ProjectInfoTable[ProjectName]=ContinuousStatsTable[[#This Row],[ProjectName]])*ProjectInfoTable[ConfidenceInterval]))</f>
        <v>0.95</v>
      </c>
      <c r="R1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7" s="5" cm="1">
        <f t="array" ref="S1557">MIN(IF((ContinuousStatsTable[GroupByKey]=ContinuousStatsTable[[#This Row],[GroupByKey]]),(ContinuousStatsTable[GroupByKey]=ContinuousStatsTable[[#This Row],[GroupByKey]])*ContinuousStatsTable[Average]))</f>
        <v>0</v>
      </c>
      <c r="T1557" s="5" cm="1">
        <f t="array" ref="T1557">MAX(IF((ContinuousStatsTable[GroupByKey]=ContinuousStatsTable[[#This Row],[GroupByKey]]),(ContinuousStatsTable[GroupByKey]=ContinuousStatsTable[[#This Row],[GroupByKey]])*ContinuousStatsTable[Average]))</f>
        <v>0</v>
      </c>
      <c r="U1557" s="5">
        <f>IF((ContinuousStatsTable[[#This Row],[RepsRequested]]&gt;1),ContinuousStatsTable[[#This Row],[HalfWidth]],ContinuousStatsTable[[#This Row],[BatchMeansHalfWidth]])</f>
        <v>0</v>
      </c>
    </row>
    <row r="1558" spans="1:21" x14ac:dyDescent="0.35">
      <c r="A1558" t="s">
        <v>68</v>
      </c>
      <c r="B1558" t="s">
        <v>70</v>
      </c>
      <c r="C1558">
        <v>35</v>
      </c>
      <c r="D1558" t="s">
        <v>108</v>
      </c>
      <c r="E1558" t="s">
        <v>104</v>
      </c>
      <c r="F1558" t="s">
        <v>102</v>
      </c>
      <c r="G1558">
        <v>1</v>
      </c>
      <c r="H1558">
        <v>2E+20</v>
      </c>
      <c r="I1558">
        <v>1</v>
      </c>
      <c r="J1558">
        <v>1</v>
      </c>
      <c r="K1558">
        <v>1</v>
      </c>
      <c r="L1558">
        <v>0</v>
      </c>
      <c r="M155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558" s="5" cm="1">
        <f t="array" ref="N1558">MAX(IF((ProjectInfoTable[ProjectName]=ContinuousStatsTable[[#This Row],[ProjectName]]),(ProjectInfoTable[ProjectName]=ContinuousStatsTable[[#This Row],[ProjectName]])*ProjectInfoTable[NumberOfReplications]))</f>
        <v>40</v>
      </c>
      <c r="O1558" s="5" cm="1">
        <f t="array" ref="O1558">IFERROR(AVERAGE(IF((ContinuousStatsTable[GroupByKey]=ContinuousStatsTable[[#This Row],[GroupByKey]]),(ContinuousStatsTable[GroupByKey]=ContinuousStatsTable[[#This Row],[GroupByKey]])*ContinuousStatsTable[Average])),0)</f>
        <v>1</v>
      </c>
      <c r="P1558" s="5" cm="1">
        <f t="array" ref="P1558">IFERROR(_xlfn.STDEV.S(IF((ContinuousStatsTable[GroupByKey]=ContinuousStatsTable[[#This Row],[GroupByKey]]),(ContinuousStatsTable[GroupByKey]=ContinuousStatsTable[[#This Row],[GroupByKey]])*ContinuousStatsTable[Average])),0)</f>
        <v>0</v>
      </c>
      <c r="Q1558" s="5" cm="1">
        <f t="array" ref="Q1558">MAX(IF((ProjectInfoTable[ProjectName]=ContinuousStatsTable[[#This Row],[ProjectName]]),(ProjectInfoTable[ProjectName]=ContinuousStatsTable[[#This Row],[ProjectName]])*ProjectInfoTable[ConfidenceInterval]))</f>
        <v>0.95</v>
      </c>
      <c r="R1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8" s="5" cm="1">
        <f t="array" ref="S1558">MIN(IF((ContinuousStatsTable[GroupByKey]=ContinuousStatsTable[[#This Row],[GroupByKey]]),(ContinuousStatsTable[GroupByKey]=ContinuousStatsTable[[#This Row],[GroupByKey]])*ContinuousStatsTable[Average]))</f>
        <v>1</v>
      </c>
      <c r="T1558" s="5" cm="1">
        <f t="array" ref="T1558">MAX(IF((ContinuousStatsTable[GroupByKey]=ContinuousStatsTable[[#This Row],[GroupByKey]]),(ContinuousStatsTable[GroupByKey]=ContinuousStatsTable[[#This Row],[GroupByKey]])*ContinuousStatsTable[Average]))</f>
        <v>1</v>
      </c>
      <c r="U1558" s="5">
        <f>IF((ContinuousStatsTable[[#This Row],[RepsRequested]]&gt;1),ContinuousStatsTable[[#This Row],[HalfWidth]],ContinuousStatsTable[[#This Row],[BatchMeansHalfWidth]])</f>
        <v>0</v>
      </c>
    </row>
    <row r="1559" spans="1:21" x14ac:dyDescent="0.35">
      <c r="A1559" t="s">
        <v>68</v>
      </c>
      <c r="B1559" t="s">
        <v>70</v>
      </c>
      <c r="C1559">
        <v>35</v>
      </c>
      <c r="D1559" t="s">
        <v>109</v>
      </c>
      <c r="E1559" t="s">
        <v>101</v>
      </c>
      <c r="F1559" t="s">
        <v>102</v>
      </c>
      <c r="G1559">
        <v>0</v>
      </c>
      <c r="H1559">
        <v>2E+20</v>
      </c>
      <c r="I1559">
        <v>0</v>
      </c>
      <c r="J1559">
        <v>0</v>
      </c>
      <c r="K1559">
        <v>0</v>
      </c>
      <c r="L1559">
        <v>0</v>
      </c>
      <c r="M155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559" s="5" cm="1">
        <f t="array" ref="N1559">MAX(IF((ProjectInfoTable[ProjectName]=ContinuousStatsTable[[#This Row],[ProjectName]]),(ProjectInfoTable[ProjectName]=ContinuousStatsTable[[#This Row],[ProjectName]])*ProjectInfoTable[NumberOfReplications]))</f>
        <v>40</v>
      </c>
      <c r="O1559" s="5" cm="1">
        <f t="array" ref="O1559">IFERROR(AVERAGE(IF((ContinuousStatsTable[GroupByKey]=ContinuousStatsTable[[#This Row],[GroupByKey]]),(ContinuousStatsTable[GroupByKey]=ContinuousStatsTable[[#This Row],[GroupByKey]])*ContinuousStatsTable[Average])),0)</f>
        <v>0</v>
      </c>
      <c r="P1559" s="5" cm="1">
        <f t="array" ref="P1559">IFERROR(_xlfn.STDEV.S(IF((ContinuousStatsTable[GroupByKey]=ContinuousStatsTable[[#This Row],[GroupByKey]]),(ContinuousStatsTable[GroupByKey]=ContinuousStatsTable[[#This Row],[GroupByKey]])*ContinuousStatsTable[Average])),0)</f>
        <v>0</v>
      </c>
      <c r="Q1559" s="5" cm="1">
        <f t="array" ref="Q1559">MAX(IF((ProjectInfoTable[ProjectName]=ContinuousStatsTable[[#This Row],[ProjectName]]),(ProjectInfoTable[ProjectName]=ContinuousStatsTable[[#This Row],[ProjectName]])*ProjectInfoTable[ConfidenceInterval]))</f>
        <v>0.95</v>
      </c>
      <c r="R1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9" s="5" cm="1">
        <f t="array" ref="S1559">MIN(IF((ContinuousStatsTable[GroupByKey]=ContinuousStatsTable[[#This Row],[GroupByKey]]),(ContinuousStatsTable[GroupByKey]=ContinuousStatsTable[[#This Row],[GroupByKey]])*ContinuousStatsTable[Average]))</f>
        <v>0</v>
      </c>
      <c r="T1559" s="5" cm="1">
        <f t="array" ref="T1559">MAX(IF((ContinuousStatsTable[GroupByKey]=ContinuousStatsTable[[#This Row],[GroupByKey]]),(ContinuousStatsTable[GroupByKey]=ContinuousStatsTable[[#This Row],[GroupByKey]])*ContinuousStatsTable[Average]))</f>
        <v>0</v>
      </c>
      <c r="U1559" s="5">
        <f>IF((ContinuousStatsTable[[#This Row],[RepsRequested]]&gt;1),ContinuousStatsTable[[#This Row],[HalfWidth]],ContinuousStatsTable[[#This Row],[BatchMeansHalfWidth]])</f>
        <v>0</v>
      </c>
    </row>
    <row r="1560" spans="1:21" x14ac:dyDescent="0.35">
      <c r="A1560" t="s">
        <v>68</v>
      </c>
      <c r="B1560" t="s">
        <v>70</v>
      </c>
      <c r="C1560">
        <v>35</v>
      </c>
      <c r="D1560" t="s">
        <v>109</v>
      </c>
      <c r="E1560" t="s">
        <v>103</v>
      </c>
      <c r="F1560" t="s">
        <v>102</v>
      </c>
      <c r="G1560">
        <v>0</v>
      </c>
      <c r="H1560">
        <v>2E+20</v>
      </c>
      <c r="I1560">
        <v>0</v>
      </c>
      <c r="J1560">
        <v>0</v>
      </c>
      <c r="K1560">
        <v>0</v>
      </c>
      <c r="L1560">
        <v>0</v>
      </c>
      <c r="M156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560" s="5" cm="1">
        <f t="array" ref="N1560">MAX(IF((ProjectInfoTable[ProjectName]=ContinuousStatsTable[[#This Row],[ProjectName]]),(ProjectInfoTable[ProjectName]=ContinuousStatsTable[[#This Row],[ProjectName]])*ProjectInfoTable[NumberOfReplications]))</f>
        <v>40</v>
      </c>
      <c r="O1560" s="5" cm="1">
        <f t="array" ref="O1560">IFERROR(AVERAGE(IF((ContinuousStatsTable[GroupByKey]=ContinuousStatsTable[[#This Row],[GroupByKey]]),(ContinuousStatsTable[GroupByKey]=ContinuousStatsTable[[#This Row],[GroupByKey]])*ContinuousStatsTable[Average])),0)</f>
        <v>0</v>
      </c>
      <c r="P1560" s="5" cm="1">
        <f t="array" ref="P1560">IFERROR(_xlfn.STDEV.S(IF((ContinuousStatsTable[GroupByKey]=ContinuousStatsTable[[#This Row],[GroupByKey]]),(ContinuousStatsTable[GroupByKey]=ContinuousStatsTable[[#This Row],[GroupByKey]])*ContinuousStatsTable[Average])),0)</f>
        <v>0</v>
      </c>
      <c r="Q1560" s="5" cm="1">
        <f t="array" ref="Q1560">MAX(IF((ProjectInfoTable[ProjectName]=ContinuousStatsTable[[#This Row],[ProjectName]]),(ProjectInfoTable[ProjectName]=ContinuousStatsTable[[#This Row],[ProjectName]])*ProjectInfoTable[ConfidenceInterval]))</f>
        <v>0.95</v>
      </c>
      <c r="R1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0" s="5" cm="1">
        <f t="array" ref="S1560">MIN(IF((ContinuousStatsTable[GroupByKey]=ContinuousStatsTable[[#This Row],[GroupByKey]]),(ContinuousStatsTable[GroupByKey]=ContinuousStatsTable[[#This Row],[GroupByKey]])*ContinuousStatsTable[Average]))</f>
        <v>0</v>
      </c>
      <c r="T1560" s="5" cm="1">
        <f t="array" ref="T1560">MAX(IF((ContinuousStatsTable[GroupByKey]=ContinuousStatsTable[[#This Row],[GroupByKey]]),(ContinuousStatsTable[GroupByKey]=ContinuousStatsTable[[#This Row],[GroupByKey]])*ContinuousStatsTable[Average]))</f>
        <v>0</v>
      </c>
      <c r="U1560" s="5">
        <f>IF((ContinuousStatsTable[[#This Row],[RepsRequested]]&gt;1),ContinuousStatsTable[[#This Row],[HalfWidth]],ContinuousStatsTable[[#This Row],[BatchMeansHalfWidth]])</f>
        <v>0</v>
      </c>
    </row>
    <row r="1561" spans="1:21" x14ac:dyDescent="0.35">
      <c r="A1561" t="s">
        <v>68</v>
      </c>
      <c r="B1561" t="s">
        <v>70</v>
      </c>
      <c r="C1561">
        <v>35</v>
      </c>
      <c r="D1561" t="s">
        <v>109</v>
      </c>
      <c r="E1561" t="s">
        <v>104</v>
      </c>
      <c r="F1561" t="s">
        <v>102</v>
      </c>
      <c r="G1561">
        <v>1</v>
      </c>
      <c r="H1561">
        <v>2E+20</v>
      </c>
      <c r="I1561">
        <v>1</v>
      </c>
      <c r="J1561">
        <v>1</v>
      </c>
      <c r="K1561">
        <v>1</v>
      </c>
      <c r="L1561">
        <v>0</v>
      </c>
      <c r="M156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561" s="5" cm="1">
        <f t="array" ref="N1561">MAX(IF((ProjectInfoTable[ProjectName]=ContinuousStatsTable[[#This Row],[ProjectName]]),(ProjectInfoTable[ProjectName]=ContinuousStatsTable[[#This Row],[ProjectName]])*ProjectInfoTable[NumberOfReplications]))</f>
        <v>40</v>
      </c>
      <c r="O1561" s="5" cm="1">
        <f t="array" ref="O1561">IFERROR(AVERAGE(IF((ContinuousStatsTable[GroupByKey]=ContinuousStatsTable[[#This Row],[GroupByKey]]),(ContinuousStatsTable[GroupByKey]=ContinuousStatsTable[[#This Row],[GroupByKey]])*ContinuousStatsTable[Average])),0)</f>
        <v>1</v>
      </c>
      <c r="P1561" s="5" cm="1">
        <f t="array" ref="P1561">IFERROR(_xlfn.STDEV.S(IF((ContinuousStatsTable[GroupByKey]=ContinuousStatsTable[[#This Row],[GroupByKey]]),(ContinuousStatsTable[GroupByKey]=ContinuousStatsTable[[#This Row],[GroupByKey]])*ContinuousStatsTable[Average])),0)</f>
        <v>0</v>
      </c>
      <c r="Q1561" s="5" cm="1">
        <f t="array" ref="Q1561">MAX(IF((ProjectInfoTable[ProjectName]=ContinuousStatsTable[[#This Row],[ProjectName]]),(ProjectInfoTable[ProjectName]=ContinuousStatsTable[[#This Row],[ProjectName]])*ProjectInfoTable[ConfidenceInterval]))</f>
        <v>0.95</v>
      </c>
      <c r="R1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1" s="5" cm="1">
        <f t="array" ref="S1561">MIN(IF((ContinuousStatsTable[GroupByKey]=ContinuousStatsTable[[#This Row],[GroupByKey]]),(ContinuousStatsTable[GroupByKey]=ContinuousStatsTable[[#This Row],[GroupByKey]])*ContinuousStatsTable[Average]))</f>
        <v>1</v>
      </c>
      <c r="T1561" s="5" cm="1">
        <f t="array" ref="T1561">MAX(IF((ContinuousStatsTable[GroupByKey]=ContinuousStatsTable[[#This Row],[GroupByKey]]),(ContinuousStatsTable[GroupByKey]=ContinuousStatsTable[[#This Row],[GroupByKey]])*ContinuousStatsTable[Average]))</f>
        <v>1</v>
      </c>
      <c r="U1561" s="5">
        <f>IF((ContinuousStatsTable[[#This Row],[RepsRequested]]&gt;1),ContinuousStatsTable[[#This Row],[HalfWidth]],ContinuousStatsTable[[#This Row],[BatchMeansHalfWidth]])</f>
        <v>0</v>
      </c>
    </row>
    <row r="1562" spans="1:21" x14ac:dyDescent="0.35">
      <c r="A1562" t="s">
        <v>68</v>
      </c>
      <c r="B1562" t="s">
        <v>70</v>
      </c>
      <c r="C1562">
        <v>35</v>
      </c>
      <c r="D1562" t="s">
        <v>110</v>
      </c>
      <c r="E1562" t="s">
        <v>101</v>
      </c>
      <c r="F1562" t="s">
        <v>102</v>
      </c>
      <c r="G1562">
        <v>0</v>
      </c>
      <c r="H1562">
        <v>2E+20</v>
      </c>
      <c r="I1562">
        <v>0</v>
      </c>
      <c r="J1562">
        <v>0</v>
      </c>
      <c r="K1562">
        <v>0</v>
      </c>
      <c r="L1562">
        <v>0</v>
      </c>
      <c r="M156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562" s="5" cm="1">
        <f t="array" ref="N1562">MAX(IF((ProjectInfoTable[ProjectName]=ContinuousStatsTable[[#This Row],[ProjectName]]),(ProjectInfoTable[ProjectName]=ContinuousStatsTable[[#This Row],[ProjectName]])*ProjectInfoTable[NumberOfReplications]))</f>
        <v>40</v>
      </c>
      <c r="O1562" s="5" cm="1">
        <f t="array" ref="O1562">IFERROR(AVERAGE(IF((ContinuousStatsTable[GroupByKey]=ContinuousStatsTable[[#This Row],[GroupByKey]]),(ContinuousStatsTable[GroupByKey]=ContinuousStatsTable[[#This Row],[GroupByKey]])*ContinuousStatsTable[Average])),0)</f>
        <v>0</v>
      </c>
      <c r="P1562" s="5" cm="1">
        <f t="array" ref="P1562">IFERROR(_xlfn.STDEV.S(IF((ContinuousStatsTable[GroupByKey]=ContinuousStatsTable[[#This Row],[GroupByKey]]),(ContinuousStatsTable[GroupByKey]=ContinuousStatsTable[[#This Row],[GroupByKey]])*ContinuousStatsTable[Average])),0)</f>
        <v>0</v>
      </c>
      <c r="Q1562" s="5" cm="1">
        <f t="array" ref="Q1562">MAX(IF((ProjectInfoTable[ProjectName]=ContinuousStatsTable[[#This Row],[ProjectName]]),(ProjectInfoTable[ProjectName]=ContinuousStatsTable[[#This Row],[ProjectName]])*ProjectInfoTable[ConfidenceInterval]))</f>
        <v>0.95</v>
      </c>
      <c r="R1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2" s="5" cm="1">
        <f t="array" ref="S1562">MIN(IF((ContinuousStatsTable[GroupByKey]=ContinuousStatsTable[[#This Row],[GroupByKey]]),(ContinuousStatsTable[GroupByKey]=ContinuousStatsTable[[#This Row],[GroupByKey]])*ContinuousStatsTable[Average]))</f>
        <v>0</v>
      </c>
      <c r="T1562" s="5" cm="1">
        <f t="array" ref="T1562">MAX(IF((ContinuousStatsTable[GroupByKey]=ContinuousStatsTable[[#This Row],[GroupByKey]]),(ContinuousStatsTable[GroupByKey]=ContinuousStatsTable[[#This Row],[GroupByKey]])*ContinuousStatsTable[Average]))</f>
        <v>0</v>
      </c>
      <c r="U1562" s="5">
        <f>IF((ContinuousStatsTable[[#This Row],[RepsRequested]]&gt;1),ContinuousStatsTable[[#This Row],[HalfWidth]],ContinuousStatsTable[[#This Row],[BatchMeansHalfWidth]])</f>
        <v>0</v>
      </c>
    </row>
    <row r="1563" spans="1:21" x14ac:dyDescent="0.35">
      <c r="A1563" t="s">
        <v>68</v>
      </c>
      <c r="B1563" t="s">
        <v>70</v>
      </c>
      <c r="C1563">
        <v>35</v>
      </c>
      <c r="D1563" t="s">
        <v>110</v>
      </c>
      <c r="E1563" t="s">
        <v>103</v>
      </c>
      <c r="F1563" t="s">
        <v>102</v>
      </c>
      <c r="G1563">
        <v>0</v>
      </c>
      <c r="H1563">
        <v>2E+20</v>
      </c>
      <c r="I1563">
        <v>0</v>
      </c>
      <c r="J1563">
        <v>0</v>
      </c>
      <c r="K1563">
        <v>0</v>
      </c>
      <c r="L1563">
        <v>0</v>
      </c>
      <c r="M156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563" s="5" cm="1">
        <f t="array" ref="N1563">MAX(IF((ProjectInfoTable[ProjectName]=ContinuousStatsTable[[#This Row],[ProjectName]]),(ProjectInfoTable[ProjectName]=ContinuousStatsTable[[#This Row],[ProjectName]])*ProjectInfoTable[NumberOfReplications]))</f>
        <v>40</v>
      </c>
      <c r="O1563" s="5" cm="1">
        <f t="array" ref="O1563">IFERROR(AVERAGE(IF((ContinuousStatsTable[GroupByKey]=ContinuousStatsTable[[#This Row],[GroupByKey]]),(ContinuousStatsTable[GroupByKey]=ContinuousStatsTable[[#This Row],[GroupByKey]])*ContinuousStatsTable[Average])),0)</f>
        <v>0</v>
      </c>
      <c r="P1563" s="5" cm="1">
        <f t="array" ref="P1563">IFERROR(_xlfn.STDEV.S(IF((ContinuousStatsTable[GroupByKey]=ContinuousStatsTable[[#This Row],[GroupByKey]]),(ContinuousStatsTable[GroupByKey]=ContinuousStatsTable[[#This Row],[GroupByKey]])*ContinuousStatsTable[Average])),0)</f>
        <v>0</v>
      </c>
      <c r="Q1563" s="5" cm="1">
        <f t="array" ref="Q1563">MAX(IF((ProjectInfoTable[ProjectName]=ContinuousStatsTable[[#This Row],[ProjectName]]),(ProjectInfoTable[ProjectName]=ContinuousStatsTable[[#This Row],[ProjectName]])*ProjectInfoTable[ConfidenceInterval]))</f>
        <v>0.95</v>
      </c>
      <c r="R1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3" s="5" cm="1">
        <f t="array" ref="S1563">MIN(IF((ContinuousStatsTable[GroupByKey]=ContinuousStatsTable[[#This Row],[GroupByKey]]),(ContinuousStatsTable[GroupByKey]=ContinuousStatsTable[[#This Row],[GroupByKey]])*ContinuousStatsTable[Average]))</f>
        <v>0</v>
      </c>
      <c r="T1563" s="5" cm="1">
        <f t="array" ref="T1563">MAX(IF((ContinuousStatsTable[GroupByKey]=ContinuousStatsTable[[#This Row],[GroupByKey]]),(ContinuousStatsTable[GroupByKey]=ContinuousStatsTable[[#This Row],[GroupByKey]])*ContinuousStatsTable[Average]))</f>
        <v>0</v>
      </c>
      <c r="U1563" s="5">
        <f>IF((ContinuousStatsTable[[#This Row],[RepsRequested]]&gt;1),ContinuousStatsTable[[#This Row],[HalfWidth]],ContinuousStatsTable[[#This Row],[BatchMeansHalfWidth]])</f>
        <v>0</v>
      </c>
    </row>
    <row r="1564" spans="1:21" x14ac:dyDescent="0.35">
      <c r="A1564" t="s">
        <v>68</v>
      </c>
      <c r="B1564" t="s">
        <v>70</v>
      </c>
      <c r="C1564">
        <v>35</v>
      </c>
      <c r="D1564" t="s">
        <v>110</v>
      </c>
      <c r="E1564" t="s">
        <v>104</v>
      </c>
      <c r="F1564" t="s">
        <v>102</v>
      </c>
      <c r="G1564">
        <v>1</v>
      </c>
      <c r="H1564">
        <v>2E+20</v>
      </c>
      <c r="I1564">
        <v>1</v>
      </c>
      <c r="J1564">
        <v>1</v>
      </c>
      <c r="K1564">
        <v>1</v>
      </c>
      <c r="L1564">
        <v>0</v>
      </c>
      <c r="M156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564" s="5" cm="1">
        <f t="array" ref="N1564">MAX(IF((ProjectInfoTable[ProjectName]=ContinuousStatsTable[[#This Row],[ProjectName]]),(ProjectInfoTable[ProjectName]=ContinuousStatsTable[[#This Row],[ProjectName]])*ProjectInfoTable[NumberOfReplications]))</f>
        <v>40</v>
      </c>
      <c r="O1564" s="5" cm="1">
        <f t="array" ref="O1564">IFERROR(AVERAGE(IF((ContinuousStatsTable[GroupByKey]=ContinuousStatsTable[[#This Row],[GroupByKey]]),(ContinuousStatsTable[GroupByKey]=ContinuousStatsTable[[#This Row],[GroupByKey]])*ContinuousStatsTable[Average])),0)</f>
        <v>1</v>
      </c>
      <c r="P1564" s="5" cm="1">
        <f t="array" ref="P1564">IFERROR(_xlfn.STDEV.S(IF((ContinuousStatsTable[GroupByKey]=ContinuousStatsTable[[#This Row],[GroupByKey]]),(ContinuousStatsTable[GroupByKey]=ContinuousStatsTable[[#This Row],[GroupByKey]])*ContinuousStatsTable[Average])),0)</f>
        <v>0</v>
      </c>
      <c r="Q1564" s="5" cm="1">
        <f t="array" ref="Q1564">MAX(IF((ProjectInfoTable[ProjectName]=ContinuousStatsTable[[#This Row],[ProjectName]]),(ProjectInfoTable[ProjectName]=ContinuousStatsTable[[#This Row],[ProjectName]])*ProjectInfoTable[ConfidenceInterval]))</f>
        <v>0.95</v>
      </c>
      <c r="R1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4" s="5" cm="1">
        <f t="array" ref="S1564">MIN(IF((ContinuousStatsTable[GroupByKey]=ContinuousStatsTable[[#This Row],[GroupByKey]]),(ContinuousStatsTable[GroupByKey]=ContinuousStatsTable[[#This Row],[GroupByKey]])*ContinuousStatsTable[Average]))</f>
        <v>1</v>
      </c>
      <c r="T1564" s="5" cm="1">
        <f t="array" ref="T1564">MAX(IF((ContinuousStatsTable[GroupByKey]=ContinuousStatsTable[[#This Row],[GroupByKey]]),(ContinuousStatsTable[GroupByKey]=ContinuousStatsTable[[#This Row],[GroupByKey]])*ContinuousStatsTable[Average]))</f>
        <v>1</v>
      </c>
      <c r="U1564" s="5">
        <f>IF((ContinuousStatsTable[[#This Row],[RepsRequested]]&gt;1),ContinuousStatsTable[[#This Row],[HalfWidth]],ContinuousStatsTable[[#This Row],[BatchMeansHalfWidth]])</f>
        <v>0</v>
      </c>
    </row>
    <row r="1565" spans="1:21" x14ac:dyDescent="0.35">
      <c r="A1565" t="s">
        <v>68</v>
      </c>
      <c r="B1565" t="s">
        <v>70</v>
      </c>
      <c r="C1565">
        <v>35</v>
      </c>
      <c r="D1565" t="s">
        <v>111</v>
      </c>
      <c r="E1565" t="s">
        <v>101</v>
      </c>
      <c r="F1565" t="s">
        <v>102</v>
      </c>
      <c r="G1565">
        <v>0</v>
      </c>
      <c r="H1565">
        <v>2E+20</v>
      </c>
      <c r="I1565">
        <v>0</v>
      </c>
      <c r="J1565">
        <v>0</v>
      </c>
      <c r="K1565">
        <v>0</v>
      </c>
      <c r="L1565">
        <v>0</v>
      </c>
      <c r="M156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565" s="5" cm="1">
        <f t="array" ref="N1565">MAX(IF((ProjectInfoTable[ProjectName]=ContinuousStatsTable[[#This Row],[ProjectName]]),(ProjectInfoTable[ProjectName]=ContinuousStatsTable[[#This Row],[ProjectName]])*ProjectInfoTable[NumberOfReplications]))</f>
        <v>40</v>
      </c>
      <c r="O1565" s="5" cm="1">
        <f t="array" ref="O1565">IFERROR(AVERAGE(IF((ContinuousStatsTable[GroupByKey]=ContinuousStatsTable[[#This Row],[GroupByKey]]),(ContinuousStatsTable[GroupByKey]=ContinuousStatsTable[[#This Row],[GroupByKey]])*ContinuousStatsTable[Average])),0)</f>
        <v>0</v>
      </c>
      <c r="P1565" s="5" cm="1">
        <f t="array" ref="P1565">IFERROR(_xlfn.STDEV.S(IF((ContinuousStatsTable[GroupByKey]=ContinuousStatsTable[[#This Row],[GroupByKey]]),(ContinuousStatsTable[GroupByKey]=ContinuousStatsTable[[#This Row],[GroupByKey]])*ContinuousStatsTable[Average])),0)</f>
        <v>0</v>
      </c>
      <c r="Q1565" s="5" cm="1">
        <f t="array" ref="Q1565">MAX(IF((ProjectInfoTable[ProjectName]=ContinuousStatsTable[[#This Row],[ProjectName]]),(ProjectInfoTable[ProjectName]=ContinuousStatsTable[[#This Row],[ProjectName]])*ProjectInfoTable[ConfidenceInterval]))</f>
        <v>0.95</v>
      </c>
      <c r="R1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5" s="5" cm="1">
        <f t="array" ref="S1565">MIN(IF((ContinuousStatsTable[GroupByKey]=ContinuousStatsTable[[#This Row],[GroupByKey]]),(ContinuousStatsTable[GroupByKey]=ContinuousStatsTable[[#This Row],[GroupByKey]])*ContinuousStatsTable[Average]))</f>
        <v>0</v>
      </c>
      <c r="T1565" s="5" cm="1">
        <f t="array" ref="T1565">MAX(IF((ContinuousStatsTable[GroupByKey]=ContinuousStatsTable[[#This Row],[GroupByKey]]),(ContinuousStatsTable[GroupByKey]=ContinuousStatsTable[[#This Row],[GroupByKey]])*ContinuousStatsTable[Average]))</f>
        <v>0</v>
      </c>
      <c r="U1565" s="5">
        <f>IF((ContinuousStatsTable[[#This Row],[RepsRequested]]&gt;1),ContinuousStatsTable[[#This Row],[HalfWidth]],ContinuousStatsTable[[#This Row],[BatchMeansHalfWidth]])</f>
        <v>0</v>
      </c>
    </row>
    <row r="1566" spans="1:21" x14ac:dyDescent="0.35">
      <c r="A1566" t="s">
        <v>68</v>
      </c>
      <c r="B1566" t="s">
        <v>70</v>
      </c>
      <c r="C1566">
        <v>35</v>
      </c>
      <c r="D1566" t="s">
        <v>111</v>
      </c>
      <c r="E1566" t="s">
        <v>103</v>
      </c>
      <c r="F1566" t="s">
        <v>102</v>
      </c>
      <c r="G1566">
        <v>0</v>
      </c>
      <c r="H1566">
        <v>2E+20</v>
      </c>
      <c r="I1566">
        <v>0</v>
      </c>
      <c r="J1566">
        <v>0</v>
      </c>
      <c r="K1566">
        <v>0</v>
      </c>
      <c r="L1566">
        <v>0</v>
      </c>
      <c r="M156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566" s="5" cm="1">
        <f t="array" ref="N1566">MAX(IF((ProjectInfoTable[ProjectName]=ContinuousStatsTable[[#This Row],[ProjectName]]),(ProjectInfoTable[ProjectName]=ContinuousStatsTable[[#This Row],[ProjectName]])*ProjectInfoTable[NumberOfReplications]))</f>
        <v>40</v>
      </c>
      <c r="O1566" s="5" cm="1">
        <f t="array" ref="O1566">IFERROR(AVERAGE(IF((ContinuousStatsTable[GroupByKey]=ContinuousStatsTable[[#This Row],[GroupByKey]]),(ContinuousStatsTable[GroupByKey]=ContinuousStatsTable[[#This Row],[GroupByKey]])*ContinuousStatsTable[Average])),0)</f>
        <v>0</v>
      </c>
      <c r="P1566" s="5" cm="1">
        <f t="array" ref="P1566">IFERROR(_xlfn.STDEV.S(IF((ContinuousStatsTable[GroupByKey]=ContinuousStatsTable[[#This Row],[GroupByKey]]),(ContinuousStatsTable[GroupByKey]=ContinuousStatsTable[[#This Row],[GroupByKey]])*ContinuousStatsTable[Average])),0)</f>
        <v>0</v>
      </c>
      <c r="Q1566" s="5" cm="1">
        <f t="array" ref="Q1566">MAX(IF((ProjectInfoTable[ProjectName]=ContinuousStatsTable[[#This Row],[ProjectName]]),(ProjectInfoTable[ProjectName]=ContinuousStatsTable[[#This Row],[ProjectName]])*ProjectInfoTable[ConfidenceInterval]))</f>
        <v>0.95</v>
      </c>
      <c r="R1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6" s="5" cm="1">
        <f t="array" ref="S1566">MIN(IF((ContinuousStatsTable[GroupByKey]=ContinuousStatsTable[[#This Row],[GroupByKey]]),(ContinuousStatsTable[GroupByKey]=ContinuousStatsTable[[#This Row],[GroupByKey]])*ContinuousStatsTable[Average]))</f>
        <v>0</v>
      </c>
      <c r="T1566" s="5" cm="1">
        <f t="array" ref="T1566">MAX(IF((ContinuousStatsTable[GroupByKey]=ContinuousStatsTable[[#This Row],[GroupByKey]]),(ContinuousStatsTable[GroupByKey]=ContinuousStatsTable[[#This Row],[GroupByKey]])*ContinuousStatsTable[Average]))</f>
        <v>0</v>
      </c>
      <c r="U1566" s="5">
        <f>IF((ContinuousStatsTable[[#This Row],[RepsRequested]]&gt;1),ContinuousStatsTable[[#This Row],[HalfWidth]],ContinuousStatsTable[[#This Row],[BatchMeansHalfWidth]])</f>
        <v>0</v>
      </c>
    </row>
    <row r="1567" spans="1:21" x14ac:dyDescent="0.35">
      <c r="A1567" t="s">
        <v>68</v>
      </c>
      <c r="B1567" t="s">
        <v>70</v>
      </c>
      <c r="C1567">
        <v>35</v>
      </c>
      <c r="D1567" t="s">
        <v>111</v>
      </c>
      <c r="E1567" t="s">
        <v>104</v>
      </c>
      <c r="F1567" t="s">
        <v>102</v>
      </c>
      <c r="G1567">
        <v>3</v>
      </c>
      <c r="H1567">
        <v>2E+20</v>
      </c>
      <c r="I1567">
        <v>3</v>
      </c>
      <c r="J1567">
        <v>3</v>
      </c>
      <c r="K1567">
        <v>3</v>
      </c>
      <c r="L1567">
        <v>0</v>
      </c>
      <c r="M156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567" s="5" cm="1">
        <f t="array" ref="N1567">MAX(IF((ProjectInfoTable[ProjectName]=ContinuousStatsTable[[#This Row],[ProjectName]]),(ProjectInfoTable[ProjectName]=ContinuousStatsTable[[#This Row],[ProjectName]])*ProjectInfoTable[NumberOfReplications]))</f>
        <v>40</v>
      </c>
      <c r="O1567" s="5" cm="1">
        <f t="array" ref="O1567">IFERROR(AVERAGE(IF((ContinuousStatsTable[GroupByKey]=ContinuousStatsTable[[#This Row],[GroupByKey]]),(ContinuousStatsTable[GroupByKey]=ContinuousStatsTable[[#This Row],[GroupByKey]])*ContinuousStatsTable[Average])),0)</f>
        <v>3</v>
      </c>
      <c r="P1567" s="5" cm="1">
        <f t="array" ref="P1567">IFERROR(_xlfn.STDEV.S(IF((ContinuousStatsTable[GroupByKey]=ContinuousStatsTable[[#This Row],[GroupByKey]]),(ContinuousStatsTable[GroupByKey]=ContinuousStatsTable[[#This Row],[GroupByKey]])*ContinuousStatsTable[Average])),0)</f>
        <v>0</v>
      </c>
      <c r="Q1567" s="5" cm="1">
        <f t="array" ref="Q1567">MAX(IF((ProjectInfoTable[ProjectName]=ContinuousStatsTable[[#This Row],[ProjectName]]),(ProjectInfoTable[ProjectName]=ContinuousStatsTable[[#This Row],[ProjectName]])*ProjectInfoTable[ConfidenceInterval]))</f>
        <v>0.95</v>
      </c>
      <c r="R1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7" s="5" cm="1">
        <f t="array" ref="S1567">MIN(IF((ContinuousStatsTable[GroupByKey]=ContinuousStatsTable[[#This Row],[GroupByKey]]),(ContinuousStatsTable[GroupByKey]=ContinuousStatsTable[[#This Row],[GroupByKey]])*ContinuousStatsTable[Average]))</f>
        <v>3</v>
      </c>
      <c r="T1567" s="5" cm="1">
        <f t="array" ref="T1567">MAX(IF((ContinuousStatsTable[GroupByKey]=ContinuousStatsTable[[#This Row],[GroupByKey]]),(ContinuousStatsTable[GroupByKey]=ContinuousStatsTable[[#This Row],[GroupByKey]])*ContinuousStatsTable[Average]))</f>
        <v>3</v>
      </c>
      <c r="U1567" s="5">
        <f>IF((ContinuousStatsTable[[#This Row],[RepsRequested]]&gt;1),ContinuousStatsTable[[#This Row],[HalfWidth]],ContinuousStatsTable[[#This Row],[BatchMeansHalfWidth]])</f>
        <v>0</v>
      </c>
    </row>
    <row r="1568" spans="1:21" x14ac:dyDescent="0.35">
      <c r="A1568" t="s">
        <v>68</v>
      </c>
      <c r="B1568" t="s">
        <v>70</v>
      </c>
      <c r="C1568">
        <v>35</v>
      </c>
      <c r="D1568" t="s">
        <v>112</v>
      </c>
      <c r="E1568" t="s">
        <v>101</v>
      </c>
      <c r="F1568" t="s">
        <v>102</v>
      </c>
      <c r="G1568">
        <v>7.3362250515456598E-2</v>
      </c>
      <c r="H1568">
        <v>2E+20</v>
      </c>
      <c r="I1568">
        <v>0</v>
      </c>
      <c r="J1568">
        <v>1</v>
      </c>
      <c r="K1568">
        <v>0</v>
      </c>
      <c r="L1568">
        <v>0</v>
      </c>
      <c r="M156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568" s="5" cm="1">
        <f t="array" ref="N1568">MAX(IF((ProjectInfoTable[ProjectName]=ContinuousStatsTable[[#This Row],[ProjectName]]),(ProjectInfoTable[ProjectName]=ContinuousStatsTable[[#This Row],[ProjectName]])*ProjectInfoTable[NumberOfReplications]))</f>
        <v>40</v>
      </c>
      <c r="O1568" s="5" cm="1">
        <f t="array" ref="O156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568" s="5" cm="1">
        <f t="array" ref="P156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568" s="5" cm="1">
        <f t="array" ref="Q1568">MAX(IF((ProjectInfoTable[ProjectName]=ContinuousStatsTable[[#This Row],[ProjectName]]),(ProjectInfoTable[ProjectName]=ContinuousStatsTable[[#This Row],[ProjectName]])*ProjectInfoTable[ConfidenceInterval]))</f>
        <v>0.95</v>
      </c>
      <c r="R1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568" s="5" cm="1">
        <f t="array" ref="S1568">MIN(IF((ContinuousStatsTable[GroupByKey]=ContinuousStatsTable[[#This Row],[GroupByKey]]),(ContinuousStatsTable[GroupByKey]=ContinuousStatsTable[[#This Row],[GroupByKey]])*ContinuousStatsTable[Average]))</f>
        <v>2.6917362930432401E-2</v>
      </c>
      <c r="T1568" s="5" cm="1">
        <f t="array" ref="T1568">MAX(IF((ContinuousStatsTable[GroupByKey]=ContinuousStatsTable[[#This Row],[GroupByKey]]),(ContinuousStatsTable[GroupByKey]=ContinuousStatsTable[[#This Row],[GroupByKey]])*ContinuousStatsTable[Average]))</f>
        <v>0.16976135707510301</v>
      </c>
      <c r="U1568" s="5">
        <f>IF((ContinuousStatsTable[[#This Row],[RepsRequested]]&gt;1),ContinuousStatsTable[[#This Row],[HalfWidth]],ContinuousStatsTable[[#This Row],[BatchMeansHalfWidth]])</f>
        <v>9.6705244070255485E-3</v>
      </c>
    </row>
    <row r="1569" spans="1:21" x14ac:dyDescent="0.35">
      <c r="A1569" t="s">
        <v>68</v>
      </c>
      <c r="B1569" t="s">
        <v>70</v>
      </c>
      <c r="C1569">
        <v>35</v>
      </c>
      <c r="D1569" t="s">
        <v>112</v>
      </c>
      <c r="E1569" t="s">
        <v>103</v>
      </c>
      <c r="F1569" t="s">
        <v>102</v>
      </c>
      <c r="G1569">
        <v>1.7285055316325799</v>
      </c>
      <c r="H1569">
        <v>2E+20</v>
      </c>
      <c r="I1569">
        <v>0</v>
      </c>
      <c r="J1569">
        <v>16</v>
      </c>
      <c r="K1569">
        <v>0</v>
      </c>
      <c r="L1569">
        <v>0</v>
      </c>
      <c r="M156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569" s="5" cm="1">
        <f t="array" ref="N1569">MAX(IF((ProjectInfoTable[ProjectName]=ContinuousStatsTable[[#This Row],[ProjectName]]),(ProjectInfoTable[ProjectName]=ContinuousStatsTable[[#This Row],[ProjectName]])*ProjectInfoTable[NumberOfReplications]))</f>
        <v>40</v>
      </c>
      <c r="O1569" s="5" cm="1">
        <f t="array" ref="O156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569" s="5" cm="1">
        <f t="array" ref="P156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569" s="5" cm="1">
        <f t="array" ref="Q1569">MAX(IF((ProjectInfoTable[ProjectName]=ContinuousStatsTable[[#This Row],[ProjectName]]),(ProjectInfoTable[ProjectName]=ContinuousStatsTable[[#This Row],[ProjectName]])*ProjectInfoTable[ConfidenceInterval]))</f>
        <v>0.95</v>
      </c>
      <c r="R1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569" s="5" cm="1">
        <f t="array" ref="S1569">MIN(IF((ContinuousStatsTable[GroupByKey]=ContinuousStatsTable[[#This Row],[GroupByKey]]),(ContinuousStatsTable[GroupByKey]=ContinuousStatsTable[[#This Row],[GroupByKey]])*ContinuousStatsTable[Average]))</f>
        <v>1.2588231451035701</v>
      </c>
      <c r="T1569" s="5" cm="1">
        <f t="array" ref="T1569">MAX(IF((ContinuousStatsTable[GroupByKey]=ContinuousStatsTable[[#This Row],[GroupByKey]]),(ContinuousStatsTable[GroupByKey]=ContinuousStatsTable[[#This Row],[GroupByKey]])*ContinuousStatsTable[Average]))</f>
        <v>4.9134925203039197</v>
      </c>
      <c r="U1569" s="5">
        <f>IF((ContinuousStatsTable[[#This Row],[RepsRequested]]&gt;1),ContinuousStatsTable[[#This Row],[HalfWidth]],ContinuousStatsTable[[#This Row],[BatchMeansHalfWidth]])</f>
        <v>0.23893952850585826</v>
      </c>
    </row>
    <row r="1570" spans="1:21" x14ac:dyDescent="0.35">
      <c r="A1570" t="s">
        <v>68</v>
      </c>
      <c r="B1570" t="s">
        <v>70</v>
      </c>
      <c r="C1570">
        <v>35</v>
      </c>
      <c r="D1570" t="s">
        <v>112</v>
      </c>
      <c r="E1570" t="s">
        <v>104</v>
      </c>
      <c r="F1570" t="s">
        <v>102</v>
      </c>
      <c r="G1570">
        <v>41.954943712556997</v>
      </c>
      <c r="H1570">
        <v>2E+20</v>
      </c>
      <c r="I1570">
        <v>0</v>
      </c>
      <c r="J1570">
        <v>48</v>
      </c>
      <c r="K1570">
        <v>48</v>
      </c>
      <c r="L1570">
        <v>0</v>
      </c>
      <c r="M157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570" s="5" cm="1">
        <f t="array" ref="N1570">MAX(IF((ProjectInfoTable[ProjectName]=ContinuousStatsTable[[#This Row],[ProjectName]]),(ProjectInfoTable[ProjectName]=ContinuousStatsTable[[#This Row],[ProjectName]])*ProjectInfoTable[NumberOfReplications]))</f>
        <v>40</v>
      </c>
      <c r="O1570" s="5" cm="1">
        <f t="array" ref="O157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570" s="5" cm="1">
        <f t="array" ref="P157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570" s="5" cm="1">
        <f t="array" ref="Q1570">MAX(IF((ProjectInfoTable[ProjectName]=ContinuousStatsTable[[#This Row],[ProjectName]]),(ProjectInfoTable[ProjectName]=ContinuousStatsTable[[#This Row],[ProjectName]])*ProjectInfoTable[ConfidenceInterval]))</f>
        <v>0.95</v>
      </c>
      <c r="R1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570" s="5" cm="1">
        <f t="array" ref="S1570">MIN(IF((ContinuousStatsTable[GroupByKey]=ContinuousStatsTable[[#This Row],[GroupByKey]]),(ContinuousStatsTable[GroupByKey]=ContinuousStatsTable[[#This Row],[GroupByKey]])*ContinuousStatsTable[Average]))</f>
        <v>39.319148936170201</v>
      </c>
      <c r="T1570" s="5" cm="1">
        <f t="array" ref="T1570">MAX(IF((ContinuousStatsTable[GroupByKey]=ContinuousStatsTable[[#This Row],[GroupByKey]]),(ContinuousStatsTable[GroupByKey]=ContinuousStatsTable[[#This Row],[GroupByKey]])*ContinuousStatsTable[Average]))</f>
        <v>43.914893617021299</v>
      </c>
      <c r="U1570" s="5">
        <f>IF((ContinuousStatsTable[[#This Row],[RepsRequested]]&gt;1),ContinuousStatsTable[[#This Row],[HalfWidth]],ContinuousStatsTable[[#This Row],[BatchMeansHalfWidth]])</f>
        <v>0.37377625497939559</v>
      </c>
    </row>
    <row r="1571" spans="1:21" x14ac:dyDescent="0.35">
      <c r="A1571" t="s">
        <v>68</v>
      </c>
      <c r="B1571" t="s">
        <v>70</v>
      </c>
      <c r="C1571">
        <v>35</v>
      </c>
      <c r="D1571" t="s">
        <v>113</v>
      </c>
      <c r="E1571" t="s">
        <v>101</v>
      </c>
      <c r="F1571" t="s">
        <v>102</v>
      </c>
      <c r="G1571">
        <v>2.0832804777086999E-2</v>
      </c>
      <c r="H1571">
        <v>2E+20</v>
      </c>
      <c r="I1571">
        <v>0</v>
      </c>
      <c r="J1571">
        <v>1</v>
      </c>
      <c r="K1571">
        <v>0</v>
      </c>
      <c r="L1571">
        <v>0</v>
      </c>
      <c r="M157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571" s="5" cm="1">
        <f t="array" ref="N1571">MAX(IF((ProjectInfoTable[ProjectName]=ContinuousStatsTable[[#This Row],[ProjectName]]),(ProjectInfoTable[ProjectName]=ContinuousStatsTable[[#This Row],[ProjectName]])*ProjectInfoTable[NumberOfReplications]))</f>
        <v>40</v>
      </c>
      <c r="O1571" s="5" cm="1">
        <f t="array" ref="O157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571" s="5" cm="1">
        <f t="array" ref="P157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571" s="5" cm="1">
        <f t="array" ref="Q1571">MAX(IF((ProjectInfoTable[ProjectName]=ContinuousStatsTable[[#This Row],[ProjectName]]),(ProjectInfoTable[ProjectName]=ContinuousStatsTable[[#This Row],[ProjectName]])*ProjectInfoTable[ConfidenceInterval]))</f>
        <v>0.95</v>
      </c>
      <c r="R1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571" s="5" cm="1">
        <f t="array" ref="S1571">MIN(IF((ContinuousStatsTable[GroupByKey]=ContinuousStatsTable[[#This Row],[GroupByKey]]),(ContinuousStatsTable[GroupByKey]=ContinuousStatsTable[[#This Row],[GroupByKey]])*ContinuousStatsTable[Average]))</f>
        <v>1.9285676078063401E-2</v>
      </c>
      <c r="T1571" s="5" cm="1">
        <f t="array" ref="T1571">MAX(IF((ContinuousStatsTable[GroupByKey]=ContinuousStatsTable[[#This Row],[GroupByKey]]),(ContinuousStatsTable[GroupByKey]=ContinuousStatsTable[[#This Row],[GroupByKey]])*ContinuousStatsTable[Average]))</f>
        <v>4.8625620211652898E-2</v>
      </c>
      <c r="U1571" s="5">
        <f>IF((ContinuousStatsTable[[#This Row],[RepsRequested]]&gt;1),ContinuousStatsTable[[#This Row],[HalfWidth]],ContinuousStatsTable[[#This Row],[BatchMeansHalfWidth]])</f>
        <v>2.3250169252848917E-3</v>
      </c>
    </row>
    <row r="1572" spans="1:21" x14ac:dyDescent="0.35">
      <c r="A1572" t="s">
        <v>68</v>
      </c>
      <c r="B1572" t="s">
        <v>70</v>
      </c>
      <c r="C1572">
        <v>35</v>
      </c>
      <c r="D1572" t="s">
        <v>113</v>
      </c>
      <c r="E1572" t="s">
        <v>103</v>
      </c>
      <c r="F1572" t="s">
        <v>102</v>
      </c>
      <c r="G1572">
        <v>0.49501686695507002</v>
      </c>
      <c r="H1572">
        <v>2E+20</v>
      </c>
      <c r="I1572">
        <v>0</v>
      </c>
      <c r="J1572">
        <v>14</v>
      </c>
      <c r="K1572">
        <v>0</v>
      </c>
      <c r="L1572">
        <v>0</v>
      </c>
      <c r="M157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572" s="5" cm="1">
        <f t="array" ref="N1572">MAX(IF((ProjectInfoTable[ProjectName]=ContinuousStatsTable[[#This Row],[ProjectName]]),(ProjectInfoTable[ProjectName]=ContinuousStatsTable[[#This Row],[ProjectName]])*ProjectInfoTable[NumberOfReplications]))</f>
        <v>40</v>
      </c>
      <c r="O1572" s="5" cm="1">
        <f t="array" ref="O157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572" s="5" cm="1">
        <f t="array" ref="P157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572" s="5" cm="1">
        <f t="array" ref="Q1572">MAX(IF((ProjectInfoTable[ProjectName]=ContinuousStatsTable[[#This Row],[ProjectName]]),(ProjectInfoTable[ProjectName]=ContinuousStatsTable[[#This Row],[ProjectName]])*ProjectInfoTable[ConfidenceInterval]))</f>
        <v>0.95</v>
      </c>
      <c r="R1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572" s="5" cm="1">
        <f t="array" ref="S1572">MIN(IF((ContinuousStatsTable[GroupByKey]=ContinuousStatsTable[[#This Row],[GroupByKey]]),(ContinuousStatsTable[GroupByKey]=ContinuousStatsTable[[#This Row],[GroupByKey]])*ContinuousStatsTable[Average]))</f>
        <v>0.49501686695507002</v>
      </c>
      <c r="T1572" s="5" cm="1">
        <f t="array" ref="T1572">MAX(IF((ContinuousStatsTable[GroupByKey]=ContinuousStatsTable[[#This Row],[GroupByKey]]),(ContinuousStatsTable[GroupByKey]=ContinuousStatsTable[[#This Row],[GroupByKey]])*ContinuousStatsTable[Average]))</f>
        <v>1.34083283444468</v>
      </c>
      <c r="U1572" s="5">
        <f>IF((ContinuousStatsTable[[#This Row],[RepsRequested]]&gt;1),ContinuousStatsTable[[#This Row],[HalfWidth]],ContinuousStatsTable[[#This Row],[BatchMeansHalfWidth]])</f>
        <v>6.3703063430586918E-2</v>
      </c>
    </row>
    <row r="1573" spans="1:21" x14ac:dyDescent="0.35">
      <c r="A1573" t="s">
        <v>68</v>
      </c>
      <c r="B1573" t="s">
        <v>70</v>
      </c>
      <c r="C1573">
        <v>35</v>
      </c>
      <c r="D1573" t="s">
        <v>113</v>
      </c>
      <c r="E1573" t="s">
        <v>104</v>
      </c>
      <c r="F1573" t="s">
        <v>102</v>
      </c>
      <c r="G1573">
        <v>34.205836312648103</v>
      </c>
      <c r="H1573">
        <v>2E+20</v>
      </c>
      <c r="I1573">
        <v>0</v>
      </c>
      <c r="J1573">
        <v>36</v>
      </c>
      <c r="K1573">
        <v>36</v>
      </c>
      <c r="L1573">
        <v>0</v>
      </c>
      <c r="M157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573" s="5" cm="1">
        <f t="array" ref="N1573">MAX(IF((ProjectInfoTable[ProjectName]=ContinuousStatsTable[[#This Row],[ProjectName]]),(ProjectInfoTable[ProjectName]=ContinuousStatsTable[[#This Row],[ProjectName]])*ProjectInfoTable[NumberOfReplications]))</f>
        <v>40</v>
      </c>
      <c r="O1573" s="5" cm="1">
        <f t="array" ref="O157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573" s="5" cm="1">
        <f t="array" ref="P157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573" s="5" cm="1">
        <f t="array" ref="Q1573">MAX(IF((ProjectInfoTable[ProjectName]=ContinuousStatsTable[[#This Row],[ProjectName]]),(ProjectInfoTable[ProjectName]=ContinuousStatsTable[[#This Row],[ProjectName]])*ProjectInfoTable[ConfidenceInterval]))</f>
        <v>0.95</v>
      </c>
      <c r="R1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573" s="5" cm="1">
        <f t="array" ref="S1573">MIN(IF((ContinuousStatsTable[GroupByKey]=ContinuousStatsTable[[#This Row],[GroupByKey]]),(ContinuousStatsTable[GroupByKey]=ContinuousStatsTable[[#This Row],[GroupByKey]])*ContinuousStatsTable[Average]))</f>
        <v>33.840029614371403</v>
      </c>
      <c r="T1573" s="5" cm="1">
        <f t="array" ref="T1573">MAX(IF((ContinuousStatsTable[GroupByKey]=ContinuousStatsTable[[#This Row],[GroupByKey]]),(ContinuousStatsTable[GroupByKey]=ContinuousStatsTable[[#This Row],[GroupByKey]])*ContinuousStatsTable[Average]))</f>
        <v>34.468085106383</v>
      </c>
      <c r="U1573" s="5">
        <f>IF((ContinuousStatsTable[[#This Row],[RepsRequested]]&gt;1),ContinuousStatsTable[[#This Row],[HalfWidth]],ContinuousStatsTable[[#This Row],[BatchMeansHalfWidth]])</f>
        <v>5.7059994756210479E-2</v>
      </c>
    </row>
    <row r="1574" spans="1:21" x14ac:dyDescent="0.35">
      <c r="A1574" t="s">
        <v>68</v>
      </c>
      <c r="B1574" t="s">
        <v>70</v>
      </c>
      <c r="C1574">
        <v>35</v>
      </c>
      <c r="D1574" t="s">
        <v>114</v>
      </c>
      <c r="E1574" t="s">
        <v>101</v>
      </c>
      <c r="F1574" t="s">
        <v>102</v>
      </c>
      <c r="G1574">
        <v>5.2407092959504499E-2</v>
      </c>
      <c r="H1574">
        <v>2E+20</v>
      </c>
      <c r="I1574">
        <v>0</v>
      </c>
      <c r="J1574">
        <v>1</v>
      </c>
      <c r="K1574">
        <v>0</v>
      </c>
      <c r="L1574">
        <v>0</v>
      </c>
      <c r="M157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574" s="5" cm="1">
        <f t="array" ref="N1574">MAX(IF((ProjectInfoTable[ProjectName]=ContinuousStatsTable[[#This Row],[ProjectName]]),(ProjectInfoTable[ProjectName]=ContinuousStatsTable[[#This Row],[ProjectName]])*ProjectInfoTable[NumberOfReplications]))</f>
        <v>40</v>
      </c>
      <c r="O1574" s="5" cm="1">
        <f t="array" ref="O157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574" s="5" cm="1">
        <f t="array" ref="P157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574" s="5" cm="1">
        <f t="array" ref="Q1574">MAX(IF((ProjectInfoTable[ProjectName]=ContinuousStatsTable[[#This Row],[ProjectName]]),(ProjectInfoTable[ProjectName]=ContinuousStatsTable[[#This Row],[ProjectName]])*ProjectInfoTable[ConfidenceInterval]))</f>
        <v>0.95</v>
      </c>
      <c r="R1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574" s="5" cm="1">
        <f t="array" ref="S1574">MIN(IF((ContinuousStatsTable[GroupByKey]=ContinuousStatsTable[[#This Row],[GroupByKey]]),(ContinuousStatsTable[GroupByKey]=ContinuousStatsTable[[#This Row],[GroupByKey]])*ContinuousStatsTable[Average]))</f>
        <v>5.2407092959504499E-2</v>
      </c>
      <c r="T1574" s="5" cm="1">
        <f t="array" ref="T1574">MAX(IF((ContinuousStatsTable[GroupByKey]=ContinuousStatsTable[[#This Row],[GroupByKey]]),(ContinuousStatsTable[GroupByKey]=ContinuousStatsTable[[#This Row],[GroupByKey]])*ContinuousStatsTable[Average]))</f>
        <v>0.13103116230963199</v>
      </c>
      <c r="U1574" s="5">
        <f>IF((ContinuousStatsTable[[#This Row],[RepsRequested]]&gt;1),ContinuousStatsTable[[#This Row],[HalfWidth]],ContinuousStatsTable[[#This Row],[BatchMeansHalfWidth]])</f>
        <v>7.2364318332914495E-3</v>
      </c>
    </row>
    <row r="1575" spans="1:21" x14ac:dyDescent="0.35">
      <c r="A1575" t="s">
        <v>68</v>
      </c>
      <c r="B1575" t="s">
        <v>70</v>
      </c>
      <c r="C1575">
        <v>35</v>
      </c>
      <c r="D1575" t="s">
        <v>114</v>
      </c>
      <c r="E1575" t="s">
        <v>103</v>
      </c>
      <c r="F1575" t="s">
        <v>102</v>
      </c>
      <c r="G1575">
        <v>1.4135292926674801</v>
      </c>
      <c r="H1575">
        <v>2E+20</v>
      </c>
      <c r="I1575">
        <v>0</v>
      </c>
      <c r="J1575">
        <v>15</v>
      </c>
      <c r="K1575">
        <v>0</v>
      </c>
      <c r="L1575">
        <v>0</v>
      </c>
      <c r="M157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575" s="5" cm="1">
        <f t="array" ref="N1575">MAX(IF((ProjectInfoTable[ProjectName]=ContinuousStatsTable[[#This Row],[ProjectName]]),(ProjectInfoTable[ProjectName]=ContinuousStatsTable[[#This Row],[ProjectName]])*ProjectInfoTable[NumberOfReplications]))</f>
        <v>40</v>
      </c>
      <c r="O1575" s="5" cm="1">
        <f t="array" ref="O157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575" s="5" cm="1">
        <f t="array" ref="P157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575" s="5" cm="1">
        <f t="array" ref="Q1575">MAX(IF((ProjectInfoTable[ProjectName]=ContinuousStatsTable[[#This Row],[ProjectName]]),(ProjectInfoTable[ProjectName]=ContinuousStatsTable[[#This Row],[ProjectName]])*ProjectInfoTable[ConfidenceInterval]))</f>
        <v>0.95</v>
      </c>
      <c r="R1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575" s="5" cm="1">
        <f t="array" ref="S1575">MIN(IF((ContinuousStatsTable[GroupByKey]=ContinuousStatsTable[[#This Row],[GroupByKey]]),(ContinuousStatsTable[GroupByKey]=ContinuousStatsTable[[#This Row],[GroupByKey]])*ContinuousStatsTable[Average]))</f>
        <v>1.4135292926674801</v>
      </c>
      <c r="T1575" s="5" cm="1">
        <f t="array" ref="T1575">MAX(IF((ContinuousStatsTable[GroupByKey]=ContinuousStatsTable[[#This Row],[GroupByKey]]),(ContinuousStatsTable[GroupByKey]=ContinuousStatsTable[[#This Row],[GroupByKey]])*ContinuousStatsTable[Average]))</f>
        <v>3.63156438765147</v>
      </c>
      <c r="U1575" s="5">
        <f>IF((ContinuousStatsTable[[#This Row],[RepsRequested]]&gt;1),ContinuousStatsTable[[#This Row],[HalfWidth]],ContinuousStatsTable[[#This Row],[BatchMeansHalfWidth]])</f>
        <v>0.17088156037632463</v>
      </c>
    </row>
    <row r="1576" spans="1:21" x14ac:dyDescent="0.35">
      <c r="A1576" t="s">
        <v>68</v>
      </c>
      <c r="B1576" t="s">
        <v>70</v>
      </c>
      <c r="C1576">
        <v>35</v>
      </c>
      <c r="D1576" t="s">
        <v>114</v>
      </c>
      <c r="E1576" t="s">
        <v>104</v>
      </c>
      <c r="F1576" t="s">
        <v>102</v>
      </c>
      <c r="G1576">
        <v>33.980098833408</v>
      </c>
      <c r="H1576">
        <v>2E+20</v>
      </c>
      <c r="I1576">
        <v>0</v>
      </c>
      <c r="J1576">
        <v>36</v>
      </c>
      <c r="K1576">
        <v>36</v>
      </c>
      <c r="L1576">
        <v>0</v>
      </c>
      <c r="M157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576" s="5" cm="1">
        <f t="array" ref="N1576">MAX(IF((ProjectInfoTable[ProjectName]=ContinuousStatsTable[[#This Row],[ProjectName]]),(ProjectInfoTable[ProjectName]=ContinuousStatsTable[[#This Row],[ProjectName]])*ProjectInfoTable[NumberOfReplications]))</f>
        <v>40</v>
      </c>
      <c r="O1576" s="5" cm="1">
        <f t="array" ref="O157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576" s="5" cm="1">
        <f t="array" ref="P157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576" s="5" cm="1">
        <f t="array" ref="Q1576">MAX(IF((ProjectInfoTable[ProjectName]=ContinuousStatsTable[[#This Row],[ProjectName]]),(ProjectInfoTable[ProjectName]=ContinuousStatsTable[[#This Row],[ProjectName]])*ProjectInfoTable[ConfidenceInterval]))</f>
        <v>0.95</v>
      </c>
      <c r="R1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576" s="5" cm="1">
        <f t="array" ref="S1576">MIN(IF((ContinuousStatsTable[GroupByKey]=ContinuousStatsTable[[#This Row],[GroupByKey]]),(ContinuousStatsTable[GroupByKey]=ContinuousStatsTable[[#This Row],[GroupByKey]])*ContinuousStatsTable[Average]))</f>
        <v>32.66897321215</v>
      </c>
      <c r="T1576" s="5" cm="1">
        <f t="array" ref="T1576">MAX(IF((ContinuousStatsTable[GroupByKey]=ContinuousStatsTable[[#This Row],[GroupByKey]]),(ContinuousStatsTable[GroupByKey]=ContinuousStatsTable[[#This Row],[GroupByKey]])*ContinuousStatsTable[Average]))</f>
        <v>34.468085106383</v>
      </c>
      <c r="U1576" s="5">
        <f>IF((ContinuousStatsTable[[#This Row],[RepsRequested]]&gt;1),ContinuousStatsTable[[#This Row],[HalfWidth]],ContinuousStatsTable[[#This Row],[BatchMeansHalfWidth]])</f>
        <v>0.15911903310216846</v>
      </c>
    </row>
    <row r="1577" spans="1:21" x14ac:dyDescent="0.35">
      <c r="A1577" t="s">
        <v>68</v>
      </c>
      <c r="B1577" t="s">
        <v>70</v>
      </c>
      <c r="C1577">
        <v>36</v>
      </c>
      <c r="D1577" t="s">
        <v>71</v>
      </c>
      <c r="E1577" t="s">
        <v>98</v>
      </c>
      <c r="F1577" t="s">
        <v>73</v>
      </c>
      <c r="G1577">
        <v>2.4368524533453801E-2</v>
      </c>
      <c r="H1577">
        <v>2E+20</v>
      </c>
      <c r="I1577">
        <v>0</v>
      </c>
      <c r="J1577">
        <v>5</v>
      </c>
      <c r="K1577">
        <v>0</v>
      </c>
      <c r="L1577">
        <v>0</v>
      </c>
      <c r="M157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577" s="5" cm="1">
        <f t="array" ref="N1577">MAX(IF((ProjectInfoTable[ProjectName]=ContinuousStatsTable[[#This Row],[ProjectName]]),(ProjectInfoTable[ProjectName]=ContinuousStatsTable[[#This Row],[ProjectName]])*ProjectInfoTable[NumberOfReplications]))</f>
        <v>40</v>
      </c>
      <c r="O1577" s="5" cm="1">
        <f t="array" ref="O157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577" s="5" cm="1">
        <f t="array" ref="P157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577" s="5" cm="1">
        <f t="array" ref="Q1577">MAX(IF((ProjectInfoTable[ProjectName]=ContinuousStatsTable[[#This Row],[ProjectName]]),(ProjectInfoTable[ProjectName]=ContinuousStatsTable[[#This Row],[ProjectName]])*ProjectInfoTable[ConfidenceInterval]))</f>
        <v>0.95</v>
      </c>
      <c r="R1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577" s="5" cm="1">
        <f t="array" ref="S1577">MIN(IF((ContinuousStatsTable[GroupByKey]=ContinuousStatsTable[[#This Row],[GroupByKey]]),(ContinuousStatsTable[GroupByKey]=ContinuousStatsTable[[#This Row],[GroupByKey]])*ContinuousStatsTable[Average]))</f>
        <v>0</v>
      </c>
      <c r="T1577" s="5" cm="1">
        <f t="array" ref="T1577">MAX(IF((ContinuousStatsTable[GroupByKey]=ContinuousStatsTable[[#This Row],[GroupByKey]]),(ContinuousStatsTable[GroupByKey]=ContinuousStatsTable[[#This Row],[GroupByKey]])*ContinuousStatsTable[Average]))</f>
        <v>0.39810019353189602</v>
      </c>
      <c r="U1577" s="5">
        <f>IF((ContinuousStatsTable[[#This Row],[RepsRequested]]&gt;1),ContinuousStatsTable[[#This Row],[HalfWidth]],ContinuousStatsTable[[#This Row],[BatchMeansHalfWidth]])</f>
        <v>3.517181568707349E-2</v>
      </c>
    </row>
    <row r="1578" spans="1:21" x14ac:dyDescent="0.35">
      <c r="A1578" t="s">
        <v>68</v>
      </c>
      <c r="B1578" t="s">
        <v>70</v>
      </c>
      <c r="C1578">
        <v>36</v>
      </c>
      <c r="D1578" t="s">
        <v>77</v>
      </c>
      <c r="E1578" t="s">
        <v>98</v>
      </c>
      <c r="F1578" t="s">
        <v>73</v>
      </c>
      <c r="G1578">
        <v>6.63048640934836</v>
      </c>
      <c r="H1578">
        <v>3E+20</v>
      </c>
      <c r="I1578">
        <v>0</v>
      </c>
      <c r="J1578">
        <v>23</v>
      </c>
      <c r="K1578">
        <v>6</v>
      </c>
      <c r="L1578">
        <v>0</v>
      </c>
      <c r="M157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578" s="5" cm="1">
        <f t="array" ref="N1578">MAX(IF((ProjectInfoTable[ProjectName]=ContinuousStatsTable[[#This Row],[ProjectName]]),(ProjectInfoTable[ProjectName]=ContinuousStatsTable[[#This Row],[ProjectName]])*ProjectInfoTable[NumberOfReplications]))</f>
        <v>40</v>
      </c>
      <c r="O1578" s="5" cm="1">
        <f t="array" ref="O157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578" s="5" cm="1">
        <f t="array" ref="P157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578" s="5" cm="1">
        <f t="array" ref="Q1578">MAX(IF((ProjectInfoTable[ProjectName]=ContinuousStatsTable[[#This Row],[ProjectName]]),(ProjectInfoTable[ProjectName]=ContinuousStatsTable[[#This Row],[ProjectName]])*ProjectInfoTable[ConfidenceInterval]))</f>
        <v>0.95</v>
      </c>
      <c r="R1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578" s="5" cm="1">
        <f t="array" ref="S1578">MIN(IF((ContinuousStatsTable[GroupByKey]=ContinuousStatsTable[[#This Row],[GroupByKey]]),(ContinuousStatsTable[GroupByKey]=ContinuousStatsTable[[#This Row],[GroupByKey]])*ContinuousStatsTable[Average]))</f>
        <v>1.97697145350313</v>
      </c>
      <c r="T1578" s="5" cm="1">
        <f t="array" ref="T1578">MAX(IF((ContinuousStatsTable[GroupByKey]=ContinuousStatsTable[[#This Row],[GroupByKey]]),(ContinuousStatsTable[GroupByKey]=ContinuousStatsTable[[#This Row],[GroupByKey]])*ContinuousStatsTable[Average]))</f>
        <v>41.178919364966802</v>
      </c>
      <c r="U1578" s="5">
        <f>IF((ContinuousStatsTable[[#This Row],[RepsRequested]]&gt;1),ContinuousStatsTable[[#This Row],[HalfWidth]],ContinuousStatsTable[[#This Row],[BatchMeansHalfWidth]])</f>
        <v>3.4233048293887243</v>
      </c>
    </row>
    <row r="1579" spans="1:21" x14ac:dyDescent="0.35">
      <c r="A1579" t="s">
        <v>68</v>
      </c>
      <c r="B1579" t="s">
        <v>70</v>
      </c>
      <c r="C1579">
        <v>36</v>
      </c>
      <c r="D1579" t="s">
        <v>78</v>
      </c>
      <c r="E1579" t="s">
        <v>98</v>
      </c>
      <c r="F1579" t="s">
        <v>73</v>
      </c>
      <c r="G1579">
        <v>3.5184588337696399</v>
      </c>
      <c r="H1579">
        <v>2E+20</v>
      </c>
      <c r="I1579">
        <v>0</v>
      </c>
      <c r="J1579">
        <v>11</v>
      </c>
      <c r="K1579">
        <v>1</v>
      </c>
      <c r="L1579">
        <v>0</v>
      </c>
      <c r="M157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579" s="5" cm="1">
        <f t="array" ref="N1579">MAX(IF((ProjectInfoTable[ProjectName]=ContinuousStatsTable[[#This Row],[ProjectName]]),(ProjectInfoTable[ProjectName]=ContinuousStatsTable[[#This Row],[ProjectName]])*ProjectInfoTable[NumberOfReplications]))</f>
        <v>40</v>
      </c>
      <c r="O1579" s="5" cm="1">
        <f t="array" ref="O157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579" s="5" cm="1">
        <f t="array" ref="P157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579" s="5" cm="1">
        <f t="array" ref="Q1579">MAX(IF((ProjectInfoTable[ProjectName]=ContinuousStatsTable[[#This Row],[ProjectName]]),(ProjectInfoTable[ProjectName]=ContinuousStatsTable[[#This Row],[ProjectName]])*ProjectInfoTable[ConfidenceInterval]))</f>
        <v>0.95</v>
      </c>
      <c r="R1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579" s="5" cm="1">
        <f t="array" ref="S1579">MIN(IF((ContinuousStatsTable[GroupByKey]=ContinuousStatsTable[[#This Row],[GroupByKey]]),(ContinuousStatsTable[GroupByKey]=ContinuousStatsTable[[#This Row],[GroupByKey]])*ContinuousStatsTable[Average]))</f>
        <v>0.454771552839979</v>
      </c>
      <c r="T1579" s="5" cm="1">
        <f t="array" ref="T1579">MAX(IF((ContinuousStatsTable[GroupByKey]=ContinuousStatsTable[[#This Row],[GroupByKey]]),(ContinuousStatsTable[GroupByKey]=ContinuousStatsTable[[#This Row],[GroupByKey]])*ContinuousStatsTable[Average]))</f>
        <v>19.253696848776201</v>
      </c>
      <c r="U1579" s="5">
        <f>IF((ContinuousStatsTable[[#This Row],[RepsRequested]]&gt;1),ContinuousStatsTable[[#This Row],[HalfWidth]],ContinuousStatsTable[[#This Row],[BatchMeansHalfWidth]])</f>
        <v>1.1662037419143689</v>
      </c>
    </row>
    <row r="1580" spans="1:21" x14ac:dyDescent="0.35">
      <c r="A1580" t="s">
        <v>68</v>
      </c>
      <c r="B1580" t="s">
        <v>70</v>
      </c>
      <c r="C1580">
        <v>36</v>
      </c>
      <c r="D1580" t="s">
        <v>79</v>
      </c>
      <c r="E1580" t="s">
        <v>99</v>
      </c>
      <c r="F1580" t="s">
        <v>81</v>
      </c>
      <c r="G1580">
        <v>25.782971535798801</v>
      </c>
      <c r="H1580">
        <v>2E+20</v>
      </c>
      <c r="I1580">
        <v>4</v>
      </c>
      <c r="J1580">
        <v>50</v>
      </c>
      <c r="K1580">
        <v>26</v>
      </c>
      <c r="L1580">
        <v>0</v>
      </c>
      <c r="M158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580" s="5" cm="1">
        <f t="array" ref="N1580">MAX(IF((ProjectInfoTable[ProjectName]=ContinuousStatsTable[[#This Row],[ProjectName]]),(ProjectInfoTable[ProjectName]=ContinuousStatsTable[[#This Row],[ProjectName]])*ProjectInfoTable[NumberOfReplications]))</f>
        <v>40</v>
      </c>
      <c r="O1580" s="5" cm="1">
        <f t="array" ref="O158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580" s="5" cm="1">
        <f t="array" ref="P158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580" s="5" cm="1">
        <f t="array" ref="Q1580">MAX(IF((ProjectInfoTable[ProjectName]=ContinuousStatsTable[[#This Row],[ProjectName]]),(ProjectInfoTable[ProjectName]=ContinuousStatsTable[[#This Row],[ProjectName]])*ProjectInfoTable[ConfidenceInterval]))</f>
        <v>0.95</v>
      </c>
      <c r="R1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580" s="5" cm="1">
        <f t="array" ref="S1580">MIN(IF((ContinuousStatsTable[GroupByKey]=ContinuousStatsTable[[#This Row],[GroupByKey]]),(ContinuousStatsTable[GroupByKey]=ContinuousStatsTable[[#This Row],[GroupByKey]])*ContinuousStatsTable[Average]))</f>
        <v>13.1688445993387</v>
      </c>
      <c r="T1580" s="5" cm="1">
        <f t="array" ref="T1580">MAX(IF((ContinuousStatsTable[GroupByKey]=ContinuousStatsTable[[#This Row],[GroupByKey]]),(ContinuousStatsTable[GroupByKey]=ContinuousStatsTable[[#This Row],[GroupByKey]])*ContinuousStatsTable[Average]))</f>
        <v>68.135346638049199</v>
      </c>
      <c r="U1580" s="5">
        <f>IF((ContinuousStatsTable[[#This Row],[RepsRequested]]&gt;1),ContinuousStatsTable[[#This Row],[HalfWidth]],ContinuousStatsTable[[#This Row],[BatchMeansHalfWidth]])</f>
        <v>4.6926448559231861</v>
      </c>
    </row>
    <row r="1581" spans="1:21" x14ac:dyDescent="0.35">
      <c r="A1581" t="s">
        <v>68</v>
      </c>
      <c r="B1581" t="s">
        <v>70</v>
      </c>
      <c r="C1581">
        <v>36</v>
      </c>
      <c r="D1581" t="s">
        <v>87</v>
      </c>
      <c r="E1581" t="s">
        <v>98</v>
      </c>
      <c r="F1581" t="s">
        <v>73</v>
      </c>
      <c r="G1581">
        <v>0.20976652379916499</v>
      </c>
      <c r="H1581">
        <v>2E+20</v>
      </c>
      <c r="I1581">
        <v>0</v>
      </c>
      <c r="J1581">
        <v>20</v>
      </c>
      <c r="K1581">
        <v>0</v>
      </c>
      <c r="L1581">
        <v>0</v>
      </c>
      <c r="M158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581" s="5" cm="1">
        <f t="array" ref="N1581">MAX(IF((ProjectInfoTable[ProjectName]=ContinuousStatsTable[[#This Row],[ProjectName]]),(ProjectInfoTable[ProjectName]=ContinuousStatsTable[[#This Row],[ProjectName]])*ProjectInfoTable[NumberOfReplications]))</f>
        <v>40</v>
      </c>
      <c r="O1581" s="5" cm="1">
        <f t="array" ref="O158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581" s="5" cm="1">
        <f t="array" ref="P158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581" s="5" cm="1">
        <f t="array" ref="Q1581">MAX(IF((ProjectInfoTable[ProjectName]=ContinuousStatsTable[[#This Row],[ProjectName]]),(ProjectInfoTable[ProjectName]=ContinuousStatsTable[[#This Row],[ProjectName]])*ProjectInfoTable[ConfidenceInterval]))</f>
        <v>0.95</v>
      </c>
      <c r="R1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581" s="5" cm="1">
        <f t="array" ref="S1581">MIN(IF((ContinuousStatsTable[GroupByKey]=ContinuousStatsTable[[#This Row],[GroupByKey]]),(ContinuousStatsTable[GroupByKey]=ContinuousStatsTable[[#This Row],[GroupByKey]])*ContinuousStatsTable[Average]))</f>
        <v>0</v>
      </c>
      <c r="T1581" s="5" cm="1">
        <f t="array" ref="T1581">MAX(IF((ContinuousStatsTable[GroupByKey]=ContinuousStatsTable[[#This Row],[GroupByKey]]),(ContinuousStatsTable[GroupByKey]=ContinuousStatsTable[[#This Row],[GroupByKey]])*ContinuousStatsTable[Average]))</f>
        <v>0.33740401833613798</v>
      </c>
      <c r="U1581" s="5">
        <f>IF((ContinuousStatsTable[[#This Row],[RepsRequested]]&gt;1),ContinuousStatsTable[[#This Row],[HalfWidth]],ContinuousStatsTable[[#This Row],[BatchMeansHalfWidth]])</f>
        <v>2.7365839349572658E-2</v>
      </c>
    </row>
    <row r="1582" spans="1:21" x14ac:dyDescent="0.35">
      <c r="A1582" t="s">
        <v>68</v>
      </c>
      <c r="B1582" t="s">
        <v>70</v>
      </c>
      <c r="C1582">
        <v>36</v>
      </c>
      <c r="D1582" t="s">
        <v>100</v>
      </c>
      <c r="E1582" t="s">
        <v>101</v>
      </c>
      <c r="F1582" t="s">
        <v>102</v>
      </c>
      <c r="G1582">
        <v>0.81344257577776902</v>
      </c>
      <c r="H1582">
        <v>2E+20</v>
      </c>
      <c r="I1582">
        <v>0</v>
      </c>
      <c r="J1582">
        <v>1</v>
      </c>
      <c r="K1582">
        <v>1</v>
      </c>
      <c r="L1582">
        <v>0</v>
      </c>
      <c r="M158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582" s="5" cm="1">
        <f t="array" ref="N1582">MAX(IF((ProjectInfoTable[ProjectName]=ContinuousStatsTable[[#This Row],[ProjectName]]),(ProjectInfoTable[ProjectName]=ContinuousStatsTable[[#This Row],[ProjectName]])*ProjectInfoTable[NumberOfReplications]))</f>
        <v>40</v>
      </c>
      <c r="O1582" s="5" cm="1">
        <f t="array" ref="O158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582" s="5" cm="1">
        <f t="array" ref="P158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582" s="5" cm="1">
        <f t="array" ref="Q1582">MAX(IF((ProjectInfoTable[ProjectName]=ContinuousStatsTable[[#This Row],[ProjectName]]),(ProjectInfoTable[ProjectName]=ContinuousStatsTable[[#This Row],[ProjectName]])*ProjectInfoTable[ConfidenceInterval]))</f>
        <v>0.95</v>
      </c>
      <c r="R1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582" s="5" cm="1">
        <f t="array" ref="S1582">MIN(IF((ContinuousStatsTable[GroupByKey]=ContinuousStatsTable[[#This Row],[GroupByKey]]),(ContinuousStatsTable[GroupByKey]=ContinuousStatsTable[[#This Row],[GroupByKey]])*ContinuousStatsTable[Average]))</f>
        <v>0.460239554527484</v>
      </c>
      <c r="T1582" s="5" cm="1">
        <f t="array" ref="T1582">MAX(IF((ContinuousStatsTable[GroupByKey]=ContinuousStatsTable[[#This Row],[GroupByKey]]),(ContinuousStatsTable[GroupByKey]=ContinuousStatsTable[[#This Row],[GroupByKey]])*ContinuousStatsTable[Average]))</f>
        <v>1</v>
      </c>
      <c r="U1582" s="5">
        <f>IF((ContinuousStatsTable[[#This Row],[RepsRequested]]&gt;1),ContinuousStatsTable[[#This Row],[HalfWidth]],ContinuousStatsTable[[#This Row],[BatchMeansHalfWidth]])</f>
        <v>4.1864622421722578E-2</v>
      </c>
    </row>
    <row r="1583" spans="1:21" x14ac:dyDescent="0.35">
      <c r="A1583" t="s">
        <v>68</v>
      </c>
      <c r="B1583" t="s">
        <v>70</v>
      </c>
      <c r="C1583">
        <v>36</v>
      </c>
      <c r="D1583" t="s">
        <v>100</v>
      </c>
      <c r="E1583" t="s">
        <v>103</v>
      </c>
      <c r="F1583" t="s">
        <v>102</v>
      </c>
      <c r="G1583">
        <v>2.4403277273333099</v>
      </c>
      <c r="H1583">
        <v>2E+20</v>
      </c>
      <c r="I1583">
        <v>0</v>
      </c>
      <c r="J1583">
        <v>3</v>
      </c>
      <c r="K1583">
        <v>3</v>
      </c>
      <c r="L1583">
        <v>0</v>
      </c>
      <c r="M158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583" s="5" cm="1">
        <f t="array" ref="N1583">MAX(IF((ProjectInfoTable[ProjectName]=ContinuousStatsTable[[#This Row],[ProjectName]]),(ProjectInfoTable[ProjectName]=ContinuousStatsTable[[#This Row],[ProjectName]])*ProjectInfoTable[NumberOfReplications]))</f>
        <v>40</v>
      </c>
      <c r="O1583" s="5" cm="1">
        <f t="array" ref="O158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583" s="5" cm="1">
        <f t="array" ref="P158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583" s="5" cm="1">
        <f t="array" ref="Q1583">MAX(IF((ProjectInfoTable[ProjectName]=ContinuousStatsTable[[#This Row],[ProjectName]]),(ProjectInfoTable[ProjectName]=ContinuousStatsTable[[#This Row],[ProjectName]])*ProjectInfoTable[ConfidenceInterval]))</f>
        <v>0.95</v>
      </c>
      <c r="R1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583" s="5" cm="1">
        <f t="array" ref="S1583">MIN(IF((ContinuousStatsTable[GroupByKey]=ContinuousStatsTable[[#This Row],[GroupByKey]]),(ContinuousStatsTable[GroupByKey]=ContinuousStatsTable[[#This Row],[GroupByKey]])*ContinuousStatsTable[Average]))</f>
        <v>1.38071866358245</v>
      </c>
      <c r="T1583" s="5" cm="1">
        <f t="array" ref="T1583">MAX(IF((ContinuousStatsTable[GroupByKey]=ContinuousStatsTable[[#This Row],[GroupByKey]]),(ContinuousStatsTable[GroupByKey]=ContinuousStatsTable[[#This Row],[GroupByKey]])*ContinuousStatsTable[Average]))</f>
        <v>3</v>
      </c>
      <c r="U1583" s="5">
        <f>IF((ContinuousStatsTable[[#This Row],[RepsRequested]]&gt;1),ContinuousStatsTable[[#This Row],[HalfWidth]],ContinuousStatsTable[[#This Row],[BatchMeansHalfWidth]])</f>
        <v>0.1255938672651678</v>
      </c>
    </row>
    <row r="1584" spans="1:21" x14ac:dyDescent="0.35">
      <c r="A1584" t="s">
        <v>68</v>
      </c>
      <c r="B1584" t="s">
        <v>70</v>
      </c>
      <c r="C1584">
        <v>36</v>
      </c>
      <c r="D1584" t="s">
        <v>100</v>
      </c>
      <c r="E1584" t="s">
        <v>104</v>
      </c>
      <c r="F1584" t="s">
        <v>102</v>
      </c>
      <c r="G1584">
        <v>3</v>
      </c>
      <c r="H1584">
        <v>2E+20</v>
      </c>
      <c r="I1584">
        <v>3</v>
      </c>
      <c r="J1584">
        <v>3</v>
      </c>
      <c r="K1584">
        <v>3</v>
      </c>
      <c r="L1584">
        <v>0</v>
      </c>
      <c r="M158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584" s="5" cm="1">
        <f t="array" ref="N1584">MAX(IF((ProjectInfoTable[ProjectName]=ContinuousStatsTable[[#This Row],[ProjectName]]),(ProjectInfoTable[ProjectName]=ContinuousStatsTable[[#This Row],[ProjectName]])*ProjectInfoTable[NumberOfReplications]))</f>
        <v>40</v>
      </c>
      <c r="O1584" s="5" cm="1">
        <f t="array" ref="O1584">IFERROR(AVERAGE(IF((ContinuousStatsTable[GroupByKey]=ContinuousStatsTable[[#This Row],[GroupByKey]]),(ContinuousStatsTable[GroupByKey]=ContinuousStatsTable[[#This Row],[GroupByKey]])*ContinuousStatsTable[Average])),0)</f>
        <v>3</v>
      </c>
      <c r="P1584" s="5" cm="1">
        <f t="array" ref="P1584">IFERROR(_xlfn.STDEV.S(IF((ContinuousStatsTable[GroupByKey]=ContinuousStatsTable[[#This Row],[GroupByKey]]),(ContinuousStatsTable[GroupByKey]=ContinuousStatsTable[[#This Row],[GroupByKey]])*ContinuousStatsTable[Average])),0)</f>
        <v>0</v>
      </c>
      <c r="Q1584" s="5" cm="1">
        <f t="array" ref="Q1584">MAX(IF((ProjectInfoTable[ProjectName]=ContinuousStatsTable[[#This Row],[ProjectName]]),(ProjectInfoTable[ProjectName]=ContinuousStatsTable[[#This Row],[ProjectName]])*ProjectInfoTable[ConfidenceInterval]))</f>
        <v>0.95</v>
      </c>
      <c r="R1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84" s="5" cm="1">
        <f t="array" ref="S1584">MIN(IF((ContinuousStatsTable[GroupByKey]=ContinuousStatsTable[[#This Row],[GroupByKey]]),(ContinuousStatsTable[GroupByKey]=ContinuousStatsTable[[#This Row],[GroupByKey]])*ContinuousStatsTable[Average]))</f>
        <v>3</v>
      </c>
      <c r="T1584" s="5" cm="1">
        <f t="array" ref="T1584">MAX(IF((ContinuousStatsTable[GroupByKey]=ContinuousStatsTable[[#This Row],[GroupByKey]]),(ContinuousStatsTable[GroupByKey]=ContinuousStatsTable[[#This Row],[GroupByKey]])*ContinuousStatsTable[Average]))</f>
        <v>3</v>
      </c>
      <c r="U1584" s="5">
        <f>IF((ContinuousStatsTable[[#This Row],[RepsRequested]]&gt;1),ContinuousStatsTable[[#This Row],[HalfWidth]],ContinuousStatsTable[[#This Row],[BatchMeansHalfWidth]])</f>
        <v>0</v>
      </c>
    </row>
    <row r="1585" spans="1:21" x14ac:dyDescent="0.35">
      <c r="A1585" t="s">
        <v>68</v>
      </c>
      <c r="B1585" t="s">
        <v>70</v>
      </c>
      <c r="C1585">
        <v>36</v>
      </c>
      <c r="D1585" t="s">
        <v>105</v>
      </c>
      <c r="E1585" t="s">
        <v>101</v>
      </c>
      <c r="F1585" t="s">
        <v>102</v>
      </c>
      <c r="G1585">
        <v>0.91168900473787395</v>
      </c>
      <c r="H1585">
        <v>2E+20</v>
      </c>
      <c r="I1585">
        <v>0</v>
      </c>
      <c r="J1585">
        <v>1</v>
      </c>
      <c r="K1585">
        <v>1</v>
      </c>
      <c r="L1585">
        <v>0</v>
      </c>
      <c r="M158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585" s="5" cm="1">
        <f t="array" ref="N1585">MAX(IF((ProjectInfoTable[ProjectName]=ContinuousStatsTable[[#This Row],[ProjectName]]),(ProjectInfoTable[ProjectName]=ContinuousStatsTable[[#This Row],[ProjectName]])*ProjectInfoTable[NumberOfReplications]))</f>
        <v>40</v>
      </c>
      <c r="O1585" s="5" cm="1">
        <f t="array" ref="O158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585" s="5" cm="1">
        <f t="array" ref="P158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585" s="5" cm="1">
        <f t="array" ref="Q1585">MAX(IF((ProjectInfoTable[ProjectName]=ContinuousStatsTable[[#This Row],[ProjectName]]),(ProjectInfoTable[ProjectName]=ContinuousStatsTable[[#This Row],[ProjectName]])*ProjectInfoTable[ConfidenceInterval]))</f>
        <v>0.95</v>
      </c>
      <c r="R1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585" s="5" cm="1">
        <f t="array" ref="S1585">MIN(IF((ContinuousStatsTable[GroupByKey]=ContinuousStatsTable[[#This Row],[GroupByKey]]),(ContinuousStatsTable[GroupByKey]=ContinuousStatsTable[[#This Row],[GroupByKey]])*ContinuousStatsTable[Average]))</f>
        <v>0.51093143286290499</v>
      </c>
      <c r="T1585" s="5" cm="1">
        <f t="array" ref="T1585">MAX(IF((ContinuousStatsTable[GroupByKey]=ContinuousStatsTable[[#This Row],[GroupByKey]]),(ContinuousStatsTable[GroupByKey]=ContinuousStatsTable[[#This Row],[GroupByKey]])*ContinuousStatsTable[Average]))</f>
        <v>0.99324124232539002</v>
      </c>
      <c r="U1585" s="5">
        <f>IF((ContinuousStatsTable[[#This Row],[RepsRequested]]&gt;1),ContinuousStatsTable[[#This Row],[HalfWidth]],ContinuousStatsTable[[#This Row],[BatchMeansHalfWidth]])</f>
        <v>3.8036249547188657E-2</v>
      </c>
    </row>
    <row r="1586" spans="1:21" x14ac:dyDescent="0.35">
      <c r="A1586" t="s">
        <v>68</v>
      </c>
      <c r="B1586" t="s">
        <v>70</v>
      </c>
      <c r="C1586">
        <v>36</v>
      </c>
      <c r="D1586" t="s">
        <v>105</v>
      </c>
      <c r="E1586" t="s">
        <v>103</v>
      </c>
      <c r="F1586" t="s">
        <v>102</v>
      </c>
      <c r="G1586">
        <v>1.8233780094757499</v>
      </c>
      <c r="H1586">
        <v>2E+20</v>
      </c>
      <c r="I1586">
        <v>0</v>
      </c>
      <c r="J1586">
        <v>2</v>
      </c>
      <c r="K1586">
        <v>2</v>
      </c>
      <c r="L1586">
        <v>0</v>
      </c>
      <c r="M158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586" s="5" cm="1">
        <f t="array" ref="N1586">MAX(IF((ProjectInfoTable[ProjectName]=ContinuousStatsTable[[#This Row],[ProjectName]]),(ProjectInfoTable[ProjectName]=ContinuousStatsTable[[#This Row],[ProjectName]])*ProjectInfoTable[NumberOfReplications]))</f>
        <v>40</v>
      </c>
      <c r="O1586" s="5" cm="1">
        <f t="array" ref="O158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586" s="5" cm="1">
        <f t="array" ref="P158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586" s="5" cm="1">
        <f t="array" ref="Q1586">MAX(IF((ProjectInfoTable[ProjectName]=ContinuousStatsTable[[#This Row],[ProjectName]]),(ProjectInfoTable[ProjectName]=ContinuousStatsTable[[#This Row],[ProjectName]])*ProjectInfoTable[ConfidenceInterval]))</f>
        <v>0.95</v>
      </c>
      <c r="R1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586" s="5" cm="1">
        <f t="array" ref="S1586">MIN(IF((ContinuousStatsTable[GroupByKey]=ContinuousStatsTable[[#This Row],[GroupByKey]]),(ContinuousStatsTable[GroupByKey]=ContinuousStatsTable[[#This Row],[GroupByKey]])*ContinuousStatsTable[Average]))</f>
        <v>1.02186286572581</v>
      </c>
      <c r="T1586" s="5" cm="1">
        <f t="array" ref="T1586">MAX(IF((ContinuousStatsTable[GroupByKey]=ContinuousStatsTable[[#This Row],[GroupByKey]]),(ContinuousStatsTable[GroupByKey]=ContinuousStatsTable[[#This Row],[GroupByKey]])*ContinuousStatsTable[Average]))</f>
        <v>1.98648248465078</v>
      </c>
      <c r="U1586" s="5">
        <f>IF((ContinuousStatsTable[[#This Row],[RepsRequested]]&gt;1),ContinuousStatsTable[[#This Row],[HalfWidth]],ContinuousStatsTable[[#This Row],[BatchMeansHalfWidth]])</f>
        <v>7.6072499094375606E-2</v>
      </c>
    </row>
    <row r="1587" spans="1:21" x14ac:dyDescent="0.35">
      <c r="A1587" t="s">
        <v>68</v>
      </c>
      <c r="B1587" t="s">
        <v>70</v>
      </c>
      <c r="C1587">
        <v>36</v>
      </c>
      <c r="D1587" t="s">
        <v>105</v>
      </c>
      <c r="E1587" t="s">
        <v>104</v>
      </c>
      <c r="F1587" t="s">
        <v>102</v>
      </c>
      <c r="G1587">
        <v>2</v>
      </c>
      <c r="H1587">
        <v>2E+20</v>
      </c>
      <c r="I1587">
        <v>2</v>
      </c>
      <c r="J1587">
        <v>2</v>
      </c>
      <c r="K1587">
        <v>2</v>
      </c>
      <c r="L1587">
        <v>0</v>
      </c>
      <c r="M158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587" s="5" cm="1">
        <f t="array" ref="N1587">MAX(IF((ProjectInfoTable[ProjectName]=ContinuousStatsTable[[#This Row],[ProjectName]]),(ProjectInfoTable[ProjectName]=ContinuousStatsTable[[#This Row],[ProjectName]])*ProjectInfoTable[NumberOfReplications]))</f>
        <v>40</v>
      </c>
      <c r="O1587" s="5" cm="1">
        <f t="array" ref="O1587">IFERROR(AVERAGE(IF((ContinuousStatsTable[GroupByKey]=ContinuousStatsTable[[#This Row],[GroupByKey]]),(ContinuousStatsTable[GroupByKey]=ContinuousStatsTable[[#This Row],[GroupByKey]])*ContinuousStatsTable[Average])),0)</f>
        <v>2</v>
      </c>
      <c r="P1587" s="5" cm="1">
        <f t="array" ref="P1587">IFERROR(_xlfn.STDEV.S(IF((ContinuousStatsTable[GroupByKey]=ContinuousStatsTable[[#This Row],[GroupByKey]]),(ContinuousStatsTable[GroupByKey]=ContinuousStatsTable[[#This Row],[GroupByKey]])*ContinuousStatsTable[Average])),0)</f>
        <v>0</v>
      </c>
      <c r="Q1587" s="5" cm="1">
        <f t="array" ref="Q1587">MAX(IF((ProjectInfoTable[ProjectName]=ContinuousStatsTable[[#This Row],[ProjectName]]),(ProjectInfoTable[ProjectName]=ContinuousStatsTable[[#This Row],[ProjectName]])*ProjectInfoTable[ConfidenceInterval]))</f>
        <v>0.95</v>
      </c>
      <c r="R1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87" s="5" cm="1">
        <f t="array" ref="S1587">MIN(IF((ContinuousStatsTable[GroupByKey]=ContinuousStatsTable[[#This Row],[GroupByKey]]),(ContinuousStatsTable[GroupByKey]=ContinuousStatsTable[[#This Row],[GroupByKey]])*ContinuousStatsTable[Average]))</f>
        <v>2</v>
      </c>
      <c r="T1587" s="5" cm="1">
        <f t="array" ref="T1587">MAX(IF((ContinuousStatsTable[GroupByKey]=ContinuousStatsTable[[#This Row],[GroupByKey]]),(ContinuousStatsTable[GroupByKey]=ContinuousStatsTable[[#This Row],[GroupByKey]])*ContinuousStatsTable[Average]))</f>
        <v>2</v>
      </c>
      <c r="U1587" s="5">
        <f>IF((ContinuousStatsTable[[#This Row],[RepsRequested]]&gt;1),ContinuousStatsTable[[#This Row],[HalfWidth]],ContinuousStatsTable[[#This Row],[BatchMeansHalfWidth]])</f>
        <v>0</v>
      </c>
    </row>
    <row r="1588" spans="1:21" x14ac:dyDescent="0.35">
      <c r="A1588" t="s">
        <v>68</v>
      </c>
      <c r="B1588" t="s">
        <v>70</v>
      </c>
      <c r="C1588">
        <v>36</v>
      </c>
      <c r="D1588" t="s">
        <v>106</v>
      </c>
      <c r="E1588" t="s">
        <v>101</v>
      </c>
      <c r="F1588" t="s">
        <v>102</v>
      </c>
      <c r="G1588">
        <v>2.96826300591332E-2</v>
      </c>
      <c r="H1588">
        <v>2E+20</v>
      </c>
      <c r="I1588">
        <v>0</v>
      </c>
      <c r="J1588">
        <v>1</v>
      </c>
      <c r="K1588">
        <v>0</v>
      </c>
      <c r="L1588">
        <v>0</v>
      </c>
      <c r="M158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588" s="5" cm="1">
        <f t="array" ref="N1588">MAX(IF((ProjectInfoTable[ProjectName]=ContinuousStatsTable[[#This Row],[ProjectName]]),(ProjectInfoTable[ProjectName]=ContinuousStatsTable[[#This Row],[ProjectName]])*ProjectInfoTable[NumberOfReplications]))</f>
        <v>40</v>
      </c>
      <c r="O1588" s="5" cm="1">
        <f t="array" ref="O158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588" s="5" cm="1">
        <f t="array" ref="P158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588" s="5" cm="1">
        <f t="array" ref="Q1588">MAX(IF((ProjectInfoTable[ProjectName]=ContinuousStatsTable[[#This Row],[ProjectName]]),(ProjectInfoTable[ProjectName]=ContinuousStatsTable[[#This Row],[ProjectName]])*ProjectInfoTable[ConfidenceInterval]))</f>
        <v>0.95</v>
      </c>
      <c r="R1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588" s="5" cm="1">
        <f t="array" ref="S1588">MIN(IF((ContinuousStatsTable[GroupByKey]=ContinuousStatsTable[[#This Row],[GroupByKey]]),(ContinuousStatsTable[GroupByKey]=ContinuousStatsTable[[#This Row],[GroupByKey]])*ContinuousStatsTable[Average]))</f>
        <v>1.4048189417398899E-2</v>
      </c>
      <c r="T1588" s="5" cm="1">
        <f t="array" ref="T1588">MAX(IF((ContinuousStatsTable[GroupByKey]=ContinuousStatsTable[[#This Row],[GroupByKey]]),(ContinuousStatsTable[GroupByKey]=ContinuousStatsTable[[#This Row],[GroupByKey]])*ContinuousStatsTable[Average]))</f>
        <v>4.5875370133509598E-2</v>
      </c>
      <c r="U1588" s="5">
        <f>IF((ContinuousStatsTable[[#This Row],[RepsRequested]]&gt;1),ContinuousStatsTable[[#This Row],[HalfWidth]],ContinuousStatsTable[[#This Row],[BatchMeansHalfWidth]])</f>
        <v>2.1678538559285762E-3</v>
      </c>
    </row>
    <row r="1589" spans="1:21" x14ac:dyDescent="0.35">
      <c r="A1589" t="s">
        <v>68</v>
      </c>
      <c r="B1589" t="s">
        <v>70</v>
      </c>
      <c r="C1589">
        <v>36</v>
      </c>
      <c r="D1589" t="s">
        <v>106</v>
      </c>
      <c r="E1589" t="s">
        <v>103</v>
      </c>
      <c r="F1589" t="s">
        <v>102</v>
      </c>
      <c r="G1589">
        <v>2.96826300591332E-2</v>
      </c>
      <c r="H1589">
        <v>2E+20</v>
      </c>
      <c r="I1589">
        <v>0</v>
      </c>
      <c r="J1589">
        <v>1</v>
      </c>
      <c r="K1589">
        <v>0</v>
      </c>
      <c r="L1589">
        <v>0</v>
      </c>
      <c r="M158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589" s="5" cm="1">
        <f t="array" ref="N1589">MAX(IF((ProjectInfoTable[ProjectName]=ContinuousStatsTable[[#This Row],[ProjectName]]),(ProjectInfoTable[ProjectName]=ContinuousStatsTable[[#This Row],[ProjectName]])*ProjectInfoTable[NumberOfReplications]))</f>
        <v>40</v>
      </c>
      <c r="O1589" s="5" cm="1">
        <f t="array" ref="O158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589" s="5" cm="1">
        <f t="array" ref="P158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589" s="5" cm="1">
        <f t="array" ref="Q1589">MAX(IF((ProjectInfoTable[ProjectName]=ContinuousStatsTable[[#This Row],[ProjectName]]),(ProjectInfoTable[ProjectName]=ContinuousStatsTable[[#This Row],[ProjectName]])*ProjectInfoTable[ConfidenceInterval]))</f>
        <v>0.95</v>
      </c>
      <c r="R1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589" s="5" cm="1">
        <f t="array" ref="S1589">MIN(IF((ContinuousStatsTable[GroupByKey]=ContinuousStatsTable[[#This Row],[GroupByKey]]),(ContinuousStatsTable[GroupByKey]=ContinuousStatsTable[[#This Row],[GroupByKey]])*ContinuousStatsTable[Average]))</f>
        <v>1.4048189417398899E-2</v>
      </c>
      <c r="T1589" s="5" cm="1">
        <f t="array" ref="T1589">MAX(IF((ContinuousStatsTable[GroupByKey]=ContinuousStatsTable[[#This Row],[GroupByKey]]),(ContinuousStatsTable[GroupByKey]=ContinuousStatsTable[[#This Row],[GroupByKey]])*ContinuousStatsTable[Average]))</f>
        <v>4.5875370133509598E-2</v>
      </c>
      <c r="U1589" s="5">
        <f>IF((ContinuousStatsTable[[#This Row],[RepsRequested]]&gt;1),ContinuousStatsTable[[#This Row],[HalfWidth]],ContinuousStatsTable[[#This Row],[BatchMeansHalfWidth]])</f>
        <v>2.1678538559285762E-3</v>
      </c>
    </row>
    <row r="1590" spans="1:21" x14ac:dyDescent="0.35">
      <c r="A1590" t="s">
        <v>68</v>
      </c>
      <c r="B1590" t="s">
        <v>70</v>
      </c>
      <c r="C1590">
        <v>36</v>
      </c>
      <c r="D1590" t="s">
        <v>106</v>
      </c>
      <c r="E1590" t="s">
        <v>104</v>
      </c>
      <c r="F1590" t="s">
        <v>102</v>
      </c>
      <c r="G1590">
        <v>1</v>
      </c>
      <c r="H1590">
        <v>2E+20</v>
      </c>
      <c r="I1590">
        <v>1</v>
      </c>
      <c r="J1590">
        <v>1</v>
      </c>
      <c r="K1590">
        <v>1</v>
      </c>
      <c r="L1590">
        <v>0</v>
      </c>
      <c r="M159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590" s="5" cm="1">
        <f t="array" ref="N1590">MAX(IF((ProjectInfoTable[ProjectName]=ContinuousStatsTable[[#This Row],[ProjectName]]),(ProjectInfoTable[ProjectName]=ContinuousStatsTable[[#This Row],[ProjectName]])*ProjectInfoTable[NumberOfReplications]))</f>
        <v>40</v>
      </c>
      <c r="O1590" s="5" cm="1">
        <f t="array" ref="O1590">IFERROR(AVERAGE(IF((ContinuousStatsTable[GroupByKey]=ContinuousStatsTable[[#This Row],[GroupByKey]]),(ContinuousStatsTable[GroupByKey]=ContinuousStatsTable[[#This Row],[GroupByKey]])*ContinuousStatsTable[Average])),0)</f>
        <v>1</v>
      </c>
      <c r="P1590" s="5" cm="1">
        <f t="array" ref="P1590">IFERROR(_xlfn.STDEV.S(IF((ContinuousStatsTable[GroupByKey]=ContinuousStatsTable[[#This Row],[GroupByKey]]),(ContinuousStatsTable[GroupByKey]=ContinuousStatsTable[[#This Row],[GroupByKey]])*ContinuousStatsTable[Average])),0)</f>
        <v>0</v>
      </c>
      <c r="Q1590" s="5" cm="1">
        <f t="array" ref="Q1590">MAX(IF((ProjectInfoTable[ProjectName]=ContinuousStatsTable[[#This Row],[ProjectName]]),(ProjectInfoTable[ProjectName]=ContinuousStatsTable[[#This Row],[ProjectName]])*ProjectInfoTable[ConfidenceInterval]))</f>
        <v>0.95</v>
      </c>
      <c r="R1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0" s="5" cm="1">
        <f t="array" ref="S1590">MIN(IF((ContinuousStatsTable[GroupByKey]=ContinuousStatsTable[[#This Row],[GroupByKey]]),(ContinuousStatsTable[GroupByKey]=ContinuousStatsTable[[#This Row],[GroupByKey]])*ContinuousStatsTable[Average]))</f>
        <v>1</v>
      </c>
      <c r="T1590" s="5" cm="1">
        <f t="array" ref="T1590">MAX(IF((ContinuousStatsTable[GroupByKey]=ContinuousStatsTable[[#This Row],[GroupByKey]]),(ContinuousStatsTable[GroupByKey]=ContinuousStatsTable[[#This Row],[GroupByKey]])*ContinuousStatsTable[Average]))</f>
        <v>1</v>
      </c>
      <c r="U1590" s="5">
        <f>IF((ContinuousStatsTable[[#This Row],[RepsRequested]]&gt;1),ContinuousStatsTable[[#This Row],[HalfWidth]],ContinuousStatsTable[[#This Row],[BatchMeansHalfWidth]])</f>
        <v>0</v>
      </c>
    </row>
    <row r="1591" spans="1:21" x14ac:dyDescent="0.35">
      <c r="A1591" t="s">
        <v>68</v>
      </c>
      <c r="B1591" t="s">
        <v>70</v>
      </c>
      <c r="C1591">
        <v>36</v>
      </c>
      <c r="D1591" t="s">
        <v>88</v>
      </c>
      <c r="E1591" t="s">
        <v>98</v>
      </c>
      <c r="F1591" t="s">
        <v>73</v>
      </c>
      <c r="G1591">
        <v>0</v>
      </c>
      <c r="H1591">
        <v>2E+20</v>
      </c>
      <c r="I1591">
        <v>0</v>
      </c>
      <c r="J1591">
        <v>0</v>
      </c>
      <c r="K1591">
        <v>0</v>
      </c>
      <c r="L1591">
        <v>0</v>
      </c>
      <c r="M159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591" s="5" cm="1">
        <f t="array" ref="N1591">MAX(IF((ProjectInfoTable[ProjectName]=ContinuousStatsTable[[#This Row],[ProjectName]]),(ProjectInfoTable[ProjectName]=ContinuousStatsTable[[#This Row],[ProjectName]])*ProjectInfoTable[NumberOfReplications]))</f>
        <v>40</v>
      </c>
      <c r="O1591" s="5" cm="1">
        <f t="array" ref="O1591">IFERROR(AVERAGE(IF((ContinuousStatsTable[GroupByKey]=ContinuousStatsTable[[#This Row],[GroupByKey]]),(ContinuousStatsTable[GroupByKey]=ContinuousStatsTable[[#This Row],[GroupByKey]])*ContinuousStatsTable[Average])),0)</f>
        <v>0</v>
      </c>
      <c r="P1591" s="5" cm="1">
        <f t="array" ref="P1591">IFERROR(_xlfn.STDEV.S(IF((ContinuousStatsTable[GroupByKey]=ContinuousStatsTable[[#This Row],[GroupByKey]]),(ContinuousStatsTable[GroupByKey]=ContinuousStatsTable[[#This Row],[GroupByKey]])*ContinuousStatsTable[Average])),0)</f>
        <v>0</v>
      </c>
      <c r="Q1591" s="5" cm="1">
        <f t="array" ref="Q1591">MAX(IF((ProjectInfoTable[ProjectName]=ContinuousStatsTable[[#This Row],[ProjectName]]),(ProjectInfoTable[ProjectName]=ContinuousStatsTable[[#This Row],[ProjectName]])*ProjectInfoTable[ConfidenceInterval]))</f>
        <v>0.95</v>
      </c>
      <c r="R1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1" s="5" cm="1">
        <f t="array" ref="S1591">MIN(IF((ContinuousStatsTable[GroupByKey]=ContinuousStatsTable[[#This Row],[GroupByKey]]),(ContinuousStatsTable[GroupByKey]=ContinuousStatsTable[[#This Row],[GroupByKey]])*ContinuousStatsTable[Average]))</f>
        <v>0</v>
      </c>
      <c r="T1591" s="5" cm="1">
        <f t="array" ref="T1591">MAX(IF((ContinuousStatsTable[GroupByKey]=ContinuousStatsTable[[#This Row],[GroupByKey]]),(ContinuousStatsTable[GroupByKey]=ContinuousStatsTable[[#This Row],[GroupByKey]])*ContinuousStatsTable[Average]))</f>
        <v>0</v>
      </c>
      <c r="U1591" s="5">
        <f>IF((ContinuousStatsTable[[#This Row],[RepsRequested]]&gt;1),ContinuousStatsTable[[#This Row],[HalfWidth]],ContinuousStatsTable[[#This Row],[BatchMeansHalfWidth]])</f>
        <v>0</v>
      </c>
    </row>
    <row r="1592" spans="1:21" x14ac:dyDescent="0.35">
      <c r="A1592" t="s">
        <v>68</v>
      </c>
      <c r="B1592" t="s">
        <v>70</v>
      </c>
      <c r="C1592">
        <v>36</v>
      </c>
      <c r="D1592" t="s">
        <v>89</v>
      </c>
      <c r="E1592" t="s">
        <v>98</v>
      </c>
      <c r="F1592" t="s">
        <v>73</v>
      </c>
      <c r="G1592">
        <v>0.40188166557849297</v>
      </c>
      <c r="H1592">
        <v>2E+20</v>
      </c>
      <c r="I1592">
        <v>0</v>
      </c>
      <c r="J1592">
        <v>8</v>
      </c>
      <c r="K1592">
        <v>0</v>
      </c>
      <c r="L1592">
        <v>0</v>
      </c>
      <c r="M159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592" s="5" cm="1">
        <f t="array" ref="N1592">MAX(IF((ProjectInfoTable[ProjectName]=ContinuousStatsTable[[#This Row],[ProjectName]]),(ProjectInfoTable[ProjectName]=ContinuousStatsTable[[#This Row],[ProjectName]])*ProjectInfoTable[NumberOfReplications]))</f>
        <v>40</v>
      </c>
      <c r="O1592" s="5" cm="1">
        <f t="array" ref="O159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592" s="5" cm="1">
        <f t="array" ref="P159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592" s="5" cm="1">
        <f t="array" ref="Q1592">MAX(IF((ProjectInfoTable[ProjectName]=ContinuousStatsTable[[#This Row],[ProjectName]]),(ProjectInfoTable[ProjectName]=ContinuousStatsTable[[#This Row],[ProjectName]])*ProjectInfoTable[ConfidenceInterval]))</f>
        <v>0.95</v>
      </c>
      <c r="R1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592" s="5" cm="1">
        <f t="array" ref="S1592">MIN(IF((ContinuousStatsTable[GroupByKey]=ContinuousStatsTable[[#This Row],[GroupByKey]]),(ContinuousStatsTable[GroupByKey]=ContinuousStatsTable[[#This Row],[GroupByKey]])*ContinuousStatsTable[Average]))</f>
        <v>0.204887090690615</v>
      </c>
      <c r="T1592" s="5" cm="1">
        <f t="array" ref="T1592">MAX(IF((ContinuousStatsTable[GroupByKey]=ContinuousStatsTable[[#This Row],[GroupByKey]]),(ContinuousStatsTable[GroupByKey]=ContinuousStatsTable[[#This Row],[GroupByKey]])*ContinuousStatsTable[Average]))</f>
        <v>0.964264608806778</v>
      </c>
      <c r="U1592" s="5">
        <f>IF((ContinuousStatsTable[[#This Row],[RepsRequested]]&gt;1),ContinuousStatsTable[[#This Row],[HalfWidth]],ContinuousStatsTable[[#This Row],[BatchMeansHalfWidth]])</f>
        <v>4.9144138657566706E-2</v>
      </c>
    </row>
    <row r="1593" spans="1:21" x14ac:dyDescent="0.35">
      <c r="A1593" t="s">
        <v>68</v>
      </c>
      <c r="B1593" t="s">
        <v>70</v>
      </c>
      <c r="C1593">
        <v>36</v>
      </c>
      <c r="D1593" t="s">
        <v>107</v>
      </c>
      <c r="E1593" t="s">
        <v>101</v>
      </c>
      <c r="F1593" t="s">
        <v>102</v>
      </c>
      <c r="G1593">
        <v>0.10425551380956501</v>
      </c>
      <c r="H1593">
        <v>2E+20</v>
      </c>
      <c r="I1593">
        <v>0</v>
      </c>
      <c r="J1593">
        <v>1</v>
      </c>
      <c r="K1593">
        <v>0</v>
      </c>
      <c r="L1593">
        <v>0</v>
      </c>
      <c r="M159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593" s="5" cm="1">
        <f t="array" ref="N1593">MAX(IF((ProjectInfoTable[ProjectName]=ContinuousStatsTable[[#This Row],[ProjectName]]),(ProjectInfoTable[ProjectName]=ContinuousStatsTable[[#This Row],[ProjectName]])*ProjectInfoTable[NumberOfReplications]))</f>
        <v>40</v>
      </c>
      <c r="O1593" s="5" cm="1">
        <f t="array" ref="O159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593" s="5" cm="1">
        <f t="array" ref="P159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593" s="5" cm="1">
        <f t="array" ref="Q1593">MAX(IF((ProjectInfoTable[ProjectName]=ContinuousStatsTable[[#This Row],[ProjectName]]),(ProjectInfoTable[ProjectName]=ContinuousStatsTable[[#This Row],[ProjectName]])*ProjectInfoTable[ConfidenceInterval]))</f>
        <v>0.95</v>
      </c>
      <c r="R1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593" s="5" cm="1">
        <f t="array" ref="S1593">MIN(IF((ContinuousStatsTable[GroupByKey]=ContinuousStatsTable[[#This Row],[GroupByKey]]),(ContinuousStatsTable[GroupByKey]=ContinuousStatsTable[[#This Row],[GroupByKey]])*ContinuousStatsTable[Average]))</f>
        <v>5.37537032568541E-2</v>
      </c>
      <c r="T1593" s="5" cm="1">
        <f t="array" ref="T1593">MAX(IF((ContinuousStatsTable[GroupByKey]=ContinuousStatsTable[[#This Row],[GroupByKey]]),(ContinuousStatsTable[GroupByKey]=ContinuousStatsTable[[#This Row],[GroupByKey]])*ContinuousStatsTable[Average]))</f>
        <v>0.25294900578934798</v>
      </c>
      <c r="U1593" s="5">
        <f>IF((ContinuousStatsTable[[#This Row],[RepsRequested]]&gt;1),ContinuousStatsTable[[#This Row],[HalfWidth]],ContinuousStatsTable[[#This Row],[BatchMeansHalfWidth]])</f>
        <v>1.2546446473909312E-2</v>
      </c>
    </row>
    <row r="1594" spans="1:21" x14ac:dyDescent="0.35">
      <c r="A1594" t="s">
        <v>68</v>
      </c>
      <c r="B1594" t="s">
        <v>70</v>
      </c>
      <c r="C1594">
        <v>36</v>
      </c>
      <c r="D1594" t="s">
        <v>107</v>
      </c>
      <c r="E1594" t="s">
        <v>103</v>
      </c>
      <c r="F1594" t="s">
        <v>102</v>
      </c>
      <c r="G1594">
        <v>0.20851102761912901</v>
      </c>
      <c r="H1594">
        <v>2E+20</v>
      </c>
      <c r="I1594">
        <v>0</v>
      </c>
      <c r="J1594">
        <v>2</v>
      </c>
      <c r="K1594">
        <v>0</v>
      </c>
      <c r="L1594">
        <v>0</v>
      </c>
      <c r="M159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594" s="5" cm="1">
        <f t="array" ref="N1594">MAX(IF((ProjectInfoTable[ProjectName]=ContinuousStatsTable[[#This Row],[ProjectName]]),(ProjectInfoTable[ProjectName]=ContinuousStatsTable[[#This Row],[ProjectName]])*ProjectInfoTable[NumberOfReplications]))</f>
        <v>40</v>
      </c>
      <c r="O1594" s="5" cm="1">
        <f t="array" ref="O159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594" s="5" cm="1">
        <f t="array" ref="P159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594" s="5" cm="1">
        <f t="array" ref="Q1594">MAX(IF((ProjectInfoTable[ProjectName]=ContinuousStatsTable[[#This Row],[ProjectName]]),(ProjectInfoTable[ProjectName]=ContinuousStatsTable[[#This Row],[ProjectName]])*ProjectInfoTable[ConfidenceInterval]))</f>
        <v>0.95</v>
      </c>
      <c r="R1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594" s="5" cm="1">
        <f t="array" ref="S1594">MIN(IF((ContinuousStatsTable[GroupByKey]=ContinuousStatsTable[[#This Row],[GroupByKey]]),(ContinuousStatsTable[GroupByKey]=ContinuousStatsTable[[#This Row],[GroupByKey]])*ContinuousStatsTable[Average]))</f>
        <v>0.10750740651370801</v>
      </c>
      <c r="T1594" s="5" cm="1">
        <f t="array" ref="T1594">MAX(IF((ContinuousStatsTable[GroupByKey]=ContinuousStatsTable[[#This Row],[GroupByKey]]),(ContinuousStatsTable[GroupByKey]=ContinuousStatsTable[[#This Row],[GroupByKey]])*ContinuousStatsTable[Average]))</f>
        <v>0.50589801157869696</v>
      </c>
      <c r="U1594" s="5">
        <f>IF((ContinuousStatsTable[[#This Row],[RepsRequested]]&gt;1),ContinuousStatsTable[[#This Row],[HalfWidth]],ContinuousStatsTable[[#This Row],[BatchMeansHalfWidth]])</f>
        <v>2.5092892947818527E-2</v>
      </c>
    </row>
    <row r="1595" spans="1:21" x14ac:dyDescent="0.35">
      <c r="A1595" t="s">
        <v>68</v>
      </c>
      <c r="B1595" t="s">
        <v>70</v>
      </c>
      <c r="C1595">
        <v>36</v>
      </c>
      <c r="D1595" t="s">
        <v>107</v>
      </c>
      <c r="E1595" t="s">
        <v>104</v>
      </c>
      <c r="F1595" t="s">
        <v>102</v>
      </c>
      <c r="G1595">
        <v>2</v>
      </c>
      <c r="H1595">
        <v>2E+20</v>
      </c>
      <c r="I1595">
        <v>2</v>
      </c>
      <c r="J1595">
        <v>2</v>
      </c>
      <c r="K1595">
        <v>2</v>
      </c>
      <c r="L1595">
        <v>0</v>
      </c>
      <c r="M159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595" s="5" cm="1">
        <f t="array" ref="N1595">MAX(IF((ProjectInfoTable[ProjectName]=ContinuousStatsTable[[#This Row],[ProjectName]]),(ProjectInfoTable[ProjectName]=ContinuousStatsTable[[#This Row],[ProjectName]])*ProjectInfoTable[NumberOfReplications]))</f>
        <v>40</v>
      </c>
      <c r="O1595" s="5" cm="1">
        <f t="array" ref="O1595">IFERROR(AVERAGE(IF((ContinuousStatsTable[GroupByKey]=ContinuousStatsTable[[#This Row],[GroupByKey]]),(ContinuousStatsTable[GroupByKey]=ContinuousStatsTable[[#This Row],[GroupByKey]])*ContinuousStatsTable[Average])),0)</f>
        <v>2</v>
      </c>
      <c r="P1595" s="5" cm="1">
        <f t="array" ref="P1595">IFERROR(_xlfn.STDEV.S(IF((ContinuousStatsTable[GroupByKey]=ContinuousStatsTable[[#This Row],[GroupByKey]]),(ContinuousStatsTable[GroupByKey]=ContinuousStatsTable[[#This Row],[GroupByKey]])*ContinuousStatsTable[Average])),0)</f>
        <v>0</v>
      </c>
      <c r="Q1595" s="5" cm="1">
        <f t="array" ref="Q1595">MAX(IF((ProjectInfoTable[ProjectName]=ContinuousStatsTable[[#This Row],[ProjectName]]),(ProjectInfoTable[ProjectName]=ContinuousStatsTable[[#This Row],[ProjectName]])*ProjectInfoTable[ConfidenceInterval]))</f>
        <v>0.95</v>
      </c>
      <c r="R1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5" s="5" cm="1">
        <f t="array" ref="S1595">MIN(IF((ContinuousStatsTable[GroupByKey]=ContinuousStatsTable[[#This Row],[GroupByKey]]),(ContinuousStatsTable[GroupByKey]=ContinuousStatsTable[[#This Row],[GroupByKey]])*ContinuousStatsTable[Average]))</f>
        <v>2</v>
      </c>
      <c r="T1595" s="5" cm="1">
        <f t="array" ref="T1595">MAX(IF((ContinuousStatsTable[GroupByKey]=ContinuousStatsTable[[#This Row],[GroupByKey]]),(ContinuousStatsTable[GroupByKey]=ContinuousStatsTable[[#This Row],[GroupByKey]])*ContinuousStatsTable[Average]))</f>
        <v>2</v>
      </c>
      <c r="U1595" s="5">
        <f>IF((ContinuousStatsTable[[#This Row],[RepsRequested]]&gt;1),ContinuousStatsTable[[#This Row],[HalfWidth]],ContinuousStatsTable[[#This Row],[BatchMeansHalfWidth]])</f>
        <v>0</v>
      </c>
    </row>
    <row r="1596" spans="1:21" x14ac:dyDescent="0.35">
      <c r="A1596" t="s">
        <v>68</v>
      </c>
      <c r="B1596" t="s">
        <v>70</v>
      </c>
      <c r="C1596">
        <v>36</v>
      </c>
      <c r="D1596" t="s">
        <v>90</v>
      </c>
      <c r="E1596" t="s">
        <v>98</v>
      </c>
      <c r="F1596" t="s">
        <v>73</v>
      </c>
      <c r="G1596">
        <v>2.2206050053340601E-2</v>
      </c>
      <c r="H1596">
        <v>2E+20</v>
      </c>
      <c r="I1596">
        <v>0</v>
      </c>
      <c r="J1596">
        <v>1</v>
      </c>
      <c r="K1596">
        <v>0</v>
      </c>
      <c r="L1596">
        <v>0</v>
      </c>
      <c r="M159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596" s="5" cm="1">
        <f t="array" ref="N1596">MAX(IF((ProjectInfoTable[ProjectName]=ContinuousStatsTable[[#This Row],[ProjectName]]),(ProjectInfoTable[ProjectName]=ContinuousStatsTable[[#This Row],[ProjectName]])*ProjectInfoTable[NumberOfReplications]))</f>
        <v>40</v>
      </c>
      <c r="O1596" s="5" cm="1">
        <f t="array" ref="O159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596" s="5" cm="1">
        <f t="array" ref="P159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596" s="5" cm="1">
        <f t="array" ref="Q1596">MAX(IF((ProjectInfoTable[ProjectName]=ContinuousStatsTable[[#This Row],[ProjectName]]),(ProjectInfoTable[ProjectName]=ContinuousStatsTable[[#This Row],[ProjectName]])*ProjectInfoTable[ConfidenceInterval]))</f>
        <v>0.95</v>
      </c>
      <c r="R1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596" s="5" cm="1">
        <f t="array" ref="S1596">MIN(IF((ContinuousStatsTable[GroupByKey]=ContinuousStatsTable[[#This Row],[GroupByKey]]),(ContinuousStatsTable[GroupByKey]=ContinuousStatsTable[[#This Row],[GroupByKey]])*ContinuousStatsTable[Average]))</f>
        <v>0</v>
      </c>
      <c r="T1596" s="5" cm="1">
        <f t="array" ref="T1596">MAX(IF((ContinuousStatsTable[GroupByKey]=ContinuousStatsTable[[#This Row],[GroupByKey]]),(ContinuousStatsTable[GroupByKey]=ContinuousStatsTable[[#This Row],[GroupByKey]])*ContinuousStatsTable[Average]))</f>
        <v>3.9129347275412202E-2</v>
      </c>
      <c r="U1596" s="5">
        <f>IF((ContinuousStatsTable[[#This Row],[RepsRequested]]&gt;1),ContinuousStatsTable[[#This Row],[HalfWidth]],ContinuousStatsTable[[#This Row],[BatchMeansHalfWidth]])</f>
        <v>2.9617305217409431E-3</v>
      </c>
    </row>
    <row r="1597" spans="1:21" x14ac:dyDescent="0.35">
      <c r="A1597" t="s">
        <v>68</v>
      </c>
      <c r="B1597" t="s">
        <v>70</v>
      </c>
      <c r="C1597">
        <v>36</v>
      </c>
      <c r="D1597" t="s">
        <v>91</v>
      </c>
      <c r="E1597" t="s">
        <v>98</v>
      </c>
      <c r="F1597" t="s">
        <v>73</v>
      </c>
      <c r="G1597">
        <v>1.08061021961333E-2</v>
      </c>
      <c r="H1597">
        <v>2E+20</v>
      </c>
      <c r="I1597">
        <v>0</v>
      </c>
      <c r="J1597">
        <v>1</v>
      </c>
      <c r="K1597">
        <v>0</v>
      </c>
      <c r="L1597">
        <v>0</v>
      </c>
      <c r="M159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597" s="5" cm="1">
        <f t="array" ref="N1597">MAX(IF((ProjectInfoTable[ProjectName]=ContinuousStatsTable[[#This Row],[ProjectName]]),(ProjectInfoTable[ProjectName]=ContinuousStatsTable[[#This Row],[ProjectName]])*ProjectInfoTable[NumberOfReplications]))</f>
        <v>40</v>
      </c>
      <c r="O1597" s="5" cm="1">
        <f t="array" ref="O159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597" s="5" cm="1">
        <f t="array" ref="P159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597" s="5" cm="1">
        <f t="array" ref="Q1597">MAX(IF((ProjectInfoTable[ProjectName]=ContinuousStatsTable[[#This Row],[ProjectName]]),(ProjectInfoTable[ProjectName]=ContinuousStatsTable[[#This Row],[ProjectName]])*ProjectInfoTable[ConfidenceInterval]))</f>
        <v>0.95</v>
      </c>
      <c r="R1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597" s="5" cm="1">
        <f t="array" ref="S1597">MIN(IF((ContinuousStatsTable[GroupByKey]=ContinuousStatsTable[[#This Row],[GroupByKey]]),(ContinuousStatsTable[GroupByKey]=ContinuousStatsTable[[#This Row],[GroupByKey]])*ContinuousStatsTable[Average]))</f>
        <v>0</v>
      </c>
      <c r="T1597" s="5" cm="1">
        <f t="array" ref="T1597">MAX(IF((ContinuousStatsTable[GroupByKey]=ContinuousStatsTable[[#This Row],[GroupByKey]]),(ContinuousStatsTable[GroupByKey]=ContinuousStatsTable[[#This Row],[GroupByKey]])*ContinuousStatsTable[Average]))</f>
        <v>5.1297285883804403E-2</v>
      </c>
      <c r="U1597" s="5">
        <f>IF((ContinuousStatsTable[[#This Row],[RepsRequested]]&gt;1),ContinuousStatsTable[[#This Row],[HalfWidth]],ContinuousStatsTable[[#This Row],[BatchMeansHalfWidth]])</f>
        <v>4.266409302196481E-3</v>
      </c>
    </row>
    <row r="1598" spans="1:21" x14ac:dyDescent="0.35">
      <c r="A1598" t="s">
        <v>68</v>
      </c>
      <c r="B1598" t="s">
        <v>70</v>
      </c>
      <c r="C1598">
        <v>36</v>
      </c>
      <c r="D1598" t="s">
        <v>92</v>
      </c>
      <c r="E1598" t="s">
        <v>98</v>
      </c>
      <c r="F1598" t="s">
        <v>73</v>
      </c>
      <c r="G1598">
        <v>4.29462121025034</v>
      </c>
      <c r="H1598">
        <v>2E+20</v>
      </c>
      <c r="I1598">
        <v>0</v>
      </c>
      <c r="J1598">
        <v>10</v>
      </c>
      <c r="K1598">
        <v>9</v>
      </c>
      <c r="L1598">
        <v>0</v>
      </c>
      <c r="M159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598" s="5" cm="1">
        <f t="array" ref="N1598">MAX(IF((ProjectInfoTable[ProjectName]=ContinuousStatsTable[[#This Row],[ProjectName]]),(ProjectInfoTable[ProjectName]=ContinuousStatsTable[[#This Row],[ProjectName]])*ProjectInfoTable[NumberOfReplications]))</f>
        <v>40</v>
      </c>
      <c r="O1598" s="5" cm="1">
        <f t="array" ref="O159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598" s="5" cm="1">
        <f t="array" ref="P159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598" s="5" cm="1">
        <f t="array" ref="Q1598">MAX(IF((ProjectInfoTable[ProjectName]=ContinuousStatsTable[[#This Row],[ProjectName]]),(ProjectInfoTable[ProjectName]=ContinuousStatsTable[[#This Row],[ProjectName]])*ProjectInfoTable[ConfidenceInterval]))</f>
        <v>0.95</v>
      </c>
      <c r="R1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598" s="5" cm="1">
        <f t="array" ref="S1598">MIN(IF((ContinuousStatsTable[GroupByKey]=ContinuousStatsTable[[#This Row],[GroupByKey]]),(ContinuousStatsTable[GroupByKey]=ContinuousStatsTable[[#This Row],[GroupByKey]])*ContinuousStatsTable[Average]))</f>
        <v>3.0665287286053702</v>
      </c>
      <c r="T1598" s="5" cm="1">
        <f t="array" ref="T1598">MAX(IF((ContinuousStatsTable[GroupByKey]=ContinuousStatsTable[[#This Row],[GroupByKey]]),(ContinuousStatsTable[GroupByKey]=ContinuousStatsTable[[#This Row],[GroupByKey]])*ContinuousStatsTable[Average]))</f>
        <v>5.6439865641560401</v>
      </c>
      <c r="U1598" s="5">
        <f>IF((ContinuousStatsTable[[#This Row],[RepsRequested]]&gt;1),ContinuousStatsTable[[#This Row],[HalfWidth]],ContinuousStatsTable[[#This Row],[BatchMeansHalfWidth]])</f>
        <v>0.22493791736316851</v>
      </c>
    </row>
    <row r="1599" spans="1:21" x14ac:dyDescent="0.35">
      <c r="A1599" t="s">
        <v>68</v>
      </c>
      <c r="B1599" t="s">
        <v>70</v>
      </c>
      <c r="C1599">
        <v>36</v>
      </c>
      <c r="D1599" t="s">
        <v>94</v>
      </c>
      <c r="E1599" t="s">
        <v>98</v>
      </c>
      <c r="F1599" t="s">
        <v>73</v>
      </c>
      <c r="G1599">
        <v>0</v>
      </c>
      <c r="H1599">
        <v>2E+20</v>
      </c>
      <c r="I1599">
        <v>0</v>
      </c>
      <c r="J1599">
        <v>0</v>
      </c>
      <c r="K1599">
        <v>0</v>
      </c>
      <c r="L1599">
        <v>0</v>
      </c>
      <c r="M159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599" s="5" cm="1">
        <f t="array" ref="N1599">MAX(IF((ProjectInfoTable[ProjectName]=ContinuousStatsTable[[#This Row],[ProjectName]]),(ProjectInfoTable[ProjectName]=ContinuousStatsTable[[#This Row],[ProjectName]])*ProjectInfoTable[NumberOfReplications]))</f>
        <v>40</v>
      </c>
      <c r="O1599" s="5" cm="1">
        <f t="array" ref="O1599">IFERROR(AVERAGE(IF((ContinuousStatsTable[GroupByKey]=ContinuousStatsTable[[#This Row],[GroupByKey]]),(ContinuousStatsTable[GroupByKey]=ContinuousStatsTable[[#This Row],[GroupByKey]])*ContinuousStatsTable[Average])),0)</f>
        <v>0</v>
      </c>
      <c r="P1599" s="5" cm="1">
        <f t="array" ref="P1599">IFERROR(_xlfn.STDEV.S(IF((ContinuousStatsTable[GroupByKey]=ContinuousStatsTable[[#This Row],[GroupByKey]]),(ContinuousStatsTable[GroupByKey]=ContinuousStatsTable[[#This Row],[GroupByKey]])*ContinuousStatsTable[Average])),0)</f>
        <v>0</v>
      </c>
      <c r="Q1599" s="5" cm="1">
        <f t="array" ref="Q1599">MAX(IF((ProjectInfoTable[ProjectName]=ContinuousStatsTable[[#This Row],[ProjectName]]),(ProjectInfoTable[ProjectName]=ContinuousStatsTable[[#This Row],[ProjectName]])*ProjectInfoTable[ConfidenceInterval]))</f>
        <v>0.95</v>
      </c>
      <c r="R1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9" s="5" cm="1">
        <f t="array" ref="S1599">MIN(IF((ContinuousStatsTable[GroupByKey]=ContinuousStatsTable[[#This Row],[GroupByKey]]),(ContinuousStatsTable[GroupByKey]=ContinuousStatsTable[[#This Row],[GroupByKey]])*ContinuousStatsTable[Average]))</f>
        <v>0</v>
      </c>
      <c r="T1599" s="5" cm="1">
        <f t="array" ref="T1599">MAX(IF((ContinuousStatsTable[GroupByKey]=ContinuousStatsTable[[#This Row],[GroupByKey]]),(ContinuousStatsTable[GroupByKey]=ContinuousStatsTable[[#This Row],[GroupByKey]])*ContinuousStatsTable[Average]))</f>
        <v>0</v>
      </c>
      <c r="U1599" s="5">
        <f>IF((ContinuousStatsTable[[#This Row],[RepsRequested]]&gt;1),ContinuousStatsTable[[#This Row],[HalfWidth]],ContinuousStatsTable[[#This Row],[BatchMeansHalfWidth]])</f>
        <v>0</v>
      </c>
    </row>
    <row r="1600" spans="1:21" x14ac:dyDescent="0.35">
      <c r="A1600" t="s">
        <v>68</v>
      </c>
      <c r="B1600" t="s">
        <v>70</v>
      </c>
      <c r="C1600">
        <v>36</v>
      </c>
      <c r="D1600" t="s">
        <v>95</v>
      </c>
      <c r="E1600" t="s">
        <v>98</v>
      </c>
      <c r="F1600" t="s">
        <v>73</v>
      </c>
      <c r="G1600">
        <v>0.120684019106563</v>
      </c>
      <c r="H1600">
        <v>2E+20</v>
      </c>
      <c r="I1600">
        <v>0</v>
      </c>
      <c r="J1600">
        <v>10</v>
      </c>
      <c r="K1600">
        <v>0</v>
      </c>
      <c r="L1600">
        <v>0</v>
      </c>
      <c r="M160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600" s="5" cm="1">
        <f t="array" ref="N1600">MAX(IF((ProjectInfoTable[ProjectName]=ContinuousStatsTable[[#This Row],[ProjectName]]),(ProjectInfoTable[ProjectName]=ContinuousStatsTable[[#This Row],[ProjectName]])*ProjectInfoTable[NumberOfReplications]))</f>
        <v>40</v>
      </c>
      <c r="O1600" s="5" cm="1">
        <f t="array" ref="O160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600" s="5" cm="1">
        <f t="array" ref="P160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600" s="5" cm="1">
        <f t="array" ref="Q1600">MAX(IF((ProjectInfoTable[ProjectName]=ContinuousStatsTable[[#This Row],[ProjectName]]),(ProjectInfoTable[ProjectName]=ContinuousStatsTable[[#This Row],[ProjectName]])*ProjectInfoTable[ConfidenceInterval]))</f>
        <v>0.95</v>
      </c>
      <c r="R1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600" s="5" cm="1">
        <f t="array" ref="S1600">MIN(IF((ContinuousStatsTable[GroupByKey]=ContinuousStatsTable[[#This Row],[GroupByKey]]),(ContinuousStatsTable[GroupByKey]=ContinuousStatsTable[[#This Row],[GroupByKey]])*ContinuousStatsTable[Average]))</f>
        <v>0</v>
      </c>
      <c r="T1600" s="5" cm="1">
        <f t="array" ref="T1600">MAX(IF((ContinuousStatsTable[GroupByKey]=ContinuousStatsTable[[#This Row],[GroupByKey]]),(ContinuousStatsTable[GroupByKey]=ContinuousStatsTable[[#This Row],[GroupByKey]])*ContinuousStatsTable[Average]))</f>
        <v>0.44531135910512998</v>
      </c>
      <c r="U1600" s="5">
        <f>IF((ContinuousStatsTable[[#This Row],[RepsRequested]]&gt;1),ContinuousStatsTable[[#This Row],[HalfWidth]],ContinuousStatsTable[[#This Row],[BatchMeansHalfWidth]])</f>
        <v>4.0313835051106688E-2</v>
      </c>
    </row>
    <row r="1601" spans="1:21" x14ac:dyDescent="0.35">
      <c r="A1601" t="s">
        <v>68</v>
      </c>
      <c r="B1601" t="s">
        <v>70</v>
      </c>
      <c r="C1601">
        <v>36</v>
      </c>
      <c r="D1601" t="s">
        <v>108</v>
      </c>
      <c r="E1601" t="s">
        <v>101</v>
      </c>
      <c r="F1601" t="s">
        <v>102</v>
      </c>
      <c r="G1601">
        <v>0</v>
      </c>
      <c r="H1601">
        <v>2E+20</v>
      </c>
      <c r="I1601">
        <v>0</v>
      </c>
      <c r="J1601">
        <v>0</v>
      </c>
      <c r="K1601">
        <v>0</v>
      </c>
      <c r="L1601">
        <v>0</v>
      </c>
      <c r="M160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601" s="5" cm="1">
        <f t="array" ref="N1601">MAX(IF((ProjectInfoTable[ProjectName]=ContinuousStatsTable[[#This Row],[ProjectName]]),(ProjectInfoTable[ProjectName]=ContinuousStatsTable[[#This Row],[ProjectName]])*ProjectInfoTable[NumberOfReplications]))</f>
        <v>40</v>
      </c>
      <c r="O1601" s="5" cm="1">
        <f t="array" ref="O1601">IFERROR(AVERAGE(IF((ContinuousStatsTable[GroupByKey]=ContinuousStatsTable[[#This Row],[GroupByKey]]),(ContinuousStatsTable[GroupByKey]=ContinuousStatsTable[[#This Row],[GroupByKey]])*ContinuousStatsTable[Average])),0)</f>
        <v>0</v>
      </c>
      <c r="P1601" s="5" cm="1">
        <f t="array" ref="P1601">IFERROR(_xlfn.STDEV.S(IF((ContinuousStatsTable[GroupByKey]=ContinuousStatsTable[[#This Row],[GroupByKey]]),(ContinuousStatsTable[GroupByKey]=ContinuousStatsTable[[#This Row],[GroupByKey]])*ContinuousStatsTable[Average])),0)</f>
        <v>0</v>
      </c>
      <c r="Q1601" s="5" cm="1">
        <f t="array" ref="Q1601">MAX(IF((ProjectInfoTable[ProjectName]=ContinuousStatsTable[[#This Row],[ProjectName]]),(ProjectInfoTable[ProjectName]=ContinuousStatsTable[[#This Row],[ProjectName]])*ProjectInfoTable[ConfidenceInterval]))</f>
        <v>0.95</v>
      </c>
      <c r="R1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1" s="5" cm="1">
        <f t="array" ref="S1601">MIN(IF((ContinuousStatsTable[GroupByKey]=ContinuousStatsTable[[#This Row],[GroupByKey]]),(ContinuousStatsTable[GroupByKey]=ContinuousStatsTable[[#This Row],[GroupByKey]])*ContinuousStatsTable[Average]))</f>
        <v>0</v>
      </c>
      <c r="T1601" s="5" cm="1">
        <f t="array" ref="T1601">MAX(IF((ContinuousStatsTable[GroupByKey]=ContinuousStatsTable[[#This Row],[GroupByKey]]),(ContinuousStatsTable[GroupByKey]=ContinuousStatsTable[[#This Row],[GroupByKey]])*ContinuousStatsTable[Average]))</f>
        <v>0</v>
      </c>
      <c r="U1601" s="5">
        <f>IF((ContinuousStatsTable[[#This Row],[RepsRequested]]&gt;1),ContinuousStatsTable[[#This Row],[HalfWidth]],ContinuousStatsTable[[#This Row],[BatchMeansHalfWidth]])</f>
        <v>0</v>
      </c>
    </row>
    <row r="1602" spans="1:21" x14ac:dyDescent="0.35">
      <c r="A1602" t="s">
        <v>68</v>
      </c>
      <c r="B1602" t="s">
        <v>70</v>
      </c>
      <c r="C1602">
        <v>36</v>
      </c>
      <c r="D1602" t="s">
        <v>108</v>
      </c>
      <c r="E1602" t="s">
        <v>103</v>
      </c>
      <c r="F1602" t="s">
        <v>102</v>
      </c>
      <c r="G1602">
        <v>0</v>
      </c>
      <c r="H1602">
        <v>2E+20</v>
      </c>
      <c r="I1602">
        <v>0</v>
      </c>
      <c r="J1602">
        <v>0</v>
      </c>
      <c r="K1602">
        <v>0</v>
      </c>
      <c r="L1602">
        <v>0</v>
      </c>
      <c r="M160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602" s="5" cm="1">
        <f t="array" ref="N1602">MAX(IF((ProjectInfoTable[ProjectName]=ContinuousStatsTable[[#This Row],[ProjectName]]),(ProjectInfoTable[ProjectName]=ContinuousStatsTable[[#This Row],[ProjectName]])*ProjectInfoTable[NumberOfReplications]))</f>
        <v>40</v>
      </c>
      <c r="O1602" s="5" cm="1">
        <f t="array" ref="O1602">IFERROR(AVERAGE(IF((ContinuousStatsTable[GroupByKey]=ContinuousStatsTable[[#This Row],[GroupByKey]]),(ContinuousStatsTable[GroupByKey]=ContinuousStatsTable[[#This Row],[GroupByKey]])*ContinuousStatsTable[Average])),0)</f>
        <v>0</v>
      </c>
      <c r="P1602" s="5" cm="1">
        <f t="array" ref="P1602">IFERROR(_xlfn.STDEV.S(IF((ContinuousStatsTable[GroupByKey]=ContinuousStatsTable[[#This Row],[GroupByKey]]),(ContinuousStatsTable[GroupByKey]=ContinuousStatsTable[[#This Row],[GroupByKey]])*ContinuousStatsTable[Average])),0)</f>
        <v>0</v>
      </c>
      <c r="Q1602" s="5" cm="1">
        <f t="array" ref="Q1602">MAX(IF((ProjectInfoTable[ProjectName]=ContinuousStatsTable[[#This Row],[ProjectName]]),(ProjectInfoTable[ProjectName]=ContinuousStatsTable[[#This Row],[ProjectName]])*ProjectInfoTable[ConfidenceInterval]))</f>
        <v>0.95</v>
      </c>
      <c r="R1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2" s="5" cm="1">
        <f t="array" ref="S1602">MIN(IF((ContinuousStatsTable[GroupByKey]=ContinuousStatsTable[[#This Row],[GroupByKey]]),(ContinuousStatsTable[GroupByKey]=ContinuousStatsTable[[#This Row],[GroupByKey]])*ContinuousStatsTable[Average]))</f>
        <v>0</v>
      </c>
      <c r="T1602" s="5" cm="1">
        <f t="array" ref="T1602">MAX(IF((ContinuousStatsTable[GroupByKey]=ContinuousStatsTable[[#This Row],[GroupByKey]]),(ContinuousStatsTable[GroupByKey]=ContinuousStatsTable[[#This Row],[GroupByKey]])*ContinuousStatsTable[Average]))</f>
        <v>0</v>
      </c>
      <c r="U1602" s="5">
        <f>IF((ContinuousStatsTable[[#This Row],[RepsRequested]]&gt;1),ContinuousStatsTable[[#This Row],[HalfWidth]],ContinuousStatsTable[[#This Row],[BatchMeansHalfWidth]])</f>
        <v>0</v>
      </c>
    </row>
    <row r="1603" spans="1:21" x14ac:dyDescent="0.35">
      <c r="A1603" t="s">
        <v>68</v>
      </c>
      <c r="B1603" t="s">
        <v>70</v>
      </c>
      <c r="C1603">
        <v>36</v>
      </c>
      <c r="D1603" t="s">
        <v>108</v>
      </c>
      <c r="E1603" t="s">
        <v>104</v>
      </c>
      <c r="F1603" t="s">
        <v>102</v>
      </c>
      <c r="G1603">
        <v>1</v>
      </c>
      <c r="H1603">
        <v>2E+20</v>
      </c>
      <c r="I1603">
        <v>1</v>
      </c>
      <c r="J1603">
        <v>1</v>
      </c>
      <c r="K1603">
        <v>1</v>
      </c>
      <c r="L1603">
        <v>0</v>
      </c>
      <c r="M160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603" s="5" cm="1">
        <f t="array" ref="N1603">MAX(IF((ProjectInfoTable[ProjectName]=ContinuousStatsTable[[#This Row],[ProjectName]]),(ProjectInfoTable[ProjectName]=ContinuousStatsTable[[#This Row],[ProjectName]])*ProjectInfoTable[NumberOfReplications]))</f>
        <v>40</v>
      </c>
      <c r="O1603" s="5" cm="1">
        <f t="array" ref="O1603">IFERROR(AVERAGE(IF((ContinuousStatsTable[GroupByKey]=ContinuousStatsTable[[#This Row],[GroupByKey]]),(ContinuousStatsTable[GroupByKey]=ContinuousStatsTable[[#This Row],[GroupByKey]])*ContinuousStatsTable[Average])),0)</f>
        <v>1</v>
      </c>
      <c r="P1603" s="5" cm="1">
        <f t="array" ref="P1603">IFERROR(_xlfn.STDEV.S(IF((ContinuousStatsTable[GroupByKey]=ContinuousStatsTable[[#This Row],[GroupByKey]]),(ContinuousStatsTable[GroupByKey]=ContinuousStatsTable[[#This Row],[GroupByKey]])*ContinuousStatsTable[Average])),0)</f>
        <v>0</v>
      </c>
      <c r="Q1603" s="5" cm="1">
        <f t="array" ref="Q1603">MAX(IF((ProjectInfoTable[ProjectName]=ContinuousStatsTable[[#This Row],[ProjectName]]),(ProjectInfoTable[ProjectName]=ContinuousStatsTable[[#This Row],[ProjectName]])*ProjectInfoTable[ConfidenceInterval]))</f>
        <v>0.95</v>
      </c>
      <c r="R1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3" s="5" cm="1">
        <f t="array" ref="S1603">MIN(IF((ContinuousStatsTable[GroupByKey]=ContinuousStatsTable[[#This Row],[GroupByKey]]),(ContinuousStatsTable[GroupByKey]=ContinuousStatsTable[[#This Row],[GroupByKey]])*ContinuousStatsTable[Average]))</f>
        <v>1</v>
      </c>
      <c r="T1603" s="5" cm="1">
        <f t="array" ref="T1603">MAX(IF((ContinuousStatsTable[GroupByKey]=ContinuousStatsTable[[#This Row],[GroupByKey]]),(ContinuousStatsTable[GroupByKey]=ContinuousStatsTable[[#This Row],[GroupByKey]])*ContinuousStatsTable[Average]))</f>
        <v>1</v>
      </c>
      <c r="U1603" s="5">
        <f>IF((ContinuousStatsTable[[#This Row],[RepsRequested]]&gt;1),ContinuousStatsTable[[#This Row],[HalfWidth]],ContinuousStatsTable[[#This Row],[BatchMeansHalfWidth]])</f>
        <v>0</v>
      </c>
    </row>
    <row r="1604" spans="1:21" x14ac:dyDescent="0.35">
      <c r="A1604" t="s">
        <v>68</v>
      </c>
      <c r="B1604" t="s">
        <v>70</v>
      </c>
      <c r="C1604">
        <v>36</v>
      </c>
      <c r="D1604" t="s">
        <v>109</v>
      </c>
      <c r="E1604" t="s">
        <v>101</v>
      </c>
      <c r="F1604" t="s">
        <v>102</v>
      </c>
      <c r="G1604">
        <v>0</v>
      </c>
      <c r="H1604">
        <v>2E+20</v>
      </c>
      <c r="I1604">
        <v>0</v>
      </c>
      <c r="J1604">
        <v>0</v>
      </c>
      <c r="K1604">
        <v>0</v>
      </c>
      <c r="L1604">
        <v>0</v>
      </c>
      <c r="M160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604" s="5" cm="1">
        <f t="array" ref="N1604">MAX(IF((ProjectInfoTable[ProjectName]=ContinuousStatsTable[[#This Row],[ProjectName]]),(ProjectInfoTable[ProjectName]=ContinuousStatsTable[[#This Row],[ProjectName]])*ProjectInfoTable[NumberOfReplications]))</f>
        <v>40</v>
      </c>
      <c r="O1604" s="5" cm="1">
        <f t="array" ref="O1604">IFERROR(AVERAGE(IF((ContinuousStatsTable[GroupByKey]=ContinuousStatsTable[[#This Row],[GroupByKey]]),(ContinuousStatsTable[GroupByKey]=ContinuousStatsTable[[#This Row],[GroupByKey]])*ContinuousStatsTable[Average])),0)</f>
        <v>0</v>
      </c>
      <c r="P1604" s="5" cm="1">
        <f t="array" ref="P1604">IFERROR(_xlfn.STDEV.S(IF((ContinuousStatsTable[GroupByKey]=ContinuousStatsTable[[#This Row],[GroupByKey]]),(ContinuousStatsTable[GroupByKey]=ContinuousStatsTable[[#This Row],[GroupByKey]])*ContinuousStatsTable[Average])),0)</f>
        <v>0</v>
      </c>
      <c r="Q1604" s="5" cm="1">
        <f t="array" ref="Q1604">MAX(IF((ProjectInfoTable[ProjectName]=ContinuousStatsTable[[#This Row],[ProjectName]]),(ProjectInfoTable[ProjectName]=ContinuousStatsTable[[#This Row],[ProjectName]])*ProjectInfoTable[ConfidenceInterval]))</f>
        <v>0.95</v>
      </c>
      <c r="R1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4" s="5" cm="1">
        <f t="array" ref="S1604">MIN(IF((ContinuousStatsTable[GroupByKey]=ContinuousStatsTable[[#This Row],[GroupByKey]]),(ContinuousStatsTable[GroupByKey]=ContinuousStatsTable[[#This Row],[GroupByKey]])*ContinuousStatsTable[Average]))</f>
        <v>0</v>
      </c>
      <c r="T1604" s="5" cm="1">
        <f t="array" ref="T1604">MAX(IF((ContinuousStatsTable[GroupByKey]=ContinuousStatsTable[[#This Row],[GroupByKey]]),(ContinuousStatsTable[GroupByKey]=ContinuousStatsTable[[#This Row],[GroupByKey]])*ContinuousStatsTable[Average]))</f>
        <v>0</v>
      </c>
      <c r="U1604" s="5">
        <f>IF((ContinuousStatsTable[[#This Row],[RepsRequested]]&gt;1),ContinuousStatsTable[[#This Row],[HalfWidth]],ContinuousStatsTable[[#This Row],[BatchMeansHalfWidth]])</f>
        <v>0</v>
      </c>
    </row>
    <row r="1605" spans="1:21" x14ac:dyDescent="0.35">
      <c r="A1605" t="s">
        <v>68</v>
      </c>
      <c r="B1605" t="s">
        <v>70</v>
      </c>
      <c r="C1605">
        <v>36</v>
      </c>
      <c r="D1605" t="s">
        <v>109</v>
      </c>
      <c r="E1605" t="s">
        <v>103</v>
      </c>
      <c r="F1605" t="s">
        <v>102</v>
      </c>
      <c r="G1605">
        <v>0</v>
      </c>
      <c r="H1605">
        <v>2E+20</v>
      </c>
      <c r="I1605">
        <v>0</v>
      </c>
      <c r="J1605">
        <v>0</v>
      </c>
      <c r="K1605">
        <v>0</v>
      </c>
      <c r="L1605">
        <v>0</v>
      </c>
      <c r="M160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605" s="5" cm="1">
        <f t="array" ref="N1605">MAX(IF((ProjectInfoTable[ProjectName]=ContinuousStatsTable[[#This Row],[ProjectName]]),(ProjectInfoTable[ProjectName]=ContinuousStatsTable[[#This Row],[ProjectName]])*ProjectInfoTable[NumberOfReplications]))</f>
        <v>40</v>
      </c>
      <c r="O1605" s="5" cm="1">
        <f t="array" ref="O1605">IFERROR(AVERAGE(IF((ContinuousStatsTable[GroupByKey]=ContinuousStatsTable[[#This Row],[GroupByKey]]),(ContinuousStatsTable[GroupByKey]=ContinuousStatsTable[[#This Row],[GroupByKey]])*ContinuousStatsTable[Average])),0)</f>
        <v>0</v>
      </c>
      <c r="P1605" s="5" cm="1">
        <f t="array" ref="P1605">IFERROR(_xlfn.STDEV.S(IF((ContinuousStatsTable[GroupByKey]=ContinuousStatsTable[[#This Row],[GroupByKey]]),(ContinuousStatsTable[GroupByKey]=ContinuousStatsTable[[#This Row],[GroupByKey]])*ContinuousStatsTable[Average])),0)</f>
        <v>0</v>
      </c>
      <c r="Q1605" s="5" cm="1">
        <f t="array" ref="Q1605">MAX(IF((ProjectInfoTable[ProjectName]=ContinuousStatsTable[[#This Row],[ProjectName]]),(ProjectInfoTable[ProjectName]=ContinuousStatsTable[[#This Row],[ProjectName]])*ProjectInfoTable[ConfidenceInterval]))</f>
        <v>0.95</v>
      </c>
      <c r="R1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5" s="5" cm="1">
        <f t="array" ref="S1605">MIN(IF((ContinuousStatsTable[GroupByKey]=ContinuousStatsTable[[#This Row],[GroupByKey]]),(ContinuousStatsTable[GroupByKey]=ContinuousStatsTable[[#This Row],[GroupByKey]])*ContinuousStatsTable[Average]))</f>
        <v>0</v>
      </c>
      <c r="T1605" s="5" cm="1">
        <f t="array" ref="T1605">MAX(IF((ContinuousStatsTable[GroupByKey]=ContinuousStatsTable[[#This Row],[GroupByKey]]),(ContinuousStatsTable[GroupByKey]=ContinuousStatsTable[[#This Row],[GroupByKey]])*ContinuousStatsTable[Average]))</f>
        <v>0</v>
      </c>
      <c r="U1605" s="5">
        <f>IF((ContinuousStatsTable[[#This Row],[RepsRequested]]&gt;1),ContinuousStatsTable[[#This Row],[HalfWidth]],ContinuousStatsTable[[#This Row],[BatchMeansHalfWidth]])</f>
        <v>0</v>
      </c>
    </row>
    <row r="1606" spans="1:21" x14ac:dyDescent="0.35">
      <c r="A1606" t="s">
        <v>68</v>
      </c>
      <c r="B1606" t="s">
        <v>70</v>
      </c>
      <c r="C1606">
        <v>36</v>
      </c>
      <c r="D1606" t="s">
        <v>109</v>
      </c>
      <c r="E1606" t="s">
        <v>104</v>
      </c>
      <c r="F1606" t="s">
        <v>102</v>
      </c>
      <c r="G1606">
        <v>1</v>
      </c>
      <c r="H1606">
        <v>2E+20</v>
      </c>
      <c r="I1606">
        <v>1</v>
      </c>
      <c r="J1606">
        <v>1</v>
      </c>
      <c r="K1606">
        <v>1</v>
      </c>
      <c r="L1606">
        <v>0</v>
      </c>
      <c r="M160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606" s="5" cm="1">
        <f t="array" ref="N1606">MAX(IF((ProjectInfoTable[ProjectName]=ContinuousStatsTable[[#This Row],[ProjectName]]),(ProjectInfoTable[ProjectName]=ContinuousStatsTable[[#This Row],[ProjectName]])*ProjectInfoTable[NumberOfReplications]))</f>
        <v>40</v>
      </c>
      <c r="O1606" s="5" cm="1">
        <f t="array" ref="O1606">IFERROR(AVERAGE(IF((ContinuousStatsTable[GroupByKey]=ContinuousStatsTable[[#This Row],[GroupByKey]]),(ContinuousStatsTable[GroupByKey]=ContinuousStatsTable[[#This Row],[GroupByKey]])*ContinuousStatsTable[Average])),0)</f>
        <v>1</v>
      </c>
      <c r="P1606" s="5" cm="1">
        <f t="array" ref="P1606">IFERROR(_xlfn.STDEV.S(IF((ContinuousStatsTable[GroupByKey]=ContinuousStatsTable[[#This Row],[GroupByKey]]),(ContinuousStatsTable[GroupByKey]=ContinuousStatsTable[[#This Row],[GroupByKey]])*ContinuousStatsTable[Average])),0)</f>
        <v>0</v>
      </c>
      <c r="Q1606" s="5" cm="1">
        <f t="array" ref="Q1606">MAX(IF((ProjectInfoTable[ProjectName]=ContinuousStatsTable[[#This Row],[ProjectName]]),(ProjectInfoTable[ProjectName]=ContinuousStatsTable[[#This Row],[ProjectName]])*ProjectInfoTable[ConfidenceInterval]))</f>
        <v>0.95</v>
      </c>
      <c r="R1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6" s="5" cm="1">
        <f t="array" ref="S1606">MIN(IF((ContinuousStatsTable[GroupByKey]=ContinuousStatsTable[[#This Row],[GroupByKey]]),(ContinuousStatsTable[GroupByKey]=ContinuousStatsTable[[#This Row],[GroupByKey]])*ContinuousStatsTable[Average]))</f>
        <v>1</v>
      </c>
      <c r="T1606" s="5" cm="1">
        <f t="array" ref="T1606">MAX(IF((ContinuousStatsTable[GroupByKey]=ContinuousStatsTable[[#This Row],[GroupByKey]]),(ContinuousStatsTable[GroupByKey]=ContinuousStatsTable[[#This Row],[GroupByKey]])*ContinuousStatsTable[Average]))</f>
        <v>1</v>
      </c>
      <c r="U1606" s="5">
        <f>IF((ContinuousStatsTable[[#This Row],[RepsRequested]]&gt;1),ContinuousStatsTable[[#This Row],[HalfWidth]],ContinuousStatsTable[[#This Row],[BatchMeansHalfWidth]])</f>
        <v>0</v>
      </c>
    </row>
    <row r="1607" spans="1:21" x14ac:dyDescent="0.35">
      <c r="A1607" t="s">
        <v>68</v>
      </c>
      <c r="B1607" t="s">
        <v>70</v>
      </c>
      <c r="C1607">
        <v>36</v>
      </c>
      <c r="D1607" t="s">
        <v>110</v>
      </c>
      <c r="E1607" t="s">
        <v>101</v>
      </c>
      <c r="F1607" t="s">
        <v>102</v>
      </c>
      <c r="G1607">
        <v>0</v>
      </c>
      <c r="H1607">
        <v>2E+20</v>
      </c>
      <c r="I1607">
        <v>0</v>
      </c>
      <c r="J1607">
        <v>0</v>
      </c>
      <c r="K1607">
        <v>0</v>
      </c>
      <c r="L1607">
        <v>0</v>
      </c>
      <c r="M160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607" s="5" cm="1">
        <f t="array" ref="N1607">MAX(IF((ProjectInfoTable[ProjectName]=ContinuousStatsTable[[#This Row],[ProjectName]]),(ProjectInfoTable[ProjectName]=ContinuousStatsTable[[#This Row],[ProjectName]])*ProjectInfoTable[NumberOfReplications]))</f>
        <v>40</v>
      </c>
      <c r="O1607" s="5" cm="1">
        <f t="array" ref="O1607">IFERROR(AVERAGE(IF((ContinuousStatsTable[GroupByKey]=ContinuousStatsTable[[#This Row],[GroupByKey]]),(ContinuousStatsTable[GroupByKey]=ContinuousStatsTable[[#This Row],[GroupByKey]])*ContinuousStatsTable[Average])),0)</f>
        <v>0</v>
      </c>
      <c r="P1607" s="5" cm="1">
        <f t="array" ref="P1607">IFERROR(_xlfn.STDEV.S(IF((ContinuousStatsTable[GroupByKey]=ContinuousStatsTable[[#This Row],[GroupByKey]]),(ContinuousStatsTable[GroupByKey]=ContinuousStatsTable[[#This Row],[GroupByKey]])*ContinuousStatsTable[Average])),0)</f>
        <v>0</v>
      </c>
      <c r="Q1607" s="5" cm="1">
        <f t="array" ref="Q1607">MAX(IF((ProjectInfoTable[ProjectName]=ContinuousStatsTable[[#This Row],[ProjectName]]),(ProjectInfoTable[ProjectName]=ContinuousStatsTable[[#This Row],[ProjectName]])*ProjectInfoTable[ConfidenceInterval]))</f>
        <v>0.95</v>
      </c>
      <c r="R1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7" s="5" cm="1">
        <f t="array" ref="S1607">MIN(IF((ContinuousStatsTable[GroupByKey]=ContinuousStatsTable[[#This Row],[GroupByKey]]),(ContinuousStatsTable[GroupByKey]=ContinuousStatsTable[[#This Row],[GroupByKey]])*ContinuousStatsTable[Average]))</f>
        <v>0</v>
      </c>
      <c r="T1607" s="5" cm="1">
        <f t="array" ref="T1607">MAX(IF((ContinuousStatsTable[GroupByKey]=ContinuousStatsTable[[#This Row],[GroupByKey]]),(ContinuousStatsTable[GroupByKey]=ContinuousStatsTable[[#This Row],[GroupByKey]])*ContinuousStatsTable[Average]))</f>
        <v>0</v>
      </c>
      <c r="U1607" s="5">
        <f>IF((ContinuousStatsTable[[#This Row],[RepsRequested]]&gt;1),ContinuousStatsTable[[#This Row],[HalfWidth]],ContinuousStatsTable[[#This Row],[BatchMeansHalfWidth]])</f>
        <v>0</v>
      </c>
    </row>
    <row r="1608" spans="1:21" x14ac:dyDescent="0.35">
      <c r="A1608" t="s">
        <v>68</v>
      </c>
      <c r="B1608" t="s">
        <v>70</v>
      </c>
      <c r="C1608">
        <v>36</v>
      </c>
      <c r="D1608" t="s">
        <v>110</v>
      </c>
      <c r="E1608" t="s">
        <v>103</v>
      </c>
      <c r="F1608" t="s">
        <v>102</v>
      </c>
      <c r="G1608">
        <v>0</v>
      </c>
      <c r="H1608">
        <v>2E+20</v>
      </c>
      <c r="I1608">
        <v>0</v>
      </c>
      <c r="J1608">
        <v>0</v>
      </c>
      <c r="K1608">
        <v>0</v>
      </c>
      <c r="L1608">
        <v>0</v>
      </c>
      <c r="M160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608" s="5" cm="1">
        <f t="array" ref="N1608">MAX(IF((ProjectInfoTable[ProjectName]=ContinuousStatsTable[[#This Row],[ProjectName]]),(ProjectInfoTable[ProjectName]=ContinuousStatsTable[[#This Row],[ProjectName]])*ProjectInfoTable[NumberOfReplications]))</f>
        <v>40</v>
      </c>
      <c r="O1608" s="5" cm="1">
        <f t="array" ref="O1608">IFERROR(AVERAGE(IF((ContinuousStatsTable[GroupByKey]=ContinuousStatsTable[[#This Row],[GroupByKey]]),(ContinuousStatsTable[GroupByKey]=ContinuousStatsTable[[#This Row],[GroupByKey]])*ContinuousStatsTable[Average])),0)</f>
        <v>0</v>
      </c>
      <c r="P1608" s="5" cm="1">
        <f t="array" ref="P1608">IFERROR(_xlfn.STDEV.S(IF((ContinuousStatsTable[GroupByKey]=ContinuousStatsTable[[#This Row],[GroupByKey]]),(ContinuousStatsTable[GroupByKey]=ContinuousStatsTable[[#This Row],[GroupByKey]])*ContinuousStatsTable[Average])),0)</f>
        <v>0</v>
      </c>
      <c r="Q1608" s="5" cm="1">
        <f t="array" ref="Q1608">MAX(IF((ProjectInfoTable[ProjectName]=ContinuousStatsTable[[#This Row],[ProjectName]]),(ProjectInfoTable[ProjectName]=ContinuousStatsTable[[#This Row],[ProjectName]])*ProjectInfoTable[ConfidenceInterval]))</f>
        <v>0.95</v>
      </c>
      <c r="R1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8" s="5" cm="1">
        <f t="array" ref="S1608">MIN(IF((ContinuousStatsTable[GroupByKey]=ContinuousStatsTable[[#This Row],[GroupByKey]]),(ContinuousStatsTable[GroupByKey]=ContinuousStatsTable[[#This Row],[GroupByKey]])*ContinuousStatsTable[Average]))</f>
        <v>0</v>
      </c>
      <c r="T1608" s="5" cm="1">
        <f t="array" ref="T1608">MAX(IF((ContinuousStatsTable[GroupByKey]=ContinuousStatsTable[[#This Row],[GroupByKey]]),(ContinuousStatsTable[GroupByKey]=ContinuousStatsTable[[#This Row],[GroupByKey]])*ContinuousStatsTable[Average]))</f>
        <v>0</v>
      </c>
      <c r="U1608" s="5">
        <f>IF((ContinuousStatsTable[[#This Row],[RepsRequested]]&gt;1),ContinuousStatsTable[[#This Row],[HalfWidth]],ContinuousStatsTable[[#This Row],[BatchMeansHalfWidth]])</f>
        <v>0</v>
      </c>
    </row>
    <row r="1609" spans="1:21" x14ac:dyDescent="0.35">
      <c r="A1609" t="s">
        <v>68</v>
      </c>
      <c r="B1609" t="s">
        <v>70</v>
      </c>
      <c r="C1609">
        <v>36</v>
      </c>
      <c r="D1609" t="s">
        <v>110</v>
      </c>
      <c r="E1609" t="s">
        <v>104</v>
      </c>
      <c r="F1609" t="s">
        <v>102</v>
      </c>
      <c r="G1609">
        <v>1</v>
      </c>
      <c r="H1609">
        <v>2E+20</v>
      </c>
      <c r="I1609">
        <v>1</v>
      </c>
      <c r="J1609">
        <v>1</v>
      </c>
      <c r="K1609">
        <v>1</v>
      </c>
      <c r="L1609">
        <v>0</v>
      </c>
      <c r="M160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609" s="5" cm="1">
        <f t="array" ref="N1609">MAX(IF((ProjectInfoTable[ProjectName]=ContinuousStatsTable[[#This Row],[ProjectName]]),(ProjectInfoTable[ProjectName]=ContinuousStatsTable[[#This Row],[ProjectName]])*ProjectInfoTable[NumberOfReplications]))</f>
        <v>40</v>
      </c>
      <c r="O1609" s="5" cm="1">
        <f t="array" ref="O1609">IFERROR(AVERAGE(IF((ContinuousStatsTable[GroupByKey]=ContinuousStatsTable[[#This Row],[GroupByKey]]),(ContinuousStatsTable[GroupByKey]=ContinuousStatsTable[[#This Row],[GroupByKey]])*ContinuousStatsTable[Average])),0)</f>
        <v>1</v>
      </c>
      <c r="P1609" s="5" cm="1">
        <f t="array" ref="P1609">IFERROR(_xlfn.STDEV.S(IF((ContinuousStatsTable[GroupByKey]=ContinuousStatsTable[[#This Row],[GroupByKey]]),(ContinuousStatsTable[GroupByKey]=ContinuousStatsTable[[#This Row],[GroupByKey]])*ContinuousStatsTable[Average])),0)</f>
        <v>0</v>
      </c>
      <c r="Q1609" s="5" cm="1">
        <f t="array" ref="Q1609">MAX(IF((ProjectInfoTable[ProjectName]=ContinuousStatsTable[[#This Row],[ProjectName]]),(ProjectInfoTable[ProjectName]=ContinuousStatsTable[[#This Row],[ProjectName]])*ProjectInfoTable[ConfidenceInterval]))</f>
        <v>0.95</v>
      </c>
      <c r="R1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9" s="5" cm="1">
        <f t="array" ref="S1609">MIN(IF((ContinuousStatsTable[GroupByKey]=ContinuousStatsTable[[#This Row],[GroupByKey]]),(ContinuousStatsTable[GroupByKey]=ContinuousStatsTable[[#This Row],[GroupByKey]])*ContinuousStatsTable[Average]))</f>
        <v>1</v>
      </c>
      <c r="T1609" s="5" cm="1">
        <f t="array" ref="T1609">MAX(IF((ContinuousStatsTable[GroupByKey]=ContinuousStatsTable[[#This Row],[GroupByKey]]),(ContinuousStatsTable[GroupByKey]=ContinuousStatsTable[[#This Row],[GroupByKey]])*ContinuousStatsTable[Average]))</f>
        <v>1</v>
      </c>
      <c r="U1609" s="5">
        <f>IF((ContinuousStatsTable[[#This Row],[RepsRequested]]&gt;1),ContinuousStatsTable[[#This Row],[HalfWidth]],ContinuousStatsTable[[#This Row],[BatchMeansHalfWidth]])</f>
        <v>0</v>
      </c>
    </row>
    <row r="1610" spans="1:21" x14ac:dyDescent="0.35">
      <c r="A1610" t="s">
        <v>68</v>
      </c>
      <c r="B1610" t="s">
        <v>70</v>
      </c>
      <c r="C1610">
        <v>36</v>
      </c>
      <c r="D1610" t="s">
        <v>111</v>
      </c>
      <c r="E1610" t="s">
        <v>101</v>
      </c>
      <c r="F1610" t="s">
        <v>102</v>
      </c>
      <c r="G1610">
        <v>0</v>
      </c>
      <c r="H1610">
        <v>2E+20</v>
      </c>
      <c r="I1610">
        <v>0</v>
      </c>
      <c r="J1610">
        <v>0</v>
      </c>
      <c r="K1610">
        <v>0</v>
      </c>
      <c r="L1610">
        <v>0</v>
      </c>
      <c r="M161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610" s="5" cm="1">
        <f t="array" ref="N1610">MAX(IF((ProjectInfoTable[ProjectName]=ContinuousStatsTable[[#This Row],[ProjectName]]),(ProjectInfoTable[ProjectName]=ContinuousStatsTable[[#This Row],[ProjectName]])*ProjectInfoTable[NumberOfReplications]))</f>
        <v>40</v>
      </c>
      <c r="O1610" s="5" cm="1">
        <f t="array" ref="O1610">IFERROR(AVERAGE(IF((ContinuousStatsTable[GroupByKey]=ContinuousStatsTable[[#This Row],[GroupByKey]]),(ContinuousStatsTable[GroupByKey]=ContinuousStatsTable[[#This Row],[GroupByKey]])*ContinuousStatsTable[Average])),0)</f>
        <v>0</v>
      </c>
      <c r="P1610" s="5" cm="1">
        <f t="array" ref="P1610">IFERROR(_xlfn.STDEV.S(IF((ContinuousStatsTable[GroupByKey]=ContinuousStatsTable[[#This Row],[GroupByKey]]),(ContinuousStatsTable[GroupByKey]=ContinuousStatsTable[[#This Row],[GroupByKey]])*ContinuousStatsTable[Average])),0)</f>
        <v>0</v>
      </c>
      <c r="Q1610" s="5" cm="1">
        <f t="array" ref="Q1610">MAX(IF((ProjectInfoTable[ProjectName]=ContinuousStatsTable[[#This Row],[ProjectName]]),(ProjectInfoTable[ProjectName]=ContinuousStatsTable[[#This Row],[ProjectName]])*ProjectInfoTable[ConfidenceInterval]))</f>
        <v>0.95</v>
      </c>
      <c r="R1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0" s="5" cm="1">
        <f t="array" ref="S1610">MIN(IF((ContinuousStatsTable[GroupByKey]=ContinuousStatsTable[[#This Row],[GroupByKey]]),(ContinuousStatsTable[GroupByKey]=ContinuousStatsTable[[#This Row],[GroupByKey]])*ContinuousStatsTable[Average]))</f>
        <v>0</v>
      </c>
      <c r="T1610" s="5" cm="1">
        <f t="array" ref="T1610">MAX(IF((ContinuousStatsTable[GroupByKey]=ContinuousStatsTable[[#This Row],[GroupByKey]]),(ContinuousStatsTable[GroupByKey]=ContinuousStatsTable[[#This Row],[GroupByKey]])*ContinuousStatsTable[Average]))</f>
        <v>0</v>
      </c>
      <c r="U1610" s="5">
        <f>IF((ContinuousStatsTable[[#This Row],[RepsRequested]]&gt;1),ContinuousStatsTable[[#This Row],[HalfWidth]],ContinuousStatsTable[[#This Row],[BatchMeansHalfWidth]])</f>
        <v>0</v>
      </c>
    </row>
    <row r="1611" spans="1:21" x14ac:dyDescent="0.35">
      <c r="A1611" t="s">
        <v>68</v>
      </c>
      <c r="B1611" t="s">
        <v>70</v>
      </c>
      <c r="C1611">
        <v>36</v>
      </c>
      <c r="D1611" t="s">
        <v>111</v>
      </c>
      <c r="E1611" t="s">
        <v>103</v>
      </c>
      <c r="F1611" t="s">
        <v>102</v>
      </c>
      <c r="G1611">
        <v>0</v>
      </c>
      <c r="H1611">
        <v>2E+20</v>
      </c>
      <c r="I1611">
        <v>0</v>
      </c>
      <c r="J1611">
        <v>0</v>
      </c>
      <c r="K1611">
        <v>0</v>
      </c>
      <c r="L1611">
        <v>0</v>
      </c>
      <c r="M161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611" s="5" cm="1">
        <f t="array" ref="N1611">MAX(IF((ProjectInfoTable[ProjectName]=ContinuousStatsTable[[#This Row],[ProjectName]]),(ProjectInfoTable[ProjectName]=ContinuousStatsTable[[#This Row],[ProjectName]])*ProjectInfoTable[NumberOfReplications]))</f>
        <v>40</v>
      </c>
      <c r="O1611" s="5" cm="1">
        <f t="array" ref="O1611">IFERROR(AVERAGE(IF((ContinuousStatsTable[GroupByKey]=ContinuousStatsTable[[#This Row],[GroupByKey]]),(ContinuousStatsTable[GroupByKey]=ContinuousStatsTable[[#This Row],[GroupByKey]])*ContinuousStatsTable[Average])),0)</f>
        <v>0</v>
      </c>
      <c r="P1611" s="5" cm="1">
        <f t="array" ref="P1611">IFERROR(_xlfn.STDEV.S(IF((ContinuousStatsTable[GroupByKey]=ContinuousStatsTable[[#This Row],[GroupByKey]]),(ContinuousStatsTable[GroupByKey]=ContinuousStatsTable[[#This Row],[GroupByKey]])*ContinuousStatsTable[Average])),0)</f>
        <v>0</v>
      </c>
      <c r="Q1611" s="5" cm="1">
        <f t="array" ref="Q1611">MAX(IF((ProjectInfoTable[ProjectName]=ContinuousStatsTable[[#This Row],[ProjectName]]),(ProjectInfoTable[ProjectName]=ContinuousStatsTable[[#This Row],[ProjectName]])*ProjectInfoTable[ConfidenceInterval]))</f>
        <v>0.95</v>
      </c>
      <c r="R1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1" s="5" cm="1">
        <f t="array" ref="S1611">MIN(IF((ContinuousStatsTable[GroupByKey]=ContinuousStatsTable[[#This Row],[GroupByKey]]),(ContinuousStatsTable[GroupByKey]=ContinuousStatsTable[[#This Row],[GroupByKey]])*ContinuousStatsTable[Average]))</f>
        <v>0</v>
      </c>
      <c r="T1611" s="5" cm="1">
        <f t="array" ref="T1611">MAX(IF((ContinuousStatsTable[GroupByKey]=ContinuousStatsTable[[#This Row],[GroupByKey]]),(ContinuousStatsTable[GroupByKey]=ContinuousStatsTable[[#This Row],[GroupByKey]])*ContinuousStatsTable[Average]))</f>
        <v>0</v>
      </c>
      <c r="U1611" s="5">
        <f>IF((ContinuousStatsTable[[#This Row],[RepsRequested]]&gt;1),ContinuousStatsTable[[#This Row],[HalfWidth]],ContinuousStatsTable[[#This Row],[BatchMeansHalfWidth]])</f>
        <v>0</v>
      </c>
    </row>
    <row r="1612" spans="1:21" x14ac:dyDescent="0.35">
      <c r="A1612" t="s">
        <v>68</v>
      </c>
      <c r="B1612" t="s">
        <v>70</v>
      </c>
      <c r="C1612">
        <v>36</v>
      </c>
      <c r="D1612" t="s">
        <v>111</v>
      </c>
      <c r="E1612" t="s">
        <v>104</v>
      </c>
      <c r="F1612" t="s">
        <v>102</v>
      </c>
      <c r="G1612">
        <v>3</v>
      </c>
      <c r="H1612">
        <v>2E+20</v>
      </c>
      <c r="I1612">
        <v>3</v>
      </c>
      <c r="J1612">
        <v>3</v>
      </c>
      <c r="K1612">
        <v>3</v>
      </c>
      <c r="L1612">
        <v>0</v>
      </c>
      <c r="M161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612" s="5" cm="1">
        <f t="array" ref="N1612">MAX(IF((ProjectInfoTable[ProjectName]=ContinuousStatsTable[[#This Row],[ProjectName]]),(ProjectInfoTable[ProjectName]=ContinuousStatsTable[[#This Row],[ProjectName]])*ProjectInfoTable[NumberOfReplications]))</f>
        <v>40</v>
      </c>
      <c r="O1612" s="5" cm="1">
        <f t="array" ref="O1612">IFERROR(AVERAGE(IF((ContinuousStatsTable[GroupByKey]=ContinuousStatsTable[[#This Row],[GroupByKey]]),(ContinuousStatsTable[GroupByKey]=ContinuousStatsTable[[#This Row],[GroupByKey]])*ContinuousStatsTable[Average])),0)</f>
        <v>3</v>
      </c>
      <c r="P1612" s="5" cm="1">
        <f t="array" ref="P1612">IFERROR(_xlfn.STDEV.S(IF((ContinuousStatsTable[GroupByKey]=ContinuousStatsTable[[#This Row],[GroupByKey]]),(ContinuousStatsTable[GroupByKey]=ContinuousStatsTable[[#This Row],[GroupByKey]])*ContinuousStatsTable[Average])),0)</f>
        <v>0</v>
      </c>
      <c r="Q1612" s="5" cm="1">
        <f t="array" ref="Q1612">MAX(IF((ProjectInfoTable[ProjectName]=ContinuousStatsTable[[#This Row],[ProjectName]]),(ProjectInfoTable[ProjectName]=ContinuousStatsTable[[#This Row],[ProjectName]])*ProjectInfoTable[ConfidenceInterval]))</f>
        <v>0.95</v>
      </c>
      <c r="R1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2" s="5" cm="1">
        <f t="array" ref="S1612">MIN(IF((ContinuousStatsTable[GroupByKey]=ContinuousStatsTable[[#This Row],[GroupByKey]]),(ContinuousStatsTable[GroupByKey]=ContinuousStatsTable[[#This Row],[GroupByKey]])*ContinuousStatsTable[Average]))</f>
        <v>3</v>
      </c>
      <c r="T1612" s="5" cm="1">
        <f t="array" ref="T1612">MAX(IF((ContinuousStatsTable[GroupByKey]=ContinuousStatsTable[[#This Row],[GroupByKey]]),(ContinuousStatsTable[GroupByKey]=ContinuousStatsTable[[#This Row],[GroupByKey]])*ContinuousStatsTable[Average]))</f>
        <v>3</v>
      </c>
      <c r="U1612" s="5">
        <f>IF((ContinuousStatsTable[[#This Row],[RepsRequested]]&gt;1),ContinuousStatsTable[[#This Row],[HalfWidth]],ContinuousStatsTable[[#This Row],[BatchMeansHalfWidth]])</f>
        <v>0</v>
      </c>
    </row>
    <row r="1613" spans="1:21" x14ac:dyDescent="0.35">
      <c r="A1613" t="s">
        <v>68</v>
      </c>
      <c r="B1613" t="s">
        <v>70</v>
      </c>
      <c r="C1613">
        <v>36</v>
      </c>
      <c r="D1613" t="s">
        <v>112</v>
      </c>
      <c r="E1613" t="s">
        <v>101</v>
      </c>
      <c r="F1613" t="s">
        <v>102</v>
      </c>
      <c r="G1613">
        <v>8.9203409889500596E-2</v>
      </c>
      <c r="H1613">
        <v>2E+20</v>
      </c>
      <c r="I1613">
        <v>0</v>
      </c>
      <c r="J1613">
        <v>1</v>
      </c>
      <c r="K1613">
        <v>0</v>
      </c>
      <c r="L1613">
        <v>0</v>
      </c>
      <c r="M161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613" s="5" cm="1">
        <f t="array" ref="N1613">MAX(IF((ProjectInfoTable[ProjectName]=ContinuousStatsTable[[#This Row],[ProjectName]]),(ProjectInfoTable[ProjectName]=ContinuousStatsTable[[#This Row],[ProjectName]])*ProjectInfoTable[NumberOfReplications]))</f>
        <v>40</v>
      </c>
      <c r="O1613" s="5" cm="1">
        <f t="array" ref="O161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613" s="5" cm="1">
        <f t="array" ref="P161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613" s="5" cm="1">
        <f t="array" ref="Q1613">MAX(IF((ProjectInfoTable[ProjectName]=ContinuousStatsTable[[#This Row],[ProjectName]]),(ProjectInfoTable[ProjectName]=ContinuousStatsTable[[#This Row],[ProjectName]])*ProjectInfoTable[ConfidenceInterval]))</f>
        <v>0.95</v>
      </c>
      <c r="R1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613" s="5" cm="1">
        <f t="array" ref="S1613">MIN(IF((ContinuousStatsTable[GroupByKey]=ContinuousStatsTable[[#This Row],[GroupByKey]]),(ContinuousStatsTable[GroupByKey]=ContinuousStatsTable[[#This Row],[GroupByKey]])*ContinuousStatsTable[Average]))</f>
        <v>2.6917362930432401E-2</v>
      </c>
      <c r="T1613" s="5" cm="1">
        <f t="array" ref="T1613">MAX(IF((ContinuousStatsTable[GroupByKey]=ContinuousStatsTable[[#This Row],[GroupByKey]]),(ContinuousStatsTable[GroupByKey]=ContinuousStatsTable[[#This Row],[GroupByKey]])*ContinuousStatsTable[Average]))</f>
        <v>0.16976135707510301</v>
      </c>
      <c r="U1613" s="5">
        <f>IF((ContinuousStatsTable[[#This Row],[RepsRequested]]&gt;1),ContinuousStatsTable[[#This Row],[HalfWidth]],ContinuousStatsTable[[#This Row],[BatchMeansHalfWidth]])</f>
        <v>9.6705244070255485E-3</v>
      </c>
    </row>
    <row r="1614" spans="1:21" x14ac:dyDescent="0.35">
      <c r="A1614" t="s">
        <v>68</v>
      </c>
      <c r="B1614" t="s">
        <v>70</v>
      </c>
      <c r="C1614">
        <v>36</v>
      </c>
      <c r="D1614" t="s">
        <v>112</v>
      </c>
      <c r="E1614" t="s">
        <v>103</v>
      </c>
      <c r="F1614" t="s">
        <v>102</v>
      </c>
      <c r="G1614">
        <v>2.83450518909767</v>
      </c>
      <c r="H1614">
        <v>2E+20</v>
      </c>
      <c r="I1614">
        <v>0</v>
      </c>
      <c r="J1614">
        <v>20</v>
      </c>
      <c r="K1614">
        <v>0</v>
      </c>
      <c r="L1614">
        <v>0</v>
      </c>
      <c r="M161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614" s="5" cm="1">
        <f t="array" ref="N1614">MAX(IF((ProjectInfoTable[ProjectName]=ContinuousStatsTable[[#This Row],[ProjectName]]),(ProjectInfoTable[ProjectName]=ContinuousStatsTable[[#This Row],[ProjectName]])*ProjectInfoTable[NumberOfReplications]))</f>
        <v>40</v>
      </c>
      <c r="O1614" s="5" cm="1">
        <f t="array" ref="O161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614" s="5" cm="1">
        <f t="array" ref="P161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614" s="5" cm="1">
        <f t="array" ref="Q1614">MAX(IF((ProjectInfoTable[ProjectName]=ContinuousStatsTable[[#This Row],[ProjectName]]),(ProjectInfoTable[ProjectName]=ContinuousStatsTable[[#This Row],[ProjectName]])*ProjectInfoTable[ConfidenceInterval]))</f>
        <v>0.95</v>
      </c>
      <c r="R1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614" s="5" cm="1">
        <f t="array" ref="S1614">MIN(IF((ContinuousStatsTable[GroupByKey]=ContinuousStatsTable[[#This Row],[GroupByKey]]),(ContinuousStatsTable[GroupByKey]=ContinuousStatsTable[[#This Row],[GroupByKey]])*ContinuousStatsTable[Average]))</f>
        <v>1.2588231451035701</v>
      </c>
      <c r="T1614" s="5" cm="1">
        <f t="array" ref="T1614">MAX(IF((ContinuousStatsTable[GroupByKey]=ContinuousStatsTable[[#This Row],[GroupByKey]]),(ContinuousStatsTable[GroupByKey]=ContinuousStatsTable[[#This Row],[GroupByKey]])*ContinuousStatsTable[Average]))</f>
        <v>4.9134925203039197</v>
      </c>
      <c r="U1614" s="5">
        <f>IF((ContinuousStatsTable[[#This Row],[RepsRequested]]&gt;1),ContinuousStatsTable[[#This Row],[HalfWidth]],ContinuousStatsTable[[#This Row],[BatchMeansHalfWidth]])</f>
        <v>0.23893952850585826</v>
      </c>
    </row>
    <row r="1615" spans="1:21" x14ac:dyDescent="0.35">
      <c r="A1615" t="s">
        <v>68</v>
      </c>
      <c r="B1615" t="s">
        <v>70</v>
      </c>
      <c r="C1615">
        <v>36</v>
      </c>
      <c r="D1615" t="s">
        <v>112</v>
      </c>
      <c r="E1615" t="s">
        <v>104</v>
      </c>
      <c r="F1615" t="s">
        <v>102</v>
      </c>
      <c r="G1615">
        <v>42.174298625637398</v>
      </c>
      <c r="H1615">
        <v>2E+20</v>
      </c>
      <c r="I1615">
        <v>0</v>
      </c>
      <c r="J1615">
        <v>48</v>
      </c>
      <c r="K1615">
        <v>48</v>
      </c>
      <c r="L1615">
        <v>0</v>
      </c>
      <c r="M161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615" s="5" cm="1">
        <f t="array" ref="N1615">MAX(IF((ProjectInfoTable[ProjectName]=ContinuousStatsTable[[#This Row],[ProjectName]]),(ProjectInfoTable[ProjectName]=ContinuousStatsTable[[#This Row],[ProjectName]])*ProjectInfoTable[NumberOfReplications]))</f>
        <v>40</v>
      </c>
      <c r="O1615" s="5" cm="1">
        <f t="array" ref="O161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615" s="5" cm="1">
        <f t="array" ref="P161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615" s="5" cm="1">
        <f t="array" ref="Q1615">MAX(IF((ProjectInfoTable[ProjectName]=ContinuousStatsTable[[#This Row],[ProjectName]]),(ProjectInfoTable[ProjectName]=ContinuousStatsTable[[#This Row],[ProjectName]])*ProjectInfoTable[ConfidenceInterval]))</f>
        <v>0.95</v>
      </c>
      <c r="R1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615" s="5" cm="1">
        <f t="array" ref="S1615">MIN(IF((ContinuousStatsTable[GroupByKey]=ContinuousStatsTable[[#This Row],[GroupByKey]]),(ContinuousStatsTable[GroupByKey]=ContinuousStatsTable[[#This Row],[GroupByKey]])*ContinuousStatsTable[Average]))</f>
        <v>39.319148936170201</v>
      </c>
      <c r="T1615" s="5" cm="1">
        <f t="array" ref="T1615">MAX(IF((ContinuousStatsTable[GroupByKey]=ContinuousStatsTable[[#This Row],[GroupByKey]]),(ContinuousStatsTable[GroupByKey]=ContinuousStatsTable[[#This Row],[GroupByKey]])*ContinuousStatsTable[Average]))</f>
        <v>43.914893617021299</v>
      </c>
      <c r="U1615" s="5">
        <f>IF((ContinuousStatsTable[[#This Row],[RepsRequested]]&gt;1),ContinuousStatsTable[[#This Row],[HalfWidth]],ContinuousStatsTable[[#This Row],[BatchMeansHalfWidth]])</f>
        <v>0.37377625497939559</v>
      </c>
    </row>
    <row r="1616" spans="1:21" x14ac:dyDescent="0.35">
      <c r="A1616" t="s">
        <v>68</v>
      </c>
      <c r="B1616" t="s">
        <v>70</v>
      </c>
      <c r="C1616">
        <v>36</v>
      </c>
      <c r="D1616" t="s">
        <v>113</v>
      </c>
      <c r="E1616" t="s">
        <v>101</v>
      </c>
      <c r="F1616" t="s">
        <v>102</v>
      </c>
      <c r="G1616">
        <v>4.2973416692281802E-2</v>
      </c>
      <c r="H1616">
        <v>2E+20</v>
      </c>
      <c r="I1616">
        <v>0</v>
      </c>
      <c r="J1616">
        <v>1</v>
      </c>
      <c r="K1616">
        <v>2.7777777777777801E-2</v>
      </c>
      <c r="L1616">
        <v>0</v>
      </c>
      <c r="M161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616" s="5" cm="1">
        <f t="array" ref="N1616">MAX(IF((ProjectInfoTable[ProjectName]=ContinuousStatsTable[[#This Row],[ProjectName]]),(ProjectInfoTable[ProjectName]=ContinuousStatsTable[[#This Row],[ProjectName]])*ProjectInfoTable[NumberOfReplications]))</f>
        <v>40</v>
      </c>
      <c r="O1616" s="5" cm="1">
        <f t="array" ref="O161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616" s="5" cm="1">
        <f t="array" ref="P161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616" s="5" cm="1">
        <f t="array" ref="Q1616">MAX(IF((ProjectInfoTable[ProjectName]=ContinuousStatsTable[[#This Row],[ProjectName]]),(ProjectInfoTable[ProjectName]=ContinuousStatsTable[[#This Row],[ProjectName]])*ProjectInfoTable[ConfidenceInterval]))</f>
        <v>0.95</v>
      </c>
      <c r="R1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616" s="5" cm="1">
        <f t="array" ref="S1616">MIN(IF((ContinuousStatsTable[GroupByKey]=ContinuousStatsTable[[#This Row],[GroupByKey]]),(ContinuousStatsTable[GroupByKey]=ContinuousStatsTable[[#This Row],[GroupByKey]])*ContinuousStatsTable[Average]))</f>
        <v>1.9285676078063401E-2</v>
      </c>
      <c r="T1616" s="5" cm="1">
        <f t="array" ref="T1616">MAX(IF((ContinuousStatsTable[GroupByKey]=ContinuousStatsTable[[#This Row],[GroupByKey]]),(ContinuousStatsTable[GroupByKey]=ContinuousStatsTable[[#This Row],[GroupByKey]])*ContinuousStatsTable[Average]))</f>
        <v>4.8625620211652898E-2</v>
      </c>
      <c r="U1616" s="5">
        <f>IF((ContinuousStatsTable[[#This Row],[RepsRequested]]&gt;1),ContinuousStatsTable[[#This Row],[HalfWidth]],ContinuousStatsTable[[#This Row],[BatchMeansHalfWidth]])</f>
        <v>2.3250169252848917E-3</v>
      </c>
    </row>
    <row r="1617" spans="1:21" x14ac:dyDescent="0.35">
      <c r="A1617" t="s">
        <v>68</v>
      </c>
      <c r="B1617" t="s">
        <v>70</v>
      </c>
      <c r="C1617">
        <v>36</v>
      </c>
      <c r="D1617" t="s">
        <v>113</v>
      </c>
      <c r="E1617" t="s">
        <v>103</v>
      </c>
      <c r="F1617" t="s">
        <v>102</v>
      </c>
      <c r="G1617">
        <v>0.93881556309519998</v>
      </c>
      <c r="H1617">
        <v>2E+20</v>
      </c>
      <c r="I1617">
        <v>0</v>
      </c>
      <c r="J1617">
        <v>20</v>
      </c>
      <c r="K1617">
        <v>1</v>
      </c>
      <c r="L1617">
        <v>0</v>
      </c>
      <c r="M161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617" s="5" cm="1">
        <f t="array" ref="N1617">MAX(IF((ProjectInfoTable[ProjectName]=ContinuousStatsTable[[#This Row],[ProjectName]]),(ProjectInfoTable[ProjectName]=ContinuousStatsTable[[#This Row],[ProjectName]])*ProjectInfoTable[NumberOfReplications]))</f>
        <v>40</v>
      </c>
      <c r="O1617" s="5" cm="1">
        <f t="array" ref="O161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617" s="5" cm="1">
        <f t="array" ref="P161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617" s="5" cm="1">
        <f t="array" ref="Q1617">MAX(IF((ProjectInfoTable[ProjectName]=ContinuousStatsTable[[#This Row],[ProjectName]]),(ProjectInfoTable[ProjectName]=ContinuousStatsTable[[#This Row],[ProjectName]])*ProjectInfoTable[ConfidenceInterval]))</f>
        <v>0.95</v>
      </c>
      <c r="R1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617" s="5" cm="1">
        <f t="array" ref="S1617">MIN(IF((ContinuousStatsTable[GroupByKey]=ContinuousStatsTable[[#This Row],[GroupByKey]]),(ContinuousStatsTable[GroupByKey]=ContinuousStatsTable[[#This Row],[GroupByKey]])*ContinuousStatsTable[Average]))</f>
        <v>0.49501686695507002</v>
      </c>
      <c r="T1617" s="5" cm="1">
        <f t="array" ref="T1617">MAX(IF((ContinuousStatsTable[GroupByKey]=ContinuousStatsTable[[#This Row],[GroupByKey]]),(ContinuousStatsTable[GroupByKey]=ContinuousStatsTable[[#This Row],[GroupByKey]])*ContinuousStatsTable[Average]))</f>
        <v>1.34083283444468</v>
      </c>
      <c r="U1617" s="5">
        <f>IF((ContinuousStatsTable[[#This Row],[RepsRequested]]&gt;1),ContinuousStatsTable[[#This Row],[HalfWidth]],ContinuousStatsTable[[#This Row],[BatchMeansHalfWidth]])</f>
        <v>6.3703063430586918E-2</v>
      </c>
    </row>
    <row r="1618" spans="1:21" x14ac:dyDescent="0.35">
      <c r="A1618" t="s">
        <v>68</v>
      </c>
      <c r="B1618" t="s">
        <v>70</v>
      </c>
      <c r="C1618">
        <v>36</v>
      </c>
      <c r="D1618" t="s">
        <v>113</v>
      </c>
      <c r="E1618" t="s">
        <v>104</v>
      </c>
      <c r="F1618" t="s">
        <v>102</v>
      </c>
      <c r="G1618">
        <v>33.840029614371403</v>
      </c>
      <c r="H1618">
        <v>2E+20</v>
      </c>
      <c r="I1618">
        <v>0</v>
      </c>
      <c r="J1618">
        <v>36</v>
      </c>
      <c r="K1618">
        <v>36</v>
      </c>
      <c r="L1618">
        <v>0</v>
      </c>
      <c r="M161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618" s="5" cm="1">
        <f t="array" ref="N1618">MAX(IF((ProjectInfoTable[ProjectName]=ContinuousStatsTable[[#This Row],[ProjectName]]),(ProjectInfoTable[ProjectName]=ContinuousStatsTable[[#This Row],[ProjectName]])*ProjectInfoTable[NumberOfReplications]))</f>
        <v>40</v>
      </c>
      <c r="O1618" s="5" cm="1">
        <f t="array" ref="O161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618" s="5" cm="1">
        <f t="array" ref="P161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618" s="5" cm="1">
        <f t="array" ref="Q1618">MAX(IF((ProjectInfoTable[ProjectName]=ContinuousStatsTable[[#This Row],[ProjectName]]),(ProjectInfoTable[ProjectName]=ContinuousStatsTable[[#This Row],[ProjectName]])*ProjectInfoTable[ConfidenceInterval]))</f>
        <v>0.95</v>
      </c>
      <c r="R1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618" s="5" cm="1">
        <f t="array" ref="S1618">MIN(IF((ContinuousStatsTable[GroupByKey]=ContinuousStatsTable[[#This Row],[GroupByKey]]),(ContinuousStatsTable[GroupByKey]=ContinuousStatsTable[[#This Row],[GroupByKey]])*ContinuousStatsTable[Average]))</f>
        <v>33.840029614371403</v>
      </c>
      <c r="T1618" s="5" cm="1">
        <f t="array" ref="T1618">MAX(IF((ContinuousStatsTable[GroupByKey]=ContinuousStatsTable[[#This Row],[GroupByKey]]),(ContinuousStatsTable[GroupByKey]=ContinuousStatsTable[[#This Row],[GroupByKey]])*ContinuousStatsTable[Average]))</f>
        <v>34.468085106383</v>
      </c>
      <c r="U1618" s="5">
        <f>IF((ContinuousStatsTable[[#This Row],[RepsRequested]]&gt;1),ContinuousStatsTable[[#This Row],[HalfWidth]],ContinuousStatsTable[[#This Row],[BatchMeansHalfWidth]])</f>
        <v>5.7059994756210479E-2</v>
      </c>
    </row>
    <row r="1619" spans="1:21" x14ac:dyDescent="0.35">
      <c r="A1619" t="s">
        <v>68</v>
      </c>
      <c r="B1619" t="s">
        <v>70</v>
      </c>
      <c r="C1619">
        <v>36</v>
      </c>
      <c r="D1619" t="s">
        <v>114</v>
      </c>
      <c r="E1619" t="s">
        <v>101</v>
      </c>
      <c r="F1619" t="s">
        <v>102</v>
      </c>
      <c r="G1619">
        <v>9.7541552623522002E-2</v>
      </c>
      <c r="H1619">
        <v>2E+20</v>
      </c>
      <c r="I1619">
        <v>0</v>
      </c>
      <c r="J1619">
        <v>1</v>
      </c>
      <c r="K1619">
        <v>5.5555555555555601E-2</v>
      </c>
      <c r="L1619">
        <v>0</v>
      </c>
      <c r="M161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619" s="5" cm="1">
        <f t="array" ref="N1619">MAX(IF((ProjectInfoTable[ProjectName]=ContinuousStatsTable[[#This Row],[ProjectName]]),(ProjectInfoTable[ProjectName]=ContinuousStatsTable[[#This Row],[ProjectName]])*ProjectInfoTable[NumberOfReplications]))</f>
        <v>40</v>
      </c>
      <c r="O1619" s="5" cm="1">
        <f t="array" ref="O161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619" s="5" cm="1">
        <f t="array" ref="P161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619" s="5" cm="1">
        <f t="array" ref="Q1619">MAX(IF((ProjectInfoTable[ProjectName]=ContinuousStatsTable[[#This Row],[ProjectName]]),(ProjectInfoTable[ProjectName]=ContinuousStatsTable[[#This Row],[ProjectName]])*ProjectInfoTable[ConfidenceInterval]))</f>
        <v>0.95</v>
      </c>
      <c r="R1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619" s="5" cm="1">
        <f t="array" ref="S1619">MIN(IF((ContinuousStatsTable[GroupByKey]=ContinuousStatsTable[[#This Row],[GroupByKey]]),(ContinuousStatsTable[GroupByKey]=ContinuousStatsTable[[#This Row],[GroupByKey]])*ContinuousStatsTable[Average]))</f>
        <v>5.2407092959504499E-2</v>
      </c>
      <c r="T1619" s="5" cm="1">
        <f t="array" ref="T1619">MAX(IF((ContinuousStatsTable[GroupByKey]=ContinuousStatsTable[[#This Row],[GroupByKey]]),(ContinuousStatsTable[GroupByKey]=ContinuousStatsTable[[#This Row],[GroupByKey]])*ContinuousStatsTable[Average]))</f>
        <v>0.13103116230963199</v>
      </c>
      <c r="U1619" s="5">
        <f>IF((ContinuousStatsTable[[#This Row],[RepsRequested]]&gt;1),ContinuousStatsTable[[#This Row],[HalfWidth]],ContinuousStatsTable[[#This Row],[BatchMeansHalfWidth]])</f>
        <v>7.2364318332914495E-3</v>
      </c>
    </row>
    <row r="1620" spans="1:21" x14ac:dyDescent="0.35">
      <c r="A1620" t="s">
        <v>68</v>
      </c>
      <c r="B1620" t="s">
        <v>70</v>
      </c>
      <c r="C1620">
        <v>36</v>
      </c>
      <c r="D1620" t="s">
        <v>114</v>
      </c>
      <c r="E1620" t="s">
        <v>103</v>
      </c>
      <c r="F1620" t="s">
        <v>102</v>
      </c>
      <c r="G1620">
        <v>2.43172712976421</v>
      </c>
      <c r="H1620">
        <v>2E+20</v>
      </c>
      <c r="I1620">
        <v>0</v>
      </c>
      <c r="J1620">
        <v>14</v>
      </c>
      <c r="K1620">
        <v>2</v>
      </c>
      <c r="L1620">
        <v>0</v>
      </c>
      <c r="M162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620" s="5" cm="1">
        <f t="array" ref="N1620">MAX(IF((ProjectInfoTable[ProjectName]=ContinuousStatsTable[[#This Row],[ProjectName]]),(ProjectInfoTable[ProjectName]=ContinuousStatsTable[[#This Row],[ProjectName]])*ProjectInfoTable[NumberOfReplications]))</f>
        <v>40</v>
      </c>
      <c r="O1620" s="5" cm="1">
        <f t="array" ref="O162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620" s="5" cm="1">
        <f t="array" ref="P162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620" s="5" cm="1">
        <f t="array" ref="Q1620">MAX(IF((ProjectInfoTable[ProjectName]=ContinuousStatsTable[[#This Row],[ProjectName]]),(ProjectInfoTable[ProjectName]=ContinuousStatsTable[[#This Row],[ProjectName]])*ProjectInfoTable[ConfidenceInterval]))</f>
        <v>0.95</v>
      </c>
      <c r="R1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620" s="5" cm="1">
        <f t="array" ref="S1620">MIN(IF((ContinuousStatsTable[GroupByKey]=ContinuousStatsTable[[#This Row],[GroupByKey]]),(ContinuousStatsTable[GroupByKey]=ContinuousStatsTable[[#This Row],[GroupByKey]])*ContinuousStatsTable[Average]))</f>
        <v>1.4135292926674801</v>
      </c>
      <c r="T1620" s="5" cm="1">
        <f t="array" ref="T1620">MAX(IF((ContinuousStatsTable[GroupByKey]=ContinuousStatsTable[[#This Row],[GroupByKey]]),(ContinuousStatsTable[GroupByKey]=ContinuousStatsTable[[#This Row],[GroupByKey]])*ContinuousStatsTable[Average]))</f>
        <v>3.63156438765147</v>
      </c>
      <c r="U1620" s="5">
        <f>IF((ContinuousStatsTable[[#This Row],[RepsRequested]]&gt;1),ContinuousStatsTable[[#This Row],[HalfWidth]],ContinuousStatsTable[[#This Row],[BatchMeansHalfWidth]])</f>
        <v>0.17088156037632463</v>
      </c>
    </row>
    <row r="1621" spans="1:21" x14ac:dyDescent="0.35">
      <c r="A1621" t="s">
        <v>68</v>
      </c>
      <c r="B1621" t="s">
        <v>70</v>
      </c>
      <c r="C1621">
        <v>36</v>
      </c>
      <c r="D1621" t="s">
        <v>114</v>
      </c>
      <c r="E1621" t="s">
        <v>104</v>
      </c>
      <c r="F1621" t="s">
        <v>102</v>
      </c>
      <c r="G1621">
        <v>33.337867530834103</v>
      </c>
      <c r="H1621">
        <v>2E+20</v>
      </c>
      <c r="I1621">
        <v>0</v>
      </c>
      <c r="J1621">
        <v>36</v>
      </c>
      <c r="K1621">
        <v>36</v>
      </c>
      <c r="L1621">
        <v>0</v>
      </c>
      <c r="M162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621" s="5" cm="1">
        <f t="array" ref="N1621">MAX(IF((ProjectInfoTable[ProjectName]=ContinuousStatsTable[[#This Row],[ProjectName]]),(ProjectInfoTable[ProjectName]=ContinuousStatsTable[[#This Row],[ProjectName]])*ProjectInfoTable[NumberOfReplications]))</f>
        <v>40</v>
      </c>
      <c r="O1621" s="5" cm="1">
        <f t="array" ref="O162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621" s="5" cm="1">
        <f t="array" ref="P162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621" s="5" cm="1">
        <f t="array" ref="Q1621">MAX(IF((ProjectInfoTable[ProjectName]=ContinuousStatsTable[[#This Row],[ProjectName]]),(ProjectInfoTable[ProjectName]=ContinuousStatsTable[[#This Row],[ProjectName]])*ProjectInfoTable[ConfidenceInterval]))</f>
        <v>0.95</v>
      </c>
      <c r="R1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621" s="5" cm="1">
        <f t="array" ref="S1621">MIN(IF((ContinuousStatsTable[GroupByKey]=ContinuousStatsTable[[#This Row],[GroupByKey]]),(ContinuousStatsTable[GroupByKey]=ContinuousStatsTable[[#This Row],[GroupByKey]])*ContinuousStatsTable[Average]))</f>
        <v>32.66897321215</v>
      </c>
      <c r="T1621" s="5" cm="1">
        <f t="array" ref="T1621">MAX(IF((ContinuousStatsTable[GroupByKey]=ContinuousStatsTable[[#This Row],[GroupByKey]]),(ContinuousStatsTable[GroupByKey]=ContinuousStatsTable[[#This Row],[GroupByKey]])*ContinuousStatsTable[Average]))</f>
        <v>34.468085106383</v>
      </c>
      <c r="U1621" s="5">
        <f>IF((ContinuousStatsTable[[#This Row],[RepsRequested]]&gt;1),ContinuousStatsTable[[#This Row],[HalfWidth]],ContinuousStatsTable[[#This Row],[BatchMeansHalfWidth]])</f>
        <v>0.15911903310216846</v>
      </c>
    </row>
    <row r="1622" spans="1:21" x14ac:dyDescent="0.35">
      <c r="A1622" t="s">
        <v>68</v>
      </c>
      <c r="B1622" t="s">
        <v>70</v>
      </c>
      <c r="C1622">
        <v>37</v>
      </c>
      <c r="D1622" t="s">
        <v>71</v>
      </c>
      <c r="E1622" t="s">
        <v>98</v>
      </c>
      <c r="F1622" t="s">
        <v>73</v>
      </c>
      <c r="G1622">
        <v>0.17090566948755001</v>
      </c>
      <c r="H1622">
        <v>2E+20</v>
      </c>
      <c r="I1622">
        <v>0</v>
      </c>
      <c r="J1622">
        <v>6</v>
      </c>
      <c r="K1622">
        <v>0</v>
      </c>
      <c r="L1622">
        <v>0</v>
      </c>
      <c r="M162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622" s="5" cm="1">
        <f t="array" ref="N1622">MAX(IF((ProjectInfoTable[ProjectName]=ContinuousStatsTable[[#This Row],[ProjectName]]),(ProjectInfoTable[ProjectName]=ContinuousStatsTable[[#This Row],[ProjectName]])*ProjectInfoTable[NumberOfReplications]))</f>
        <v>40</v>
      </c>
      <c r="O1622" s="5" cm="1">
        <f t="array" ref="O162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622" s="5" cm="1">
        <f t="array" ref="P162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622" s="5" cm="1">
        <f t="array" ref="Q1622">MAX(IF((ProjectInfoTable[ProjectName]=ContinuousStatsTable[[#This Row],[ProjectName]]),(ProjectInfoTable[ProjectName]=ContinuousStatsTable[[#This Row],[ProjectName]])*ProjectInfoTable[ConfidenceInterval]))</f>
        <v>0.95</v>
      </c>
      <c r="R1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622" s="5" cm="1">
        <f t="array" ref="S1622">MIN(IF((ContinuousStatsTable[GroupByKey]=ContinuousStatsTable[[#This Row],[GroupByKey]]),(ContinuousStatsTable[GroupByKey]=ContinuousStatsTable[[#This Row],[GroupByKey]])*ContinuousStatsTable[Average]))</f>
        <v>0</v>
      </c>
      <c r="T1622" s="5" cm="1">
        <f t="array" ref="T1622">MAX(IF((ContinuousStatsTable[GroupByKey]=ContinuousStatsTable[[#This Row],[GroupByKey]]),(ContinuousStatsTable[GroupByKey]=ContinuousStatsTable[[#This Row],[GroupByKey]])*ContinuousStatsTable[Average]))</f>
        <v>0.39810019353189602</v>
      </c>
      <c r="U1622" s="5">
        <f>IF((ContinuousStatsTable[[#This Row],[RepsRequested]]&gt;1),ContinuousStatsTable[[#This Row],[HalfWidth]],ContinuousStatsTable[[#This Row],[BatchMeansHalfWidth]])</f>
        <v>3.517181568707349E-2</v>
      </c>
    </row>
    <row r="1623" spans="1:21" x14ac:dyDescent="0.35">
      <c r="A1623" t="s">
        <v>68</v>
      </c>
      <c r="B1623" t="s">
        <v>70</v>
      </c>
      <c r="C1623">
        <v>37</v>
      </c>
      <c r="D1623" t="s">
        <v>77</v>
      </c>
      <c r="E1623" t="s">
        <v>98</v>
      </c>
      <c r="F1623" t="s">
        <v>73</v>
      </c>
      <c r="G1623">
        <v>36.169581702742299</v>
      </c>
      <c r="H1623">
        <v>3E+20</v>
      </c>
      <c r="I1623">
        <v>2</v>
      </c>
      <c r="J1623">
        <v>57</v>
      </c>
      <c r="K1623">
        <v>44</v>
      </c>
      <c r="L1623">
        <v>0</v>
      </c>
      <c r="M162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623" s="5" cm="1">
        <f t="array" ref="N1623">MAX(IF((ProjectInfoTable[ProjectName]=ContinuousStatsTable[[#This Row],[ProjectName]]),(ProjectInfoTable[ProjectName]=ContinuousStatsTable[[#This Row],[ProjectName]])*ProjectInfoTable[NumberOfReplications]))</f>
        <v>40</v>
      </c>
      <c r="O1623" s="5" cm="1">
        <f t="array" ref="O162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623" s="5" cm="1">
        <f t="array" ref="P162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623" s="5" cm="1">
        <f t="array" ref="Q1623">MAX(IF((ProjectInfoTable[ProjectName]=ContinuousStatsTable[[#This Row],[ProjectName]]),(ProjectInfoTable[ProjectName]=ContinuousStatsTable[[#This Row],[ProjectName]])*ProjectInfoTable[ConfidenceInterval]))</f>
        <v>0.95</v>
      </c>
      <c r="R1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623" s="5" cm="1">
        <f t="array" ref="S1623">MIN(IF((ContinuousStatsTable[GroupByKey]=ContinuousStatsTable[[#This Row],[GroupByKey]]),(ContinuousStatsTable[GroupByKey]=ContinuousStatsTable[[#This Row],[GroupByKey]])*ContinuousStatsTable[Average]))</f>
        <v>1.97697145350313</v>
      </c>
      <c r="T1623" s="5" cm="1">
        <f t="array" ref="T1623">MAX(IF((ContinuousStatsTable[GroupByKey]=ContinuousStatsTable[[#This Row],[GroupByKey]]),(ContinuousStatsTable[GroupByKey]=ContinuousStatsTable[[#This Row],[GroupByKey]])*ContinuousStatsTable[Average]))</f>
        <v>41.178919364966802</v>
      </c>
      <c r="U1623" s="5">
        <f>IF((ContinuousStatsTable[[#This Row],[RepsRequested]]&gt;1),ContinuousStatsTable[[#This Row],[HalfWidth]],ContinuousStatsTable[[#This Row],[BatchMeansHalfWidth]])</f>
        <v>3.4233048293887243</v>
      </c>
    </row>
    <row r="1624" spans="1:21" x14ac:dyDescent="0.35">
      <c r="A1624" t="s">
        <v>68</v>
      </c>
      <c r="B1624" t="s">
        <v>70</v>
      </c>
      <c r="C1624">
        <v>37</v>
      </c>
      <c r="D1624" t="s">
        <v>78</v>
      </c>
      <c r="E1624" t="s">
        <v>98</v>
      </c>
      <c r="F1624" t="s">
        <v>73</v>
      </c>
      <c r="G1624">
        <v>3.1043905499467899</v>
      </c>
      <c r="H1624">
        <v>2E+20</v>
      </c>
      <c r="I1624">
        <v>0</v>
      </c>
      <c r="J1624">
        <v>9</v>
      </c>
      <c r="K1624">
        <v>5</v>
      </c>
      <c r="L1624">
        <v>0</v>
      </c>
      <c r="M162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624" s="5" cm="1">
        <f t="array" ref="N1624">MAX(IF((ProjectInfoTable[ProjectName]=ContinuousStatsTable[[#This Row],[ProjectName]]),(ProjectInfoTable[ProjectName]=ContinuousStatsTable[[#This Row],[ProjectName]])*ProjectInfoTable[NumberOfReplications]))</f>
        <v>40</v>
      </c>
      <c r="O1624" s="5" cm="1">
        <f t="array" ref="O162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624" s="5" cm="1">
        <f t="array" ref="P162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624" s="5" cm="1">
        <f t="array" ref="Q1624">MAX(IF((ProjectInfoTable[ProjectName]=ContinuousStatsTable[[#This Row],[ProjectName]]),(ProjectInfoTable[ProjectName]=ContinuousStatsTable[[#This Row],[ProjectName]])*ProjectInfoTable[ConfidenceInterval]))</f>
        <v>0.95</v>
      </c>
      <c r="R1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624" s="5" cm="1">
        <f t="array" ref="S1624">MIN(IF((ContinuousStatsTable[GroupByKey]=ContinuousStatsTable[[#This Row],[GroupByKey]]),(ContinuousStatsTable[GroupByKey]=ContinuousStatsTable[[#This Row],[GroupByKey]])*ContinuousStatsTable[Average]))</f>
        <v>0.454771552839979</v>
      </c>
      <c r="T1624" s="5" cm="1">
        <f t="array" ref="T1624">MAX(IF((ContinuousStatsTable[GroupByKey]=ContinuousStatsTable[[#This Row],[GroupByKey]]),(ContinuousStatsTable[GroupByKey]=ContinuousStatsTable[[#This Row],[GroupByKey]])*ContinuousStatsTable[Average]))</f>
        <v>19.253696848776201</v>
      </c>
      <c r="U1624" s="5">
        <f>IF((ContinuousStatsTable[[#This Row],[RepsRequested]]&gt;1),ContinuousStatsTable[[#This Row],[HalfWidth]],ContinuousStatsTable[[#This Row],[BatchMeansHalfWidth]])</f>
        <v>1.1662037419143689</v>
      </c>
    </row>
    <row r="1625" spans="1:21" x14ac:dyDescent="0.35">
      <c r="A1625" t="s">
        <v>68</v>
      </c>
      <c r="B1625" t="s">
        <v>70</v>
      </c>
      <c r="C1625">
        <v>37</v>
      </c>
      <c r="D1625" t="s">
        <v>79</v>
      </c>
      <c r="E1625" t="s">
        <v>99</v>
      </c>
      <c r="F1625" t="s">
        <v>81</v>
      </c>
      <c r="G1625">
        <v>56.689716649171999</v>
      </c>
      <c r="H1625">
        <v>3E+20</v>
      </c>
      <c r="I1625">
        <v>22</v>
      </c>
      <c r="J1625">
        <v>83</v>
      </c>
      <c r="K1625">
        <v>59</v>
      </c>
      <c r="L1625">
        <v>0</v>
      </c>
      <c r="M162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625" s="5" cm="1">
        <f t="array" ref="N1625">MAX(IF((ProjectInfoTable[ProjectName]=ContinuousStatsTable[[#This Row],[ProjectName]]),(ProjectInfoTable[ProjectName]=ContinuousStatsTable[[#This Row],[ProjectName]])*ProjectInfoTable[NumberOfReplications]))</f>
        <v>40</v>
      </c>
      <c r="O1625" s="5" cm="1">
        <f t="array" ref="O162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625" s="5" cm="1">
        <f t="array" ref="P162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625" s="5" cm="1">
        <f t="array" ref="Q1625">MAX(IF((ProjectInfoTable[ProjectName]=ContinuousStatsTable[[#This Row],[ProjectName]]),(ProjectInfoTable[ProjectName]=ContinuousStatsTable[[#This Row],[ProjectName]])*ProjectInfoTable[ConfidenceInterval]))</f>
        <v>0.95</v>
      </c>
      <c r="R1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625" s="5" cm="1">
        <f t="array" ref="S1625">MIN(IF((ContinuousStatsTable[GroupByKey]=ContinuousStatsTable[[#This Row],[GroupByKey]]),(ContinuousStatsTable[GroupByKey]=ContinuousStatsTable[[#This Row],[GroupByKey]])*ContinuousStatsTable[Average]))</f>
        <v>13.1688445993387</v>
      </c>
      <c r="T1625" s="5" cm="1">
        <f t="array" ref="T1625">MAX(IF((ContinuousStatsTable[GroupByKey]=ContinuousStatsTable[[#This Row],[GroupByKey]]),(ContinuousStatsTable[GroupByKey]=ContinuousStatsTable[[#This Row],[GroupByKey]])*ContinuousStatsTable[Average]))</f>
        <v>68.135346638049199</v>
      </c>
      <c r="U1625" s="5">
        <f>IF((ContinuousStatsTable[[#This Row],[RepsRequested]]&gt;1),ContinuousStatsTable[[#This Row],[HalfWidth]],ContinuousStatsTable[[#This Row],[BatchMeansHalfWidth]])</f>
        <v>4.6926448559231861</v>
      </c>
    </row>
    <row r="1626" spans="1:21" x14ac:dyDescent="0.35">
      <c r="A1626" t="s">
        <v>68</v>
      </c>
      <c r="B1626" t="s">
        <v>70</v>
      </c>
      <c r="C1626">
        <v>37</v>
      </c>
      <c r="D1626" t="s">
        <v>87</v>
      </c>
      <c r="E1626" t="s">
        <v>98</v>
      </c>
      <c r="F1626" t="s">
        <v>73</v>
      </c>
      <c r="G1626">
        <v>0.103063374769892</v>
      </c>
      <c r="H1626">
        <v>2E+20</v>
      </c>
      <c r="I1626">
        <v>0</v>
      </c>
      <c r="J1626">
        <v>10</v>
      </c>
      <c r="K1626">
        <v>0</v>
      </c>
      <c r="L1626">
        <v>0</v>
      </c>
      <c r="M162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626" s="5" cm="1">
        <f t="array" ref="N1626">MAX(IF((ProjectInfoTable[ProjectName]=ContinuousStatsTable[[#This Row],[ProjectName]]),(ProjectInfoTable[ProjectName]=ContinuousStatsTable[[#This Row],[ProjectName]])*ProjectInfoTable[NumberOfReplications]))</f>
        <v>40</v>
      </c>
      <c r="O1626" s="5" cm="1">
        <f t="array" ref="O162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626" s="5" cm="1">
        <f t="array" ref="P162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626" s="5" cm="1">
        <f t="array" ref="Q1626">MAX(IF((ProjectInfoTable[ProjectName]=ContinuousStatsTable[[#This Row],[ProjectName]]),(ProjectInfoTable[ProjectName]=ContinuousStatsTable[[#This Row],[ProjectName]])*ProjectInfoTable[ConfidenceInterval]))</f>
        <v>0.95</v>
      </c>
      <c r="R1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626" s="5" cm="1">
        <f t="array" ref="S1626">MIN(IF((ContinuousStatsTable[GroupByKey]=ContinuousStatsTable[[#This Row],[GroupByKey]]),(ContinuousStatsTable[GroupByKey]=ContinuousStatsTable[[#This Row],[GroupByKey]])*ContinuousStatsTable[Average]))</f>
        <v>0</v>
      </c>
      <c r="T1626" s="5" cm="1">
        <f t="array" ref="T1626">MAX(IF((ContinuousStatsTable[GroupByKey]=ContinuousStatsTable[[#This Row],[GroupByKey]]),(ContinuousStatsTable[GroupByKey]=ContinuousStatsTable[[#This Row],[GroupByKey]])*ContinuousStatsTable[Average]))</f>
        <v>0.33740401833613798</v>
      </c>
      <c r="U1626" s="5">
        <f>IF((ContinuousStatsTable[[#This Row],[RepsRequested]]&gt;1),ContinuousStatsTable[[#This Row],[HalfWidth]],ContinuousStatsTable[[#This Row],[BatchMeansHalfWidth]])</f>
        <v>2.7365839349572658E-2</v>
      </c>
    </row>
    <row r="1627" spans="1:21" x14ac:dyDescent="0.35">
      <c r="A1627" t="s">
        <v>68</v>
      </c>
      <c r="B1627" t="s">
        <v>70</v>
      </c>
      <c r="C1627">
        <v>37</v>
      </c>
      <c r="D1627" t="s">
        <v>100</v>
      </c>
      <c r="E1627" t="s">
        <v>101</v>
      </c>
      <c r="F1627" t="s">
        <v>102</v>
      </c>
      <c r="G1627">
        <v>1</v>
      </c>
      <c r="H1627">
        <v>2E+20</v>
      </c>
      <c r="I1627">
        <v>0.66666666666666696</v>
      </c>
      <c r="J1627">
        <v>1</v>
      </c>
      <c r="K1627">
        <v>1</v>
      </c>
      <c r="L1627">
        <v>0</v>
      </c>
      <c r="M162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627" s="5" cm="1">
        <f t="array" ref="N1627">MAX(IF((ProjectInfoTable[ProjectName]=ContinuousStatsTable[[#This Row],[ProjectName]]),(ProjectInfoTable[ProjectName]=ContinuousStatsTable[[#This Row],[ProjectName]])*ProjectInfoTable[NumberOfReplications]))</f>
        <v>40</v>
      </c>
      <c r="O1627" s="5" cm="1">
        <f t="array" ref="O162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627" s="5" cm="1">
        <f t="array" ref="P162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627" s="5" cm="1">
        <f t="array" ref="Q1627">MAX(IF((ProjectInfoTable[ProjectName]=ContinuousStatsTable[[#This Row],[ProjectName]]),(ProjectInfoTable[ProjectName]=ContinuousStatsTable[[#This Row],[ProjectName]])*ProjectInfoTable[ConfidenceInterval]))</f>
        <v>0.95</v>
      </c>
      <c r="R1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627" s="5" cm="1">
        <f t="array" ref="S1627">MIN(IF((ContinuousStatsTable[GroupByKey]=ContinuousStatsTable[[#This Row],[GroupByKey]]),(ContinuousStatsTable[GroupByKey]=ContinuousStatsTable[[#This Row],[GroupByKey]])*ContinuousStatsTable[Average]))</f>
        <v>0.460239554527484</v>
      </c>
      <c r="T1627" s="5" cm="1">
        <f t="array" ref="T1627">MAX(IF((ContinuousStatsTable[GroupByKey]=ContinuousStatsTable[[#This Row],[GroupByKey]]),(ContinuousStatsTable[GroupByKey]=ContinuousStatsTable[[#This Row],[GroupByKey]])*ContinuousStatsTable[Average]))</f>
        <v>1</v>
      </c>
      <c r="U1627" s="5">
        <f>IF((ContinuousStatsTable[[#This Row],[RepsRequested]]&gt;1),ContinuousStatsTable[[#This Row],[HalfWidth]],ContinuousStatsTable[[#This Row],[BatchMeansHalfWidth]])</f>
        <v>4.1864622421722578E-2</v>
      </c>
    </row>
    <row r="1628" spans="1:21" x14ac:dyDescent="0.35">
      <c r="A1628" t="s">
        <v>68</v>
      </c>
      <c r="B1628" t="s">
        <v>70</v>
      </c>
      <c r="C1628">
        <v>37</v>
      </c>
      <c r="D1628" t="s">
        <v>100</v>
      </c>
      <c r="E1628" t="s">
        <v>103</v>
      </c>
      <c r="F1628" t="s">
        <v>102</v>
      </c>
      <c r="G1628">
        <v>3</v>
      </c>
      <c r="H1628">
        <v>2E+20</v>
      </c>
      <c r="I1628">
        <v>2</v>
      </c>
      <c r="J1628">
        <v>3</v>
      </c>
      <c r="K1628">
        <v>3</v>
      </c>
      <c r="L1628">
        <v>0</v>
      </c>
      <c r="M162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628" s="5" cm="1">
        <f t="array" ref="N1628">MAX(IF((ProjectInfoTable[ProjectName]=ContinuousStatsTable[[#This Row],[ProjectName]]),(ProjectInfoTable[ProjectName]=ContinuousStatsTable[[#This Row],[ProjectName]])*ProjectInfoTable[NumberOfReplications]))</f>
        <v>40</v>
      </c>
      <c r="O1628" s="5" cm="1">
        <f t="array" ref="O162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628" s="5" cm="1">
        <f t="array" ref="P162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628" s="5" cm="1">
        <f t="array" ref="Q1628">MAX(IF((ProjectInfoTable[ProjectName]=ContinuousStatsTable[[#This Row],[ProjectName]]),(ProjectInfoTable[ProjectName]=ContinuousStatsTable[[#This Row],[ProjectName]])*ProjectInfoTable[ConfidenceInterval]))</f>
        <v>0.95</v>
      </c>
      <c r="R1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628" s="5" cm="1">
        <f t="array" ref="S1628">MIN(IF((ContinuousStatsTable[GroupByKey]=ContinuousStatsTable[[#This Row],[GroupByKey]]),(ContinuousStatsTable[GroupByKey]=ContinuousStatsTable[[#This Row],[GroupByKey]])*ContinuousStatsTable[Average]))</f>
        <v>1.38071866358245</v>
      </c>
      <c r="T1628" s="5" cm="1">
        <f t="array" ref="T1628">MAX(IF((ContinuousStatsTable[GroupByKey]=ContinuousStatsTable[[#This Row],[GroupByKey]]),(ContinuousStatsTable[GroupByKey]=ContinuousStatsTable[[#This Row],[GroupByKey]])*ContinuousStatsTable[Average]))</f>
        <v>3</v>
      </c>
      <c r="U1628" s="5">
        <f>IF((ContinuousStatsTable[[#This Row],[RepsRequested]]&gt;1),ContinuousStatsTable[[#This Row],[HalfWidth]],ContinuousStatsTable[[#This Row],[BatchMeansHalfWidth]])</f>
        <v>0.1255938672651678</v>
      </c>
    </row>
    <row r="1629" spans="1:21" x14ac:dyDescent="0.35">
      <c r="A1629" t="s">
        <v>68</v>
      </c>
      <c r="B1629" t="s">
        <v>70</v>
      </c>
      <c r="C1629">
        <v>37</v>
      </c>
      <c r="D1629" t="s">
        <v>100</v>
      </c>
      <c r="E1629" t="s">
        <v>104</v>
      </c>
      <c r="F1629" t="s">
        <v>102</v>
      </c>
      <c r="G1629">
        <v>3</v>
      </c>
      <c r="H1629">
        <v>2E+20</v>
      </c>
      <c r="I1629">
        <v>3</v>
      </c>
      <c r="J1629">
        <v>3</v>
      </c>
      <c r="K1629">
        <v>3</v>
      </c>
      <c r="L1629">
        <v>0</v>
      </c>
      <c r="M162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629" s="5" cm="1">
        <f t="array" ref="N1629">MAX(IF((ProjectInfoTable[ProjectName]=ContinuousStatsTable[[#This Row],[ProjectName]]),(ProjectInfoTable[ProjectName]=ContinuousStatsTable[[#This Row],[ProjectName]])*ProjectInfoTable[NumberOfReplications]))</f>
        <v>40</v>
      </c>
      <c r="O1629" s="5" cm="1">
        <f t="array" ref="O1629">IFERROR(AVERAGE(IF((ContinuousStatsTable[GroupByKey]=ContinuousStatsTable[[#This Row],[GroupByKey]]),(ContinuousStatsTable[GroupByKey]=ContinuousStatsTable[[#This Row],[GroupByKey]])*ContinuousStatsTable[Average])),0)</f>
        <v>3</v>
      </c>
      <c r="P1629" s="5" cm="1">
        <f t="array" ref="P1629">IFERROR(_xlfn.STDEV.S(IF((ContinuousStatsTable[GroupByKey]=ContinuousStatsTable[[#This Row],[GroupByKey]]),(ContinuousStatsTable[GroupByKey]=ContinuousStatsTable[[#This Row],[GroupByKey]])*ContinuousStatsTable[Average])),0)</f>
        <v>0</v>
      </c>
      <c r="Q1629" s="5" cm="1">
        <f t="array" ref="Q1629">MAX(IF((ProjectInfoTable[ProjectName]=ContinuousStatsTable[[#This Row],[ProjectName]]),(ProjectInfoTable[ProjectName]=ContinuousStatsTable[[#This Row],[ProjectName]])*ProjectInfoTable[ConfidenceInterval]))</f>
        <v>0.95</v>
      </c>
      <c r="R1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9" s="5" cm="1">
        <f t="array" ref="S1629">MIN(IF((ContinuousStatsTable[GroupByKey]=ContinuousStatsTable[[#This Row],[GroupByKey]]),(ContinuousStatsTable[GroupByKey]=ContinuousStatsTable[[#This Row],[GroupByKey]])*ContinuousStatsTable[Average]))</f>
        <v>3</v>
      </c>
      <c r="T1629" s="5" cm="1">
        <f t="array" ref="T1629">MAX(IF((ContinuousStatsTable[GroupByKey]=ContinuousStatsTable[[#This Row],[GroupByKey]]),(ContinuousStatsTable[GroupByKey]=ContinuousStatsTable[[#This Row],[GroupByKey]])*ContinuousStatsTable[Average]))</f>
        <v>3</v>
      </c>
      <c r="U1629" s="5">
        <f>IF((ContinuousStatsTable[[#This Row],[RepsRequested]]&gt;1),ContinuousStatsTable[[#This Row],[HalfWidth]],ContinuousStatsTable[[#This Row],[BatchMeansHalfWidth]])</f>
        <v>0</v>
      </c>
    </row>
    <row r="1630" spans="1:21" x14ac:dyDescent="0.35">
      <c r="A1630" t="s">
        <v>68</v>
      </c>
      <c r="B1630" t="s">
        <v>70</v>
      </c>
      <c r="C1630">
        <v>37</v>
      </c>
      <c r="D1630" t="s">
        <v>105</v>
      </c>
      <c r="E1630" t="s">
        <v>101</v>
      </c>
      <c r="F1630" t="s">
        <v>102</v>
      </c>
      <c r="G1630">
        <v>0.97473681516066701</v>
      </c>
      <c r="H1630">
        <v>2E+20</v>
      </c>
      <c r="I1630">
        <v>0</v>
      </c>
      <c r="J1630">
        <v>1</v>
      </c>
      <c r="K1630">
        <v>1</v>
      </c>
      <c r="L1630">
        <v>0</v>
      </c>
      <c r="M163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630" s="5" cm="1">
        <f t="array" ref="N1630">MAX(IF((ProjectInfoTable[ProjectName]=ContinuousStatsTable[[#This Row],[ProjectName]]),(ProjectInfoTable[ProjectName]=ContinuousStatsTable[[#This Row],[ProjectName]])*ProjectInfoTable[NumberOfReplications]))</f>
        <v>40</v>
      </c>
      <c r="O1630" s="5" cm="1">
        <f t="array" ref="O163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630" s="5" cm="1">
        <f t="array" ref="P163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630" s="5" cm="1">
        <f t="array" ref="Q1630">MAX(IF((ProjectInfoTable[ProjectName]=ContinuousStatsTable[[#This Row],[ProjectName]]),(ProjectInfoTable[ProjectName]=ContinuousStatsTable[[#This Row],[ProjectName]])*ProjectInfoTable[ConfidenceInterval]))</f>
        <v>0.95</v>
      </c>
      <c r="R1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630" s="5" cm="1">
        <f t="array" ref="S1630">MIN(IF((ContinuousStatsTable[GroupByKey]=ContinuousStatsTable[[#This Row],[GroupByKey]]),(ContinuousStatsTable[GroupByKey]=ContinuousStatsTable[[#This Row],[GroupByKey]])*ContinuousStatsTable[Average]))</f>
        <v>0.51093143286290499</v>
      </c>
      <c r="T1630" s="5" cm="1">
        <f t="array" ref="T1630">MAX(IF((ContinuousStatsTable[GroupByKey]=ContinuousStatsTable[[#This Row],[GroupByKey]]),(ContinuousStatsTable[GroupByKey]=ContinuousStatsTable[[#This Row],[GroupByKey]])*ContinuousStatsTable[Average]))</f>
        <v>0.99324124232539002</v>
      </c>
      <c r="U1630" s="5">
        <f>IF((ContinuousStatsTable[[#This Row],[RepsRequested]]&gt;1),ContinuousStatsTable[[#This Row],[HalfWidth]],ContinuousStatsTable[[#This Row],[BatchMeansHalfWidth]])</f>
        <v>3.8036249547188657E-2</v>
      </c>
    </row>
    <row r="1631" spans="1:21" x14ac:dyDescent="0.35">
      <c r="A1631" t="s">
        <v>68</v>
      </c>
      <c r="B1631" t="s">
        <v>70</v>
      </c>
      <c r="C1631">
        <v>37</v>
      </c>
      <c r="D1631" t="s">
        <v>105</v>
      </c>
      <c r="E1631" t="s">
        <v>103</v>
      </c>
      <c r="F1631" t="s">
        <v>102</v>
      </c>
      <c r="G1631">
        <v>1.94947363032133</v>
      </c>
      <c r="H1631">
        <v>2E+20</v>
      </c>
      <c r="I1631">
        <v>0</v>
      </c>
      <c r="J1631">
        <v>2</v>
      </c>
      <c r="K1631">
        <v>2</v>
      </c>
      <c r="L1631">
        <v>0</v>
      </c>
      <c r="M163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631" s="5" cm="1">
        <f t="array" ref="N1631">MAX(IF((ProjectInfoTable[ProjectName]=ContinuousStatsTable[[#This Row],[ProjectName]]),(ProjectInfoTable[ProjectName]=ContinuousStatsTable[[#This Row],[ProjectName]])*ProjectInfoTable[NumberOfReplications]))</f>
        <v>40</v>
      </c>
      <c r="O1631" s="5" cm="1">
        <f t="array" ref="O163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631" s="5" cm="1">
        <f t="array" ref="P163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631" s="5" cm="1">
        <f t="array" ref="Q1631">MAX(IF((ProjectInfoTable[ProjectName]=ContinuousStatsTable[[#This Row],[ProjectName]]),(ProjectInfoTable[ProjectName]=ContinuousStatsTable[[#This Row],[ProjectName]])*ProjectInfoTable[ConfidenceInterval]))</f>
        <v>0.95</v>
      </c>
      <c r="R1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631" s="5" cm="1">
        <f t="array" ref="S1631">MIN(IF((ContinuousStatsTable[GroupByKey]=ContinuousStatsTable[[#This Row],[GroupByKey]]),(ContinuousStatsTable[GroupByKey]=ContinuousStatsTable[[#This Row],[GroupByKey]])*ContinuousStatsTable[Average]))</f>
        <v>1.02186286572581</v>
      </c>
      <c r="T1631" s="5" cm="1">
        <f t="array" ref="T1631">MAX(IF((ContinuousStatsTable[GroupByKey]=ContinuousStatsTable[[#This Row],[GroupByKey]]),(ContinuousStatsTable[GroupByKey]=ContinuousStatsTable[[#This Row],[GroupByKey]])*ContinuousStatsTable[Average]))</f>
        <v>1.98648248465078</v>
      </c>
      <c r="U1631" s="5">
        <f>IF((ContinuousStatsTable[[#This Row],[RepsRequested]]&gt;1),ContinuousStatsTable[[#This Row],[HalfWidth]],ContinuousStatsTable[[#This Row],[BatchMeansHalfWidth]])</f>
        <v>7.6072499094375606E-2</v>
      </c>
    </row>
    <row r="1632" spans="1:21" x14ac:dyDescent="0.35">
      <c r="A1632" t="s">
        <v>68</v>
      </c>
      <c r="B1632" t="s">
        <v>70</v>
      </c>
      <c r="C1632">
        <v>37</v>
      </c>
      <c r="D1632" t="s">
        <v>105</v>
      </c>
      <c r="E1632" t="s">
        <v>104</v>
      </c>
      <c r="F1632" t="s">
        <v>102</v>
      </c>
      <c r="G1632">
        <v>2</v>
      </c>
      <c r="H1632">
        <v>2E+20</v>
      </c>
      <c r="I1632">
        <v>2</v>
      </c>
      <c r="J1632">
        <v>2</v>
      </c>
      <c r="K1632">
        <v>2</v>
      </c>
      <c r="L1632">
        <v>0</v>
      </c>
      <c r="M163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632" s="5" cm="1">
        <f t="array" ref="N1632">MAX(IF((ProjectInfoTable[ProjectName]=ContinuousStatsTable[[#This Row],[ProjectName]]),(ProjectInfoTable[ProjectName]=ContinuousStatsTable[[#This Row],[ProjectName]])*ProjectInfoTable[NumberOfReplications]))</f>
        <v>40</v>
      </c>
      <c r="O1632" s="5" cm="1">
        <f t="array" ref="O1632">IFERROR(AVERAGE(IF((ContinuousStatsTable[GroupByKey]=ContinuousStatsTable[[#This Row],[GroupByKey]]),(ContinuousStatsTable[GroupByKey]=ContinuousStatsTable[[#This Row],[GroupByKey]])*ContinuousStatsTable[Average])),0)</f>
        <v>2</v>
      </c>
      <c r="P1632" s="5" cm="1">
        <f t="array" ref="P1632">IFERROR(_xlfn.STDEV.S(IF((ContinuousStatsTable[GroupByKey]=ContinuousStatsTable[[#This Row],[GroupByKey]]),(ContinuousStatsTable[GroupByKey]=ContinuousStatsTable[[#This Row],[GroupByKey]])*ContinuousStatsTable[Average])),0)</f>
        <v>0</v>
      </c>
      <c r="Q1632" s="5" cm="1">
        <f t="array" ref="Q1632">MAX(IF((ProjectInfoTable[ProjectName]=ContinuousStatsTable[[#This Row],[ProjectName]]),(ProjectInfoTable[ProjectName]=ContinuousStatsTable[[#This Row],[ProjectName]])*ProjectInfoTable[ConfidenceInterval]))</f>
        <v>0.95</v>
      </c>
      <c r="R1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2" s="5" cm="1">
        <f t="array" ref="S1632">MIN(IF((ContinuousStatsTable[GroupByKey]=ContinuousStatsTable[[#This Row],[GroupByKey]]),(ContinuousStatsTable[GroupByKey]=ContinuousStatsTable[[#This Row],[GroupByKey]])*ContinuousStatsTable[Average]))</f>
        <v>2</v>
      </c>
      <c r="T1632" s="5" cm="1">
        <f t="array" ref="T1632">MAX(IF((ContinuousStatsTable[GroupByKey]=ContinuousStatsTable[[#This Row],[GroupByKey]]),(ContinuousStatsTable[GroupByKey]=ContinuousStatsTable[[#This Row],[GroupByKey]])*ContinuousStatsTable[Average]))</f>
        <v>2</v>
      </c>
      <c r="U1632" s="5">
        <f>IF((ContinuousStatsTable[[#This Row],[RepsRequested]]&gt;1),ContinuousStatsTable[[#This Row],[HalfWidth]],ContinuousStatsTable[[#This Row],[BatchMeansHalfWidth]])</f>
        <v>0</v>
      </c>
    </row>
    <row r="1633" spans="1:21" x14ac:dyDescent="0.35">
      <c r="A1633" t="s">
        <v>68</v>
      </c>
      <c r="B1633" t="s">
        <v>70</v>
      </c>
      <c r="C1633">
        <v>37</v>
      </c>
      <c r="D1633" t="s">
        <v>106</v>
      </c>
      <c r="E1633" t="s">
        <v>101</v>
      </c>
      <c r="F1633" t="s">
        <v>102</v>
      </c>
      <c r="G1633">
        <v>3.53257450971034E-2</v>
      </c>
      <c r="H1633">
        <v>2E+20</v>
      </c>
      <c r="I1633">
        <v>0</v>
      </c>
      <c r="J1633">
        <v>1</v>
      </c>
      <c r="K1633">
        <v>0</v>
      </c>
      <c r="L1633">
        <v>0</v>
      </c>
      <c r="M163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633" s="5" cm="1">
        <f t="array" ref="N1633">MAX(IF((ProjectInfoTable[ProjectName]=ContinuousStatsTable[[#This Row],[ProjectName]]),(ProjectInfoTable[ProjectName]=ContinuousStatsTable[[#This Row],[ProjectName]])*ProjectInfoTable[NumberOfReplications]))</f>
        <v>40</v>
      </c>
      <c r="O1633" s="5" cm="1">
        <f t="array" ref="O163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633" s="5" cm="1">
        <f t="array" ref="P163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633" s="5" cm="1">
        <f t="array" ref="Q1633">MAX(IF((ProjectInfoTable[ProjectName]=ContinuousStatsTable[[#This Row],[ProjectName]]),(ProjectInfoTable[ProjectName]=ContinuousStatsTable[[#This Row],[ProjectName]])*ProjectInfoTable[ConfidenceInterval]))</f>
        <v>0.95</v>
      </c>
      <c r="R1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633" s="5" cm="1">
        <f t="array" ref="S1633">MIN(IF((ContinuousStatsTable[GroupByKey]=ContinuousStatsTable[[#This Row],[GroupByKey]]),(ContinuousStatsTable[GroupByKey]=ContinuousStatsTable[[#This Row],[GroupByKey]])*ContinuousStatsTable[Average]))</f>
        <v>1.4048189417398899E-2</v>
      </c>
      <c r="T1633" s="5" cm="1">
        <f t="array" ref="T1633">MAX(IF((ContinuousStatsTable[GroupByKey]=ContinuousStatsTable[[#This Row],[GroupByKey]]),(ContinuousStatsTable[GroupByKey]=ContinuousStatsTable[[#This Row],[GroupByKey]])*ContinuousStatsTable[Average]))</f>
        <v>4.5875370133509598E-2</v>
      </c>
      <c r="U1633" s="5">
        <f>IF((ContinuousStatsTable[[#This Row],[RepsRequested]]&gt;1),ContinuousStatsTable[[#This Row],[HalfWidth]],ContinuousStatsTable[[#This Row],[BatchMeansHalfWidth]])</f>
        <v>2.1678538559285762E-3</v>
      </c>
    </row>
    <row r="1634" spans="1:21" x14ac:dyDescent="0.35">
      <c r="A1634" t="s">
        <v>68</v>
      </c>
      <c r="B1634" t="s">
        <v>70</v>
      </c>
      <c r="C1634">
        <v>37</v>
      </c>
      <c r="D1634" t="s">
        <v>106</v>
      </c>
      <c r="E1634" t="s">
        <v>103</v>
      </c>
      <c r="F1634" t="s">
        <v>102</v>
      </c>
      <c r="G1634">
        <v>3.53257450971034E-2</v>
      </c>
      <c r="H1634">
        <v>2E+20</v>
      </c>
      <c r="I1634">
        <v>0</v>
      </c>
      <c r="J1634">
        <v>1</v>
      </c>
      <c r="K1634">
        <v>0</v>
      </c>
      <c r="L1634">
        <v>0</v>
      </c>
      <c r="M163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634" s="5" cm="1">
        <f t="array" ref="N1634">MAX(IF((ProjectInfoTable[ProjectName]=ContinuousStatsTable[[#This Row],[ProjectName]]),(ProjectInfoTable[ProjectName]=ContinuousStatsTable[[#This Row],[ProjectName]])*ProjectInfoTable[NumberOfReplications]))</f>
        <v>40</v>
      </c>
      <c r="O1634" s="5" cm="1">
        <f t="array" ref="O163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634" s="5" cm="1">
        <f t="array" ref="P163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634" s="5" cm="1">
        <f t="array" ref="Q1634">MAX(IF((ProjectInfoTable[ProjectName]=ContinuousStatsTable[[#This Row],[ProjectName]]),(ProjectInfoTable[ProjectName]=ContinuousStatsTable[[#This Row],[ProjectName]])*ProjectInfoTable[ConfidenceInterval]))</f>
        <v>0.95</v>
      </c>
      <c r="R1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634" s="5" cm="1">
        <f t="array" ref="S1634">MIN(IF((ContinuousStatsTable[GroupByKey]=ContinuousStatsTable[[#This Row],[GroupByKey]]),(ContinuousStatsTable[GroupByKey]=ContinuousStatsTable[[#This Row],[GroupByKey]])*ContinuousStatsTable[Average]))</f>
        <v>1.4048189417398899E-2</v>
      </c>
      <c r="T1634" s="5" cm="1">
        <f t="array" ref="T1634">MAX(IF((ContinuousStatsTable[GroupByKey]=ContinuousStatsTable[[#This Row],[GroupByKey]]),(ContinuousStatsTable[GroupByKey]=ContinuousStatsTable[[#This Row],[GroupByKey]])*ContinuousStatsTable[Average]))</f>
        <v>4.5875370133509598E-2</v>
      </c>
      <c r="U1634" s="5">
        <f>IF((ContinuousStatsTable[[#This Row],[RepsRequested]]&gt;1),ContinuousStatsTable[[#This Row],[HalfWidth]],ContinuousStatsTable[[#This Row],[BatchMeansHalfWidth]])</f>
        <v>2.1678538559285762E-3</v>
      </c>
    </row>
    <row r="1635" spans="1:21" x14ac:dyDescent="0.35">
      <c r="A1635" t="s">
        <v>68</v>
      </c>
      <c r="B1635" t="s">
        <v>70</v>
      </c>
      <c r="C1635">
        <v>37</v>
      </c>
      <c r="D1635" t="s">
        <v>106</v>
      </c>
      <c r="E1635" t="s">
        <v>104</v>
      </c>
      <c r="F1635" t="s">
        <v>102</v>
      </c>
      <c r="G1635">
        <v>1</v>
      </c>
      <c r="H1635">
        <v>2E+20</v>
      </c>
      <c r="I1635">
        <v>1</v>
      </c>
      <c r="J1635">
        <v>1</v>
      </c>
      <c r="K1635">
        <v>1</v>
      </c>
      <c r="L1635">
        <v>0</v>
      </c>
      <c r="M163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635" s="5" cm="1">
        <f t="array" ref="N1635">MAX(IF((ProjectInfoTable[ProjectName]=ContinuousStatsTable[[#This Row],[ProjectName]]),(ProjectInfoTable[ProjectName]=ContinuousStatsTable[[#This Row],[ProjectName]])*ProjectInfoTable[NumberOfReplications]))</f>
        <v>40</v>
      </c>
      <c r="O1635" s="5" cm="1">
        <f t="array" ref="O1635">IFERROR(AVERAGE(IF((ContinuousStatsTable[GroupByKey]=ContinuousStatsTable[[#This Row],[GroupByKey]]),(ContinuousStatsTable[GroupByKey]=ContinuousStatsTable[[#This Row],[GroupByKey]])*ContinuousStatsTable[Average])),0)</f>
        <v>1</v>
      </c>
      <c r="P1635" s="5" cm="1">
        <f t="array" ref="P1635">IFERROR(_xlfn.STDEV.S(IF((ContinuousStatsTable[GroupByKey]=ContinuousStatsTable[[#This Row],[GroupByKey]]),(ContinuousStatsTable[GroupByKey]=ContinuousStatsTable[[#This Row],[GroupByKey]])*ContinuousStatsTable[Average])),0)</f>
        <v>0</v>
      </c>
      <c r="Q1635" s="5" cm="1">
        <f t="array" ref="Q1635">MAX(IF((ProjectInfoTable[ProjectName]=ContinuousStatsTable[[#This Row],[ProjectName]]),(ProjectInfoTable[ProjectName]=ContinuousStatsTable[[#This Row],[ProjectName]])*ProjectInfoTable[ConfidenceInterval]))</f>
        <v>0.95</v>
      </c>
      <c r="R1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5" s="5" cm="1">
        <f t="array" ref="S1635">MIN(IF((ContinuousStatsTable[GroupByKey]=ContinuousStatsTable[[#This Row],[GroupByKey]]),(ContinuousStatsTable[GroupByKey]=ContinuousStatsTable[[#This Row],[GroupByKey]])*ContinuousStatsTable[Average]))</f>
        <v>1</v>
      </c>
      <c r="T1635" s="5" cm="1">
        <f t="array" ref="T1635">MAX(IF((ContinuousStatsTable[GroupByKey]=ContinuousStatsTable[[#This Row],[GroupByKey]]),(ContinuousStatsTable[GroupByKey]=ContinuousStatsTable[[#This Row],[GroupByKey]])*ContinuousStatsTable[Average]))</f>
        <v>1</v>
      </c>
      <c r="U1635" s="5">
        <f>IF((ContinuousStatsTable[[#This Row],[RepsRequested]]&gt;1),ContinuousStatsTable[[#This Row],[HalfWidth]],ContinuousStatsTable[[#This Row],[BatchMeansHalfWidth]])</f>
        <v>0</v>
      </c>
    </row>
    <row r="1636" spans="1:21" x14ac:dyDescent="0.35">
      <c r="A1636" t="s">
        <v>68</v>
      </c>
      <c r="B1636" t="s">
        <v>70</v>
      </c>
      <c r="C1636">
        <v>37</v>
      </c>
      <c r="D1636" t="s">
        <v>88</v>
      </c>
      <c r="E1636" t="s">
        <v>98</v>
      </c>
      <c r="F1636" t="s">
        <v>73</v>
      </c>
      <c r="G1636">
        <v>0</v>
      </c>
      <c r="H1636">
        <v>2E+20</v>
      </c>
      <c r="I1636">
        <v>0</v>
      </c>
      <c r="J1636">
        <v>0</v>
      </c>
      <c r="K1636">
        <v>0</v>
      </c>
      <c r="L1636">
        <v>0</v>
      </c>
      <c r="M163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636" s="5" cm="1">
        <f t="array" ref="N1636">MAX(IF((ProjectInfoTable[ProjectName]=ContinuousStatsTable[[#This Row],[ProjectName]]),(ProjectInfoTable[ProjectName]=ContinuousStatsTable[[#This Row],[ProjectName]])*ProjectInfoTable[NumberOfReplications]))</f>
        <v>40</v>
      </c>
      <c r="O1636" s="5" cm="1">
        <f t="array" ref="O1636">IFERROR(AVERAGE(IF((ContinuousStatsTable[GroupByKey]=ContinuousStatsTable[[#This Row],[GroupByKey]]),(ContinuousStatsTable[GroupByKey]=ContinuousStatsTable[[#This Row],[GroupByKey]])*ContinuousStatsTable[Average])),0)</f>
        <v>0</v>
      </c>
      <c r="P1636" s="5" cm="1">
        <f t="array" ref="P1636">IFERROR(_xlfn.STDEV.S(IF((ContinuousStatsTable[GroupByKey]=ContinuousStatsTable[[#This Row],[GroupByKey]]),(ContinuousStatsTable[GroupByKey]=ContinuousStatsTable[[#This Row],[GroupByKey]])*ContinuousStatsTable[Average])),0)</f>
        <v>0</v>
      </c>
      <c r="Q1636" s="5" cm="1">
        <f t="array" ref="Q1636">MAX(IF((ProjectInfoTable[ProjectName]=ContinuousStatsTable[[#This Row],[ProjectName]]),(ProjectInfoTable[ProjectName]=ContinuousStatsTable[[#This Row],[ProjectName]])*ProjectInfoTable[ConfidenceInterval]))</f>
        <v>0.95</v>
      </c>
      <c r="R1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6" s="5" cm="1">
        <f t="array" ref="S1636">MIN(IF((ContinuousStatsTable[GroupByKey]=ContinuousStatsTable[[#This Row],[GroupByKey]]),(ContinuousStatsTable[GroupByKey]=ContinuousStatsTable[[#This Row],[GroupByKey]])*ContinuousStatsTable[Average]))</f>
        <v>0</v>
      </c>
      <c r="T1636" s="5" cm="1">
        <f t="array" ref="T1636">MAX(IF((ContinuousStatsTable[GroupByKey]=ContinuousStatsTable[[#This Row],[GroupByKey]]),(ContinuousStatsTable[GroupByKey]=ContinuousStatsTable[[#This Row],[GroupByKey]])*ContinuousStatsTable[Average]))</f>
        <v>0</v>
      </c>
      <c r="U1636" s="5">
        <f>IF((ContinuousStatsTable[[#This Row],[RepsRequested]]&gt;1),ContinuousStatsTable[[#This Row],[HalfWidth]],ContinuousStatsTable[[#This Row],[BatchMeansHalfWidth]])</f>
        <v>0</v>
      </c>
    </row>
    <row r="1637" spans="1:21" x14ac:dyDescent="0.35">
      <c r="A1637" t="s">
        <v>68</v>
      </c>
      <c r="B1637" t="s">
        <v>70</v>
      </c>
      <c r="C1637">
        <v>37</v>
      </c>
      <c r="D1637" t="s">
        <v>89</v>
      </c>
      <c r="E1637" t="s">
        <v>98</v>
      </c>
      <c r="F1637" t="s">
        <v>73</v>
      </c>
      <c r="G1637">
        <v>0.526080970945636</v>
      </c>
      <c r="H1637">
        <v>2E+20</v>
      </c>
      <c r="I1637">
        <v>0</v>
      </c>
      <c r="J1637">
        <v>8</v>
      </c>
      <c r="K1637">
        <v>0</v>
      </c>
      <c r="L1637">
        <v>0</v>
      </c>
      <c r="M163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637" s="5" cm="1">
        <f t="array" ref="N1637">MAX(IF((ProjectInfoTable[ProjectName]=ContinuousStatsTable[[#This Row],[ProjectName]]),(ProjectInfoTable[ProjectName]=ContinuousStatsTable[[#This Row],[ProjectName]])*ProjectInfoTable[NumberOfReplications]))</f>
        <v>40</v>
      </c>
      <c r="O1637" s="5" cm="1">
        <f t="array" ref="O163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637" s="5" cm="1">
        <f t="array" ref="P163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637" s="5" cm="1">
        <f t="array" ref="Q1637">MAX(IF((ProjectInfoTable[ProjectName]=ContinuousStatsTable[[#This Row],[ProjectName]]),(ProjectInfoTable[ProjectName]=ContinuousStatsTable[[#This Row],[ProjectName]])*ProjectInfoTable[ConfidenceInterval]))</f>
        <v>0.95</v>
      </c>
      <c r="R1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637" s="5" cm="1">
        <f t="array" ref="S1637">MIN(IF((ContinuousStatsTable[GroupByKey]=ContinuousStatsTable[[#This Row],[GroupByKey]]),(ContinuousStatsTable[GroupByKey]=ContinuousStatsTable[[#This Row],[GroupByKey]])*ContinuousStatsTable[Average]))</f>
        <v>0.204887090690615</v>
      </c>
      <c r="T1637" s="5" cm="1">
        <f t="array" ref="T1637">MAX(IF((ContinuousStatsTable[GroupByKey]=ContinuousStatsTable[[#This Row],[GroupByKey]]),(ContinuousStatsTable[GroupByKey]=ContinuousStatsTable[[#This Row],[GroupByKey]])*ContinuousStatsTable[Average]))</f>
        <v>0.964264608806778</v>
      </c>
      <c r="U1637" s="5">
        <f>IF((ContinuousStatsTable[[#This Row],[RepsRequested]]&gt;1),ContinuousStatsTable[[#This Row],[HalfWidth]],ContinuousStatsTable[[#This Row],[BatchMeansHalfWidth]])</f>
        <v>4.9144138657566706E-2</v>
      </c>
    </row>
    <row r="1638" spans="1:21" x14ac:dyDescent="0.35">
      <c r="A1638" t="s">
        <v>68</v>
      </c>
      <c r="B1638" t="s">
        <v>70</v>
      </c>
      <c r="C1638">
        <v>37</v>
      </c>
      <c r="D1638" t="s">
        <v>107</v>
      </c>
      <c r="E1638" t="s">
        <v>101</v>
      </c>
      <c r="F1638" t="s">
        <v>102</v>
      </c>
      <c r="G1638">
        <v>0.13504747254025001</v>
      </c>
      <c r="H1638">
        <v>2E+20</v>
      </c>
      <c r="I1638">
        <v>0</v>
      </c>
      <c r="J1638">
        <v>1</v>
      </c>
      <c r="K1638">
        <v>0</v>
      </c>
      <c r="L1638">
        <v>0</v>
      </c>
      <c r="M163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638" s="5" cm="1">
        <f t="array" ref="N1638">MAX(IF((ProjectInfoTable[ProjectName]=ContinuousStatsTable[[#This Row],[ProjectName]]),(ProjectInfoTable[ProjectName]=ContinuousStatsTable[[#This Row],[ProjectName]])*ProjectInfoTable[NumberOfReplications]))</f>
        <v>40</v>
      </c>
      <c r="O1638" s="5" cm="1">
        <f t="array" ref="O163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638" s="5" cm="1">
        <f t="array" ref="P163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638" s="5" cm="1">
        <f t="array" ref="Q1638">MAX(IF((ProjectInfoTable[ProjectName]=ContinuousStatsTable[[#This Row],[ProjectName]]),(ProjectInfoTable[ProjectName]=ContinuousStatsTable[[#This Row],[ProjectName]])*ProjectInfoTable[ConfidenceInterval]))</f>
        <v>0.95</v>
      </c>
      <c r="R1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638" s="5" cm="1">
        <f t="array" ref="S1638">MIN(IF((ContinuousStatsTable[GroupByKey]=ContinuousStatsTable[[#This Row],[GroupByKey]]),(ContinuousStatsTable[GroupByKey]=ContinuousStatsTable[[#This Row],[GroupByKey]])*ContinuousStatsTable[Average]))</f>
        <v>5.37537032568541E-2</v>
      </c>
      <c r="T1638" s="5" cm="1">
        <f t="array" ref="T1638">MAX(IF((ContinuousStatsTable[GroupByKey]=ContinuousStatsTable[[#This Row],[GroupByKey]]),(ContinuousStatsTable[GroupByKey]=ContinuousStatsTable[[#This Row],[GroupByKey]])*ContinuousStatsTable[Average]))</f>
        <v>0.25294900578934798</v>
      </c>
      <c r="U1638" s="5">
        <f>IF((ContinuousStatsTable[[#This Row],[RepsRequested]]&gt;1),ContinuousStatsTable[[#This Row],[HalfWidth]],ContinuousStatsTable[[#This Row],[BatchMeansHalfWidth]])</f>
        <v>1.2546446473909312E-2</v>
      </c>
    </row>
    <row r="1639" spans="1:21" x14ac:dyDescent="0.35">
      <c r="A1639" t="s">
        <v>68</v>
      </c>
      <c r="B1639" t="s">
        <v>70</v>
      </c>
      <c r="C1639">
        <v>37</v>
      </c>
      <c r="D1639" t="s">
        <v>107</v>
      </c>
      <c r="E1639" t="s">
        <v>103</v>
      </c>
      <c r="F1639" t="s">
        <v>102</v>
      </c>
      <c r="G1639">
        <v>0.27009494508049903</v>
      </c>
      <c r="H1639">
        <v>2E+20</v>
      </c>
      <c r="I1639">
        <v>0</v>
      </c>
      <c r="J1639">
        <v>2</v>
      </c>
      <c r="K1639">
        <v>0</v>
      </c>
      <c r="L1639">
        <v>0</v>
      </c>
      <c r="M163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639" s="5" cm="1">
        <f t="array" ref="N1639">MAX(IF((ProjectInfoTable[ProjectName]=ContinuousStatsTable[[#This Row],[ProjectName]]),(ProjectInfoTable[ProjectName]=ContinuousStatsTable[[#This Row],[ProjectName]])*ProjectInfoTable[NumberOfReplications]))</f>
        <v>40</v>
      </c>
      <c r="O1639" s="5" cm="1">
        <f t="array" ref="O163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639" s="5" cm="1">
        <f t="array" ref="P163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639" s="5" cm="1">
        <f t="array" ref="Q1639">MAX(IF((ProjectInfoTable[ProjectName]=ContinuousStatsTable[[#This Row],[ProjectName]]),(ProjectInfoTable[ProjectName]=ContinuousStatsTable[[#This Row],[ProjectName]])*ProjectInfoTable[ConfidenceInterval]))</f>
        <v>0.95</v>
      </c>
      <c r="R1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639" s="5" cm="1">
        <f t="array" ref="S1639">MIN(IF((ContinuousStatsTable[GroupByKey]=ContinuousStatsTable[[#This Row],[GroupByKey]]),(ContinuousStatsTable[GroupByKey]=ContinuousStatsTable[[#This Row],[GroupByKey]])*ContinuousStatsTable[Average]))</f>
        <v>0.10750740651370801</v>
      </c>
      <c r="T1639" s="5" cm="1">
        <f t="array" ref="T1639">MAX(IF((ContinuousStatsTable[GroupByKey]=ContinuousStatsTable[[#This Row],[GroupByKey]]),(ContinuousStatsTable[GroupByKey]=ContinuousStatsTable[[#This Row],[GroupByKey]])*ContinuousStatsTable[Average]))</f>
        <v>0.50589801157869696</v>
      </c>
      <c r="U1639" s="5">
        <f>IF((ContinuousStatsTable[[#This Row],[RepsRequested]]&gt;1),ContinuousStatsTable[[#This Row],[HalfWidth]],ContinuousStatsTable[[#This Row],[BatchMeansHalfWidth]])</f>
        <v>2.5092892947818527E-2</v>
      </c>
    </row>
    <row r="1640" spans="1:21" x14ac:dyDescent="0.35">
      <c r="A1640" t="s">
        <v>68</v>
      </c>
      <c r="B1640" t="s">
        <v>70</v>
      </c>
      <c r="C1640">
        <v>37</v>
      </c>
      <c r="D1640" t="s">
        <v>107</v>
      </c>
      <c r="E1640" t="s">
        <v>104</v>
      </c>
      <c r="F1640" t="s">
        <v>102</v>
      </c>
      <c r="G1640">
        <v>2</v>
      </c>
      <c r="H1640">
        <v>2E+20</v>
      </c>
      <c r="I1640">
        <v>2</v>
      </c>
      <c r="J1640">
        <v>2</v>
      </c>
      <c r="K1640">
        <v>2</v>
      </c>
      <c r="L1640">
        <v>0</v>
      </c>
      <c r="M164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640" s="5" cm="1">
        <f t="array" ref="N1640">MAX(IF((ProjectInfoTable[ProjectName]=ContinuousStatsTable[[#This Row],[ProjectName]]),(ProjectInfoTable[ProjectName]=ContinuousStatsTable[[#This Row],[ProjectName]])*ProjectInfoTable[NumberOfReplications]))</f>
        <v>40</v>
      </c>
      <c r="O1640" s="5" cm="1">
        <f t="array" ref="O1640">IFERROR(AVERAGE(IF((ContinuousStatsTable[GroupByKey]=ContinuousStatsTable[[#This Row],[GroupByKey]]),(ContinuousStatsTable[GroupByKey]=ContinuousStatsTable[[#This Row],[GroupByKey]])*ContinuousStatsTable[Average])),0)</f>
        <v>2</v>
      </c>
      <c r="P1640" s="5" cm="1">
        <f t="array" ref="P1640">IFERROR(_xlfn.STDEV.S(IF((ContinuousStatsTable[GroupByKey]=ContinuousStatsTable[[#This Row],[GroupByKey]]),(ContinuousStatsTable[GroupByKey]=ContinuousStatsTable[[#This Row],[GroupByKey]])*ContinuousStatsTable[Average])),0)</f>
        <v>0</v>
      </c>
      <c r="Q1640" s="5" cm="1">
        <f t="array" ref="Q1640">MAX(IF((ProjectInfoTable[ProjectName]=ContinuousStatsTable[[#This Row],[ProjectName]]),(ProjectInfoTable[ProjectName]=ContinuousStatsTable[[#This Row],[ProjectName]])*ProjectInfoTable[ConfidenceInterval]))</f>
        <v>0.95</v>
      </c>
      <c r="R1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0" s="5" cm="1">
        <f t="array" ref="S1640">MIN(IF((ContinuousStatsTable[GroupByKey]=ContinuousStatsTable[[#This Row],[GroupByKey]]),(ContinuousStatsTable[GroupByKey]=ContinuousStatsTable[[#This Row],[GroupByKey]])*ContinuousStatsTable[Average]))</f>
        <v>2</v>
      </c>
      <c r="T1640" s="5" cm="1">
        <f t="array" ref="T1640">MAX(IF((ContinuousStatsTable[GroupByKey]=ContinuousStatsTable[[#This Row],[GroupByKey]]),(ContinuousStatsTable[GroupByKey]=ContinuousStatsTable[[#This Row],[GroupByKey]])*ContinuousStatsTable[Average]))</f>
        <v>2</v>
      </c>
      <c r="U1640" s="5">
        <f>IF((ContinuousStatsTable[[#This Row],[RepsRequested]]&gt;1),ContinuousStatsTable[[#This Row],[HalfWidth]],ContinuousStatsTable[[#This Row],[BatchMeansHalfWidth]])</f>
        <v>0</v>
      </c>
    </row>
    <row r="1641" spans="1:21" x14ac:dyDescent="0.35">
      <c r="A1641" t="s">
        <v>68</v>
      </c>
      <c r="B1641" t="s">
        <v>70</v>
      </c>
      <c r="C1641">
        <v>37</v>
      </c>
      <c r="D1641" t="s">
        <v>90</v>
      </c>
      <c r="E1641" t="s">
        <v>98</v>
      </c>
      <c r="F1641" t="s">
        <v>73</v>
      </c>
      <c r="G1641">
        <v>1.4603766814682499E-2</v>
      </c>
      <c r="H1641">
        <v>2E+20</v>
      </c>
      <c r="I1641">
        <v>0</v>
      </c>
      <c r="J1641">
        <v>1</v>
      </c>
      <c r="K1641">
        <v>0</v>
      </c>
      <c r="L1641">
        <v>0</v>
      </c>
      <c r="M164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641" s="5" cm="1">
        <f t="array" ref="N1641">MAX(IF((ProjectInfoTable[ProjectName]=ContinuousStatsTable[[#This Row],[ProjectName]]),(ProjectInfoTable[ProjectName]=ContinuousStatsTable[[#This Row],[ProjectName]])*ProjectInfoTable[NumberOfReplications]))</f>
        <v>40</v>
      </c>
      <c r="O1641" s="5" cm="1">
        <f t="array" ref="O164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641" s="5" cm="1">
        <f t="array" ref="P164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641" s="5" cm="1">
        <f t="array" ref="Q1641">MAX(IF((ProjectInfoTable[ProjectName]=ContinuousStatsTable[[#This Row],[ProjectName]]),(ProjectInfoTable[ProjectName]=ContinuousStatsTable[[#This Row],[ProjectName]])*ProjectInfoTable[ConfidenceInterval]))</f>
        <v>0.95</v>
      </c>
      <c r="R1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641" s="5" cm="1">
        <f t="array" ref="S1641">MIN(IF((ContinuousStatsTable[GroupByKey]=ContinuousStatsTable[[#This Row],[GroupByKey]]),(ContinuousStatsTable[GroupByKey]=ContinuousStatsTable[[#This Row],[GroupByKey]])*ContinuousStatsTable[Average]))</f>
        <v>0</v>
      </c>
      <c r="T1641" s="5" cm="1">
        <f t="array" ref="T1641">MAX(IF((ContinuousStatsTable[GroupByKey]=ContinuousStatsTable[[#This Row],[GroupByKey]]),(ContinuousStatsTable[GroupByKey]=ContinuousStatsTable[[#This Row],[GroupByKey]])*ContinuousStatsTable[Average]))</f>
        <v>3.9129347275412202E-2</v>
      </c>
      <c r="U1641" s="5">
        <f>IF((ContinuousStatsTable[[#This Row],[RepsRequested]]&gt;1),ContinuousStatsTable[[#This Row],[HalfWidth]],ContinuousStatsTable[[#This Row],[BatchMeansHalfWidth]])</f>
        <v>2.9617305217409431E-3</v>
      </c>
    </row>
    <row r="1642" spans="1:21" x14ac:dyDescent="0.35">
      <c r="A1642" t="s">
        <v>68</v>
      </c>
      <c r="B1642" t="s">
        <v>70</v>
      </c>
      <c r="C1642">
        <v>37</v>
      </c>
      <c r="D1642" t="s">
        <v>91</v>
      </c>
      <c r="E1642" t="s">
        <v>98</v>
      </c>
      <c r="F1642" t="s">
        <v>73</v>
      </c>
      <c r="G1642">
        <v>3.8325795344469699E-2</v>
      </c>
      <c r="H1642">
        <v>2E+20</v>
      </c>
      <c r="I1642">
        <v>0</v>
      </c>
      <c r="J1642">
        <v>2</v>
      </c>
      <c r="K1642">
        <v>0</v>
      </c>
      <c r="L1642">
        <v>0</v>
      </c>
      <c r="M164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642" s="5" cm="1">
        <f t="array" ref="N1642">MAX(IF((ProjectInfoTable[ProjectName]=ContinuousStatsTable[[#This Row],[ProjectName]]),(ProjectInfoTable[ProjectName]=ContinuousStatsTable[[#This Row],[ProjectName]])*ProjectInfoTable[NumberOfReplications]))</f>
        <v>40</v>
      </c>
      <c r="O1642" s="5" cm="1">
        <f t="array" ref="O164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642" s="5" cm="1">
        <f t="array" ref="P164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642" s="5" cm="1">
        <f t="array" ref="Q1642">MAX(IF((ProjectInfoTable[ProjectName]=ContinuousStatsTable[[#This Row],[ProjectName]]),(ProjectInfoTable[ProjectName]=ContinuousStatsTable[[#This Row],[ProjectName]])*ProjectInfoTable[ConfidenceInterval]))</f>
        <v>0.95</v>
      </c>
      <c r="R1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642" s="5" cm="1">
        <f t="array" ref="S1642">MIN(IF((ContinuousStatsTable[GroupByKey]=ContinuousStatsTable[[#This Row],[GroupByKey]]),(ContinuousStatsTable[GroupByKey]=ContinuousStatsTable[[#This Row],[GroupByKey]])*ContinuousStatsTable[Average]))</f>
        <v>0</v>
      </c>
      <c r="T1642" s="5" cm="1">
        <f t="array" ref="T1642">MAX(IF((ContinuousStatsTable[GroupByKey]=ContinuousStatsTable[[#This Row],[GroupByKey]]),(ContinuousStatsTable[GroupByKey]=ContinuousStatsTable[[#This Row],[GroupByKey]])*ContinuousStatsTable[Average]))</f>
        <v>5.1297285883804403E-2</v>
      </c>
      <c r="U1642" s="5">
        <f>IF((ContinuousStatsTable[[#This Row],[RepsRequested]]&gt;1),ContinuousStatsTable[[#This Row],[HalfWidth]],ContinuousStatsTable[[#This Row],[BatchMeansHalfWidth]])</f>
        <v>4.266409302196481E-3</v>
      </c>
    </row>
    <row r="1643" spans="1:21" x14ac:dyDescent="0.35">
      <c r="A1643" t="s">
        <v>68</v>
      </c>
      <c r="B1643" t="s">
        <v>70</v>
      </c>
      <c r="C1643">
        <v>37</v>
      </c>
      <c r="D1643" t="s">
        <v>92</v>
      </c>
      <c r="E1643" t="s">
        <v>98</v>
      </c>
      <c r="F1643" t="s">
        <v>73</v>
      </c>
      <c r="G1643">
        <v>3.5482889760314702</v>
      </c>
      <c r="H1643">
        <v>2E+20</v>
      </c>
      <c r="I1643">
        <v>0</v>
      </c>
      <c r="J1643">
        <v>10</v>
      </c>
      <c r="K1643">
        <v>3</v>
      </c>
      <c r="L1643">
        <v>0</v>
      </c>
      <c r="M164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643" s="5" cm="1">
        <f t="array" ref="N1643">MAX(IF((ProjectInfoTable[ProjectName]=ContinuousStatsTable[[#This Row],[ProjectName]]),(ProjectInfoTable[ProjectName]=ContinuousStatsTable[[#This Row],[ProjectName]])*ProjectInfoTable[NumberOfReplications]))</f>
        <v>40</v>
      </c>
      <c r="O1643" s="5" cm="1">
        <f t="array" ref="O164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643" s="5" cm="1">
        <f t="array" ref="P164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643" s="5" cm="1">
        <f t="array" ref="Q1643">MAX(IF((ProjectInfoTable[ProjectName]=ContinuousStatsTable[[#This Row],[ProjectName]]),(ProjectInfoTable[ProjectName]=ContinuousStatsTable[[#This Row],[ProjectName]])*ProjectInfoTable[ConfidenceInterval]))</f>
        <v>0.95</v>
      </c>
      <c r="R1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643" s="5" cm="1">
        <f t="array" ref="S1643">MIN(IF((ContinuousStatsTable[GroupByKey]=ContinuousStatsTable[[#This Row],[GroupByKey]]),(ContinuousStatsTable[GroupByKey]=ContinuousStatsTable[[#This Row],[GroupByKey]])*ContinuousStatsTable[Average]))</f>
        <v>3.0665287286053702</v>
      </c>
      <c r="T1643" s="5" cm="1">
        <f t="array" ref="T1643">MAX(IF((ContinuousStatsTable[GroupByKey]=ContinuousStatsTable[[#This Row],[GroupByKey]]),(ContinuousStatsTable[GroupByKey]=ContinuousStatsTable[[#This Row],[GroupByKey]])*ContinuousStatsTable[Average]))</f>
        <v>5.6439865641560401</v>
      </c>
      <c r="U1643" s="5">
        <f>IF((ContinuousStatsTable[[#This Row],[RepsRequested]]&gt;1),ContinuousStatsTable[[#This Row],[HalfWidth]],ContinuousStatsTable[[#This Row],[BatchMeansHalfWidth]])</f>
        <v>0.22493791736316851</v>
      </c>
    </row>
    <row r="1644" spans="1:21" x14ac:dyDescent="0.35">
      <c r="A1644" t="s">
        <v>68</v>
      </c>
      <c r="B1644" t="s">
        <v>70</v>
      </c>
      <c r="C1644">
        <v>37</v>
      </c>
      <c r="D1644" t="s">
        <v>94</v>
      </c>
      <c r="E1644" t="s">
        <v>98</v>
      </c>
      <c r="F1644" t="s">
        <v>73</v>
      </c>
      <c r="G1644">
        <v>0</v>
      </c>
      <c r="H1644">
        <v>2E+20</v>
      </c>
      <c r="I1644">
        <v>0</v>
      </c>
      <c r="J1644">
        <v>0</v>
      </c>
      <c r="K1644">
        <v>0</v>
      </c>
      <c r="L1644">
        <v>0</v>
      </c>
      <c r="M164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644" s="5" cm="1">
        <f t="array" ref="N1644">MAX(IF((ProjectInfoTable[ProjectName]=ContinuousStatsTable[[#This Row],[ProjectName]]),(ProjectInfoTable[ProjectName]=ContinuousStatsTable[[#This Row],[ProjectName]])*ProjectInfoTable[NumberOfReplications]))</f>
        <v>40</v>
      </c>
      <c r="O1644" s="5" cm="1">
        <f t="array" ref="O1644">IFERROR(AVERAGE(IF((ContinuousStatsTable[GroupByKey]=ContinuousStatsTable[[#This Row],[GroupByKey]]),(ContinuousStatsTable[GroupByKey]=ContinuousStatsTable[[#This Row],[GroupByKey]])*ContinuousStatsTable[Average])),0)</f>
        <v>0</v>
      </c>
      <c r="P1644" s="5" cm="1">
        <f t="array" ref="P1644">IFERROR(_xlfn.STDEV.S(IF((ContinuousStatsTable[GroupByKey]=ContinuousStatsTable[[#This Row],[GroupByKey]]),(ContinuousStatsTable[GroupByKey]=ContinuousStatsTable[[#This Row],[GroupByKey]])*ContinuousStatsTable[Average])),0)</f>
        <v>0</v>
      </c>
      <c r="Q1644" s="5" cm="1">
        <f t="array" ref="Q1644">MAX(IF((ProjectInfoTable[ProjectName]=ContinuousStatsTable[[#This Row],[ProjectName]]),(ProjectInfoTable[ProjectName]=ContinuousStatsTable[[#This Row],[ProjectName]])*ProjectInfoTable[ConfidenceInterval]))</f>
        <v>0.95</v>
      </c>
      <c r="R1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4" s="5" cm="1">
        <f t="array" ref="S1644">MIN(IF((ContinuousStatsTable[GroupByKey]=ContinuousStatsTable[[#This Row],[GroupByKey]]),(ContinuousStatsTable[GroupByKey]=ContinuousStatsTable[[#This Row],[GroupByKey]])*ContinuousStatsTable[Average]))</f>
        <v>0</v>
      </c>
      <c r="T1644" s="5" cm="1">
        <f t="array" ref="T1644">MAX(IF((ContinuousStatsTable[GroupByKey]=ContinuousStatsTable[[#This Row],[GroupByKey]]),(ContinuousStatsTable[GroupByKey]=ContinuousStatsTable[[#This Row],[GroupByKey]])*ContinuousStatsTable[Average]))</f>
        <v>0</v>
      </c>
      <c r="U1644" s="5">
        <f>IF((ContinuousStatsTable[[#This Row],[RepsRequested]]&gt;1),ContinuousStatsTable[[#This Row],[HalfWidth]],ContinuousStatsTable[[#This Row],[BatchMeansHalfWidth]])</f>
        <v>0</v>
      </c>
    </row>
    <row r="1645" spans="1:21" x14ac:dyDescent="0.35">
      <c r="A1645" t="s">
        <v>68</v>
      </c>
      <c r="B1645" t="s">
        <v>70</v>
      </c>
      <c r="C1645">
        <v>37</v>
      </c>
      <c r="D1645" t="s">
        <v>95</v>
      </c>
      <c r="E1645" t="s">
        <v>98</v>
      </c>
      <c r="F1645" t="s">
        <v>73</v>
      </c>
      <c r="G1645">
        <v>7.3533251402141397E-2</v>
      </c>
      <c r="H1645">
        <v>2E+20</v>
      </c>
      <c r="I1645">
        <v>0</v>
      </c>
      <c r="J1645">
        <v>9</v>
      </c>
      <c r="K1645">
        <v>0</v>
      </c>
      <c r="L1645">
        <v>0</v>
      </c>
      <c r="M164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645" s="5" cm="1">
        <f t="array" ref="N1645">MAX(IF((ProjectInfoTable[ProjectName]=ContinuousStatsTable[[#This Row],[ProjectName]]),(ProjectInfoTable[ProjectName]=ContinuousStatsTable[[#This Row],[ProjectName]])*ProjectInfoTable[NumberOfReplications]))</f>
        <v>40</v>
      </c>
      <c r="O1645" s="5" cm="1">
        <f t="array" ref="O164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645" s="5" cm="1">
        <f t="array" ref="P164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645" s="5" cm="1">
        <f t="array" ref="Q1645">MAX(IF((ProjectInfoTable[ProjectName]=ContinuousStatsTable[[#This Row],[ProjectName]]),(ProjectInfoTable[ProjectName]=ContinuousStatsTable[[#This Row],[ProjectName]])*ProjectInfoTable[ConfidenceInterval]))</f>
        <v>0.95</v>
      </c>
      <c r="R1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645" s="5" cm="1">
        <f t="array" ref="S1645">MIN(IF((ContinuousStatsTable[GroupByKey]=ContinuousStatsTable[[#This Row],[GroupByKey]]),(ContinuousStatsTable[GroupByKey]=ContinuousStatsTable[[#This Row],[GroupByKey]])*ContinuousStatsTable[Average]))</f>
        <v>0</v>
      </c>
      <c r="T1645" s="5" cm="1">
        <f t="array" ref="T1645">MAX(IF((ContinuousStatsTable[GroupByKey]=ContinuousStatsTable[[#This Row],[GroupByKey]]),(ContinuousStatsTable[GroupByKey]=ContinuousStatsTable[[#This Row],[GroupByKey]])*ContinuousStatsTable[Average]))</f>
        <v>0.44531135910512998</v>
      </c>
      <c r="U1645" s="5">
        <f>IF((ContinuousStatsTable[[#This Row],[RepsRequested]]&gt;1),ContinuousStatsTable[[#This Row],[HalfWidth]],ContinuousStatsTable[[#This Row],[BatchMeansHalfWidth]])</f>
        <v>4.0313835051106688E-2</v>
      </c>
    </row>
    <row r="1646" spans="1:21" x14ac:dyDescent="0.35">
      <c r="A1646" t="s">
        <v>68</v>
      </c>
      <c r="B1646" t="s">
        <v>70</v>
      </c>
      <c r="C1646">
        <v>37</v>
      </c>
      <c r="D1646" t="s">
        <v>108</v>
      </c>
      <c r="E1646" t="s">
        <v>101</v>
      </c>
      <c r="F1646" t="s">
        <v>102</v>
      </c>
      <c r="G1646">
        <v>0</v>
      </c>
      <c r="H1646">
        <v>2E+20</v>
      </c>
      <c r="I1646">
        <v>0</v>
      </c>
      <c r="J1646">
        <v>0</v>
      </c>
      <c r="K1646">
        <v>0</v>
      </c>
      <c r="L1646">
        <v>0</v>
      </c>
      <c r="M164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646" s="5" cm="1">
        <f t="array" ref="N1646">MAX(IF((ProjectInfoTable[ProjectName]=ContinuousStatsTable[[#This Row],[ProjectName]]),(ProjectInfoTable[ProjectName]=ContinuousStatsTable[[#This Row],[ProjectName]])*ProjectInfoTable[NumberOfReplications]))</f>
        <v>40</v>
      </c>
      <c r="O1646" s="5" cm="1">
        <f t="array" ref="O1646">IFERROR(AVERAGE(IF((ContinuousStatsTable[GroupByKey]=ContinuousStatsTable[[#This Row],[GroupByKey]]),(ContinuousStatsTable[GroupByKey]=ContinuousStatsTable[[#This Row],[GroupByKey]])*ContinuousStatsTable[Average])),0)</f>
        <v>0</v>
      </c>
      <c r="P1646" s="5" cm="1">
        <f t="array" ref="P1646">IFERROR(_xlfn.STDEV.S(IF((ContinuousStatsTable[GroupByKey]=ContinuousStatsTable[[#This Row],[GroupByKey]]),(ContinuousStatsTable[GroupByKey]=ContinuousStatsTable[[#This Row],[GroupByKey]])*ContinuousStatsTable[Average])),0)</f>
        <v>0</v>
      </c>
      <c r="Q1646" s="5" cm="1">
        <f t="array" ref="Q1646">MAX(IF((ProjectInfoTable[ProjectName]=ContinuousStatsTable[[#This Row],[ProjectName]]),(ProjectInfoTable[ProjectName]=ContinuousStatsTable[[#This Row],[ProjectName]])*ProjectInfoTable[ConfidenceInterval]))</f>
        <v>0.95</v>
      </c>
      <c r="R1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6" s="5" cm="1">
        <f t="array" ref="S1646">MIN(IF((ContinuousStatsTable[GroupByKey]=ContinuousStatsTable[[#This Row],[GroupByKey]]),(ContinuousStatsTable[GroupByKey]=ContinuousStatsTable[[#This Row],[GroupByKey]])*ContinuousStatsTable[Average]))</f>
        <v>0</v>
      </c>
      <c r="T1646" s="5" cm="1">
        <f t="array" ref="T1646">MAX(IF((ContinuousStatsTable[GroupByKey]=ContinuousStatsTable[[#This Row],[GroupByKey]]),(ContinuousStatsTable[GroupByKey]=ContinuousStatsTable[[#This Row],[GroupByKey]])*ContinuousStatsTable[Average]))</f>
        <v>0</v>
      </c>
      <c r="U1646" s="5">
        <f>IF((ContinuousStatsTable[[#This Row],[RepsRequested]]&gt;1),ContinuousStatsTable[[#This Row],[HalfWidth]],ContinuousStatsTable[[#This Row],[BatchMeansHalfWidth]])</f>
        <v>0</v>
      </c>
    </row>
    <row r="1647" spans="1:21" x14ac:dyDescent="0.35">
      <c r="A1647" t="s">
        <v>68</v>
      </c>
      <c r="B1647" t="s">
        <v>70</v>
      </c>
      <c r="C1647">
        <v>37</v>
      </c>
      <c r="D1647" t="s">
        <v>108</v>
      </c>
      <c r="E1647" t="s">
        <v>103</v>
      </c>
      <c r="F1647" t="s">
        <v>102</v>
      </c>
      <c r="G1647">
        <v>0</v>
      </c>
      <c r="H1647">
        <v>2E+20</v>
      </c>
      <c r="I1647">
        <v>0</v>
      </c>
      <c r="J1647">
        <v>0</v>
      </c>
      <c r="K1647">
        <v>0</v>
      </c>
      <c r="L1647">
        <v>0</v>
      </c>
      <c r="M164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647" s="5" cm="1">
        <f t="array" ref="N1647">MAX(IF((ProjectInfoTable[ProjectName]=ContinuousStatsTable[[#This Row],[ProjectName]]),(ProjectInfoTable[ProjectName]=ContinuousStatsTable[[#This Row],[ProjectName]])*ProjectInfoTable[NumberOfReplications]))</f>
        <v>40</v>
      </c>
      <c r="O1647" s="5" cm="1">
        <f t="array" ref="O1647">IFERROR(AVERAGE(IF((ContinuousStatsTable[GroupByKey]=ContinuousStatsTable[[#This Row],[GroupByKey]]),(ContinuousStatsTable[GroupByKey]=ContinuousStatsTable[[#This Row],[GroupByKey]])*ContinuousStatsTable[Average])),0)</f>
        <v>0</v>
      </c>
      <c r="P1647" s="5" cm="1">
        <f t="array" ref="P1647">IFERROR(_xlfn.STDEV.S(IF((ContinuousStatsTable[GroupByKey]=ContinuousStatsTable[[#This Row],[GroupByKey]]),(ContinuousStatsTable[GroupByKey]=ContinuousStatsTable[[#This Row],[GroupByKey]])*ContinuousStatsTable[Average])),0)</f>
        <v>0</v>
      </c>
      <c r="Q1647" s="5" cm="1">
        <f t="array" ref="Q1647">MAX(IF((ProjectInfoTable[ProjectName]=ContinuousStatsTable[[#This Row],[ProjectName]]),(ProjectInfoTable[ProjectName]=ContinuousStatsTable[[#This Row],[ProjectName]])*ProjectInfoTable[ConfidenceInterval]))</f>
        <v>0.95</v>
      </c>
      <c r="R1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7" s="5" cm="1">
        <f t="array" ref="S1647">MIN(IF((ContinuousStatsTable[GroupByKey]=ContinuousStatsTable[[#This Row],[GroupByKey]]),(ContinuousStatsTable[GroupByKey]=ContinuousStatsTable[[#This Row],[GroupByKey]])*ContinuousStatsTable[Average]))</f>
        <v>0</v>
      </c>
      <c r="T1647" s="5" cm="1">
        <f t="array" ref="T1647">MAX(IF((ContinuousStatsTable[GroupByKey]=ContinuousStatsTable[[#This Row],[GroupByKey]]),(ContinuousStatsTable[GroupByKey]=ContinuousStatsTable[[#This Row],[GroupByKey]])*ContinuousStatsTable[Average]))</f>
        <v>0</v>
      </c>
      <c r="U1647" s="5">
        <f>IF((ContinuousStatsTable[[#This Row],[RepsRequested]]&gt;1),ContinuousStatsTable[[#This Row],[HalfWidth]],ContinuousStatsTable[[#This Row],[BatchMeansHalfWidth]])</f>
        <v>0</v>
      </c>
    </row>
    <row r="1648" spans="1:21" x14ac:dyDescent="0.35">
      <c r="A1648" t="s">
        <v>68</v>
      </c>
      <c r="B1648" t="s">
        <v>70</v>
      </c>
      <c r="C1648">
        <v>37</v>
      </c>
      <c r="D1648" t="s">
        <v>108</v>
      </c>
      <c r="E1648" t="s">
        <v>104</v>
      </c>
      <c r="F1648" t="s">
        <v>102</v>
      </c>
      <c r="G1648">
        <v>1</v>
      </c>
      <c r="H1648">
        <v>2E+20</v>
      </c>
      <c r="I1648">
        <v>1</v>
      </c>
      <c r="J1648">
        <v>1</v>
      </c>
      <c r="K1648">
        <v>1</v>
      </c>
      <c r="L1648">
        <v>0</v>
      </c>
      <c r="M164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648" s="5" cm="1">
        <f t="array" ref="N1648">MAX(IF((ProjectInfoTable[ProjectName]=ContinuousStatsTable[[#This Row],[ProjectName]]),(ProjectInfoTable[ProjectName]=ContinuousStatsTable[[#This Row],[ProjectName]])*ProjectInfoTable[NumberOfReplications]))</f>
        <v>40</v>
      </c>
      <c r="O1648" s="5" cm="1">
        <f t="array" ref="O1648">IFERROR(AVERAGE(IF((ContinuousStatsTable[GroupByKey]=ContinuousStatsTable[[#This Row],[GroupByKey]]),(ContinuousStatsTable[GroupByKey]=ContinuousStatsTable[[#This Row],[GroupByKey]])*ContinuousStatsTable[Average])),0)</f>
        <v>1</v>
      </c>
      <c r="P1648" s="5" cm="1">
        <f t="array" ref="P1648">IFERROR(_xlfn.STDEV.S(IF((ContinuousStatsTable[GroupByKey]=ContinuousStatsTable[[#This Row],[GroupByKey]]),(ContinuousStatsTable[GroupByKey]=ContinuousStatsTable[[#This Row],[GroupByKey]])*ContinuousStatsTable[Average])),0)</f>
        <v>0</v>
      </c>
      <c r="Q1648" s="5" cm="1">
        <f t="array" ref="Q1648">MAX(IF((ProjectInfoTable[ProjectName]=ContinuousStatsTable[[#This Row],[ProjectName]]),(ProjectInfoTable[ProjectName]=ContinuousStatsTable[[#This Row],[ProjectName]])*ProjectInfoTable[ConfidenceInterval]))</f>
        <v>0.95</v>
      </c>
      <c r="R1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8" s="5" cm="1">
        <f t="array" ref="S1648">MIN(IF((ContinuousStatsTable[GroupByKey]=ContinuousStatsTable[[#This Row],[GroupByKey]]),(ContinuousStatsTable[GroupByKey]=ContinuousStatsTable[[#This Row],[GroupByKey]])*ContinuousStatsTable[Average]))</f>
        <v>1</v>
      </c>
      <c r="T1648" s="5" cm="1">
        <f t="array" ref="T1648">MAX(IF((ContinuousStatsTable[GroupByKey]=ContinuousStatsTable[[#This Row],[GroupByKey]]),(ContinuousStatsTable[GroupByKey]=ContinuousStatsTable[[#This Row],[GroupByKey]])*ContinuousStatsTable[Average]))</f>
        <v>1</v>
      </c>
      <c r="U1648" s="5">
        <f>IF((ContinuousStatsTable[[#This Row],[RepsRequested]]&gt;1),ContinuousStatsTable[[#This Row],[HalfWidth]],ContinuousStatsTable[[#This Row],[BatchMeansHalfWidth]])</f>
        <v>0</v>
      </c>
    </row>
    <row r="1649" spans="1:21" x14ac:dyDescent="0.35">
      <c r="A1649" t="s">
        <v>68</v>
      </c>
      <c r="B1649" t="s">
        <v>70</v>
      </c>
      <c r="C1649">
        <v>37</v>
      </c>
      <c r="D1649" t="s">
        <v>109</v>
      </c>
      <c r="E1649" t="s">
        <v>101</v>
      </c>
      <c r="F1649" t="s">
        <v>102</v>
      </c>
      <c r="G1649">
        <v>0</v>
      </c>
      <c r="H1649">
        <v>2E+20</v>
      </c>
      <c r="I1649">
        <v>0</v>
      </c>
      <c r="J1649">
        <v>0</v>
      </c>
      <c r="K1649">
        <v>0</v>
      </c>
      <c r="L1649">
        <v>0</v>
      </c>
      <c r="M164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649" s="5" cm="1">
        <f t="array" ref="N1649">MAX(IF((ProjectInfoTable[ProjectName]=ContinuousStatsTable[[#This Row],[ProjectName]]),(ProjectInfoTable[ProjectName]=ContinuousStatsTable[[#This Row],[ProjectName]])*ProjectInfoTable[NumberOfReplications]))</f>
        <v>40</v>
      </c>
      <c r="O1649" s="5" cm="1">
        <f t="array" ref="O1649">IFERROR(AVERAGE(IF((ContinuousStatsTable[GroupByKey]=ContinuousStatsTable[[#This Row],[GroupByKey]]),(ContinuousStatsTable[GroupByKey]=ContinuousStatsTable[[#This Row],[GroupByKey]])*ContinuousStatsTable[Average])),0)</f>
        <v>0</v>
      </c>
      <c r="P1649" s="5" cm="1">
        <f t="array" ref="P1649">IFERROR(_xlfn.STDEV.S(IF((ContinuousStatsTable[GroupByKey]=ContinuousStatsTable[[#This Row],[GroupByKey]]),(ContinuousStatsTable[GroupByKey]=ContinuousStatsTable[[#This Row],[GroupByKey]])*ContinuousStatsTable[Average])),0)</f>
        <v>0</v>
      </c>
      <c r="Q1649" s="5" cm="1">
        <f t="array" ref="Q1649">MAX(IF((ProjectInfoTable[ProjectName]=ContinuousStatsTable[[#This Row],[ProjectName]]),(ProjectInfoTable[ProjectName]=ContinuousStatsTable[[#This Row],[ProjectName]])*ProjectInfoTable[ConfidenceInterval]))</f>
        <v>0.95</v>
      </c>
      <c r="R1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9" s="5" cm="1">
        <f t="array" ref="S1649">MIN(IF((ContinuousStatsTable[GroupByKey]=ContinuousStatsTable[[#This Row],[GroupByKey]]),(ContinuousStatsTable[GroupByKey]=ContinuousStatsTable[[#This Row],[GroupByKey]])*ContinuousStatsTable[Average]))</f>
        <v>0</v>
      </c>
      <c r="T1649" s="5" cm="1">
        <f t="array" ref="T1649">MAX(IF((ContinuousStatsTable[GroupByKey]=ContinuousStatsTable[[#This Row],[GroupByKey]]),(ContinuousStatsTable[GroupByKey]=ContinuousStatsTable[[#This Row],[GroupByKey]])*ContinuousStatsTable[Average]))</f>
        <v>0</v>
      </c>
      <c r="U1649" s="5">
        <f>IF((ContinuousStatsTable[[#This Row],[RepsRequested]]&gt;1),ContinuousStatsTable[[#This Row],[HalfWidth]],ContinuousStatsTable[[#This Row],[BatchMeansHalfWidth]])</f>
        <v>0</v>
      </c>
    </row>
    <row r="1650" spans="1:21" x14ac:dyDescent="0.35">
      <c r="A1650" t="s">
        <v>68</v>
      </c>
      <c r="B1650" t="s">
        <v>70</v>
      </c>
      <c r="C1650">
        <v>37</v>
      </c>
      <c r="D1650" t="s">
        <v>109</v>
      </c>
      <c r="E1650" t="s">
        <v>103</v>
      </c>
      <c r="F1650" t="s">
        <v>102</v>
      </c>
      <c r="G1650">
        <v>0</v>
      </c>
      <c r="H1650">
        <v>2E+20</v>
      </c>
      <c r="I1650">
        <v>0</v>
      </c>
      <c r="J1650">
        <v>0</v>
      </c>
      <c r="K1650">
        <v>0</v>
      </c>
      <c r="L1650">
        <v>0</v>
      </c>
      <c r="M165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650" s="5" cm="1">
        <f t="array" ref="N1650">MAX(IF((ProjectInfoTable[ProjectName]=ContinuousStatsTable[[#This Row],[ProjectName]]),(ProjectInfoTable[ProjectName]=ContinuousStatsTable[[#This Row],[ProjectName]])*ProjectInfoTable[NumberOfReplications]))</f>
        <v>40</v>
      </c>
      <c r="O1650" s="5" cm="1">
        <f t="array" ref="O1650">IFERROR(AVERAGE(IF((ContinuousStatsTable[GroupByKey]=ContinuousStatsTable[[#This Row],[GroupByKey]]),(ContinuousStatsTable[GroupByKey]=ContinuousStatsTable[[#This Row],[GroupByKey]])*ContinuousStatsTable[Average])),0)</f>
        <v>0</v>
      </c>
      <c r="P1650" s="5" cm="1">
        <f t="array" ref="P1650">IFERROR(_xlfn.STDEV.S(IF((ContinuousStatsTable[GroupByKey]=ContinuousStatsTable[[#This Row],[GroupByKey]]),(ContinuousStatsTable[GroupByKey]=ContinuousStatsTable[[#This Row],[GroupByKey]])*ContinuousStatsTable[Average])),0)</f>
        <v>0</v>
      </c>
      <c r="Q1650" s="5" cm="1">
        <f t="array" ref="Q1650">MAX(IF((ProjectInfoTable[ProjectName]=ContinuousStatsTable[[#This Row],[ProjectName]]),(ProjectInfoTable[ProjectName]=ContinuousStatsTable[[#This Row],[ProjectName]])*ProjectInfoTable[ConfidenceInterval]))</f>
        <v>0.95</v>
      </c>
      <c r="R1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0" s="5" cm="1">
        <f t="array" ref="S1650">MIN(IF((ContinuousStatsTable[GroupByKey]=ContinuousStatsTable[[#This Row],[GroupByKey]]),(ContinuousStatsTable[GroupByKey]=ContinuousStatsTable[[#This Row],[GroupByKey]])*ContinuousStatsTable[Average]))</f>
        <v>0</v>
      </c>
      <c r="T1650" s="5" cm="1">
        <f t="array" ref="T1650">MAX(IF((ContinuousStatsTable[GroupByKey]=ContinuousStatsTable[[#This Row],[GroupByKey]]),(ContinuousStatsTable[GroupByKey]=ContinuousStatsTable[[#This Row],[GroupByKey]])*ContinuousStatsTable[Average]))</f>
        <v>0</v>
      </c>
      <c r="U1650" s="5">
        <f>IF((ContinuousStatsTable[[#This Row],[RepsRequested]]&gt;1),ContinuousStatsTable[[#This Row],[HalfWidth]],ContinuousStatsTable[[#This Row],[BatchMeansHalfWidth]])</f>
        <v>0</v>
      </c>
    </row>
    <row r="1651" spans="1:21" x14ac:dyDescent="0.35">
      <c r="A1651" t="s">
        <v>68</v>
      </c>
      <c r="B1651" t="s">
        <v>70</v>
      </c>
      <c r="C1651">
        <v>37</v>
      </c>
      <c r="D1651" t="s">
        <v>109</v>
      </c>
      <c r="E1651" t="s">
        <v>104</v>
      </c>
      <c r="F1651" t="s">
        <v>102</v>
      </c>
      <c r="G1651">
        <v>1</v>
      </c>
      <c r="H1651">
        <v>2E+20</v>
      </c>
      <c r="I1651">
        <v>1</v>
      </c>
      <c r="J1651">
        <v>1</v>
      </c>
      <c r="K1651">
        <v>1</v>
      </c>
      <c r="L1651">
        <v>0</v>
      </c>
      <c r="M165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651" s="5" cm="1">
        <f t="array" ref="N1651">MAX(IF((ProjectInfoTable[ProjectName]=ContinuousStatsTable[[#This Row],[ProjectName]]),(ProjectInfoTable[ProjectName]=ContinuousStatsTable[[#This Row],[ProjectName]])*ProjectInfoTable[NumberOfReplications]))</f>
        <v>40</v>
      </c>
      <c r="O1651" s="5" cm="1">
        <f t="array" ref="O1651">IFERROR(AVERAGE(IF((ContinuousStatsTable[GroupByKey]=ContinuousStatsTable[[#This Row],[GroupByKey]]),(ContinuousStatsTable[GroupByKey]=ContinuousStatsTable[[#This Row],[GroupByKey]])*ContinuousStatsTable[Average])),0)</f>
        <v>1</v>
      </c>
      <c r="P1651" s="5" cm="1">
        <f t="array" ref="P1651">IFERROR(_xlfn.STDEV.S(IF((ContinuousStatsTable[GroupByKey]=ContinuousStatsTable[[#This Row],[GroupByKey]]),(ContinuousStatsTable[GroupByKey]=ContinuousStatsTable[[#This Row],[GroupByKey]])*ContinuousStatsTable[Average])),0)</f>
        <v>0</v>
      </c>
      <c r="Q1651" s="5" cm="1">
        <f t="array" ref="Q1651">MAX(IF((ProjectInfoTable[ProjectName]=ContinuousStatsTable[[#This Row],[ProjectName]]),(ProjectInfoTable[ProjectName]=ContinuousStatsTable[[#This Row],[ProjectName]])*ProjectInfoTable[ConfidenceInterval]))</f>
        <v>0.95</v>
      </c>
      <c r="R1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1" s="5" cm="1">
        <f t="array" ref="S1651">MIN(IF((ContinuousStatsTable[GroupByKey]=ContinuousStatsTable[[#This Row],[GroupByKey]]),(ContinuousStatsTable[GroupByKey]=ContinuousStatsTable[[#This Row],[GroupByKey]])*ContinuousStatsTable[Average]))</f>
        <v>1</v>
      </c>
      <c r="T1651" s="5" cm="1">
        <f t="array" ref="T1651">MAX(IF((ContinuousStatsTable[GroupByKey]=ContinuousStatsTable[[#This Row],[GroupByKey]]),(ContinuousStatsTable[GroupByKey]=ContinuousStatsTable[[#This Row],[GroupByKey]])*ContinuousStatsTable[Average]))</f>
        <v>1</v>
      </c>
      <c r="U1651" s="5">
        <f>IF((ContinuousStatsTable[[#This Row],[RepsRequested]]&gt;1),ContinuousStatsTable[[#This Row],[HalfWidth]],ContinuousStatsTable[[#This Row],[BatchMeansHalfWidth]])</f>
        <v>0</v>
      </c>
    </row>
    <row r="1652" spans="1:21" x14ac:dyDescent="0.35">
      <c r="A1652" t="s">
        <v>68</v>
      </c>
      <c r="B1652" t="s">
        <v>70</v>
      </c>
      <c r="C1652">
        <v>37</v>
      </c>
      <c r="D1652" t="s">
        <v>110</v>
      </c>
      <c r="E1652" t="s">
        <v>101</v>
      </c>
      <c r="F1652" t="s">
        <v>102</v>
      </c>
      <c r="G1652">
        <v>0</v>
      </c>
      <c r="H1652">
        <v>2E+20</v>
      </c>
      <c r="I1652">
        <v>0</v>
      </c>
      <c r="J1652">
        <v>0</v>
      </c>
      <c r="K1652">
        <v>0</v>
      </c>
      <c r="L1652">
        <v>0</v>
      </c>
      <c r="M165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652" s="5" cm="1">
        <f t="array" ref="N1652">MAX(IF((ProjectInfoTable[ProjectName]=ContinuousStatsTable[[#This Row],[ProjectName]]),(ProjectInfoTable[ProjectName]=ContinuousStatsTable[[#This Row],[ProjectName]])*ProjectInfoTable[NumberOfReplications]))</f>
        <v>40</v>
      </c>
      <c r="O1652" s="5" cm="1">
        <f t="array" ref="O1652">IFERROR(AVERAGE(IF((ContinuousStatsTable[GroupByKey]=ContinuousStatsTable[[#This Row],[GroupByKey]]),(ContinuousStatsTable[GroupByKey]=ContinuousStatsTable[[#This Row],[GroupByKey]])*ContinuousStatsTable[Average])),0)</f>
        <v>0</v>
      </c>
      <c r="P1652" s="5" cm="1">
        <f t="array" ref="P1652">IFERROR(_xlfn.STDEV.S(IF((ContinuousStatsTable[GroupByKey]=ContinuousStatsTable[[#This Row],[GroupByKey]]),(ContinuousStatsTable[GroupByKey]=ContinuousStatsTable[[#This Row],[GroupByKey]])*ContinuousStatsTable[Average])),0)</f>
        <v>0</v>
      </c>
      <c r="Q1652" s="5" cm="1">
        <f t="array" ref="Q1652">MAX(IF((ProjectInfoTable[ProjectName]=ContinuousStatsTable[[#This Row],[ProjectName]]),(ProjectInfoTable[ProjectName]=ContinuousStatsTable[[#This Row],[ProjectName]])*ProjectInfoTable[ConfidenceInterval]))</f>
        <v>0.95</v>
      </c>
      <c r="R16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2" s="5" cm="1">
        <f t="array" ref="S1652">MIN(IF((ContinuousStatsTable[GroupByKey]=ContinuousStatsTable[[#This Row],[GroupByKey]]),(ContinuousStatsTable[GroupByKey]=ContinuousStatsTable[[#This Row],[GroupByKey]])*ContinuousStatsTable[Average]))</f>
        <v>0</v>
      </c>
      <c r="T1652" s="5" cm="1">
        <f t="array" ref="T1652">MAX(IF((ContinuousStatsTable[GroupByKey]=ContinuousStatsTable[[#This Row],[GroupByKey]]),(ContinuousStatsTable[GroupByKey]=ContinuousStatsTable[[#This Row],[GroupByKey]])*ContinuousStatsTable[Average]))</f>
        <v>0</v>
      </c>
      <c r="U1652" s="5">
        <f>IF((ContinuousStatsTable[[#This Row],[RepsRequested]]&gt;1),ContinuousStatsTable[[#This Row],[HalfWidth]],ContinuousStatsTable[[#This Row],[BatchMeansHalfWidth]])</f>
        <v>0</v>
      </c>
    </row>
    <row r="1653" spans="1:21" x14ac:dyDescent="0.35">
      <c r="A1653" t="s">
        <v>68</v>
      </c>
      <c r="B1653" t="s">
        <v>70</v>
      </c>
      <c r="C1653">
        <v>37</v>
      </c>
      <c r="D1653" t="s">
        <v>110</v>
      </c>
      <c r="E1653" t="s">
        <v>103</v>
      </c>
      <c r="F1653" t="s">
        <v>102</v>
      </c>
      <c r="G1653">
        <v>0</v>
      </c>
      <c r="H1653">
        <v>2E+20</v>
      </c>
      <c r="I1653">
        <v>0</v>
      </c>
      <c r="J1653">
        <v>0</v>
      </c>
      <c r="K1653">
        <v>0</v>
      </c>
      <c r="L1653">
        <v>0</v>
      </c>
      <c r="M165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653" s="5" cm="1">
        <f t="array" ref="N1653">MAX(IF((ProjectInfoTable[ProjectName]=ContinuousStatsTable[[#This Row],[ProjectName]]),(ProjectInfoTable[ProjectName]=ContinuousStatsTable[[#This Row],[ProjectName]])*ProjectInfoTable[NumberOfReplications]))</f>
        <v>40</v>
      </c>
      <c r="O1653" s="5" cm="1">
        <f t="array" ref="O1653">IFERROR(AVERAGE(IF((ContinuousStatsTable[GroupByKey]=ContinuousStatsTable[[#This Row],[GroupByKey]]),(ContinuousStatsTable[GroupByKey]=ContinuousStatsTable[[#This Row],[GroupByKey]])*ContinuousStatsTable[Average])),0)</f>
        <v>0</v>
      </c>
      <c r="P1653" s="5" cm="1">
        <f t="array" ref="P1653">IFERROR(_xlfn.STDEV.S(IF((ContinuousStatsTable[GroupByKey]=ContinuousStatsTable[[#This Row],[GroupByKey]]),(ContinuousStatsTable[GroupByKey]=ContinuousStatsTable[[#This Row],[GroupByKey]])*ContinuousStatsTable[Average])),0)</f>
        <v>0</v>
      </c>
      <c r="Q1653" s="5" cm="1">
        <f t="array" ref="Q1653">MAX(IF((ProjectInfoTable[ProjectName]=ContinuousStatsTable[[#This Row],[ProjectName]]),(ProjectInfoTable[ProjectName]=ContinuousStatsTable[[#This Row],[ProjectName]])*ProjectInfoTable[ConfidenceInterval]))</f>
        <v>0.95</v>
      </c>
      <c r="R16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3" s="5" cm="1">
        <f t="array" ref="S1653">MIN(IF((ContinuousStatsTable[GroupByKey]=ContinuousStatsTable[[#This Row],[GroupByKey]]),(ContinuousStatsTable[GroupByKey]=ContinuousStatsTable[[#This Row],[GroupByKey]])*ContinuousStatsTable[Average]))</f>
        <v>0</v>
      </c>
      <c r="T1653" s="5" cm="1">
        <f t="array" ref="T1653">MAX(IF((ContinuousStatsTable[GroupByKey]=ContinuousStatsTable[[#This Row],[GroupByKey]]),(ContinuousStatsTable[GroupByKey]=ContinuousStatsTable[[#This Row],[GroupByKey]])*ContinuousStatsTable[Average]))</f>
        <v>0</v>
      </c>
      <c r="U1653" s="5">
        <f>IF((ContinuousStatsTable[[#This Row],[RepsRequested]]&gt;1),ContinuousStatsTable[[#This Row],[HalfWidth]],ContinuousStatsTable[[#This Row],[BatchMeansHalfWidth]])</f>
        <v>0</v>
      </c>
    </row>
    <row r="1654" spans="1:21" x14ac:dyDescent="0.35">
      <c r="A1654" t="s">
        <v>68</v>
      </c>
      <c r="B1654" t="s">
        <v>70</v>
      </c>
      <c r="C1654">
        <v>37</v>
      </c>
      <c r="D1654" t="s">
        <v>110</v>
      </c>
      <c r="E1654" t="s">
        <v>104</v>
      </c>
      <c r="F1654" t="s">
        <v>102</v>
      </c>
      <c r="G1654">
        <v>1</v>
      </c>
      <c r="H1654">
        <v>2E+20</v>
      </c>
      <c r="I1654">
        <v>1</v>
      </c>
      <c r="J1654">
        <v>1</v>
      </c>
      <c r="K1654">
        <v>1</v>
      </c>
      <c r="L1654">
        <v>0</v>
      </c>
      <c r="M165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654" s="5" cm="1">
        <f t="array" ref="N1654">MAX(IF((ProjectInfoTable[ProjectName]=ContinuousStatsTable[[#This Row],[ProjectName]]),(ProjectInfoTable[ProjectName]=ContinuousStatsTable[[#This Row],[ProjectName]])*ProjectInfoTable[NumberOfReplications]))</f>
        <v>40</v>
      </c>
      <c r="O1654" s="5" cm="1">
        <f t="array" ref="O1654">IFERROR(AVERAGE(IF((ContinuousStatsTable[GroupByKey]=ContinuousStatsTable[[#This Row],[GroupByKey]]),(ContinuousStatsTable[GroupByKey]=ContinuousStatsTable[[#This Row],[GroupByKey]])*ContinuousStatsTable[Average])),0)</f>
        <v>1</v>
      </c>
      <c r="P1654" s="5" cm="1">
        <f t="array" ref="P1654">IFERROR(_xlfn.STDEV.S(IF((ContinuousStatsTable[GroupByKey]=ContinuousStatsTable[[#This Row],[GroupByKey]]),(ContinuousStatsTable[GroupByKey]=ContinuousStatsTable[[#This Row],[GroupByKey]])*ContinuousStatsTable[Average])),0)</f>
        <v>0</v>
      </c>
      <c r="Q1654" s="5" cm="1">
        <f t="array" ref="Q1654">MAX(IF((ProjectInfoTable[ProjectName]=ContinuousStatsTable[[#This Row],[ProjectName]]),(ProjectInfoTable[ProjectName]=ContinuousStatsTable[[#This Row],[ProjectName]])*ProjectInfoTable[ConfidenceInterval]))</f>
        <v>0.95</v>
      </c>
      <c r="R16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4" s="5" cm="1">
        <f t="array" ref="S1654">MIN(IF((ContinuousStatsTable[GroupByKey]=ContinuousStatsTable[[#This Row],[GroupByKey]]),(ContinuousStatsTable[GroupByKey]=ContinuousStatsTable[[#This Row],[GroupByKey]])*ContinuousStatsTable[Average]))</f>
        <v>1</v>
      </c>
      <c r="T1654" s="5" cm="1">
        <f t="array" ref="T1654">MAX(IF((ContinuousStatsTable[GroupByKey]=ContinuousStatsTable[[#This Row],[GroupByKey]]),(ContinuousStatsTable[GroupByKey]=ContinuousStatsTable[[#This Row],[GroupByKey]])*ContinuousStatsTable[Average]))</f>
        <v>1</v>
      </c>
      <c r="U1654" s="5">
        <f>IF((ContinuousStatsTable[[#This Row],[RepsRequested]]&gt;1),ContinuousStatsTable[[#This Row],[HalfWidth]],ContinuousStatsTable[[#This Row],[BatchMeansHalfWidth]])</f>
        <v>0</v>
      </c>
    </row>
    <row r="1655" spans="1:21" x14ac:dyDescent="0.35">
      <c r="A1655" t="s">
        <v>68</v>
      </c>
      <c r="B1655" t="s">
        <v>70</v>
      </c>
      <c r="C1655">
        <v>37</v>
      </c>
      <c r="D1655" t="s">
        <v>111</v>
      </c>
      <c r="E1655" t="s">
        <v>101</v>
      </c>
      <c r="F1655" t="s">
        <v>102</v>
      </c>
      <c r="G1655">
        <v>0</v>
      </c>
      <c r="H1655">
        <v>2E+20</v>
      </c>
      <c r="I1655">
        <v>0</v>
      </c>
      <c r="J1655">
        <v>0</v>
      </c>
      <c r="K1655">
        <v>0</v>
      </c>
      <c r="L1655">
        <v>0</v>
      </c>
      <c r="M165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655" s="5" cm="1">
        <f t="array" ref="N1655">MAX(IF((ProjectInfoTable[ProjectName]=ContinuousStatsTable[[#This Row],[ProjectName]]),(ProjectInfoTable[ProjectName]=ContinuousStatsTable[[#This Row],[ProjectName]])*ProjectInfoTable[NumberOfReplications]))</f>
        <v>40</v>
      </c>
      <c r="O1655" s="5" cm="1">
        <f t="array" ref="O1655">IFERROR(AVERAGE(IF((ContinuousStatsTable[GroupByKey]=ContinuousStatsTable[[#This Row],[GroupByKey]]),(ContinuousStatsTable[GroupByKey]=ContinuousStatsTable[[#This Row],[GroupByKey]])*ContinuousStatsTable[Average])),0)</f>
        <v>0</v>
      </c>
      <c r="P1655" s="5" cm="1">
        <f t="array" ref="P1655">IFERROR(_xlfn.STDEV.S(IF((ContinuousStatsTable[GroupByKey]=ContinuousStatsTable[[#This Row],[GroupByKey]]),(ContinuousStatsTable[GroupByKey]=ContinuousStatsTable[[#This Row],[GroupByKey]])*ContinuousStatsTable[Average])),0)</f>
        <v>0</v>
      </c>
      <c r="Q1655" s="5" cm="1">
        <f t="array" ref="Q1655">MAX(IF((ProjectInfoTable[ProjectName]=ContinuousStatsTable[[#This Row],[ProjectName]]),(ProjectInfoTable[ProjectName]=ContinuousStatsTable[[#This Row],[ProjectName]])*ProjectInfoTable[ConfidenceInterval]))</f>
        <v>0.95</v>
      </c>
      <c r="R16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5" s="5" cm="1">
        <f t="array" ref="S1655">MIN(IF((ContinuousStatsTable[GroupByKey]=ContinuousStatsTable[[#This Row],[GroupByKey]]),(ContinuousStatsTable[GroupByKey]=ContinuousStatsTable[[#This Row],[GroupByKey]])*ContinuousStatsTable[Average]))</f>
        <v>0</v>
      </c>
      <c r="T1655" s="5" cm="1">
        <f t="array" ref="T1655">MAX(IF((ContinuousStatsTable[GroupByKey]=ContinuousStatsTable[[#This Row],[GroupByKey]]),(ContinuousStatsTable[GroupByKey]=ContinuousStatsTable[[#This Row],[GroupByKey]])*ContinuousStatsTable[Average]))</f>
        <v>0</v>
      </c>
      <c r="U1655" s="5">
        <f>IF((ContinuousStatsTable[[#This Row],[RepsRequested]]&gt;1),ContinuousStatsTable[[#This Row],[HalfWidth]],ContinuousStatsTable[[#This Row],[BatchMeansHalfWidth]])</f>
        <v>0</v>
      </c>
    </row>
    <row r="1656" spans="1:21" x14ac:dyDescent="0.35">
      <c r="A1656" t="s">
        <v>68</v>
      </c>
      <c r="B1656" t="s">
        <v>70</v>
      </c>
      <c r="C1656">
        <v>37</v>
      </c>
      <c r="D1656" t="s">
        <v>111</v>
      </c>
      <c r="E1656" t="s">
        <v>103</v>
      </c>
      <c r="F1656" t="s">
        <v>102</v>
      </c>
      <c r="G1656">
        <v>0</v>
      </c>
      <c r="H1656">
        <v>2E+20</v>
      </c>
      <c r="I1656">
        <v>0</v>
      </c>
      <c r="J1656">
        <v>0</v>
      </c>
      <c r="K1656">
        <v>0</v>
      </c>
      <c r="L1656">
        <v>0</v>
      </c>
      <c r="M165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656" s="5" cm="1">
        <f t="array" ref="N1656">MAX(IF((ProjectInfoTable[ProjectName]=ContinuousStatsTable[[#This Row],[ProjectName]]),(ProjectInfoTable[ProjectName]=ContinuousStatsTable[[#This Row],[ProjectName]])*ProjectInfoTable[NumberOfReplications]))</f>
        <v>40</v>
      </c>
      <c r="O1656" s="5" cm="1">
        <f t="array" ref="O1656">IFERROR(AVERAGE(IF((ContinuousStatsTable[GroupByKey]=ContinuousStatsTable[[#This Row],[GroupByKey]]),(ContinuousStatsTable[GroupByKey]=ContinuousStatsTable[[#This Row],[GroupByKey]])*ContinuousStatsTable[Average])),0)</f>
        <v>0</v>
      </c>
      <c r="P1656" s="5" cm="1">
        <f t="array" ref="P1656">IFERROR(_xlfn.STDEV.S(IF((ContinuousStatsTable[GroupByKey]=ContinuousStatsTable[[#This Row],[GroupByKey]]),(ContinuousStatsTable[GroupByKey]=ContinuousStatsTable[[#This Row],[GroupByKey]])*ContinuousStatsTable[Average])),0)</f>
        <v>0</v>
      </c>
      <c r="Q1656" s="5" cm="1">
        <f t="array" ref="Q1656">MAX(IF((ProjectInfoTable[ProjectName]=ContinuousStatsTable[[#This Row],[ProjectName]]),(ProjectInfoTable[ProjectName]=ContinuousStatsTable[[#This Row],[ProjectName]])*ProjectInfoTable[ConfidenceInterval]))</f>
        <v>0.95</v>
      </c>
      <c r="R16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6" s="5" cm="1">
        <f t="array" ref="S1656">MIN(IF((ContinuousStatsTable[GroupByKey]=ContinuousStatsTable[[#This Row],[GroupByKey]]),(ContinuousStatsTable[GroupByKey]=ContinuousStatsTable[[#This Row],[GroupByKey]])*ContinuousStatsTable[Average]))</f>
        <v>0</v>
      </c>
      <c r="T1656" s="5" cm="1">
        <f t="array" ref="T1656">MAX(IF((ContinuousStatsTable[GroupByKey]=ContinuousStatsTable[[#This Row],[GroupByKey]]),(ContinuousStatsTable[GroupByKey]=ContinuousStatsTable[[#This Row],[GroupByKey]])*ContinuousStatsTable[Average]))</f>
        <v>0</v>
      </c>
      <c r="U1656" s="5">
        <f>IF((ContinuousStatsTable[[#This Row],[RepsRequested]]&gt;1),ContinuousStatsTable[[#This Row],[HalfWidth]],ContinuousStatsTable[[#This Row],[BatchMeansHalfWidth]])</f>
        <v>0</v>
      </c>
    </row>
    <row r="1657" spans="1:21" x14ac:dyDescent="0.35">
      <c r="A1657" t="s">
        <v>68</v>
      </c>
      <c r="B1657" t="s">
        <v>70</v>
      </c>
      <c r="C1657">
        <v>37</v>
      </c>
      <c r="D1657" t="s">
        <v>111</v>
      </c>
      <c r="E1657" t="s">
        <v>104</v>
      </c>
      <c r="F1657" t="s">
        <v>102</v>
      </c>
      <c r="G1657">
        <v>3</v>
      </c>
      <c r="H1657">
        <v>2E+20</v>
      </c>
      <c r="I1657">
        <v>3</v>
      </c>
      <c r="J1657">
        <v>3</v>
      </c>
      <c r="K1657">
        <v>3</v>
      </c>
      <c r="L1657">
        <v>0</v>
      </c>
      <c r="M165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657" s="5" cm="1">
        <f t="array" ref="N1657">MAX(IF((ProjectInfoTable[ProjectName]=ContinuousStatsTable[[#This Row],[ProjectName]]),(ProjectInfoTable[ProjectName]=ContinuousStatsTable[[#This Row],[ProjectName]])*ProjectInfoTable[NumberOfReplications]))</f>
        <v>40</v>
      </c>
      <c r="O1657" s="5" cm="1">
        <f t="array" ref="O1657">IFERROR(AVERAGE(IF((ContinuousStatsTable[GroupByKey]=ContinuousStatsTable[[#This Row],[GroupByKey]]),(ContinuousStatsTable[GroupByKey]=ContinuousStatsTable[[#This Row],[GroupByKey]])*ContinuousStatsTable[Average])),0)</f>
        <v>3</v>
      </c>
      <c r="P1657" s="5" cm="1">
        <f t="array" ref="P1657">IFERROR(_xlfn.STDEV.S(IF((ContinuousStatsTable[GroupByKey]=ContinuousStatsTable[[#This Row],[GroupByKey]]),(ContinuousStatsTable[GroupByKey]=ContinuousStatsTable[[#This Row],[GroupByKey]])*ContinuousStatsTable[Average])),0)</f>
        <v>0</v>
      </c>
      <c r="Q1657" s="5" cm="1">
        <f t="array" ref="Q1657">MAX(IF((ProjectInfoTable[ProjectName]=ContinuousStatsTable[[#This Row],[ProjectName]]),(ProjectInfoTable[ProjectName]=ContinuousStatsTable[[#This Row],[ProjectName]])*ProjectInfoTable[ConfidenceInterval]))</f>
        <v>0.95</v>
      </c>
      <c r="R16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7" s="5" cm="1">
        <f t="array" ref="S1657">MIN(IF((ContinuousStatsTable[GroupByKey]=ContinuousStatsTable[[#This Row],[GroupByKey]]),(ContinuousStatsTable[GroupByKey]=ContinuousStatsTable[[#This Row],[GroupByKey]])*ContinuousStatsTable[Average]))</f>
        <v>3</v>
      </c>
      <c r="T1657" s="5" cm="1">
        <f t="array" ref="T1657">MAX(IF((ContinuousStatsTable[GroupByKey]=ContinuousStatsTable[[#This Row],[GroupByKey]]),(ContinuousStatsTable[GroupByKey]=ContinuousStatsTable[[#This Row],[GroupByKey]])*ContinuousStatsTable[Average]))</f>
        <v>3</v>
      </c>
      <c r="U1657" s="5">
        <f>IF((ContinuousStatsTable[[#This Row],[RepsRequested]]&gt;1),ContinuousStatsTable[[#This Row],[HalfWidth]],ContinuousStatsTable[[#This Row],[BatchMeansHalfWidth]])</f>
        <v>0</v>
      </c>
    </row>
    <row r="1658" spans="1:21" x14ac:dyDescent="0.35">
      <c r="A1658" t="s">
        <v>68</v>
      </c>
      <c r="B1658" t="s">
        <v>70</v>
      </c>
      <c r="C1658">
        <v>37</v>
      </c>
      <c r="D1658" t="s">
        <v>112</v>
      </c>
      <c r="E1658" t="s">
        <v>101</v>
      </c>
      <c r="F1658" t="s">
        <v>102</v>
      </c>
      <c r="G1658">
        <v>0.10279176992683201</v>
      </c>
      <c r="H1658">
        <v>2E+20</v>
      </c>
      <c r="I1658">
        <v>0</v>
      </c>
      <c r="J1658">
        <v>1</v>
      </c>
      <c r="K1658">
        <v>0</v>
      </c>
      <c r="L1658">
        <v>0</v>
      </c>
      <c r="M165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658" s="5" cm="1">
        <f t="array" ref="N1658">MAX(IF((ProjectInfoTable[ProjectName]=ContinuousStatsTable[[#This Row],[ProjectName]]),(ProjectInfoTable[ProjectName]=ContinuousStatsTable[[#This Row],[ProjectName]])*ProjectInfoTable[NumberOfReplications]))</f>
        <v>40</v>
      </c>
      <c r="O1658" s="5" cm="1">
        <f t="array" ref="O165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658" s="5" cm="1">
        <f t="array" ref="P165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658" s="5" cm="1">
        <f t="array" ref="Q1658">MAX(IF((ProjectInfoTable[ProjectName]=ContinuousStatsTable[[#This Row],[ProjectName]]),(ProjectInfoTable[ProjectName]=ContinuousStatsTable[[#This Row],[ProjectName]])*ProjectInfoTable[ConfidenceInterval]))</f>
        <v>0.95</v>
      </c>
      <c r="R16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658" s="5" cm="1">
        <f t="array" ref="S1658">MIN(IF((ContinuousStatsTable[GroupByKey]=ContinuousStatsTable[[#This Row],[GroupByKey]]),(ContinuousStatsTable[GroupByKey]=ContinuousStatsTable[[#This Row],[GroupByKey]])*ContinuousStatsTable[Average]))</f>
        <v>2.6917362930432401E-2</v>
      </c>
      <c r="T1658" s="5" cm="1">
        <f t="array" ref="T1658">MAX(IF((ContinuousStatsTable[GroupByKey]=ContinuousStatsTable[[#This Row],[GroupByKey]]),(ContinuousStatsTable[GroupByKey]=ContinuousStatsTable[[#This Row],[GroupByKey]])*ContinuousStatsTable[Average]))</f>
        <v>0.16976135707510301</v>
      </c>
      <c r="U1658" s="5">
        <f>IF((ContinuousStatsTable[[#This Row],[RepsRequested]]&gt;1),ContinuousStatsTable[[#This Row],[HalfWidth]],ContinuousStatsTable[[#This Row],[BatchMeansHalfWidth]])</f>
        <v>9.6705244070255485E-3</v>
      </c>
    </row>
    <row r="1659" spans="1:21" x14ac:dyDescent="0.35">
      <c r="A1659" t="s">
        <v>68</v>
      </c>
      <c r="B1659" t="s">
        <v>70</v>
      </c>
      <c r="C1659">
        <v>37</v>
      </c>
      <c r="D1659" t="s">
        <v>112</v>
      </c>
      <c r="E1659" t="s">
        <v>103</v>
      </c>
      <c r="F1659" t="s">
        <v>102</v>
      </c>
      <c r="G1659">
        <v>4.11417377200058</v>
      </c>
      <c r="H1659">
        <v>2E+20</v>
      </c>
      <c r="I1659">
        <v>0</v>
      </c>
      <c r="J1659">
        <v>22</v>
      </c>
      <c r="K1659">
        <v>0</v>
      </c>
      <c r="L1659">
        <v>0</v>
      </c>
      <c r="M165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659" s="5" cm="1">
        <f t="array" ref="N1659">MAX(IF((ProjectInfoTable[ProjectName]=ContinuousStatsTable[[#This Row],[ProjectName]]),(ProjectInfoTable[ProjectName]=ContinuousStatsTable[[#This Row],[ProjectName]])*ProjectInfoTable[NumberOfReplications]))</f>
        <v>40</v>
      </c>
      <c r="O1659" s="5" cm="1">
        <f t="array" ref="O165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659" s="5" cm="1">
        <f t="array" ref="P165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659" s="5" cm="1">
        <f t="array" ref="Q1659">MAX(IF((ProjectInfoTable[ProjectName]=ContinuousStatsTable[[#This Row],[ProjectName]]),(ProjectInfoTable[ProjectName]=ContinuousStatsTable[[#This Row],[ProjectName]])*ProjectInfoTable[ConfidenceInterval]))</f>
        <v>0.95</v>
      </c>
      <c r="R16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659" s="5" cm="1">
        <f t="array" ref="S1659">MIN(IF((ContinuousStatsTable[GroupByKey]=ContinuousStatsTable[[#This Row],[GroupByKey]]),(ContinuousStatsTable[GroupByKey]=ContinuousStatsTable[[#This Row],[GroupByKey]])*ContinuousStatsTable[Average]))</f>
        <v>1.2588231451035701</v>
      </c>
      <c r="T1659" s="5" cm="1">
        <f t="array" ref="T1659">MAX(IF((ContinuousStatsTable[GroupByKey]=ContinuousStatsTable[[#This Row],[GroupByKey]]),(ContinuousStatsTable[GroupByKey]=ContinuousStatsTable[[#This Row],[GroupByKey]])*ContinuousStatsTable[Average]))</f>
        <v>4.9134925203039197</v>
      </c>
      <c r="U1659" s="5">
        <f>IF((ContinuousStatsTable[[#This Row],[RepsRequested]]&gt;1),ContinuousStatsTable[[#This Row],[HalfWidth]],ContinuousStatsTable[[#This Row],[BatchMeansHalfWidth]])</f>
        <v>0.23893952850585826</v>
      </c>
    </row>
    <row r="1660" spans="1:21" x14ac:dyDescent="0.35">
      <c r="A1660" t="s">
        <v>68</v>
      </c>
      <c r="B1660" t="s">
        <v>70</v>
      </c>
      <c r="C1660">
        <v>37</v>
      </c>
      <c r="D1660" t="s">
        <v>112</v>
      </c>
      <c r="E1660" t="s">
        <v>104</v>
      </c>
      <c r="F1660" t="s">
        <v>102</v>
      </c>
      <c r="G1660">
        <v>42.956282112628898</v>
      </c>
      <c r="H1660">
        <v>2E+20</v>
      </c>
      <c r="I1660">
        <v>0</v>
      </c>
      <c r="J1660">
        <v>48</v>
      </c>
      <c r="K1660">
        <v>48</v>
      </c>
      <c r="L1660">
        <v>0</v>
      </c>
      <c r="M166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660" s="5" cm="1">
        <f t="array" ref="N1660">MAX(IF((ProjectInfoTable[ProjectName]=ContinuousStatsTable[[#This Row],[ProjectName]]),(ProjectInfoTable[ProjectName]=ContinuousStatsTable[[#This Row],[ProjectName]])*ProjectInfoTable[NumberOfReplications]))</f>
        <v>40</v>
      </c>
      <c r="O1660" s="5" cm="1">
        <f t="array" ref="O166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660" s="5" cm="1">
        <f t="array" ref="P166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660" s="5" cm="1">
        <f t="array" ref="Q1660">MAX(IF((ProjectInfoTable[ProjectName]=ContinuousStatsTable[[#This Row],[ProjectName]]),(ProjectInfoTable[ProjectName]=ContinuousStatsTable[[#This Row],[ProjectName]])*ProjectInfoTable[ConfidenceInterval]))</f>
        <v>0.95</v>
      </c>
      <c r="R16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660" s="5" cm="1">
        <f t="array" ref="S1660">MIN(IF((ContinuousStatsTable[GroupByKey]=ContinuousStatsTable[[#This Row],[GroupByKey]]),(ContinuousStatsTable[GroupByKey]=ContinuousStatsTable[[#This Row],[GroupByKey]])*ContinuousStatsTable[Average]))</f>
        <v>39.319148936170201</v>
      </c>
      <c r="T1660" s="5" cm="1">
        <f t="array" ref="T1660">MAX(IF((ContinuousStatsTable[GroupByKey]=ContinuousStatsTable[[#This Row],[GroupByKey]]),(ContinuousStatsTable[GroupByKey]=ContinuousStatsTable[[#This Row],[GroupByKey]])*ContinuousStatsTable[Average]))</f>
        <v>43.914893617021299</v>
      </c>
      <c r="U1660" s="5">
        <f>IF((ContinuousStatsTable[[#This Row],[RepsRequested]]&gt;1),ContinuousStatsTable[[#This Row],[HalfWidth]],ContinuousStatsTable[[#This Row],[BatchMeansHalfWidth]])</f>
        <v>0.37377625497939559</v>
      </c>
    </row>
    <row r="1661" spans="1:21" x14ac:dyDescent="0.35">
      <c r="A1661" t="s">
        <v>68</v>
      </c>
      <c r="B1661" t="s">
        <v>70</v>
      </c>
      <c r="C1661">
        <v>37</v>
      </c>
      <c r="D1661" t="s">
        <v>113</v>
      </c>
      <c r="E1661" t="s">
        <v>101</v>
      </c>
      <c r="F1661" t="s">
        <v>102</v>
      </c>
      <c r="G1661">
        <v>3.0749733012880601E-2</v>
      </c>
      <c r="H1661">
        <v>9.5269544927499908E-3</v>
      </c>
      <c r="I1661">
        <v>0</v>
      </c>
      <c r="J1661">
        <v>0.52777777777777801</v>
      </c>
      <c r="K1661">
        <v>0</v>
      </c>
      <c r="L1661">
        <v>0</v>
      </c>
      <c r="M166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661" s="5" cm="1">
        <f t="array" ref="N1661">MAX(IF((ProjectInfoTable[ProjectName]=ContinuousStatsTable[[#This Row],[ProjectName]]),(ProjectInfoTable[ProjectName]=ContinuousStatsTable[[#This Row],[ProjectName]])*ProjectInfoTable[NumberOfReplications]))</f>
        <v>40</v>
      </c>
      <c r="O1661" s="5" cm="1">
        <f t="array" ref="O166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661" s="5" cm="1">
        <f t="array" ref="P166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661" s="5" cm="1">
        <f t="array" ref="Q1661">MAX(IF((ProjectInfoTable[ProjectName]=ContinuousStatsTable[[#This Row],[ProjectName]]),(ProjectInfoTable[ProjectName]=ContinuousStatsTable[[#This Row],[ProjectName]])*ProjectInfoTable[ConfidenceInterval]))</f>
        <v>0.95</v>
      </c>
      <c r="R16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661" s="5" cm="1">
        <f t="array" ref="S1661">MIN(IF((ContinuousStatsTable[GroupByKey]=ContinuousStatsTable[[#This Row],[GroupByKey]]),(ContinuousStatsTable[GroupByKey]=ContinuousStatsTable[[#This Row],[GroupByKey]])*ContinuousStatsTable[Average]))</f>
        <v>1.9285676078063401E-2</v>
      </c>
      <c r="T1661" s="5" cm="1">
        <f t="array" ref="T1661">MAX(IF((ContinuousStatsTable[GroupByKey]=ContinuousStatsTable[[#This Row],[GroupByKey]]),(ContinuousStatsTable[GroupByKey]=ContinuousStatsTable[[#This Row],[GroupByKey]])*ContinuousStatsTable[Average]))</f>
        <v>4.8625620211652898E-2</v>
      </c>
      <c r="U1661" s="5">
        <f>IF((ContinuousStatsTable[[#This Row],[RepsRequested]]&gt;1),ContinuousStatsTable[[#This Row],[HalfWidth]],ContinuousStatsTable[[#This Row],[BatchMeansHalfWidth]])</f>
        <v>2.3250169252848917E-3</v>
      </c>
    </row>
    <row r="1662" spans="1:21" x14ac:dyDescent="0.35">
      <c r="A1662" t="s">
        <v>68</v>
      </c>
      <c r="B1662" t="s">
        <v>70</v>
      </c>
      <c r="C1662">
        <v>37</v>
      </c>
      <c r="D1662" t="s">
        <v>113</v>
      </c>
      <c r="E1662" t="s">
        <v>103</v>
      </c>
      <c r="F1662" t="s">
        <v>102</v>
      </c>
      <c r="G1662">
        <v>1.1069903884637</v>
      </c>
      <c r="H1662">
        <v>0.34297036173899997</v>
      </c>
      <c r="I1662">
        <v>0</v>
      </c>
      <c r="J1662">
        <v>19</v>
      </c>
      <c r="K1662">
        <v>0</v>
      </c>
      <c r="L1662">
        <v>0</v>
      </c>
      <c r="M166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662" s="5" cm="1">
        <f t="array" ref="N1662">MAX(IF((ProjectInfoTable[ProjectName]=ContinuousStatsTable[[#This Row],[ProjectName]]),(ProjectInfoTable[ProjectName]=ContinuousStatsTable[[#This Row],[ProjectName]])*ProjectInfoTable[NumberOfReplications]))</f>
        <v>40</v>
      </c>
      <c r="O1662" s="5" cm="1">
        <f t="array" ref="O166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662" s="5" cm="1">
        <f t="array" ref="P166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662" s="5" cm="1">
        <f t="array" ref="Q1662">MAX(IF((ProjectInfoTable[ProjectName]=ContinuousStatsTable[[#This Row],[ProjectName]]),(ProjectInfoTable[ProjectName]=ContinuousStatsTable[[#This Row],[ProjectName]])*ProjectInfoTable[ConfidenceInterval]))</f>
        <v>0.95</v>
      </c>
      <c r="R16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662" s="5" cm="1">
        <f t="array" ref="S1662">MIN(IF((ContinuousStatsTable[GroupByKey]=ContinuousStatsTable[[#This Row],[GroupByKey]]),(ContinuousStatsTable[GroupByKey]=ContinuousStatsTable[[#This Row],[GroupByKey]])*ContinuousStatsTable[Average]))</f>
        <v>0.49501686695507002</v>
      </c>
      <c r="T1662" s="5" cm="1">
        <f t="array" ref="T1662">MAX(IF((ContinuousStatsTable[GroupByKey]=ContinuousStatsTable[[#This Row],[GroupByKey]]),(ContinuousStatsTable[GroupByKey]=ContinuousStatsTable[[#This Row],[GroupByKey]])*ContinuousStatsTable[Average]))</f>
        <v>1.34083283444468</v>
      </c>
      <c r="U1662" s="5">
        <f>IF((ContinuousStatsTable[[#This Row],[RepsRequested]]&gt;1),ContinuousStatsTable[[#This Row],[HalfWidth]],ContinuousStatsTable[[#This Row],[BatchMeansHalfWidth]])</f>
        <v>6.3703063430586918E-2</v>
      </c>
    </row>
    <row r="1663" spans="1:21" x14ac:dyDescent="0.35">
      <c r="A1663" t="s">
        <v>68</v>
      </c>
      <c r="B1663" t="s">
        <v>70</v>
      </c>
      <c r="C1663">
        <v>37</v>
      </c>
      <c r="D1663" t="s">
        <v>113</v>
      </c>
      <c r="E1663" t="s">
        <v>104</v>
      </c>
      <c r="F1663" t="s">
        <v>102</v>
      </c>
      <c r="G1663">
        <v>34.468085106383</v>
      </c>
      <c r="H1663">
        <v>2E+20</v>
      </c>
      <c r="I1663">
        <v>0</v>
      </c>
      <c r="J1663">
        <v>36</v>
      </c>
      <c r="K1663">
        <v>36</v>
      </c>
      <c r="L1663">
        <v>0</v>
      </c>
      <c r="M166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663" s="5" cm="1">
        <f t="array" ref="N1663">MAX(IF((ProjectInfoTable[ProjectName]=ContinuousStatsTable[[#This Row],[ProjectName]]),(ProjectInfoTable[ProjectName]=ContinuousStatsTable[[#This Row],[ProjectName]])*ProjectInfoTable[NumberOfReplications]))</f>
        <v>40</v>
      </c>
      <c r="O1663" s="5" cm="1">
        <f t="array" ref="O166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663" s="5" cm="1">
        <f t="array" ref="P166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663" s="5" cm="1">
        <f t="array" ref="Q1663">MAX(IF((ProjectInfoTable[ProjectName]=ContinuousStatsTable[[#This Row],[ProjectName]]),(ProjectInfoTable[ProjectName]=ContinuousStatsTable[[#This Row],[ProjectName]])*ProjectInfoTable[ConfidenceInterval]))</f>
        <v>0.95</v>
      </c>
      <c r="R16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663" s="5" cm="1">
        <f t="array" ref="S1663">MIN(IF((ContinuousStatsTable[GroupByKey]=ContinuousStatsTable[[#This Row],[GroupByKey]]),(ContinuousStatsTable[GroupByKey]=ContinuousStatsTable[[#This Row],[GroupByKey]])*ContinuousStatsTable[Average]))</f>
        <v>33.840029614371403</v>
      </c>
      <c r="T1663" s="5" cm="1">
        <f t="array" ref="T1663">MAX(IF((ContinuousStatsTable[GroupByKey]=ContinuousStatsTable[[#This Row],[GroupByKey]]),(ContinuousStatsTable[GroupByKey]=ContinuousStatsTable[[#This Row],[GroupByKey]])*ContinuousStatsTable[Average]))</f>
        <v>34.468085106383</v>
      </c>
      <c r="U1663" s="5">
        <f>IF((ContinuousStatsTable[[#This Row],[RepsRequested]]&gt;1),ContinuousStatsTable[[#This Row],[HalfWidth]],ContinuousStatsTable[[#This Row],[BatchMeansHalfWidth]])</f>
        <v>5.7059994756210479E-2</v>
      </c>
    </row>
    <row r="1664" spans="1:21" x14ac:dyDescent="0.35">
      <c r="A1664" t="s">
        <v>68</v>
      </c>
      <c r="B1664" t="s">
        <v>70</v>
      </c>
      <c r="C1664">
        <v>37</v>
      </c>
      <c r="D1664" t="s">
        <v>114</v>
      </c>
      <c r="E1664" t="s">
        <v>101</v>
      </c>
      <c r="F1664" t="s">
        <v>102</v>
      </c>
      <c r="G1664">
        <v>0.118465417427353</v>
      </c>
      <c r="H1664">
        <v>5.1091740773429803E-2</v>
      </c>
      <c r="I1664">
        <v>0</v>
      </c>
      <c r="J1664">
        <v>1</v>
      </c>
      <c r="K1664">
        <v>0</v>
      </c>
      <c r="L1664">
        <v>0</v>
      </c>
      <c r="M166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664" s="5" cm="1">
        <f t="array" ref="N1664">MAX(IF((ProjectInfoTable[ProjectName]=ContinuousStatsTable[[#This Row],[ProjectName]]),(ProjectInfoTable[ProjectName]=ContinuousStatsTable[[#This Row],[ProjectName]])*ProjectInfoTable[NumberOfReplications]))</f>
        <v>40</v>
      </c>
      <c r="O1664" s="5" cm="1">
        <f t="array" ref="O166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664" s="5" cm="1">
        <f t="array" ref="P166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664" s="5" cm="1">
        <f t="array" ref="Q1664">MAX(IF((ProjectInfoTable[ProjectName]=ContinuousStatsTable[[#This Row],[ProjectName]]),(ProjectInfoTable[ProjectName]=ContinuousStatsTable[[#This Row],[ProjectName]])*ProjectInfoTable[ConfidenceInterval]))</f>
        <v>0.95</v>
      </c>
      <c r="R16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664" s="5" cm="1">
        <f t="array" ref="S1664">MIN(IF((ContinuousStatsTable[GroupByKey]=ContinuousStatsTable[[#This Row],[GroupByKey]]),(ContinuousStatsTable[GroupByKey]=ContinuousStatsTable[[#This Row],[GroupByKey]])*ContinuousStatsTable[Average]))</f>
        <v>5.2407092959504499E-2</v>
      </c>
      <c r="T1664" s="5" cm="1">
        <f t="array" ref="T1664">MAX(IF((ContinuousStatsTable[GroupByKey]=ContinuousStatsTable[[#This Row],[GroupByKey]]),(ContinuousStatsTable[GroupByKey]=ContinuousStatsTable[[#This Row],[GroupByKey]])*ContinuousStatsTable[Average]))</f>
        <v>0.13103116230963199</v>
      </c>
      <c r="U1664" s="5">
        <f>IF((ContinuousStatsTable[[#This Row],[RepsRequested]]&gt;1),ContinuousStatsTable[[#This Row],[HalfWidth]],ContinuousStatsTable[[#This Row],[BatchMeansHalfWidth]])</f>
        <v>7.2364318332914495E-3</v>
      </c>
    </row>
    <row r="1665" spans="1:21" x14ac:dyDescent="0.35">
      <c r="A1665" t="s">
        <v>68</v>
      </c>
      <c r="B1665" t="s">
        <v>70</v>
      </c>
      <c r="C1665">
        <v>37</v>
      </c>
      <c r="D1665" t="s">
        <v>114</v>
      </c>
      <c r="E1665" t="s">
        <v>103</v>
      </c>
      <c r="F1665" t="s">
        <v>102</v>
      </c>
      <c r="G1665">
        <v>3.0673293522752698</v>
      </c>
      <c r="H1665">
        <v>3E+20</v>
      </c>
      <c r="I1665">
        <v>0</v>
      </c>
      <c r="J1665">
        <v>20</v>
      </c>
      <c r="K1665">
        <v>0</v>
      </c>
      <c r="L1665">
        <v>0</v>
      </c>
      <c r="M166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665" s="5" cm="1">
        <f t="array" ref="N1665">MAX(IF((ProjectInfoTable[ProjectName]=ContinuousStatsTable[[#This Row],[ProjectName]]),(ProjectInfoTable[ProjectName]=ContinuousStatsTable[[#This Row],[ProjectName]])*ProjectInfoTable[NumberOfReplications]))</f>
        <v>40</v>
      </c>
      <c r="O1665" s="5" cm="1">
        <f t="array" ref="O166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665" s="5" cm="1">
        <f t="array" ref="P166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665" s="5" cm="1">
        <f t="array" ref="Q1665">MAX(IF((ProjectInfoTable[ProjectName]=ContinuousStatsTable[[#This Row],[ProjectName]]),(ProjectInfoTable[ProjectName]=ContinuousStatsTable[[#This Row],[ProjectName]])*ProjectInfoTable[ConfidenceInterval]))</f>
        <v>0.95</v>
      </c>
      <c r="R16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665" s="5" cm="1">
        <f t="array" ref="S1665">MIN(IF((ContinuousStatsTable[GroupByKey]=ContinuousStatsTable[[#This Row],[GroupByKey]]),(ContinuousStatsTable[GroupByKey]=ContinuousStatsTable[[#This Row],[GroupByKey]])*ContinuousStatsTable[Average]))</f>
        <v>1.4135292926674801</v>
      </c>
      <c r="T1665" s="5" cm="1">
        <f t="array" ref="T1665">MAX(IF((ContinuousStatsTable[GroupByKey]=ContinuousStatsTable[[#This Row],[GroupByKey]]),(ContinuousStatsTable[GroupByKey]=ContinuousStatsTable[[#This Row],[GroupByKey]])*ContinuousStatsTable[Average]))</f>
        <v>3.63156438765147</v>
      </c>
      <c r="U1665" s="5">
        <f>IF((ContinuousStatsTable[[#This Row],[RepsRequested]]&gt;1),ContinuousStatsTable[[#This Row],[HalfWidth]],ContinuousStatsTable[[#This Row],[BatchMeansHalfWidth]])</f>
        <v>0.17088156037632463</v>
      </c>
    </row>
    <row r="1666" spans="1:21" x14ac:dyDescent="0.35">
      <c r="A1666" t="s">
        <v>68</v>
      </c>
      <c r="B1666" t="s">
        <v>70</v>
      </c>
      <c r="C1666">
        <v>37</v>
      </c>
      <c r="D1666" t="s">
        <v>114</v>
      </c>
      <c r="E1666" t="s">
        <v>104</v>
      </c>
      <c r="F1666" t="s">
        <v>102</v>
      </c>
      <c r="G1666">
        <v>33.186894942526401</v>
      </c>
      <c r="H1666">
        <v>2E+20</v>
      </c>
      <c r="I1666">
        <v>0</v>
      </c>
      <c r="J1666">
        <v>36</v>
      </c>
      <c r="K1666">
        <v>36</v>
      </c>
      <c r="L1666">
        <v>0</v>
      </c>
      <c r="M166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666" s="5" cm="1">
        <f t="array" ref="N1666">MAX(IF((ProjectInfoTable[ProjectName]=ContinuousStatsTable[[#This Row],[ProjectName]]),(ProjectInfoTable[ProjectName]=ContinuousStatsTable[[#This Row],[ProjectName]])*ProjectInfoTable[NumberOfReplications]))</f>
        <v>40</v>
      </c>
      <c r="O1666" s="5" cm="1">
        <f t="array" ref="O166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666" s="5" cm="1">
        <f t="array" ref="P166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666" s="5" cm="1">
        <f t="array" ref="Q1666">MAX(IF((ProjectInfoTable[ProjectName]=ContinuousStatsTable[[#This Row],[ProjectName]]),(ProjectInfoTable[ProjectName]=ContinuousStatsTable[[#This Row],[ProjectName]])*ProjectInfoTable[ConfidenceInterval]))</f>
        <v>0.95</v>
      </c>
      <c r="R16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666" s="5" cm="1">
        <f t="array" ref="S1666">MIN(IF((ContinuousStatsTable[GroupByKey]=ContinuousStatsTable[[#This Row],[GroupByKey]]),(ContinuousStatsTable[GroupByKey]=ContinuousStatsTable[[#This Row],[GroupByKey]])*ContinuousStatsTable[Average]))</f>
        <v>32.66897321215</v>
      </c>
      <c r="T1666" s="5" cm="1">
        <f t="array" ref="T1666">MAX(IF((ContinuousStatsTable[GroupByKey]=ContinuousStatsTable[[#This Row],[GroupByKey]]),(ContinuousStatsTable[GroupByKey]=ContinuousStatsTable[[#This Row],[GroupByKey]])*ContinuousStatsTable[Average]))</f>
        <v>34.468085106383</v>
      </c>
      <c r="U1666" s="5">
        <f>IF((ContinuousStatsTable[[#This Row],[RepsRequested]]&gt;1),ContinuousStatsTable[[#This Row],[HalfWidth]],ContinuousStatsTable[[#This Row],[BatchMeansHalfWidth]])</f>
        <v>0.15911903310216846</v>
      </c>
    </row>
    <row r="1667" spans="1:21" x14ac:dyDescent="0.35">
      <c r="A1667" t="s">
        <v>68</v>
      </c>
      <c r="B1667" t="s">
        <v>70</v>
      </c>
      <c r="C1667">
        <v>38</v>
      </c>
      <c r="D1667" t="s">
        <v>71</v>
      </c>
      <c r="E1667" t="s">
        <v>98</v>
      </c>
      <c r="F1667" t="s">
        <v>73</v>
      </c>
      <c r="G1667">
        <v>0.139225391232141</v>
      </c>
      <c r="H1667">
        <v>2E+20</v>
      </c>
      <c r="I1667">
        <v>0</v>
      </c>
      <c r="J1667">
        <v>5</v>
      </c>
      <c r="K1667">
        <v>0</v>
      </c>
      <c r="L1667">
        <v>0</v>
      </c>
      <c r="M166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667" s="5" cm="1">
        <f t="array" ref="N1667">MAX(IF((ProjectInfoTable[ProjectName]=ContinuousStatsTable[[#This Row],[ProjectName]]),(ProjectInfoTable[ProjectName]=ContinuousStatsTable[[#This Row],[ProjectName]])*ProjectInfoTable[NumberOfReplications]))</f>
        <v>40</v>
      </c>
      <c r="O1667" s="5" cm="1">
        <f t="array" ref="O166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667" s="5" cm="1">
        <f t="array" ref="P166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667" s="5" cm="1">
        <f t="array" ref="Q1667">MAX(IF((ProjectInfoTable[ProjectName]=ContinuousStatsTable[[#This Row],[ProjectName]]),(ProjectInfoTable[ProjectName]=ContinuousStatsTable[[#This Row],[ProjectName]])*ProjectInfoTable[ConfidenceInterval]))</f>
        <v>0.95</v>
      </c>
      <c r="R16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667" s="5" cm="1">
        <f t="array" ref="S1667">MIN(IF((ContinuousStatsTable[GroupByKey]=ContinuousStatsTable[[#This Row],[GroupByKey]]),(ContinuousStatsTable[GroupByKey]=ContinuousStatsTable[[#This Row],[GroupByKey]])*ContinuousStatsTable[Average]))</f>
        <v>0</v>
      </c>
      <c r="T1667" s="5" cm="1">
        <f t="array" ref="T1667">MAX(IF((ContinuousStatsTable[GroupByKey]=ContinuousStatsTable[[#This Row],[GroupByKey]]),(ContinuousStatsTable[GroupByKey]=ContinuousStatsTable[[#This Row],[GroupByKey]])*ContinuousStatsTable[Average]))</f>
        <v>0.39810019353189602</v>
      </c>
      <c r="U1667" s="5">
        <f>IF((ContinuousStatsTable[[#This Row],[RepsRequested]]&gt;1),ContinuousStatsTable[[#This Row],[HalfWidth]],ContinuousStatsTable[[#This Row],[BatchMeansHalfWidth]])</f>
        <v>3.517181568707349E-2</v>
      </c>
    </row>
    <row r="1668" spans="1:21" x14ac:dyDescent="0.35">
      <c r="A1668" t="s">
        <v>68</v>
      </c>
      <c r="B1668" t="s">
        <v>70</v>
      </c>
      <c r="C1668">
        <v>38</v>
      </c>
      <c r="D1668" t="s">
        <v>77</v>
      </c>
      <c r="E1668" t="s">
        <v>98</v>
      </c>
      <c r="F1668" t="s">
        <v>73</v>
      </c>
      <c r="G1668">
        <v>28.410067372809898</v>
      </c>
      <c r="H1668">
        <v>3E+20</v>
      </c>
      <c r="I1668">
        <v>0</v>
      </c>
      <c r="J1668">
        <v>68</v>
      </c>
      <c r="K1668">
        <v>54</v>
      </c>
      <c r="L1668">
        <v>0</v>
      </c>
      <c r="M166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668" s="5" cm="1">
        <f t="array" ref="N1668">MAX(IF((ProjectInfoTable[ProjectName]=ContinuousStatsTable[[#This Row],[ProjectName]]),(ProjectInfoTable[ProjectName]=ContinuousStatsTable[[#This Row],[ProjectName]])*ProjectInfoTable[NumberOfReplications]))</f>
        <v>40</v>
      </c>
      <c r="O1668" s="5" cm="1">
        <f t="array" ref="O166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668" s="5" cm="1">
        <f t="array" ref="P166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668" s="5" cm="1">
        <f t="array" ref="Q1668">MAX(IF((ProjectInfoTable[ProjectName]=ContinuousStatsTable[[#This Row],[ProjectName]]),(ProjectInfoTable[ProjectName]=ContinuousStatsTable[[#This Row],[ProjectName]])*ProjectInfoTable[ConfidenceInterval]))</f>
        <v>0.95</v>
      </c>
      <c r="R16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668" s="5" cm="1">
        <f t="array" ref="S1668">MIN(IF((ContinuousStatsTable[GroupByKey]=ContinuousStatsTable[[#This Row],[GroupByKey]]),(ContinuousStatsTable[GroupByKey]=ContinuousStatsTable[[#This Row],[GroupByKey]])*ContinuousStatsTable[Average]))</f>
        <v>1.97697145350313</v>
      </c>
      <c r="T1668" s="5" cm="1">
        <f t="array" ref="T1668">MAX(IF((ContinuousStatsTable[GroupByKey]=ContinuousStatsTable[[#This Row],[GroupByKey]]),(ContinuousStatsTable[GroupByKey]=ContinuousStatsTable[[#This Row],[GroupByKey]])*ContinuousStatsTable[Average]))</f>
        <v>41.178919364966802</v>
      </c>
      <c r="U1668" s="5">
        <f>IF((ContinuousStatsTable[[#This Row],[RepsRequested]]&gt;1),ContinuousStatsTable[[#This Row],[HalfWidth]],ContinuousStatsTable[[#This Row],[BatchMeansHalfWidth]])</f>
        <v>3.4233048293887243</v>
      </c>
    </row>
    <row r="1669" spans="1:21" x14ac:dyDescent="0.35">
      <c r="A1669" t="s">
        <v>68</v>
      </c>
      <c r="B1669" t="s">
        <v>70</v>
      </c>
      <c r="C1669">
        <v>38</v>
      </c>
      <c r="D1669" t="s">
        <v>78</v>
      </c>
      <c r="E1669" t="s">
        <v>98</v>
      </c>
      <c r="F1669" t="s">
        <v>73</v>
      </c>
      <c r="G1669">
        <v>1.45137680199831</v>
      </c>
      <c r="H1669">
        <v>2E+20</v>
      </c>
      <c r="I1669">
        <v>0</v>
      </c>
      <c r="J1669">
        <v>7</v>
      </c>
      <c r="K1669">
        <v>5</v>
      </c>
      <c r="L1669">
        <v>0</v>
      </c>
      <c r="M166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669" s="5" cm="1">
        <f t="array" ref="N1669">MAX(IF((ProjectInfoTable[ProjectName]=ContinuousStatsTable[[#This Row],[ProjectName]]),(ProjectInfoTable[ProjectName]=ContinuousStatsTable[[#This Row],[ProjectName]])*ProjectInfoTable[NumberOfReplications]))</f>
        <v>40</v>
      </c>
      <c r="O1669" s="5" cm="1">
        <f t="array" ref="O166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669" s="5" cm="1">
        <f t="array" ref="P166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669" s="5" cm="1">
        <f t="array" ref="Q1669">MAX(IF((ProjectInfoTable[ProjectName]=ContinuousStatsTable[[#This Row],[ProjectName]]),(ProjectInfoTable[ProjectName]=ContinuousStatsTable[[#This Row],[ProjectName]])*ProjectInfoTable[ConfidenceInterval]))</f>
        <v>0.95</v>
      </c>
      <c r="R16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669" s="5" cm="1">
        <f t="array" ref="S1669">MIN(IF((ContinuousStatsTable[GroupByKey]=ContinuousStatsTable[[#This Row],[GroupByKey]]),(ContinuousStatsTable[GroupByKey]=ContinuousStatsTable[[#This Row],[GroupByKey]])*ContinuousStatsTable[Average]))</f>
        <v>0.454771552839979</v>
      </c>
      <c r="T1669" s="5" cm="1">
        <f t="array" ref="T1669">MAX(IF((ContinuousStatsTable[GroupByKey]=ContinuousStatsTable[[#This Row],[GroupByKey]]),(ContinuousStatsTable[GroupByKey]=ContinuousStatsTable[[#This Row],[GroupByKey]])*ContinuousStatsTable[Average]))</f>
        <v>19.253696848776201</v>
      </c>
      <c r="U1669" s="5">
        <f>IF((ContinuousStatsTable[[#This Row],[RepsRequested]]&gt;1),ContinuousStatsTable[[#This Row],[HalfWidth]],ContinuousStatsTable[[#This Row],[BatchMeansHalfWidth]])</f>
        <v>1.1662037419143689</v>
      </c>
    </row>
    <row r="1670" spans="1:21" x14ac:dyDescent="0.35">
      <c r="A1670" t="s">
        <v>68</v>
      </c>
      <c r="B1670" t="s">
        <v>70</v>
      </c>
      <c r="C1670">
        <v>38</v>
      </c>
      <c r="D1670" t="s">
        <v>79</v>
      </c>
      <c r="E1670" t="s">
        <v>99</v>
      </c>
      <c r="F1670" t="s">
        <v>81</v>
      </c>
      <c r="G1670">
        <v>48.753120538343197</v>
      </c>
      <c r="H1670">
        <v>2E+20</v>
      </c>
      <c r="I1670">
        <v>5</v>
      </c>
      <c r="J1670">
        <v>98</v>
      </c>
      <c r="K1670">
        <v>74</v>
      </c>
      <c r="L1670">
        <v>0</v>
      </c>
      <c r="M167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670" s="5" cm="1">
        <f t="array" ref="N1670">MAX(IF((ProjectInfoTable[ProjectName]=ContinuousStatsTable[[#This Row],[ProjectName]]),(ProjectInfoTable[ProjectName]=ContinuousStatsTable[[#This Row],[ProjectName]])*ProjectInfoTable[NumberOfReplications]))</f>
        <v>40</v>
      </c>
      <c r="O1670" s="5" cm="1">
        <f t="array" ref="O167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670" s="5" cm="1">
        <f t="array" ref="P167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670" s="5" cm="1">
        <f t="array" ref="Q1670">MAX(IF((ProjectInfoTable[ProjectName]=ContinuousStatsTable[[#This Row],[ProjectName]]),(ProjectInfoTable[ProjectName]=ContinuousStatsTable[[#This Row],[ProjectName]])*ProjectInfoTable[ConfidenceInterval]))</f>
        <v>0.95</v>
      </c>
      <c r="R16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670" s="5" cm="1">
        <f t="array" ref="S1670">MIN(IF((ContinuousStatsTable[GroupByKey]=ContinuousStatsTable[[#This Row],[GroupByKey]]),(ContinuousStatsTable[GroupByKey]=ContinuousStatsTable[[#This Row],[GroupByKey]])*ContinuousStatsTable[Average]))</f>
        <v>13.1688445993387</v>
      </c>
      <c r="T1670" s="5" cm="1">
        <f t="array" ref="T1670">MAX(IF((ContinuousStatsTable[GroupByKey]=ContinuousStatsTable[[#This Row],[GroupByKey]]),(ContinuousStatsTable[GroupByKey]=ContinuousStatsTable[[#This Row],[GroupByKey]])*ContinuousStatsTable[Average]))</f>
        <v>68.135346638049199</v>
      </c>
      <c r="U1670" s="5">
        <f>IF((ContinuousStatsTable[[#This Row],[RepsRequested]]&gt;1),ContinuousStatsTable[[#This Row],[HalfWidth]],ContinuousStatsTable[[#This Row],[BatchMeansHalfWidth]])</f>
        <v>4.6926448559231861</v>
      </c>
    </row>
    <row r="1671" spans="1:21" x14ac:dyDescent="0.35">
      <c r="A1671" t="s">
        <v>68</v>
      </c>
      <c r="B1671" t="s">
        <v>70</v>
      </c>
      <c r="C1671">
        <v>38</v>
      </c>
      <c r="D1671" t="s">
        <v>87</v>
      </c>
      <c r="E1671" t="s">
        <v>98</v>
      </c>
      <c r="F1671" t="s">
        <v>73</v>
      </c>
      <c r="G1671">
        <v>0</v>
      </c>
      <c r="H1671">
        <v>2E+20</v>
      </c>
      <c r="I1671">
        <v>0</v>
      </c>
      <c r="J1671">
        <v>0</v>
      </c>
      <c r="K1671">
        <v>0</v>
      </c>
      <c r="L1671">
        <v>0</v>
      </c>
      <c r="M167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671" s="5" cm="1">
        <f t="array" ref="N1671">MAX(IF((ProjectInfoTable[ProjectName]=ContinuousStatsTable[[#This Row],[ProjectName]]),(ProjectInfoTable[ProjectName]=ContinuousStatsTable[[#This Row],[ProjectName]])*ProjectInfoTable[NumberOfReplications]))</f>
        <v>40</v>
      </c>
      <c r="O1671" s="5" cm="1">
        <f t="array" ref="O167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671" s="5" cm="1">
        <f t="array" ref="P167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671" s="5" cm="1">
        <f t="array" ref="Q1671">MAX(IF((ProjectInfoTable[ProjectName]=ContinuousStatsTable[[#This Row],[ProjectName]]),(ProjectInfoTable[ProjectName]=ContinuousStatsTable[[#This Row],[ProjectName]])*ProjectInfoTable[ConfidenceInterval]))</f>
        <v>0.95</v>
      </c>
      <c r="R16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671" s="5" cm="1">
        <f t="array" ref="S1671">MIN(IF((ContinuousStatsTable[GroupByKey]=ContinuousStatsTable[[#This Row],[GroupByKey]]),(ContinuousStatsTable[GroupByKey]=ContinuousStatsTable[[#This Row],[GroupByKey]])*ContinuousStatsTable[Average]))</f>
        <v>0</v>
      </c>
      <c r="T1671" s="5" cm="1">
        <f t="array" ref="T1671">MAX(IF((ContinuousStatsTable[GroupByKey]=ContinuousStatsTable[[#This Row],[GroupByKey]]),(ContinuousStatsTable[GroupByKey]=ContinuousStatsTable[[#This Row],[GroupByKey]])*ContinuousStatsTable[Average]))</f>
        <v>0.33740401833613798</v>
      </c>
      <c r="U1671" s="5">
        <f>IF((ContinuousStatsTable[[#This Row],[RepsRequested]]&gt;1),ContinuousStatsTable[[#This Row],[HalfWidth]],ContinuousStatsTable[[#This Row],[BatchMeansHalfWidth]])</f>
        <v>2.7365839349572658E-2</v>
      </c>
    </row>
    <row r="1672" spans="1:21" x14ac:dyDescent="0.35">
      <c r="A1672" t="s">
        <v>68</v>
      </c>
      <c r="B1672" t="s">
        <v>70</v>
      </c>
      <c r="C1672">
        <v>38</v>
      </c>
      <c r="D1672" t="s">
        <v>100</v>
      </c>
      <c r="E1672" t="s">
        <v>101</v>
      </c>
      <c r="F1672" t="s">
        <v>102</v>
      </c>
      <c r="G1672">
        <v>0.96547910371232404</v>
      </c>
      <c r="H1672">
        <v>2E+20</v>
      </c>
      <c r="I1672">
        <v>0</v>
      </c>
      <c r="J1672">
        <v>1</v>
      </c>
      <c r="K1672">
        <v>1</v>
      </c>
      <c r="L1672">
        <v>0</v>
      </c>
      <c r="M167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672" s="5" cm="1">
        <f t="array" ref="N1672">MAX(IF((ProjectInfoTable[ProjectName]=ContinuousStatsTable[[#This Row],[ProjectName]]),(ProjectInfoTable[ProjectName]=ContinuousStatsTable[[#This Row],[ProjectName]])*ProjectInfoTable[NumberOfReplications]))</f>
        <v>40</v>
      </c>
      <c r="O1672" s="5" cm="1">
        <f t="array" ref="O167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672" s="5" cm="1">
        <f t="array" ref="P167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672" s="5" cm="1">
        <f t="array" ref="Q1672">MAX(IF((ProjectInfoTable[ProjectName]=ContinuousStatsTable[[#This Row],[ProjectName]]),(ProjectInfoTable[ProjectName]=ContinuousStatsTable[[#This Row],[ProjectName]])*ProjectInfoTable[ConfidenceInterval]))</f>
        <v>0.95</v>
      </c>
      <c r="R16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672" s="5" cm="1">
        <f t="array" ref="S1672">MIN(IF((ContinuousStatsTable[GroupByKey]=ContinuousStatsTable[[#This Row],[GroupByKey]]),(ContinuousStatsTable[GroupByKey]=ContinuousStatsTable[[#This Row],[GroupByKey]])*ContinuousStatsTable[Average]))</f>
        <v>0.460239554527484</v>
      </c>
      <c r="T1672" s="5" cm="1">
        <f t="array" ref="T1672">MAX(IF((ContinuousStatsTable[GroupByKey]=ContinuousStatsTable[[#This Row],[GroupByKey]]),(ContinuousStatsTable[GroupByKey]=ContinuousStatsTable[[#This Row],[GroupByKey]])*ContinuousStatsTable[Average]))</f>
        <v>1</v>
      </c>
      <c r="U1672" s="5">
        <f>IF((ContinuousStatsTable[[#This Row],[RepsRequested]]&gt;1),ContinuousStatsTable[[#This Row],[HalfWidth]],ContinuousStatsTable[[#This Row],[BatchMeansHalfWidth]])</f>
        <v>4.1864622421722578E-2</v>
      </c>
    </row>
    <row r="1673" spans="1:21" x14ac:dyDescent="0.35">
      <c r="A1673" t="s">
        <v>68</v>
      </c>
      <c r="B1673" t="s">
        <v>70</v>
      </c>
      <c r="C1673">
        <v>38</v>
      </c>
      <c r="D1673" t="s">
        <v>100</v>
      </c>
      <c r="E1673" t="s">
        <v>103</v>
      </c>
      <c r="F1673" t="s">
        <v>102</v>
      </c>
      <c r="G1673">
        <v>2.8964373111369701</v>
      </c>
      <c r="H1673">
        <v>2E+20</v>
      </c>
      <c r="I1673">
        <v>0</v>
      </c>
      <c r="J1673">
        <v>3</v>
      </c>
      <c r="K1673">
        <v>3</v>
      </c>
      <c r="L1673">
        <v>0</v>
      </c>
      <c r="M167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673" s="5" cm="1">
        <f t="array" ref="N1673">MAX(IF((ProjectInfoTable[ProjectName]=ContinuousStatsTable[[#This Row],[ProjectName]]),(ProjectInfoTable[ProjectName]=ContinuousStatsTable[[#This Row],[ProjectName]])*ProjectInfoTable[NumberOfReplications]))</f>
        <v>40</v>
      </c>
      <c r="O1673" s="5" cm="1">
        <f t="array" ref="O167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673" s="5" cm="1">
        <f t="array" ref="P167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673" s="5" cm="1">
        <f t="array" ref="Q1673">MAX(IF((ProjectInfoTable[ProjectName]=ContinuousStatsTable[[#This Row],[ProjectName]]),(ProjectInfoTable[ProjectName]=ContinuousStatsTable[[#This Row],[ProjectName]])*ProjectInfoTable[ConfidenceInterval]))</f>
        <v>0.95</v>
      </c>
      <c r="R16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673" s="5" cm="1">
        <f t="array" ref="S1673">MIN(IF((ContinuousStatsTable[GroupByKey]=ContinuousStatsTable[[#This Row],[GroupByKey]]),(ContinuousStatsTable[GroupByKey]=ContinuousStatsTable[[#This Row],[GroupByKey]])*ContinuousStatsTable[Average]))</f>
        <v>1.38071866358245</v>
      </c>
      <c r="T1673" s="5" cm="1">
        <f t="array" ref="T1673">MAX(IF((ContinuousStatsTable[GroupByKey]=ContinuousStatsTable[[#This Row],[GroupByKey]]),(ContinuousStatsTable[GroupByKey]=ContinuousStatsTable[[#This Row],[GroupByKey]])*ContinuousStatsTable[Average]))</f>
        <v>3</v>
      </c>
      <c r="U1673" s="5">
        <f>IF((ContinuousStatsTable[[#This Row],[RepsRequested]]&gt;1),ContinuousStatsTable[[#This Row],[HalfWidth]],ContinuousStatsTable[[#This Row],[BatchMeansHalfWidth]])</f>
        <v>0.1255938672651678</v>
      </c>
    </row>
    <row r="1674" spans="1:21" x14ac:dyDescent="0.35">
      <c r="A1674" t="s">
        <v>68</v>
      </c>
      <c r="B1674" t="s">
        <v>70</v>
      </c>
      <c r="C1674">
        <v>38</v>
      </c>
      <c r="D1674" t="s">
        <v>100</v>
      </c>
      <c r="E1674" t="s">
        <v>104</v>
      </c>
      <c r="F1674" t="s">
        <v>102</v>
      </c>
      <c r="G1674">
        <v>3</v>
      </c>
      <c r="H1674">
        <v>2E+20</v>
      </c>
      <c r="I1674">
        <v>3</v>
      </c>
      <c r="J1674">
        <v>3</v>
      </c>
      <c r="K1674">
        <v>3</v>
      </c>
      <c r="L1674">
        <v>0</v>
      </c>
      <c r="M167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674" s="5" cm="1">
        <f t="array" ref="N1674">MAX(IF((ProjectInfoTable[ProjectName]=ContinuousStatsTable[[#This Row],[ProjectName]]),(ProjectInfoTable[ProjectName]=ContinuousStatsTable[[#This Row],[ProjectName]])*ProjectInfoTable[NumberOfReplications]))</f>
        <v>40</v>
      </c>
      <c r="O1674" s="5" cm="1">
        <f t="array" ref="O1674">IFERROR(AVERAGE(IF((ContinuousStatsTable[GroupByKey]=ContinuousStatsTable[[#This Row],[GroupByKey]]),(ContinuousStatsTable[GroupByKey]=ContinuousStatsTable[[#This Row],[GroupByKey]])*ContinuousStatsTable[Average])),0)</f>
        <v>3</v>
      </c>
      <c r="P1674" s="5" cm="1">
        <f t="array" ref="P1674">IFERROR(_xlfn.STDEV.S(IF((ContinuousStatsTable[GroupByKey]=ContinuousStatsTable[[#This Row],[GroupByKey]]),(ContinuousStatsTable[GroupByKey]=ContinuousStatsTable[[#This Row],[GroupByKey]])*ContinuousStatsTable[Average])),0)</f>
        <v>0</v>
      </c>
      <c r="Q1674" s="5" cm="1">
        <f t="array" ref="Q1674">MAX(IF((ProjectInfoTable[ProjectName]=ContinuousStatsTable[[#This Row],[ProjectName]]),(ProjectInfoTable[ProjectName]=ContinuousStatsTable[[#This Row],[ProjectName]])*ProjectInfoTable[ConfidenceInterval]))</f>
        <v>0.95</v>
      </c>
      <c r="R16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4" s="5" cm="1">
        <f t="array" ref="S1674">MIN(IF((ContinuousStatsTable[GroupByKey]=ContinuousStatsTable[[#This Row],[GroupByKey]]),(ContinuousStatsTable[GroupByKey]=ContinuousStatsTable[[#This Row],[GroupByKey]])*ContinuousStatsTable[Average]))</f>
        <v>3</v>
      </c>
      <c r="T1674" s="5" cm="1">
        <f t="array" ref="T1674">MAX(IF((ContinuousStatsTable[GroupByKey]=ContinuousStatsTable[[#This Row],[GroupByKey]]),(ContinuousStatsTable[GroupByKey]=ContinuousStatsTable[[#This Row],[GroupByKey]])*ContinuousStatsTable[Average]))</f>
        <v>3</v>
      </c>
      <c r="U1674" s="5">
        <f>IF((ContinuousStatsTable[[#This Row],[RepsRequested]]&gt;1),ContinuousStatsTable[[#This Row],[HalfWidth]],ContinuousStatsTable[[#This Row],[BatchMeansHalfWidth]])</f>
        <v>0</v>
      </c>
    </row>
    <row r="1675" spans="1:21" x14ac:dyDescent="0.35">
      <c r="A1675" t="s">
        <v>68</v>
      </c>
      <c r="B1675" t="s">
        <v>70</v>
      </c>
      <c r="C1675">
        <v>38</v>
      </c>
      <c r="D1675" t="s">
        <v>105</v>
      </c>
      <c r="E1675" t="s">
        <v>101</v>
      </c>
      <c r="F1675" t="s">
        <v>102</v>
      </c>
      <c r="G1675">
        <v>0.90306429620378403</v>
      </c>
      <c r="H1675">
        <v>2E+20</v>
      </c>
      <c r="I1675">
        <v>0</v>
      </c>
      <c r="J1675">
        <v>1</v>
      </c>
      <c r="K1675">
        <v>1</v>
      </c>
      <c r="L1675">
        <v>0</v>
      </c>
      <c r="M167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675" s="5" cm="1">
        <f t="array" ref="N1675">MAX(IF((ProjectInfoTable[ProjectName]=ContinuousStatsTable[[#This Row],[ProjectName]]),(ProjectInfoTable[ProjectName]=ContinuousStatsTable[[#This Row],[ProjectName]])*ProjectInfoTable[NumberOfReplications]))</f>
        <v>40</v>
      </c>
      <c r="O1675" s="5" cm="1">
        <f t="array" ref="O167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675" s="5" cm="1">
        <f t="array" ref="P167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675" s="5" cm="1">
        <f t="array" ref="Q1675">MAX(IF((ProjectInfoTable[ProjectName]=ContinuousStatsTable[[#This Row],[ProjectName]]),(ProjectInfoTable[ProjectName]=ContinuousStatsTable[[#This Row],[ProjectName]])*ProjectInfoTable[ConfidenceInterval]))</f>
        <v>0.95</v>
      </c>
      <c r="R16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675" s="5" cm="1">
        <f t="array" ref="S1675">MIN(IF((ContinuousStatsTable[GroupByKey]=ContinuousStatsTable[[#This Row],[GroupByKey]]),(ContinuousStatsTable[GroupByKey]=ContinuousStatsTable[[#This Row],[GroupByKey]])*ContinuousStatsTable[Average]))</f>
        <v>0.51093143286290499</v>
      </c>
      <c r="T1675" s="5" cm="1">
        <f t="array" ref="T1675">MAX(IF((ContinuousStatsTable[GroupByKey]=ContinuousStatsTable[[#This Row],[GroupByKey]]),(ContinuousStatsTable[GroupByKey]=ContinuousStatsTable[[#This Row],[GroupByKey]])*ContinuousStatsTable[Average]))</f>
        <v>0.99324124232539002</v>
      </c>
      <c r="U1675" s="5">
        <f>IF((ContinuousStatsTable[[#This Row],[RepsRequested]]&gt;1),ContinuousStatsTable[[#This Row],[HalfWidth]],ContinuousStatsTable[[#This Row],[BatchMeansHalfWidth]])</f>
        <v>3.8036249547188657E-2</v>
      </c>
    </row>
    <row r="1676" spans="1:21" x14ac:dyDescent="0.35">
      <c r="A1676" t="s">
        <v>68</v>
      </c>
      <c r="B1676" t="s">
        <v>70</v>
      </c>
      <c r="C1676">
        <v>38</v>
      </c>
      <c r="D1676" t="s">
        <v>105</v>
      </c>
      <c r="E1676" t="s">
        <v>103</v>
      </c>
      <c r="F1676" t="s">
        <v>102</v>
      </c>
      <c r="G1676">
        <v>1.8061285924075701</v>
      </c>
      <c r="H1676">
        <v>2E+20</v>
      </c>
      <c r="I1676">
        <v>0</v>
      </c>
      <c r="J1676">
        <v>2</v>
      </c>
      <c r="K1676">
        <v>2</v>
      </c>
      <c r="L1676">
        <v>0</v>
      </c>
      <c r="M167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676" s="5" cm="1">
        <f t="array" ref="N1676">MAX(IF((ProjectInfoTable[ProjectName]=ContinuousStatsTable[[#This Row],[ProjectName]]),(ProjectInfoTable[ProjectName]=ContinuousStatsTable[[#This Row],[ProjectName]])*ProjectInfoTable[NumberOfReplications]))</f>
        <v>40</v>
      </c>
      <c r="O1676" s="5" cm="1">
        <f t="array" ref="O167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676" s="5" cm="1">
        <f t="array" ref="P167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676" s="5" cm="1">
        <f t="array" ref="Q1676">MAX(IF((ProjectInfoTable[ProjectName]=ContinuousStatsTable[[#This Row],[ProjectName]]),(ProjectInfoTable[ProjectName]=ContinuousStatsTable[[#This Row],[ProjectName]])*ProjectInfoTable[ConfidenceInterval]))</f>
        <v>0.95</v>
      </c>
      <c r="R16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676" s="5" cm="1">
        <f t="array" ref="S1676">MIN(IF((ContinuousStatsTable[GroupByKey]=ContinuousStatsTable[[#This Row],[GroupByKey]]),(ContinuousStatsTable[GroupByKey]=ContinuousStatsTable[[#This Row],[GroupByKey]])*ContinuousStatsTable[Average]))</f>
        <v>1.02186286572581</v>
      </c>
      <c r="T1676" s="5" cm="1">
        <f t="array" ref="T1676">MAX(IF((ContinuousStatsTable[GroupByKey]=ContinuousStatsTable[[#This Row],[GroupByKey]]),(ContinuousStatsTable[GroupByKey]=ContinuousStatsTable[[#This Row],[GroupByKey]])*ContinuousStatsTable[Average]))</f>
        <v>1.98648248465078</v>
      </c>
      <c r="U1676" s="5">
        <f>IF((ContinuousStatsTable[[#This Row],[RepsRequested]]&gt;1),ContinuousStatsTable[[#This Row],[HalfWidth]],ContinuousStatsTable[[#This Row],[BatchMeansHalfWidth]])</f>
        <v>7.6072499094375606E-2</v>
      </c>
    </row>
    <row r="1677" spans="1:21" x14ac:dyDescent="0.35">
      <c r="A1677" t="s">
        <v>68</v>
      </c>
      <c r="B1677" t="s">
        <v>70</v>
      </c>
      <c r="C1677">
        <v>38</v>
      </c>
      <c r="D1677" t="s">
        <v>105</v>
      </c>
      <c r="E1677" t="s">
        <v>104</v>
      </c>
      <c r="F1677" t="s">
        <v>102</v>
      </c>
      <c r="G1677">
        <v>2</v>
      </c>
      <c r="H1677">
        <v>2E+20</v>
      </c>
      <c r="I1677">
        <v>2</v>
      </c>
      <c r="J1677">
        <v>2</v>
      </c>
      <c r="K1677">
        <v>2</v>
      </c>
      <c r="L1677">
        <v>0</v>
      </c>
      <c r="M167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677" s="5" cm="1">
        <f t="array" ref="N1677">MAX(IF((ProjectInfoTable[ProjectName]=ContinuousStatsTable[[#This Row],[ProjectName]]),(ProjectInfoTable[ProjectName]=ContinuousStatsTable[[#This Row],[ProjectName]])*ProjectInfoTable[NumberOfReplications]))</f>
        <v>40</v>
      </c>
      <c r="O1677" s="5" cm="1">
        <f t="array" ref="O1677">IFERROR(AVERAGE(IF((ContinuousStatsTable[GroupByKey]=ContinuousStatsTable[[#This Row],[GroupByKey]]),(ContinuousStatsTable[GroupByKey]=ContinuousStatsTable[[#This Row],[GroupByKey]])*ContinuousStatsTable[Average])),0)</f>
        <v>2</v>
      </c>
      <c r="P1677" s="5" cm="1">
        <f t="array" ref="P1677">IFERROR(_xlfn.STDEV.S(IF((ContinuousStatsTable[GroupByKey]=ContinuousStatsTable[[#This Row],[GroupByKey]]),(ContinuousStatsTable[GroupByKey]=ContinuousStatsTable[[#This Row],[GroupByKey]])*ContinuousStatsTable[Average])),0)</f>
        <v>0</v>
      </c>
      <c r="Q1677" s="5" cm="1">
        <f t="array" ref="Q1677">MAX(IF((ProjectInfoTable[ProjectName]=ContinuousStatsTable[[#This Row],[ProjectName]]),(ProjectInfoTable[ProjectName]=ContinuousStatsTable[[#This Row],[ProjectName]])*ProjectInfoTable[ConfidenceInterval]))</f>
        <v>0.95</v>
      </c>
      <c r="R16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7" s="5" cm="1">
        <f t="array" ref="S1677">MIN(IF((ContinuousStatsTable[GroupByKey]=ContinuousStatsTable[[#This Row],[GroupByKey]]),(ContinuousStatsTable[GroupByKey]=ContinuousStatsTable[[#This Row],[GroupByKey]])*ContinuousStatsTable[Average]))</f>
        <v>2</v>
      </c>
      <c r="T1677" s="5" cm="1">
        <f t="array" ref="T1677">MAX(IF((ContinuousStatsTable[GroupByKey]=ContinuousStatsTable[[#This Row],[GroupByKey]]),(ContinuousStatsTable[GroupByKey]=ContinuousStatsTable[[#This Row],[GroupByKey]])*ContinuousStatsTable[Average]))</f>
        <v>2</v>
      </c>
      <c r="U1677" s="5">
        <f>IF((ContinuousStatsTable[[#This Row],[RepsRequested]]&gt;1),ContinuousStatsTable[[#This Row],[HalfWidth]],ContinuousStatsTable[[#This Row],[BatchMeansHalfWidth]])</f>
        <v>0</v>
      </c>
    </row>
    <row r="1678" spans="1:21" x14ac:dyDescent="0.35">
      <c r="A1678" t="s">
        <v>68</v>
      </c>
      <c r="B1678" t="s">
        <v>70</v>
      </c>
      <c r="C1678">
        <v>38</v>
      </c>
      <c r="D1678" t="s">
        <v>106</v>
      </c>
      <c r="E1678" t="s">
        <v>101</v>
      </c>
      <c r="F1678" t="s">
        <v>102</v>
      </c>
      <c r="G1678">
        <v>3.1942298590453701E-2</v>
      </c>
      <c r="H1678">
        <v>2E+20</v>
      </c>
      <c r="I1678">
        <v>0</v>
      </c>
      <c r="J1678">
        <v>1</v>
      </c>
      <c r="K1678">
        <v>0</v>
      </c>
      <c r="L1678">
        <v>0</v>
      </c>
      <c r="M167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678" s="5" cm="1">
        <f t="array" ref="N1678">MAX(IF((ProjectInfoTable[ProjectName]=ContinuousStatsTable[[#This Row],[ProjectName]]),(ProjectInfoTable[ProjectName]=ContinuousStatsTable[[#This Row],[ProjectName]])*ProjectInfoTable[NumberOfReplications]))</f>
        <v>40</v>
      </c>
      <c r="O1678" s="5" cm="1">
        <f t="array" ref="O167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678" s="5" cm="1">
        <f t="array" ref="P167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678" s="5" cm="1">
        <f t="array" ref="Q1678">MAX(IF((ProjectInfoTable[ProjectName]=ContinuousStatsTable[[#This Row],[ProjectName]]),(ProjectInfoTable[ProjectName]=ContinuousStatsTable[[#This Row],[ProjectName]])*ProjectInfoTable[ConfidenceInterval]))</f>
        <v>0.95</v>
      </c>
      <c r="R16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678" s="5" cm="1">
        <f t="array" ref="S1678">MIN(IF((ContinuousStatsTable[GroupByKey]=ContinuousStatsTable[[#This Row],[GroupByKey]]),(ContinuousStatsTable[GroupByKey]=ContinuousStatsTable[[#This Row],[GroupByKey]])*ContinuousStatsTable[Average]))</f>
        <v>1.4048189417398899E-2</v>
      </c>
      <c r="T1678" s="5" cm="1">
        <f t="array" ref="T1678">MAX(IF((ContinuousStatsTable[GroupByKey]=ContinuousStatsTable[[#This Row],[GroupByKey]]),(ContinuousStatsTable[GroupByKey]=ContinuousStatsTable[[#This Row],[GroupByKey]])*ContinuousStatsTable[Average]))</f>
        <v>4.5875370133509598E-2</v>
      </c>
      <c r="U1678" s="5">
        <f>IF((ContinuousStatsTable[[#This Row],[RepsRequested]]&gt;1),ContinuousStatsTable[[#This Row],[HalfWidth]],ContinuousStatsTable[[#This Row],[BatchMeansHalfWidth]])</f>
        <v>2.1678538559285762E-3</v>
      </c>
    </row>
    <row r="1679" spans="1:21" x14ac:dyDescent="0.35">
      <c r="A1679" t="s">
        <v>68</v>
      </c>
      <c r="B1679" t="s">
        <v>70</v>
      </c>
      <c r="C1679">
        <v>38</v>
      </c>
      <c r="D1679" t="s">
        <v>106</v>
      </c>
      <c r="E1679" t="s">
        <v>103</v>
      </c>
      <c r="F1679" t="s">
        <v>102</v>
      </c>
      <c r="G1679">
        <v>3.1942298590453701E-2</v>
      </c>
      <c r="H1679">
        <v>2E+20</v>
      </c>
      <c r="I1679">
        <v>0</v>
      </c>
      <c r="J1679">
        <v>1</v>
      </c>
      <c r="K1679">
        <v>0</v>
      </c>
      <c r="L1679">
        <v>0</v>
      </c>
      <c r="M167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679" s="5" cm="1">
        <f t="array" ref="N1679">MAX(IF((ProjectInfoTable[ProjectName]=ContinuousStatsTable[[#This Row],[ProjectName]]),(ProjectInfoTable[ProjectName]=ContinuousStatsTable[[#This Row],[ProjectName]])*ProjectInfoTable[NumberOfReplications]))</f>
        <v>40</v>
      </c>
      <c r="O1679" s="5" cm="1">
        <f t="array" ref="O167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679" s="5" cm="1">
        <f t="array" ref="P167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679" s="5" cm="1">
        <f t="array" ref="Q1679">MAX(IF((ProjectInfoTable[ProjectName]=ContinuousStatsTable[[#This Row],[ProjectName]]),(ProjectInfoTable[ProjectName]=ContinuousStatsTable[[#This Row],[ProjectName]])*ProjectInfoTable[ConfidenceInterval]))</f>
        <v>0.95</v>
      </c>
      <c r="R16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679" s="5" cm="1">
        <f t="array" ref="S1679">MIN(IF((ContinuousStatsTable[GroupByKey]=ContinuousStatsTable[[#This Row],[GroupByKey]]),(ContinuousStatsTable[GroupByKey]=ContinuousStatsTable[[#This Row],[GroupByKey]])*ContinuousStatsTable[Average]))</f>
        <v>1.4048189417398899E-2</v>
      </c>
      <c r="T1679" s="5" cm="1">
        <f t="array" ref="T1679">MAX(IF((ContinuousStatsTable[GroupByKey]=ContinuousStatsTable[[#This Row],[GroupByKey]]),(ContinuousStatsTable[GroupByKey]=ContinuousStatsTable[[#This Row],[GroupByKey]])*ContinuousStatsTable[Average]))</f>
        <v>4.5875370133509598E-2</v>
      </c>
      <c r="U1679" s="5">
        <f>IF((ContinuousStatsTable[[#This Row],[RepsRequested]]&gt;1),ContinuousStatsTable[[#This Row],[HalfWidth]],ContinuousStatsTable[[#This Row],[BatchMeansHalfWidth]])</f>
        <v>2.1678538559285762E-3</v>
      </c>
    </row>
    <row r="1680" spans="1:21" x14ac:dyDescent="0.35">
      <c r="A1680" t="s">
        <v>68</v>
      </c>
      <c r="B1680" t="s">
        <v>70</v>
      </c>
      <c r="C1680">
        <v>38</v>
      </c>
      <c r="D1680" t="s">
        <v>106</v>
      </c>
      <c r="E1680" t="s">
        <v>104</v>
      </c>
      <c r="F1680" t="s">
        <v>102</v>
      </c>
      <c r="G1680">
        <v>1</v>
      </c>
      <c r="H1680">
        <v>2E+20</v>
      </c>
      <c r="I1680">
        <v>1</v>
      </c>
      <c r="J1680">
        <v>1</v>
      </c>
      <c r="K1680">
        <v>1</v>
      </c>
      <c r="L1680">
        <v>0</v>
      </c>
      <c r="M168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680" s="5" cm="1">
        <f t="array" ref="N1680">MAX(IF((ProjectInfoTable[ProjectName]=ContinuousStatsTable[[#This Row],[ProjectName]]),(ProjectInfoTable[ProjectName]=ContinuousStatsTable[[#This Row],[ProjectName]])*ProjectInfoTable[NumberOfReplications]))</f>
        <v>40</v>
      </c>
      <c r="O1680" s="5" cm="1">
        <f t="array" ref="O1680">IFERROR(AVERAGE(IF((ContinuousStatsTable[GroupByKey]=ContinuousStatsTable[[#This Row],[GroupByKey]]),(ContinuousStatsTable[GroupByKey]=ContinuousStatsTable[[#This Row],[GroupByKey]])*ContinuousStatsTable[Average])),0)</f>
        <v>1</v>
      </c>
      <c r="P1680" s="5" cm="1">
        <f t="array" ref="P1680">IFERROR(_xlfn.STDEV.S(IF((ContinuousStatsTable[GroupByKey]=ContinuousStatsTable[[#This Row],[GroupByKey]]),(ContinuousStatsTable[GroupByKey]=ContinuousStatsTable[[#This Row],[GroupByKey]])*ContinuousStatsTable[Average])),0)</f>
        <v>0</v>
      </c>
      <c r="Q1680" s="5" cm="1">
        <f t="array" ref="Q1680">MAX(IF((ProjectInfoTable[ProjectName]=ContinuousStatsTable[[#This Row],[ProjectName]]),(ProjectInfoTable[ProjectName]=ContinuousStatsTable[[#This Row],[ProjectName]])*ProjectInfoTable[ConfidenceInterval]))</f>
        <v>0.95</v>
      </c>
      <c r="R16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80" s="5" cm="1">
        <f t="array" ref="S1680">MIN(IF((ContinuousStatsTable[GroupByKey]=ContinuousStatsTable[[#This Row],[GroupByKey]]),(ContinuousStatsTable[GroupByKey]=ContinuousStatsTable[[#This Row],[GroupByKey]])*ContinuousStatsTable[Average]))</f>
        <v>1</v>
      </c>
      <c r="T1680" s="5" cm="1">
        <f t="array" ref="T1680">MAX(IF((ContinuousStatsTable[GroupByKey]=ContinuousStatsTable[[#This Row],[GroupByKey]]),(ContinuousStatsTable[GroupByKey]=ContinuousStatsTable[[#This Row],[GroupByKey]])*ContinuousStatsTable[Average]))</f>
        <v>1</v>
      </c>
      <c r="U1680" s="5">
        <f>IF((ContinuousStatsTable[[#This Row],[RepsRequested]]&gt;1),ContinuousStatsTable[[#This Row],[HalfWidth]],ContinuousStatsTable[[#This Row],[BatchMeansHalfWidth]])</f>
        <v>0</v>
      </c>
    </row>
    <row r="1681" spans="1:21" x14ac:dyDescent="0.35">
      <c r="A1681" t="s">
        <v>68</v>
      </c>
      <c r="B1681" t="s">
        <v>70</v>
      </c>
      <c r="C1681">
        <v>38</v>
      </c>
      <c r="D1681" t="s">
        <v>88</v>
      </c>
      <c r="E1681" t="s">
        <v>98</v>
      </c>
      <c r="F1681" t="s">
        <v>73</v>
      </c>
      <c r="G1681">
        <v>0</v>
      </c>
      <c r="H1681">
        <v>2E+20</v>
      </c>
      <c r="I1681">
        <v>0</v>
      </c>
      <c r="J1681">
        <v>0</v>
      </c>
      <c r="K1681">
        <v>0</v>
      </c>
      <c r="L1681">
        <v>0</v>
      </c>
      <c r="M168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681" s="5" cm="1">
        <f t="array" ref="N1681">MAX(IF((ProjectInfoTable[ProjectName]=ContinuousStatsTable[[#This Row],[ProjectName]]),(ProjectInfoTable[ProjectName]=ContinuousStatsTable[[#This Row],[ProjectName]])*ProjectInfoTable[NumberOfReplications]))</f>
        <v>40</v>
      </c>
      <c r="O1681" s="5" cm="1">
        <f t="array" ref="O1681">IFERROR(AVERAGE(IF((ContinuousStatsTable[GroupByKey]=ContinuousStatsTable[[#This Row],[GroupByKey]]),(ContinuousStatsTable[GroupByKey]=ContinuousStatsTable[[#This Row],[GroupByKey]])*ContinuousStatsTable[Average])),0)</f>
        <v>0</v>
      </c>
      <c r="P1681" s="5" cm="1">
        <f t="array" ref="P1681">IFERROR(_xlfn.STDEV.S(IF((ContinuousStatsTable[GroupByKey]=ContinuousStatsTable[[#This Row],[GroupByKey]]),(ContinuousStatsTable[GroupByKey]=ContinuousStatsTable[[#This Row],[GroupByKey]])*ContinuousStatsTable[Average])),0)</f>
        <v>0</v>
      </c>
      <c r="Q1681" s="5" cm="1">
        <f t="array" ref="Q1681">MAX(IF((ProjectInfoTable[ProjectName]=ContinuousStatsTable[[#This Row],[ProjectName]]),(ProjectInfoTable[ProjectName]=ContinuousStatsTable[[#This Row],[ProjectName]])*ProjectInfoTable[ConfidenceInterval]))</f>
        <v>0.95</v>
      </c>
      <c r="R16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81" s="5" cm="1">
        <f t="array" ref="S1681">MIN(IF((ContinuousStatsTable[GroupByKey]=ContinuousStatsTable[[#This Row],[GroupByKey]]),(ContinuousStatsTable[GroupByKey]=ContinuousStatsTable[[#This Row],[GroupByKey]])*ContinuousStatsTable[Average]))</f>
        <v>0</v>
      </c>
      <c r="T1681" s="5" cm="1">
        <f t="array" ref="T1681">MAX(IF((ContinuousStatsTable[GroupByKey]=ContinuousStatsTable[[#This Row],[GroupByKey]]),(ContinuousStatsTable[GroupByKey]=ContinuousStatsTable[[#This Row],[GroupByKey]])*ContinuousStatsTable[Average]))</f>
        <v>0</v>
      </c>
      <c r="U1681" s="5">
        <f>IF((ContinuousStatsTable[[#This Row],[RepsRequested]]&gt;1),ContinuousStatsTable[[#This Row],[HalfWidth]],ContinuousStatsTable[[#This Row],[BatchMeansHalfWidth]])</f>
        <v>0</v>
      </c>
    </row>
    <row r="1682" spans="1:21" x14ac:dyDescent="0.35">
      <c r="A1682" t="s">
        <v>68</v>
      </c>
      <c r="B1682" t="s">
        <v>70</v>
      </c>
      <c r="C1682">
        <v>38</v>
      </c>
      <c r="D1682" t="s">
        <v>89</v>
      </c>
      <c r="E1682" t="s">
        <v>98</v>
      </c>
      <c r="F1682" t="s">
        <v>73</v>
      </c>
      <c r="G1682">
        <v>0.65970951924882504</v>
      </c>
      <c r="H1682">
        <v>2E+20</v>
      </c>
      <c r="I1682">
        <v>0</v>
      </c>
      <c r="J1682">
        <v>8</v>
      </c>
      <c r="K1682">
        <v>0</v>
      </c>
      <c r="L1682">
        <v>0</v>
      </c>
      <c r="M168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682" s="5" cm="1">
        <f t="array" ref="N1682">MAX(IF((ProjectInfoTable[ProjectName]=ContinuousStatsTable[[#This Row],[ProjectName]]),(ProjectInfoTable[ProjectName]=ContinuousStatsTable[[#This Row],[ProjectName]])*ProjectInfoTable[NumberOfReplications]))</f>
        <v>40</v>
      </c>
      <c r="O1682" s="5" cm="1">
        <f t="array" ref="O168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682" s="5" cm="1">
        <f t="array" ref="P168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682" s="5" cm="1">
        <f t="array" ref="Q1682">MAX(IF((ProjectInfoTable[ProjectName]=ContinuousStatsTable[[#This Row],[ProjectName]]),(ProjectInfoTable[ProjectName]=ContinuousStatsTable[[#This Row],[ProjectName]])*ProjectInfoTable[ConfidenceInterval]))</f>
        <v>0.95</v>
      </c>
      <c r="R16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682" s="5" cm="1">
        <f t="array" ref="S1682">MIN(IF((ContinuousStatsTable[GroupByKey]=ContinuousStatsTable[[#This Row],[GroupByKey]]),(ContinuousStatsTable[GroupByKey]=ContinuousStatsTable[[#This Row],[GroupByKey]])*ContinuousStatsTable[Average]))</f>
        <v>0.204887090690615</v>
      </c>
      <c r="T1682" s="5" cm="1">
        <f t="array" ref="T1682">MAX(IF((ContinuousStatsTable[GroupByKey]=ContinuousStatsTable[[#This Row],[GroupByKey]]),(ContinuousStatsTable[GroupByKey]=ContinuousStatsTable[[#This Row],[GroupByKey]])*ContinuousStatsTable[Average]))</f>
        <v>0.964264608806778</v>
      </c>
      <c r="U1682" s="5">
        <f>IF((ContinuousStatsTable[[#This Row],[RepsRequested]]&gt;1),ContinuousStatsTable[[#This Row],[HalfWidth]],ContinuousStatsTable[[#This Row],[BatchMeansHalfWidth]])</f>
        <v>4.9144138657566706E-2</v>
      </c>
    </row>
    <row r="1683" spans="1:21" x14ac:dyDescent="0.35">
      <c r="A1683" t="s">
        <v>68</v>
      </c>
      <c r="B1683" t="s">
        <v>70</v>
      </c>
      <c r="C1683">
        <v>38</v>
      </c>
      <c r="D1683" t="s">
        <v>107</v>
      </c>
      <c r="E1683" t="s">
        <v>101</v>
      </c>
      <c r="F1683" t="s">
        <v>102</v>
      </c>
      <c r="G1683">
        <v>0.16639057439472599</v>
      </c>
      <c r="H1683">
        <v>2E+20</v>
      </c>
      <c r="I1683">
        <v>0</v>
      </c>
      <c r="J1683">
        <v>1</v>
      </c>
      <c r="K1683">
        <v>0</v>
      </c>
      <c r="L1683">
        <v>0</v>
      </c>
      <c r="M168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683" s="5" cm="1">
        <f t="array" ref="N1683">MAX(IF((ProjectInfoTable[ProjectName]=ContinuousStatsTable[[#This Row],[ProjectName]]),(ProjectInfoTable[ProjectName]=ContinuousStatsTable[[#This Row],[ProjectName]])*ProjectInfoTable[NumberOfReplications]))</f>
        <v>40</v>
      </c>
      <c r="O1683" s="5" cm="1">
        <f t="array" ref="O168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683" s="5" cm="1">
        <f t="array" ref="P168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683" s="5" cm="1">
        <f t="array" ref="Q1683">MAX(IF((ProjectInfoTable[ProjectName]=ContinuousStatsTable[[#This Row],[ProjectName]]),(ProjectInfoTable[ProjectName]=ContinuousStatsTable[[#This Row],[ProjectName]])*ProjectInfoTable[ConfidenceInterval]))</f>
        <v>0.95</v>
      </c>
      <c r="R16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683" s="5" cm="1">
        <f t="array" ref="S1683">MIN(IF((ContinuousStatsTable[GroupByKey]=ContinuousStatsTable[[#This Row],[GroupByKey]]),(ContinuousStatsTable[GroupByKey]=ContinuousStatsTable[[#This Row],[GroupByKey]])*ContinuousStatsTable[Average]))</f>
        <v>5.37537032568541E-2</v>
      </c>
      <c r="T1683" s="5" cm="1">
        <f t="array" ref="T1683">MAX(IF((ContinuousStatsTable[GroupByKey]=ContinuousStatsTable[[#This Row],[GroupByKey]]),(ContinuousStatsTable[GroupByKey]=ContinuousStatsTable[[#This Row],[GroupByKey]])*ContinuousStatsTable[Average]))</f>
        <v>0.25294900578934798</v>
      </c>
      <c r="U1683" s="5">
        <f>IF((ContinuousStatsTable[[#This Row],[RepsRequested]]&gt;1),ContinuousStatsTable[[#This Row],[HalfWidth]],ContinuousStatsTable[[#This Row],[BatchMeansHalfWidth]])</f>
        <v>1.2546446473909312E-2</v>
      </c>
    </row>
    <row r="1684" spans="1:21" x14ac:dyDescent="0.35">
      <c r="A1684" t="s">
        <v>68</v>
      </c>
      <c r="B1684" t="s">
        <v>70</v>
      </c>
      <c r="C1684">
        <v>38</v>
      </c>
      <c r="D1684" t="s">
        <v>107</v>
      </c>
      <c r="E1684" t="s">
        <v>103</v>
      </c>
      <c r="F1684" t="s">
        <v>102</v>
      </c>
      <c r="G1684">
        <v>0.33278114878945197</v>
      </c>
      <c r="H1684">
        <v>2E+20</v>
      </c>
      <c r="I1684">
        <v>0</v>
      </c>
      <c r="J1684">
        <v>2</v>
      </c>
      <c r="K1684">
        <v>0</v>
      </c>
      <c r="L1684">
        <v>0</v>
      </c>
      <c r="M168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684" s="5" cm="1">
        <f t="array" ref="N1684">MAX(IF((ProjectInfoTable[ProjectName]=ContinuousStatsTable[[#This Row],[ProjectName]]),(ProjectInfoTable[ProjectName]=ContinuousStatsTable[[#This Row],[ProjectName]])*ProjectInfoTable[NumberOfReplications]))</f>
        <v>40</v>
      </c>
      <c r="O1684" s="5" cm="1">
        <f t="array" ref="O168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684" s="5" cm="1">
        <f t="array" ref="P168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684" s="5" cm="1">
        <f t="array" ref="Q1684">MAX(IF((ProjectInfoTable[ProjectName]=ContinuousStatsTable[[#This Row],[ProjectName]]),(ProjectInfoTable[ProjectName]=ContinuousStatsTable[[#This Row],[ProjectName]])*ProjectInfoTable[ConfidenceInterval]))</f>
        <v>0.95</v>
      </c>
      <c r="R16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684" s="5" cm="1">
        <f t="array" ref="S1684">MIN(IF((ContinuousStatsTable[GroupByKey]=ContinuousStatsTable[[#This Row],[GroupByKey]]),(ContinuousStatsTable[GroupByKey]=ContinuousStatsTable[[#This Row],[GroupByKey]])*ContinuousStatsTable[Average]))</f>
        <v>0.10750740651370801</v>
      </c>
      <c r="T1684" s="5" cm="1">
        <f t="array" ref="T1684">MAX(IF((ContinuousStatsTable[GroupByKey]=ContinuousStatsTable[[#This Row],[GroupByKey]]),(ContinuousStatsTable[GroupByKey]=ContinuousStatsTable[[#This Row],[GroupByKey]])*ContinuousStatsTable[Average]))</f>
        <v>0.50589801157869696</v>
      </c>
      <c r="U1684" s="5">
        <f>IF((ContinuousStatsTable[[#This Row],[RepsRequested]]&gt;1),ContinuousStatsTable[[#This Row],[HalfWidth]],ContinuousStatsTable[[#This Row],[BatchMeansHalfWidth]])</f>
        <v>2.5092892947818527E-2</v>
      </c>
    </row>
    <row r="1685" spans="1:21" x14ac:dyDescent="0.35">
      <c r="A1685" t="s">
        <v>68</v>
      </c>
      <c r="B1685" t="s">
        <v>70</v>
      </c>
      <c r="C1685">
        <v>38</v>
      </c>
      <c r="D1685" t="s">
        <v>107</v>
      </c>
      <c r="E1685" t="s">
        <v>104</v>
      </c>
      <c r="F1685" t="s">
        <v>102</v>
      </c>
      <c r="G1685">
        <v>2</v>
      </c>
      <c r="H1685">
        <v>2E+20</v>
      </c>
      <c r="I1685">
        <v>2</v>
      </c>
      <c r="J1685">
        <v>2</v>
      </c>
      <c r="K1685">
        <v>2</v>
      </c>
      <c r="L1685">
        <v>0</v>
      </c>
      <c r="M168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685" s="5" cm="1">
        <f t="array" ref="N1685">MAX(IF((ProjectInfoTable[ProjectName]=ContinuousStatsTable[[#This Row],[ProjectName]]),(ProjectInfoTable[ProjectName]=ContinuousStatsTable[[#This Row],[ProjectName]])*ProjectInfoTable[NumberOfReplications]))</f>
        <v>40</v>
      </c>
      <c r="O1685" s="5" cm="1">
        <f t="array" ref="O1685">IFERROR(AVERAGE(IF((ContinuousStatsTable[GroupByKey]=ContinuousStatsTable[[#This Row],[GroupByKey]]),(ContinuousStatsTable[GroupByKey]=ContinuousStatsTable[[#This Row],[GroupByKey]])*ContinuousStatsTable[Average])),0)</f>
        <v>2</v>
      </c>
      <c r="P1685" s="5" cm="1">
        <f t="array" ref="P1685">IFERROR(_xlfn.STDEV.S(IF((ContinuousStatsTable[GroupByKey]=ContinuousStatsTable[[#This Row],[GroupByKey]]),(ContinuousStatsTable[GroupByKey]=ContinuousStatsTable[[#This Row],[GroupByKey]])*ContinuousStatsTable[Average])),0)</f>
        <v>0</v>
      </c>
      <c r="Q1685" s="5" cm="1">
        <f t="array" ref="Q1685">MAX(IF((ProjectInfoTable[ProjectName]=ContinuousStatsTable[[#This Row],[ProjectName]]),(ProjectInfoTable[ProjectName]=ContinuousStatsTable[[#This Row],[ProjectName]])*ProjectInfoTable[ConfidenceInterval]))</f>
        <v>0.95</v>
      </c>
      <c r="R16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85" s="5" cm="1">
        <f t="array" ref="S1685">MIN(IF((ContinuousStatsTable[GroupByKey]=ContinuousStatsTable[[#This Row],[GroupByKey]]),(ContinuousStatsTable[GroupByKey]=ContinuousStatsTable[[#This Row],[GroupByKey]])*ContinuousStatsTable[Average]))</f>
        <v>2</v>
      </c>
      <c r="T1685" s="5" cm="1">
        <f t="array" ref="T1685">MAX(IF((ContinuousStatsTable[GroupByKey]=ContinuousStatsTable[[#This Row],[GroupByKey]]),(ContinuousStatsTable[GroupByKey]=ContinuousStatsTable[[#This Row],[GroupByKey]])*ContinuousStatsTable[Average]))</f>
        <v>2</v>
      </c>
      <c r="U1685" s="5">
        <f>IF((ContinuousStatsTable[[#This Row],[RepsRequested]]&gt;1),ContinuousStatsTable[[#This Row],[HalfWidth]],ContinuousStatsTable[[#This Row],[BatchMeansHalfWidth]])</f>
        <v>0</v>
      </c>
    </row>
    <row r="1686" spans="1:21" x14ac:dyDescent="0.35">
      <c r="A1686" t="s">
        <v>68</v>
      </c>
      <c r="B1686" t="s">
        <v>70</v>
      </c>
      <c r="C1686">
        <v>38</v>
      </c>
      <c r="D1686" t="s">
        <v>90</v>
      </c>
      <c r="E1686" t="s">
        <v>98</v>
      </c>
      <c r="F1686" t="s">
        <v>73</v>
      </c>
      <c r="G1686">
        <v>1.46631453860828E-2</v>
      </c>
      <c r="H1686">
        <v>2E+20</v>
      </c>
      <c r="I1686">
        <v>0</v>
      </c>
      <c r="J1686">
        <v>1</v>
      </c>
      <c r="K1686">
        <v>0</v>
      </c>
      <c r="L1686">
        <v>0</v>
      </c>
      <c r="M168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686" s="5" cm="1">
        <f t="array" ref="N1686">MAX(IF((ProjectInfoTable[ProjectName]=ContinuousStatsTable[[#This Row],[ProjectName]]),(ProjectInfoTable[ProjectName]=ContinuousStatsTable[[#This Row],[ProjectName]])*ProjectInfoTable[NumberOfReplications]))</f>
        <v>40</v>
      </c>
      <c r="O1686" s="5" cm="1">
        <f t="array" ref="O168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686" s="5" cm="1">
        <f t="array" ref="P168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686" s="5" cm="1">
        <f t="array" ref="Q1686">MAX(IF((ProjectInfoTable[ProjectName]=ContinuousStatsTable[[#This Row],[ProjectName]]),(ProjectInfoTable[ProjectName]=ContinuousStatsTable[[#This Row],[ProjectName]])*ProjectInfoTable[ConfidenceInterval]))</f>
        <v>0.95</v>
      </c>
      <c r="R16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686" s="5" cm="1">
        <f t="array" ref="S1686">MIN(IF((ContinuousStatsTable[GroupByKey]=ContinuousStatsTable[[#This Row],[GroupByKey]]),(ContinuousStatsTable[GroupByKey]=ContinuousStatsTable[[#This Row],[GroupByKey]])*ContinuousStatsTable[Average]))</f>
        <v>0</v>
      </c>
      <c r="T1686" s="5" cm="1">
        <f t="array" ref="T1686">MAX(IF((ContinuousStatsTable[GroupByKey]=ContinuousStatsTable[[#This Row],[GroupByKey]]),(ContinuousStatsTable[GroupByKey]=ContinuousStatsTable[[#This Row],[GroupByKey]])*ContinuousStatsTable[Average]))</f>
        <v>3.9129347275412202E-2</v>
      </c>
      <c r="U1686" s="5">
        <f>IF((ContinuousStatsTable[[#This Row],[RepsRequested]]&gt;1),ContinuousStatsTable[[#This Row],[HalfWidth]],ContinuousStatsTable[[#This Row],[BatchMeansHalfWidth]])</f>
        <v>2.9617305217409431E-3</v>
      </c>
    </row>
    <row r="1687" spans="1:21" x14ac:dyDescent="0.35">
      <c r="A1687" t="s">
        <v>68</v>
      </c>
      <c r="B1687" t="s">
        <v>70</v>
      </c>
      <c r="C1687">
        <v>38</v>
      </c>
      <c r="D1687" t="s">
        <v>91</v>
      </c>
      <c r="E1687" t="s">
        <v>98</v>
      </c>
      <c r="F1687" t="s">
        <v>73</v>
      </c>
      <c r="G1687">
        <v>2.9196115260909299E-2</v>
      </c>
      <c r="H1687">
        <v>2E+20</v>
      </c>
      <c r="I1687">
        <v>0</v>
      </c>
      <c r="J1687">
        <v>1</v>
      </c>
      <c r="K1687">
        <v>0</v>
      </c>
      <c r="L1687">
        <v>0</v>
      </c>
      <c r="M168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687" s="5" cm="1">
        <f t="array" ref="N1687">MAX(IF((ProjectInfoTable[ProjectName]=ContinuousStatsTable[[#This Row],[ProjectName]]),(ProjectInfoTable[ProjectName]=ContinuousStatsTable[[#This Row],[ProjectName]])*ProjectInfoTable[NumberOfReplications]))</f>
        <v>40</v>
      </c>
      <c r="O1687" s="5" cm="1">
        <f t="array" ref="O168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687" s="5" cm="1">
        <f t="array" ref="P168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687" s="5" cm="1">
        <f t="array" ref="Q1687">MAX(IF((ProjectInfoTable[ProjectName]=ContinuousStatsTable[[#This Row],[ProjectName]]),(ProjectInfoTable[ProjectName]=ContinuousStatsTable[[#This Row],[ProjectName]])*ProjectInfoTable[ConfidenceInterval]))</f>
        <v>0.95</v>
      </c>
      <c r="R16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687" s="5" cm="1">
        <f t="array" ref="S1687">MIN(IF((ContinuousStatsTable[GroupByKey]=ContinuousStatsTable[[#This Row],[GroupByKey]]),(ContinuousStatsTable[GroupByKey]=ContinuousStatsTable[[#This Row],[GroupByKey]])*ContinuousStatsTable[Average]))</f>
        <v>0</v>
      </c>
      <c r="T1687" s="5" cm="1">
        <f t="array" ref="T1687">MAX(IF((ContinuousStatsTable[GroupByKey]=ContinuousStatsTable[[#This Row],[GroupByKey]]),(ContinuousStatsTable[GroupByKey]=ContinuousStatsTable[[#This Row],[GroupByKey]])*ContinuousStatsTable[Average]))</f>
        <v>5.1297285883804403E-2</v>
      </c>
      <c r="U1687" s="5">
        <f>IF((ContinuousStatsTable[[#This Row],[RepsRequested]]&gt;1),ContinuousStatsTable[[#This Row],[HalfWidth]],ContinuousStatsTable[[#This Row],[BatchMeansHalfWidth]])</f>
        <v>4.266409302196481E-3</v>
      </c>
    </row>
    <row r="1688" spans="1:21" x14ac:dyDescent="0.35">
      <c r="A1688" t="s">
        <v>68</v>
      </c>
      <c r="B1688" t="s">
        <v>70</v>
      </c>
      <c r="C1688">
        <v>38</v>
      </c>
      <c r="D1688" t="s">
        <v>92</v>
      </c>
      <c r="E1688" t="s">
        <v>98</v>
      </c>
      <c r="F1688" t="s">
        <v>73</v>
      </c>
      <c r="G1688">
        <v>5.2785999260742198</v>
      </c>
      <c r="H1688">
        <v>2E+20</v>
      </c>
      <c r="I1688">
        <v>0</v>
      </c>
      <c r="J1688">
        <v>10</v>
      </c>
      <c r="K1688">
        <v>9</v>
      </c>
      <c r="L1688">
        <v>0</v>
      </c>
      <c r="M168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688" s="5" cm="1">
        <f t="array" ref="N1688">MAX(IF((ProjectInfoTable[ProjectName]=ContinuousStatsTable[[#This Row],[ProjectName]]),(ProjectInfoTable[ProjectName]=ContinuousStatsTable[[#This Row],[ProjectName]])*ProjectInfoTable[NumberOfReplications]))</f>
        <v>40</v>
      </c>
      <c r="O1688" s="5" cm="1">
        <f t="array" ref="O168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688" s="5" cm="1">
        <f t="array" ref="P168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688" s="5" cm="1">
        <f t="array" ref="Q1688">MAX(IF((ProjectInfoTable[ProjectName]=ContinuousStatsTable[[#This Row],[ProjectName]]),(ProjectInfoTable[ProjectName]=ContinuousStatsTable[[#This Row],[ProjectName]])*ProjectInfoTable[ConfidenceInterval]))</f>
        <v>0.95</v>
      </c>
      <c r="R16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688" s="5" cm="1">
        <f t="array" ref="S1688">MIN(IF((ContinuousStatsTable[GroupByKey]=ContinuousStatsTable[[#This Row],[GroupByKey]]),(ContinuousStatsTable[GroupByKey]=ContinuousStatsTable[[#This Row],[GroupByKey]])*ContinuousStatsTable[Average]))</f>
        <v>3.0665287286053702</v>
      </c>
      <c r="T1688" s="5" cm="1">
        <f t="array" ref="T1688">MAX(IF((ContinuousStatsTable[GroupByKey]=ContinuousStatsTable[[#This Row],[GroupByKey]]),(ContinuousStatsTable[GroupByKey]=ContinuousStatsTable[[#This Row],[GroupByKey]])*ContinuousStatsTable[Average]))</f>
        <v>5.6439865641560401</v>
      </c>
      <c r="U1688" s="5">
        <f>IF((ContinuousStatsTable[[#This Row],[RepsRequested]]&gt;1),ContinuousStatsTable[[#This Row],[HalfWidth]],ContinuousStatsTable[[#This Row],[BatchMeansHalfWidth]])</f>
        <v>0.22493791736316851</v>
      </c>
    </row>
    <row r="1689" spans="1:21" x14ac:dyDescent="0.35">
      <c r="A1689" t="s">
        <v>68</v>
      </c>
      <c r="B1689" t="s">
        <v>70</v>
      </c>
      <c r="C1689">
        <v>38</v>
      </c>
      <c r="D1689" t="s">
        <v>94</v>
      </c>
      <c r="E1689" t="s">
        <v>98</v>
      </c>
      <c r="F1689" t="s">
        <v>73</v>
      </c>
      <c r="G1689">
        <v>0</v>
      </c>
      <c r="H1689">
        <v>2E+20</v>
      </c>
      <c r="I1689">
        <v>0</v>
      </c>
      <c r="J1689">
        <v>0</v>
      </c>
      <c r="K1689">
        <v>0</v>
      </c>
      <c r="L1689">
        <v>0</v>
      </c>
      <c r="M168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689" s="5" cm="1">
        <f t="array" ref="N1689">MAX(IF((ProjectInfoTable[ProjectName]=ContinuousStatsTable[[#This Row],[ProjectName]]),(ProjectInfoTable[ProjectName]=ContinuousStatsTable[[#This Row],[ProjectName]])*ProjectInfoTable[NumberOfReplications]))</f>
        <v>40</v>
      </c>
      <c r="O1689" s="5" cm="1">
        <f t="array" ref="O1689">IFERROR(AVERAGE(IF((ContinuousStatsTable[GroupByKey]=ContinuousStatsTable[[#This Row],[GroupByKey]]),(ContinuousStatsTable[GroupByKey]=ContinuousStatsTable[[#This Row],[GroupByKey]])*ContinuousStatsTable[Average])),0)</f>
        <v>0</v>
      </c>
      <c r="P1689" s="5" cm="1">
        <f t="array" ref="P1689">IFERROR(_xlfn.STDEV.S(IF((ContinuousStatsTable[GroupByKey]=ContinuousStatsTable[[#This Row],[GroupByKey]]),(ContinuousStatsTable[GroupByKey]=ContinuousStatsTable[[#This Row],[GroupByKey]])*ContinuousStatsTable[Average])),0)</f>
        <v>0</v>
      </c>
      <c r="Q1689" s="5" cm="1">
        <f t="array" ref="Q1689">MAX(IF((ProjectInfoTable[ProjectName]=ContinuousStatsTable[[#This Row],[ProjectName]]),(ProjectInfoTable[ProjectName]=ContinuousStatsTable[[#This Row],[ProjectName]])*ProjectInfoTable[ConfidenceInterval]))</f>
        <v>0.95</v>
      </c>
      <c r="R16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89" s="5" cm="1">
        <f t="array" ref="S1689">MIN(IF((ContinuousStatsTable[GroupByKey]=ContinuousStatsTable[[#This Row],[GroupByKey]]),(ContinuousStatsTable[GroupByKey]=ContinuousStatsTable[[#This Row],[GroupByKey]])*ContinuousStatsTable[Average]))</f>
        <v>0</v>
      </c>
      <c r="T1689" s="5" cm="1">
        <f t="array" ref="T1689">MAX(IF((ContinuousStatsTable[GroupByKey]=ContinuousStatsTable[[#This Row],[GroupByKey]]),(ContinuousStatsTable[GroupByKey]=ContinuousStatsTable[[#This Row],[GroupByKey]])*ContinuousStatsTable[Average]))</f>
        <v>0</v>
      </c>
      <c r="U1689" s="5">
        <f>IF((ContinuousStatsTable[[#This Row],[RepsRequested]]&gt;1),ContinuousStatsTable[[#This Row],[HalfWidth]],ContinuousStatsTable[[#This Row],[BatchMeansHalfWidth]])</f>
        <v>0</v>
      </c>
    </row>
    <row r="1690" spans="1:21" x14ac:dyDescent="0.35">
      <c r="A1690" t="s">
        <v>68</v>
      </c>
      <c r="B1690" t="s">
        <v>70</v>
      </c>
      <c r="C1690">
        <v>38</v>
      </c>
      <c r="D1690" t="s">
        <v>95</v>
      </c>
      <c r="E1690" t="s">
        <v>98</v>
      </c>
      <c r="F1690" t="s">
        <v>73</v>
      </c>
      <c r="G1690">
        <v>0.15367389033981399</v>
      </c>
      <c r="H1690">
        <v>2E+20</v>
      </c>
      <c r="I1690">
        <v>0</v>
      </c>
      <c r="J1690">
        <v>5</v>
      </c>
      <c r="K1690">
        <v>0</v>
      </c>
      <c r="L1690">
        <v>0</v>
      </c>
      <c r="M169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690" s="5" cm="1">
        <f t="array" ref="N1690">MAX(IF((ProjectInfoTable[ProjectName]=ContinuousStatsTable[[#This Row],[ProjectName]]),(ProjectInfoTable[ProjectName]=ContinuousStatsTable[[#This Row],[ProjectName]])*ProjectInfoTable[NumberOfReplications]))</f>
        <v>40</v>
      </c>
      <c r="O1690" s="5" cm="1">
        <f t="array" ref="O169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690" s="5" cm="1">
        <f t="array" ref="P169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690" s="5" cm="1">
        <f t="array" ref="Q1690">MAX(IF((ProjectInfoTable[ProjectName]=ContinuousStatsTable[[#This Row],[ProjectName]]),(ProjectInfoTable[ProjectName]=ContinuousStatsTable[[#This Row],[ProjectName]])*ProjectInfoTable[ConfidenceInterval]))</f>
        <v>0.95</v>
      </c>
      <c r="R16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690" s="5" cm="1">
        <f t="array" ref="S1690">MIN(IF((ContinuousStatsTable[GroupByKey]=ContinuousStatsTable[[#This Row],[GroupByKey]]),(ContinuousStatsTable[GroupByKey]=ContinuousStatsTable[[#This Row],[GroupByKey]])*ContinuousStatsTable[Average]))</f>
        <v>0</v>
      </c>
      <c r="T1690" s="5" cm="1">
        <f t="array" ref="T1690">MAX(IF((ContinuousStatsTable[GroupByKey]=ContinuousStatsTable[[#This Row],[GroupByKey]]),(ContinuousStatsTable[GroupByKey]=ContinuousStatsTable[[#This Row],[GroupByKey]])*ContinuousStatsTable[Average]))</f>
        <v>0.44531135910512998</v>
      </c>
      <c r="U1690" s="5">
        <f>IF((ContinuousStatsTable[[#This Row],[RepsRequested]]&gt;1),ContinuousStatsTable[[#This Row],[HalfWidth]],ContinuousStatsTable[[#This Row],[BatchMeansHalfWidth]])</f>
        <v>4.0313835051106688E-2</v>
      </c>
    </row>
    <row r="1691" spans="1:21" x14ac:dyDescent="0.35">
      <c r="A1691" t="s">
        <v>68</v>
      </c>
      <c r="B1691" t="s">
        <v>70</v>
      </c>
      <c r="C1691">
        <v>38</v>
      </c>
      <c r="D1691" t="s">
        <v>108</v>
      </c>
      <c r="E1691" t="s">
        <v>101</v>
      </c>
      <c r="F1691" t="s">
        <v>102</v>
      </c>
      <c r="G1691">
        <v>0</v>
      </c>
      <c r="H1691">
        <v>2E+20</v>
      </c>
      <c r="I1691">
        <v>0</v>
      </c>
      <c r="J1691">
        <v>0</v>
      </c>
      <c r="K1691">
        <v>0</v>
      </c>
      <c r="L1691">
        <v>0</v>
      </c>
      <c r="M169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691" s="5" cm="1">
        <f t="array" ref="N1691">MAX(IF((ProjectInfoTable[ProjectName]=ContinuousStatsTable[[#This Row],[ProjectName]]),(ProjectInfoTable[ProjectName]=ContinuousStatsTable[[#This Row],[ProjectName]])*ProjectInfoTable[NumberOfReplications]))</f>
        <v>40</v>
      </c>
      <c r="O1691" s="5" cm="1">
        <f t="array" ref="O1691">IFERROR(AVERAGE(IF((ContinuousStatsTable[GroupByKey]=ContinuousStatsTable[[#This Row],[GroupByKey]]),(ContinuousStatsTable[GroupByKey]=ContinuousStatsTable[[#This Row],[GroupByKey]])*ContinuousStatsTable[Average])),0)</f>
        <v>0</v>
      </c>
      <c r="P1691" s="5" cm="1">
        <f t="array" ref="P1691">IFERROR(_xlfn.STDEV.S(IF((ContinuousStatsTable[GroupByKey]=ContinuousStatsTable[[#This Row],[GroupByKey]]),(ContinuousStatsTable[GroupByKey]=ContinuousStatsTable[[#This Row],[GroupByKey]])*ContinuousStatsTable[Average])),0)</f>
        <v>0</v>
      </c>
      <c r="Q1691" s="5" cm="1">
        <f t="array" ref="Q1691">MAX(IF((ProjectInfoTable[ProjectName]=ContinuousStatsTable[[#This Row],[ProjectName]]),(ProjectInfoTable[ProjectName]=ContinuousStatsTable[[#This Row],[ProjectName]])*ProjectInfoTable[ConfidenceInterval]))</f>
        <v>0.95</v>
      </c>
      <c r="R16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1" s="5" cm="1">
        <f t="array" ref="S1691">MIN(IF((ContinuousStatsTable[GroupByKey]=ContinuousStatsTable[[#This Row],[GroupByKey]]),(ContinuousStatsTable[GroupByKey]=ContinuousStatsTable[[#This Row],[GroupByKey]])*ContinuousStatsTable[Average]))</f>
        <v>0</v>
      </c>
      <c r="T1691" s="5" cm="1">
        <f t="array" ref="T1691">MAX(IF((ContinuousStatsTable[GroupByKey]=ContinuousStatsTable[[#This Row],[GroupByKey]]),(ContinuousStatsTable[GroupByKey]=ContinuousStatsTable[[#This Row],[GroupByKey]])*ContinuousStatsTable[Average]))</f>
        <v>0</v>
      </c>
      <c r="U1691" s="5">
        <f>IF((ContinuousStatsTable[[#This Row],[RepsRequested]]&gt;1),ContinuousStatsTable[[#This Row],[HalfWidth]],ContinuousStatsTable[[#This Row],[BatchMeansHalfWidth]])</f>
        <v>0</v>
      </c>
    </row>
    <row r="1692" spans="1:21" x14ac:dyDescent="0.35">
      <c r="A1692" t="s">
        <v>68</v>
      </c>
      <c r="B1692" t="s">
        <v>70</v>
      </c>
      <c r="C1692">
        <v>38</v>
      </c>
      <c r="D1692" t="s">
        <v>108</v>
      </c>
      <c r="E1692" t="s">
        <v>103</v>
      </c>
      <c r="F1692" t="s">
        <v>102</v>
      </c>
      <c r="G1692">
        <v>0</v>
      </c>
      <c r="H1692">
        <v>2E+20</v>
      </c>
      <c r="I1692">
        <v>0</v>
      </c>
      <c r="J1692">
        <v>0</v>
      </c>
      <c r="K1692">
        <v>0</v>
      </c>
      <c r="L1692">
        <v>0</v>
      </c>
      <c r="M169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692" s="5" cm="1">
        <f t="array" ref="N1692">MAX(IF((ProjectInfoTable[ProjectName]=ContinuousStatsTable[[#This Row],[ProjectName]]),(ProjectInfoTable[ProjectName]=ContinuousStatsTable[[#This Row],[ProjectName]])*ProjectInfoTable[NumberOfReplications]))</f>
        <v>40</v>
      </c>
      <c r="O1692" s="5" cm="1">
        <f t="array" ref="O1692">IFERROR(AVERAGE(IF((ContinuousStatsTable[GroupByKey]=ContinuousStatsTable[[#This Row],[GroupByKey]]),(ContinuousStatsTable[GroupByKey]=ContinuousStatsTable[[#This Row],[GroupByKey]])*ContinuousStatsTable[Average])),0)</f>
        <v>0</v>
      </c>
      <c r="P1692" s="5" cm="1">
        <f t="array" ref="P1692">IFERROR(_xlfn.STDEV.S(IF((ContinuousStatsTable[GroupByKey]=ContinuousStatsTable[[#This Row],[GroupByKey]]),(ContinuousStatsTable[GroupByKey]=ContinuousStatsTable[[#This Row],[GroupByKey]])*ContinuousStatsTable[Average])),0)</f>
        <v>0</v>
      </c>
      <c r="Q1692" s="5" cm="1">
        <f t="array" ref="Q1692">MAX(IF((ProjectInfoTable[ProjectName]=ContinuousStatsTable[[#This Row],[ProjectName]]),(ProjectInfoTable[ProjectName]=ContinuousStatsTable[[#This Row],[ProjectName]])*ProjectInfoTable[ConfidenceInterval]))</f>
        <v>0.95</v>
      </c>
      <c r="R16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2" s="5" cm="1">
        <f t="array" ref="S1692">MIN(IF((ContinuousStatsTable[GroupByKey]=ContinuousStatsTable[[#This Row],[GroupByKey]]),(ContinuousStatsTable[GroupByKey]=ContinuousStatsTable[[#This Row],[GroupByKey]])*ContinuousStatsTable[Average]))</f>
        <v>0</v>
      </c>
      <c r="T1692" s="5" cm="1">
        <f t="array" ref="T1692">MAX(IF((ContinuousStatsTable[GroupByKey]=ContinuousStatsTable[[#This Row],[GroupByKey]]),(ContinuousStatsTable[GroupByKey]=ContinuousStatsTable[[#This Row],[GroupByKey]])*ContinuousStatsTable[Average]))</f>
        <v>0</v>
      </c>
      <c r="U1692" s="5">
        <f>IF((ContinuousStatsTable[[#This Row],[RepsRequested]]&gt;1),ContinuousStatsTable[[#This Row],[HalfWidth]],ContinuousStatsTable[[#This Row],[BatchMeansHalfWidth]])</f>
        <v>0</v>
      </c>
    </row>
    <row r="1693" spans="1:21" x14ac:dyDescent="0.35">
      <c r="A1693" t="s">
        <v>68</v>
      </c>
      <c r="B1693" t="s">
        <v>70</v>
      </c>
      <c r="C1693">
        <v>38</v>
      </c>
      <c r="D1693" t="s">
        <v>108</v>
      </c>
      <c r="E1693" t="s">
        <v>104</v>
      </c>
      <c r="F1693" t="s">
        <v>102</v>
      </c>
      <c r="G1693">
        <v>1</v>
      </c>
      <c r="H1693">
        <v>2E+20</v>
      </c>
      <c r="I1693">
        <v>1</v>
      </c>
      <c r="J1693">
        <v>1</v>
      </c>
      <c r="K1693">
        <v>1</v>
      </c>
      <c r="L1693">
        <v>0</v>
      </c>
      <c r="M169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693" s="5" cm="1">
        <f t="array" ref="N1693">MAX(IF((ProjectInfoTable[ProjectName]=ContinuousStatsTable[[#This Row],[ProjectName]]),(ProjectInfoTable[ProjectName]=ContinuousStatsTable[[#This Row],[ProjectName]])*ProjectInfoTable[NumberOfReplications]))</f>
        <v>40</v>
      </c>
      <c r="O1693" s="5" cm="1">
        <f t="array" ref="O1693">IFERROR(AVERAGE(IF((ContinuousStatsTable[GroupByKey]=ContinuousStatsTable[[#This Row],[GroupByKey]]),(ContinuousStatsTable[GroupByKey]=ContinuousStatsTable[[#This Row],[GroupByKey]])*ContinuousStatsTable[Average])),0)</f>
        <v>1</v>
      </c>
      <c r="P1693" s="5" cm="1">
        <f t="array" ref="P1693">IFERROR(_xlfn.STDEV.S(IF((ContinuousStatsTable[GroupByKey]=ContinuousStatsTable[[#This Row],[GroupByKey]]),(ContinuousStatsTable[GroupByKey]=ContinuousStatsTable[[#This Row],[GroupByKey]])*ContinuousStatsTable[Average])),0)</f>
        <v>0</v>
      </c>
      <c r="Q1693" s="5" cm="1">
        <f t="array" ref="Q1693">MAX(IF((ProjectInfoTable[ProjectName]=ContinuousStatsTable[[#This Row],[ProjectName]]),(ProjectInfoTable[ProjectName]=ContinuousStatsTable[[#This Row],[ProjectName]])*ProjectInfoTable[ConfidenceInterval]))</f>
        <v>0.95</v>
      </c>
      <c r="R16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3" s="5" cm="1">
        <f t="array" ref="S1693">MIN(IF((ContinuousStatsTable[GroupByKey]=ContinuousStatsTable[[#This Row],[GroupByKey]]),(ContinuousStatsTable[GroupByKey]=ContinuousStatsTable[[#This Row],[GroupByKey]])*ContinuousStatsTable[Average]))</f>
        <v>1</v>
      </c>
      <c r="T1693" s="5" cm="1">
        <f t="array" ref="T1693">MAX(IF((ContinuousStatsTable[GroupByKey]=ContinuousStatsTable[[#This Row],[GroupByKey]]),(ContinuousStatsTable[GroupByKey]=ContinuousStatsTable[[#This Row],[GroupByKey]])*ContinuousStatsTable[Average]))</f>
        <v>1</v>
      </c>
      <c r="U1693" s="5">
        <f>IF((ContinuousStatsTable[[#This Row],[RepsRequested]]&gt;1),ContinuousStatsTable[[#This Row],[HalfWidth]],ContinuousStatsTable[[#This Row],[BatchMeansHalfWidth]])</f>
        <v>0</v>
      </c>
    </row>
    <row r="1694" spans="1:21" x14ac:dyDescent="0.35">
      <c r="A1694" t="s">
        <v>68</v>
      </c>
      <c r="B1694" t="s">
        <v>70</v>
      </c>
      <c r="C1694">
        <v>38</v>
      </c>
      <c r="D1694" t="s">
        <v>109</v>
      </c>
      <c r="E1694" t="s">
        <v>101</v>
      </c>
      <c r="F1694" t="s">
        <v>102</v>
      </c>
      <c r="G1694">
        <v>0</v>
      </c>
      <c r="H1694">
        <v>2E+20</v>
      </c>
      <c r="I1694">
        <v>0</v>
      </c>
      <c r="J1694">
        <v>0</v>
      </c>
      <c r="K1694">
        <v>0</v>
      </c>
      <c r="L1694">
        <v>0</v>
      </c>
      <c r="M169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694" s="5" cm="1">
        <f t="array" ref="N1694">MAX(IF((ProjectInfoTable[ProjectName]=ContinuousStatsTable[[#This Row],[ProjectName]]),(ProjectInfoTable[ProjectName]=ContinuousStatsTable[[#This Row],[ProjectName]])*ProjectInfoTable[NumberOfReplications]))</f>
        <v>40</v>
      </c>
      <c r="O1694" s="5" cm="1">
        <f t="array" ref="O1694">IFERROR(AVERAGE(IF((ContinuousStatsTable[GroupByKey]=ContinuousStatsTable[[#This Row],[GroupByKey]]),(ContinuousStatsTable[GroupByKey]=ContinuousStatsTable[[#This Row],[GroupByKey]])*ContinuousStatsTable[Average])),0)</f>
        <v>0</v>
      </c>
      <c r="P1694" s="5" cm="1">
        <f t="array" ref="P1694">IFERROR(_xlfn.STDEV.S(IF((ContinuousStatsTable[GroupByKey]=ContinuousStatsTable[[#This Row],[GroupByKey]]),(ContinuousStatsTable[GroupByKey]=ContinuousStatsTable[[#This Row],[GroupByKey]])*ContinuousStatsTable[Average])),0)</f>
        <v>0</v>
      </c>
      <c r="Q1694" s="5" cm="1">
        <f t="array" ref="Q1694">MAX(IF((ProjectInfoTable[ProjectName]=ContinuousStatsTable[[#This Row],[ProjectName]]),(ProjectInfoTable[ProjectName]=ContinuousStatsTable[[#This Row],[ProjectName]])*ProjectInfoTable[ConfidenceInterval]))</f>
        <v>0.95</v>
      </c>
      <c r="R16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4" s="5" cm="1">
        <f t="array" ref="S1694">MIN(IF((ContinuousStatsTable[GroupByKey]=ContinuousStatsTable[[#This Row],[GroupByKey]]),(ContinuousStatsTable[GroupByKey]=ContinuousStatsTable[[#This Row],[GroupByKey]])*ContinuousStatsTable[Average]))</f>
        <v>0</v>
      </c>
      <c r="T1694" s="5" cm="1">
        <f t="array" ref="T1694">MAX(IF((ContinuousStatsTable[GroupByKey]=ContinuousStatsTable[[#This Row],[GroupByKey]]),(ContinuousStatsTable[GroupByKey]=ContinuousStatsTable[[#This Row],[GroupByKey]])*ContinuousStatsTable[Average]))</f>
        <v>0</v>
      </c>
      <c r="U1694" s="5">
        <f>IF((ContinuousStatsTable[[#This Row],[RepsRequested]]&gt;1),ContinuousStatsTable[[#This Row],[HalfWidth]],ContinuousStatsTable[[#This Row],[BatchMeansHalfWidth]])</f>
        <v>0</v>
      </c>
    </row>
    <row r="1695" spans="1:21" x14ac:dyDescent="0.35">
      <c r="A1695" t="s">
        <v>68</v>
      </c>
      <c r="B1695" t="s">
        <v>70</v>
      </c>
      <c r="C1695">
        <v>38</v>
      </c>
      <c r="D1695" t="s">
        <v>109</v>
      </c>
      <c r="E1695" t="s">
        <v>103</v>
      </c>
      <c r="F1695" t="s">
        <v>102</v>
      </c>
      <c r="G1695">
        <v>0</v>
      </c>
      <c r="H1695">
        <v>2E+20</v>
      </c>
      <c r="I1695">
        <v>0</v>
      </c>
      <c r="J1695">
        <v>0</v>
      </c>
      <c r="K1695">
        <v>0</v>
      </c>
      <c r="L1695">
        <v>0</v>
      </c>
      <c r="M169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695" s="5" cm="1">
        <f t="array" ref="N1695">MAX(IF((ProjectInfoTable[ProjectName]=ContinuousStatsTable[[#This Row],[ProjectName]]),(ProjectInfoTable[ProjectName]=ContinuousStatsTable[[#This Row],[ProjectName]])*ProjectInfoTable[NumberOfReplications]))</f>
        <v>40</v>
      </c>
      <c r="O1695" s="5" cm="1">
        <f t="array" ref="O1695">IFERROR(AVERAGE(IF((ContinuousStatsTable[GroupByKey]=ContinuousStatsTable[[#This Row],[GroupByKey]]),(ContinuousStatsTable[GroupByKey]=ContinuousStatsTable[[#This Row],[GroupByKey]])*ContinuousStatsTable[Average])),0)</f>
        <v>0</v>
      </c>
      <c r="P1695" s="5" cm="1">
        <f t="array" ref="P1695">IFERROR(_xlfn.STDEV.S(IF((ContinuousStatsTable[GroupByKey]=ContinuousStatsTable[[#This Row],[GroupByKey]]),(ContinuousStatsTable[GroupByKey]=ContinuousStatsTable[[#This Row],[GroupByKey]])*ContinuousStatsTable[Average])),0)</f>
        <v>0</v>
      </c>
      <c r="Q1695" s="5" cm="1">
        <f t="array" ref="Q1695">MAX(IF((ProjectInfoTable[ProjectName]=ContinuousStatsTable[[#This Row],[ProjectName]]),(ProjectInfoTable[ProjectName]=ContinuousStatsTable[[#This Row],[ProjectName]])*ProjectInfoTable[ConfidenceInterval]))</f>
        <v>0.95</v>
      </c>
      <c r="R16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5" s="5" cm="1">
        <f t="array" ref="S1695">MIN(IF((ContinuousStatsTable[GroupByKey]=ContinuousStatsTable[[#This Row],[GroupByKey]]),(ContinuousStatsTable[GroupByKey]=ContinuousStatsTable[[#This Row],[GroupByKey]])*ContinuousStatsTable[Average]))</f>
        <v>0</v>
      </c>
      <c r="T1695" s="5" cm="1">
        <f t="array" ref="T1695">MAX(IF((ContinuousStatsTable[GroupByKey]=ContinuousStatsTable[[#This Row],[GroupByKey]]),(ContinuousStatsTable[GroupByKey]=ContinuousStatsTable[[#This Row],[GroupByKey]])*ContinuousStatsTable[Average]))</f>
        <v>0</v>
      </c>
      <c r="U1695" s="5">
        <f>IF((ContinuousStatsTable[[#This Row],[RepsRequested]]&gt;1),ContinuousStatsTable[[#This Row],[HalfWidth]],ContinuousStatsTable[[#This Row],[BatchMeansHalfWidth]])</f>
        <v>0</v>
      </c>
    </row>
    <row r="1696" spans="1:21" x14ac:dyDescent="0.35">
      <c r="A1696" t="s">
        <v>68</v>
      </c>
      <c r="B1696" t="s">
        <v>70</v>
      </c>
      <c r="C1696">
        <v>38</v>
      </c>
      <c r="D1696" t="s">
        <v>109</v>
      </c>
      <c r="E1696" t="s">
        <v>104</v>
      </c>
      <c r="F1696" t="s">
        <v>102</v>
      </c>
      <c r="G1696">
        <v>1</v>
      </c>
      <c r="H1696">
        <v>2E+20</v>
      </c>
      <c r="I1696">
        <v>1</v>
      </c>
      <c r="J1696">
        <v>1</v>
      </c>
      <c r="K1696">
        <v>1</v>
      </c>
      <c r="L1696">
        <v>0</v>
      </c>
      <c r="M169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696" s="5" cm="1">
        <f t="array" ref="N1696">MAX(IF((ProjectInfoTable[ProjectName]=ContinuousStatsTable[[#This Row],[ProjectName]]),(ProjectInfoTable[ProjectName]=ContinuousStatsTable[[#This Row],[ProjectName]])*ProjectInfoTable[NumberOfReplications]))</f>
        <v>40</v>
      </c>
      <c r="O1696" s="5" cm="1">
        <f t="array" ref="O1696">IFERROR(AVERAGE(IF((ContinuousStatsTable[GroupByKey]=ContinuousStatsTable[[#This Row],[GroupByKey]]),(ContinuousStatsTable[GroupByKey]=ContinuousStatsTable[[#This Row],[GroupByKey]])*ContinuousStatsTable[Average])),0)</f>
        <v>1</v>
      </c>
      <c r="P1696" s="5" cm="1">
        <f t="array" ref="P1696">IFERROR(_xlfn.STDEV.S(IF((ContinuousStatsTable[GroupByKey]=ContinuousStatsTable[[#This Row],[GroupByKey]]),(ContinuousStatsTable[GroupByKey]=ContinuousStatsTable[[#This Row],[GroupByKey]])*ContinuousStatsTable[Average])),0)</f>
        <v>0</v>
      </c>
      <c r="Q1696" s="5" cm="1">
        <f t="array" ref="Q1696">MAX(IF((ProjectInfoTable[ProjectName]=ContinuousStatsTable[[#This Row],[ProjectName]]),(ProjectInfoTable[ProjectName]=ContinuousStatsTable[[#This Row],[ProjectName]])*ProjectInfoTable[ConfidenceInterval]))</f>
        <v>0.95</v>
      </c>
      <c r="R16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6" s="5" cm="1">
        <f t="array" ref="S1696">MIN(IF((ContinuousStatsTable[GroupByKey]=ContinuousStatsTable[[#This Row],[GroupByKey]]),(ContinuousStatsTable[GroupByKey]=ContinuousStatsTable[[#This Row],[GroupByKey]])*ContinuousStatsTable[Average]))</f>
        <v>1</v>
      </c>
      <c r="T1696" s="5" cm="1">
        <f t="array" ref="T1696">MAX(IF((ContinuousStatsTable[GroupByKey]=ContinuousStatsTable[[#This Row],[GroupByKey]]),(ContinuousStatsTable[GroupByKey]=ContinuousStatsTable[[#This Row],[GroupByKey]])*ContinuousStatsTable[Average]))</f>
        <v>1</v>
      </c>
      <c r="U1696" s="5">
        <f>IF((ContinuousStatsTable[[#This Row],[RepsRequested]]&gt;1),ContinuousStatsTable[[#This Row],[HalfWidth]],ContinuousStatsTable[[#This Row],[BatchMeansHalfWidth]])</f>
        <v>0</v>
      </c>
    </row>
    <row r="1697" spans="1:21" x14ac:dyDescent="0.35">
      <c r="A1697" t="s">
        <v>68</v>
      </c>
      <c r="B1697" t="s">
        <v>70</v>
      </c>
      <c r="C1697">
        <v>38</v>
      </c>
      <c r="D1697" t="s">
        <v>110</v>
      </c>
      <c r="E1697" t="s">
        <v>101</v>
      </c>
      <c r="F1697" t="s">
        <v>102</v>
      </c>
      <c r="G1697">
        <v>0</v>
      </c>
      <c r="H1697">
        <v>2E+20</v>
      </c>
      <c r="I1697">
        <v>0</v>
      </c>
      <c r="J1697">
        <v>0</v>
      </c>
      <c r="K1697">
        <v>0</v>
      </c>
      <c r="L1697">
        <v>0</v>
      </c>
      <c r="M169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697" s="5" cm="1">
        <f t="array" ref="N1697">MAX(IF((ProjectInfoTable[ProjectName]=ContinuousStatsTable[[#This Row],[ProjectName]]),(ProjectInfoTable[ProjectName]=ContinuousStatsTable[[#This Row],[ProjectName]])*ProjectInfoTable[NumberOfReplications]))</f>
        <v>40</v>
      </c>
      <c r="O1697" s="5" cm="1">
        <f t="array" ref="O1697">IFERROR(AVERAGE(IF((ContinuousStatsTable[GroupByKey]=ContinuousStatsTable[[#This Row],[GroupByKey]]),(ContinuousStatsTable[GroupByKey]=ContinuousStatsTable[[#This Row],[GroupByKey]])*ContinuousStatsTable[Average])),0)</f>
        <v>0</v>
      </c>
      <c r="P1697" s="5" cm="1">
        <f t="array" ref="P1697">IFERROR(_xlfn.STDEV.S(IF((ContinuousStatsTable[GroupByKey]=ContinuousStatsTable[[#This Row],[GroupByKey]]),(ContinuousStatsTable[GroupByKey]=ContinuousStatsTable[[#This Row],[GroupByKey]])*ContinuousStatsTable[Average])),0)</f>
        <v>0</v>
      </c>
      <c r="Q1697" s="5" cm="1">
        <f t="array" ref="Q1697">MAX(IF((ProjectInfoTable[ProjectName]=ContinuousStatsTable[[#This Row],[ProjectName]]),(ProjectInfoTable[ProjectName]=ContinuousStatsTable[[#This Row],[ProjectName]])*ProjectInfoTable[ConfidenceInterval]))</f>
        <v>0.95</v>
      </c>
      <c r="R16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7" s="5" cm="1">
        <f t="array" ref="S1697">MIN(IF((ContinuousStatsTable[GroupByKey]=ContinuousStatsTable[[#This Row],[GroupByKey]]),(ContinuousStatsTable[GroupByKey]=ContinuousStatsTable[[#This Row],[GroupByKey]])*ContinuousStatsTable[Average]))</f>
        <v>0</v>
      </c>
      <c r="T1697" s="5" cm="1">
        <f t="array" ref="T1697">MAX(IF((ContinuousStatsTable[GroupByKey]=ContinuousStatsTable[[#This Row],[GroupByKey]]),(ContinuousStatsTable[GroupByKey]=ContinuousStatsTable[[#This Row],[GroupByKey]])*ContinuousStatsTable[Average]))</f>
        <v>0</v>
      </c>
      <c r="U1697" s="5">
        <f>IF((ContinuousStatsTable[[#This Row],[RepsRequested]]&gt;1),ContinuousStatsTable[[#This Row],[HalfWidth]],ContinuousStatsTable[[#This Row],[BatchMeansHalfWidth]])</f>
        <v>0</v>
      </c>
    </row>
    <row r="1698" spans="1:21" x14ac:dyDescent="0.35">
      <c r="A1698" t="s">
        <v>68</v>
      </c>
      <c r="B1698" t="s">
        <v>70</v>
      </c>
      <c r="C1698">
        <v>38</v>
      </c>
      <c r="D1698" t="s">
        <v>110</v>
      </c>
      <c r="E1698" t="s">
        <v>103</v>
      </c>
      <c r="F1698" t="s">
        <v>102</v>
      </c>
      <c r="G1698">
        <v>0</v>
      </c>
      <c r="H1698">
        <v>2E+20</v>
      </c>
      <c r="I1698">
        <v>0</v>
      </c>
      <c r="J1698">
        <v>0</v>
      </c>
      <c r="K1698">
        <v>0</v>
      </c>
      <c r="L1698">
        <v>0</v>
      </c>
      <c r="M169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698" s="5" cm="1">
        <f t="array" ref="N1698">MAX(IF((ProjectInfoTable[ProjectName]=ContinuousStatsTable[[#This Row],[ProjectName]]),(ProjectInfoTable[ProjectName]=ContinuousStatsTable[[#This Row],[ProjectName]])*ProjectInfoTable[NumberOfReplications]))</f>
        <v>40</v>
      </c>
      <c r="O1698" s="5" cm="1">
        <f t="array" ref="O1698">IFERROR(AVERAGE(IF((ContinuousStatsTable[GroupByKey]=ContinuousStatsTable[[#This Row],[GroupByKey]]),(ContinuousStatsTable[GroupByKey]=ContinuousStatsTable[[#This Row],[GroupByKey]])*ContinuousStatsTable[Average])),0)</f>
        <v>0</v>
      </c>
      <c r="P1698" s="5" cm="1">
        <f t="array" ref="P1698">IFERROR(_xlfn.STDEV.S(IF((ContinuousStatsTable[GroupByKey]=ContinuousStatsTable[[#This Row],[GroupByKey]]),(ContinuousStatsTable[GroupByKey]=ContinuousStatsTable[[#This Row],[GroupByKey]])*ContinuousStatsTable[Average])),0)</f>
        <v>0</v>
      </c>
      <c r="Q1698" s="5" cm="1">
        <f t="array" ref="Q1698">MAX(IF((ProjectInfoTable[ProjectName]=ContinuousStatsTable[[#This Row],[ProjectName]]),(ProjectInfoTable[ProjectName]=ContinuousStatsTable[[#This Row],[ProjectName]])*ProjectInfoTable[ConfidenceInterval]))</f>
        <v>0.95</v>
      </c>
      <c r="R16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8" s="5" cm="1">
        <f t="array" ref="S1698">MIN(IF((ContinuousStatsTable[GroupByKey]=ContinuousStatsTable[[#This Row],[GroupByKey]]),(ContinuousStatsTable[GroupByKey]=ContinuousStatsTable[[#This Row],[GroupByKey]])*ContinuousStatsTable[Average]))</f>
        <v>0</v>
      </c>
      <c r="T1698" s="5" cm="1">
        <f t="array" ref="T1698">MAX(IF((ContinuousStatsTable[GroupByKey]=ContinuousStatsTable[[#This Row],[GroupByKey]]),(ContinuousStatsTable[GroupByKey]=ContinuousStatsTable[[#This Row],[GroupByKey]])*ContinuousStatsTable[Average]))</f>
        <v>0</v>
      </c>
      <c r="U1698" s="5">
        <f>IF((ContinuousStatsTable[[#This Row],[RepsRequested]]&gt;1),ContinuousStatsTable[[#This Row],[HalfWidth]],ContinuousStatsTable[[#This Row],[BatchMeansHalfWidth]])</f>
        <v>0</v>
      </c>
    </row>
    <row r="1699" spans="1:21" x14ac:dyDescent="0.35">
      <c r="A1699" t="s">
        <v>68</v>
      </c>
      <c r="B1699" t="s">
        <v>70</v>
      </c>
      <c r="C1699">
        <v>38</v>
      </c>
      <c r="D1699" t="s">
        <v>110</v>
      </c>
      <c r="E1699" t="s">
        <v>104</v>
      </c>
      <c r="F1699" t="s">
        <v>102</v>
      </c>
      <c r="G1699">
        <v>1</v>
      </c>
      <c r="H1699">
        <v>2E+20</v>
      </c>
      <c r="I1699">
        <v>1</v>
      </c>
      <c r="J1699">
        <v>1</v>
      </c>
      <c r="K1699">
        <v>1</v>
      </c>
      <c r="L1699">
        <v>0</v>
      </c>
      <c r="M169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699" s="5" cm="1">
        <f t="array" ref="N1699">MAX(IF((ProjectInfoTable[ProjectName]=ContinuousStatsTable[[#This Row],[ProjectName]]),(ProjectInfoTable[ProjectName]=ContinuousStatsTable[[#This Row],[ProjectName]])*ProjectInfoTable[NumberOfReplications]))</f>
        <v>40</v>
      </c>
      <c r="O1699" s="5" cm="1">
        <f t="array" ref="O1699">IFERROR(AVERAGE(IF((ContinuousStatsTable[GroupByKey]=ContinuousStatsTable[[#This Row],[GroupByKey]]),(ContinuousStatsTable[GroupByKey]=ContinuousStatsTable[[#This Row],[GroupByKey]])*ContinuousStatsTable[Average])),0)</f>
        <v>1</v>
      </c>
      <c r="P1699" s="5" cm="1">
        <f t="array" ref="P1699">IFERROR(_xlfn.STDEV.S(IF((ContinuousStatsTable[GroupByKey]=ContinuousStatsTable[[#This Row],[GroupByKey]]),(ContinuousStatsTable[GroupByKey]=ContinuousStatsTable[[#This Row],[GroupByKey]])*ContinuousStatsTable[Average])),0)</f>
        <v>0</v>
      </c>
      <c r="Q1699" s="5" cm="1">
        <f t="array" ref="Q1699">MAX(IF((ProjectInfoTable[ProjectName]=ContinuousStatsTable[[#This Row],[ProjectName]]),(ProjectInfoTable[ProjectName]=ContinuousStatsTable[[#This Row],[ProjectName]])*ProjectInfoTable[ConfidenceInterval]))</f>
        <v>0.95</v>
      </c>
      <c r="R16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9" s="5" cm="1">
        <f t="array" ref="S1699">MIN(IF((ContinuousStatsTable[GroupByKey]=ContinuousStatsTable[[#This Row],[GroupByKey]]),(ContinuousStatsTable[GroupByKey]=ContinuousStatsTable[[#This Row],[GroupByKey]])*ContinuousStatsTable[Average]))</f>
        <v>1</v>
      </c>
      <c r="T1699" s="5" cm="1">
        <f t="array" ref="T1699">MAX(IF((ContinuousStatsTable[GroupByKey]=ContinuousStatsTable[[#This Row],[GroupByKey]]),(ContinuousStatsTable[GroupByKey]=ContinuousStatsTable[[#This Row],[GroupByKey]])*ContinuousStatsTable[Average]))</f>
        <v>1</v>
      </c>
      <c r="U1699" s="5">
        <f>IF((ContinuousStatsTable[[#This Row],[RepsRequested]]&gt;1),ContinuousStatsTable[[#This Row],[HalfWidth]],ContinuousStatsTable[[#This Row],[BatchMeansHalfWidth]])</f>
        <v>0</v>
      </c>
    </row>
    <row r="1700" spans="1:21" x14ac:dyDescent="0.35">
      <c r="A1700" t="s">
        <v>68</v>
      </c>
      <c r="B1700" t="s">
        <v>70</v>
      </c>
      <c r="C1700">
        <v>38</v>
      </c>
      <c r="D1700" t="s">
        <v>111</v>
      </c>
      <c r="E1700" t="s">
        <v>101</v>
      </c>
      <c r="F1700" t="s">
        <v>102</v>
      </c>
      <c r="G1700">
        <v>0</v>
      </c>
      <c r="H1700">
        <v>2E+20</v>
      </c>
      <c r="I1700">
        <v>0</v>
      </c>
      <c r="J1700">
        <v>0</v>
      </c>
      <c r="K1700">
        <v>0</v>
      </c>
      <c r="L1700">
        <v>0</v>
      </c>
      <c r="M170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700" s="5" cm="1">
        <f t="array" ref="N1700">MAX(IF((ProjectInfoTable[ProjectName]=ContinuousStatsTable[[#This Row],[ProjectName]]),(ProjectInfoTable[ProjectName]=ContinuousStatsTable[[#This Row],[ProjectName]])*ProjectInfoTable[NumberOfReplications]))</f>
        <v>40</v>
      </c>
      <c r="O1700" s="5" cm="1">
        <f t="array" ref="O1700">IFERROR(AVERAGE(IF((ContinuousStatsTable[GroupByKey]=ContinuousStatsTable[[#This Row],[GroupByKey]]),(ContinuousStatsTable[GroupByKey]=ContinuousStatsTable[[#This Row],[GroupByKey]])*ContinuousStatsTable[Average])),0)</f>
        <v>0</v>
      </c>
      <c r="P1700" s="5" cm="1">
        <f t="array" ref="P1700">IFERROR(_xlfn.STDEV.S(IF((ContinuousStatsTable[GroupByKey]=ContinuousStatsTable[[#This Row],[GroupByKey]]),(ContinuousStatsTable[GroupByKey]=ContinuousStatsTable[[#This Row],[GroupByKey]])*ContinuousStatsTable[Average])),0)</f>
        <v>0</v>
      </c>
      <c r="Q1700" s="5" cm="1">
        <f t="array" ref="Q1700">MAX(IF((ProjectInfoTable[ProjectName]=ContinuousStatsTable[[#This Row],[ProjectName]]),(ProjectInfoTable[ProjectName]=ContinuousStatsTable[[#This Row],[ProjectName]])*ProjectInfoTable[ConfidenceInterval]))</f>
        <v>0.95</v>
      </c>
      <c r="R17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0" s="5" cm="1">
        <f t="array" ref="S1700">MIN(IF((ContinuousStatsTable[GroupByKey]=ContinuousStatsTable[[#This Row],[GroupByKey]]),(ContinuousStatsTable[GroupByKey]=ContinuousStatsTable[[#This Row],[GroupByKey]])*ContinuousStatsTable[Average]))</f>
        <v>0</v>
      </c>
      <c r="T1700" s="5" cm="1">
        <f t="array" ref="T1700">MAX(IF((ContinuousStatsTable[GroupByKey]=ContinuousStatsTable[[#This Row],[GroupByKey]]),(ContinuousStatsTable[GroupByKey]=ContinuousStatsTable[[#This Row],[GroupByKey]])*ContinuousStatsTable[Average]))</f>
        <v>0</v>
      </c>
      <c r="U1700" s="5">
        <f>IF((ContinuousStatsTable[[#This Row],[RepsRequested]]&gt;1),ContinuousStatsTable[[#This Row],[HalfWidth]],ContinuousStatsTable[[#This Row],[BatchMeansHalfWidth]])</f>
        <v>0</v>
      </c>
    </row>
    <row r="1701" spans="1:21" x14ac:dyDescent="0.35">
      <c r="A1701" t="s">
        <v>68</v>
      </c>
      <c r="B1701" t="s">
        <v>70</v>
      </c>
      <c r="C1701">
        <v>38</v>
      </c>
      <c r="D1701" t="s">
        <v>111</v>
      </c>
      <c r="E1701" t="s">
        <v>103</v>
      </c>
      <c r="F1701" t="s">
        <v>102</v>
      </c>
      <c r="G1701">
        <v>0</v>
      </c>
      <c r="H1701">
        <v>2E+20</v>
      </c>
      <c r="I1701">
        <v>0</v>
      </c>
      <c r="J1701">
        <v>0</v>
      </c>
      <c r="K1701">
        <v>0</v>
      </c>
      <c r="L1701">
        <v>0</v>
      </c>
      <c r="M170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701" s="5" cm="1">
        <f t="array" ref="N1701">MAX(IF((ProjectInfoTable[ProjectName]=ContinuousStatsTable[[#This Row],[ProjectName]]),(ProjectInfoTable[ProjectName]=ContinuousStatsTable[[#This Row],[ProjectName]])*ProjectInfoTable[NumberOfReplications]))</f>
        <v>40</v>
      </c>
      <c r="O1701" s="5" cm="1">
        <f t="array" ref="O1701">IFERROR(AVERAGE(IF((ContinuousStatsTable[GroupByKey]=ContinuousStatsTable[[#This Row],[GroupByKey]]),(ContinuousStatsTable[GroupByKey]=ContinuousStatsTable[[#This Row],[GroupByKey]])*ContinuousStatsTable[Average])),0)</f>
        <v>0</v>
      </c>
      <c r="P1701" s="5" cm="1">
        <f t="array" ref="P1701">IFERROR(_xlfn.STDEV.S(IF((ContinuousStatsTable[GroupByKey]=ContinuousStatsTable[[#This Row],[GroupByKey]]),(ContinuousStatsTable[GroupByKey]=ContinuousStatsTable[[#This Row],[GroupByKey]])*ContinuousStatsTable[Average])),0)</f>
        <v>0</v>
      </c>
      <c r="Q1701" s="5" cm="1">
        <f t="array" ref="Q1701">MAX(IF((ProjectInfoTable[ProjectName]=ContinuousStatsTable[[#This Row],[ProjectName]]),(ProjectInfoTable[ProjectName]=ContinuousStatsTable[[#This Row],[ProjectName]])*ProjectInfoTable[ConfidenceInterval]))</f>
        <v>0.95</v>
      </c>
      <c r="R17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1" s="5" cm="1">
        <f t="array" ref="S1701">MIN(IF((ContinuousStatsTable[GroupByKey]=ContinuousStatsTable[[#This Row],[GroupByKey]]),(ContinuousStatsTable[GroupByKey]=ContinuousStatsTable[[#This Row],[GroupByKey]])*ContinuousStatsTable[Average]))</f>
        <v>0</v>
      </c>
      <c r="T1701" s="5" cm="1">
        <f t="array" ref="T1701">MAX(IF((ContinuousStatsTable[GroupByKey]=ContinuousStatsTable[[#This Row],[GroupByKey]]),(ContinuousStatsTable[GroupByKey]=ContinuousStatsTable[[#This Row],[GroupByKey]])*ContinuousStatsTable[Average]))</f>
        <v>0</v>
      </c>
      <c r="U1701" s="5">
        <f>IF((ContinuousStatsTable[[#This Row],[RepsRequested]]&gt;1),ContinuousStatsTable[[#This Row],[HalfWidth]],ContinuousStatsTable[[#This Row],[BatchMeansHalfWidth]])</f>
        <v>0</v>
      </c>
    </row>
    <row r="1702" spans="1:21" x14ac:dyDescent="0.35">
      <c r="A1702" t="s">
        <v>68</v>
      </c>
      <c r="B1702" t="s">
        <v>70</v>
      </c>
      <c r="C1702">
        <v>38</v>
      </c>
      <c r="D1702" t="s">
        <v>111</v>
      </c>
      <c r="E1702" t="s">
        <v>104</v>
      </c>
      <c r="F1702" t="s">
        <v>102</v>
      </c>
      <c r="G1702">
        <v>3</v>
      </c>
      <c r="H1702">
        <v>2E+20</v>
      </c>
      <c r="I1702">
        <v>3</v>
      </c>
      <c r="J1702">
        <v>3</v>
      </c>
      <c r="K1702">
        <v>3</v>
      </c>
      <c r="L1702">
        <v>0</v>
      </c>
      <c r="M170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702" s="5" cm="1">
        <f t="array" ref="N1702">MAX(IF((ProjectInfoTable[ProjectName]=ContinuousStatsTable[[#This Row],[ProjectName]]),(ProjectInfoTable[ProjectName]=ContinuousStatsTable[[#This Row],[ProjectName]])*ProjectInfoTable[NumberOfReplications]))</f>
        <v>40</v>
      </c>
      <c r="O1702" s="5" cm="1">
        <f t="array" ref="O1702">IFERROR(AVERAGE(IF((ContinuousStatsTable[GroupByKey]=ContinuousStatsTable[[#This Row],[GroupByKey]]),(ContinuousStatsTable[GroupByKey]=ContinuousStatsTable[[#This Row],[GroupByKey]])*ContinuousStatsTable[Average])),0)</f>
        <v>3</v>
      </c>
      <c r="P1702" s="5" cm="1">
        <f t="array" ref="P1702">IFERROR(_xlfn.STDEV.S(IF((ContinuousStatsTable[GroupByKey]=ContinuousStatsTable[[#This Row],[GroupByKey]]),(ContinuousStatsTable[GroupByKey]=ContinuousStatsTable[[#This Row],[GroupByKey]])*ContinuousStatsTable[Average])),0)</f>
        <v>0</v>
      </c>
      <c r="Q1702" s="5" cm="1">
        <f t="array" ref="Q1702">MAX(IF((ProjectInfoTable[ProjectName]=ContinuousStatsTable[[#This Row],[ProjectName]]),(ProjectInfoTable[ProjectName]=ContinuousStatsTable[[#This Row],[ProjectName]])*ProjectInfoTable[ConfidenceInterval]))</f>
        <v>0.95</v>
      </c>
      <c r="R17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2" s="5" cm="1">
        <f t="array" ref="S1702">MIN(IF((ContinuousStatsTable[GroupByKey]=ContinuousStatsTable[[#This Row],[GroupByKey]]),(ContinuousStatsTable[GroupByKey]=ContinuousStatsTable[[#This Row],[GroupByKey]])*ContinuousStatsTable[Average]))</f>
        <v>3</v>
      </c>
      <c r="T1702" s="5" cm="1">
        <f t="array" ref="T1702">MAX(IF((ContinuousStatsTable[GroupByKey]=ContinuousStatsTable[[#This Row],[GroupByKey]]),(ContinuousStatsTable[GroupByKey]=ContinuousStatsTable[[#This Row],[GroupByKey]])*ContinuousStatsTable[Average]))</f>
        <v>3</v>
      </c>
      <c r="U1702" s="5">
        <f>IF((ContinuousStatsTable[[#This Row],[RepsRequested]]&gt;1),ContinuousStatsTable[[#This Row],[HalfWidth]],ContinuousStatsTable[[#This Row],[BatchMeansHalfWidth]])</f>
        <v>0</v>
      </c>
    </row>
    <row r="1703" spans="1:21" x14ac:dyDescent="0.35">
      <c r="A1703" t="s">
        <v>68</v>
      </c>
      <c r="B1703" t="s">
        <v>70</v>
      </c>
      <c r="C1703">
        <v>38</v>
      </c>
      <c r="D1703" t="s">
        <v>112</v>
      </c>
      <c r="E1703" t="s">
        <v>101</v>
      </c>
      <c r="F1703" t="s">
        <v>102</v>
      </c>
      <c r="G1703">
        <v>0.114363787687412</v>
      </c>
      <c r="H1703">
        <v>2E+20</v>
      </c>
      <c r="I1703">
        <v>0</v>
      </c>
      <c r="J1703">
        <v>1</v>
      </c>
      <c r="K1703">
        <v>0</v>
      </c>
      <c r="L1703">
        <v>0</v>
      </c>
      <c r="M170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703" s="5" cm="1">
        <f t="array" ref="N1703">MAX(IF((ProjectInfoTable[ProjectName]=ContinuousStatsTable[[#This Row],[ProjectName]]),(ProjectInfoTable[ProjectName]=ContinuousStatsTable[[#This Row],[ProjectName]])*ProjectInfoTable[NumberOfReplications]))</f>
        <v>40</v>
      </c>
      <c r="O1703" s="5" cm="1">
        <f t="array" ref="O170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703" s="5" cm="1">
        <f t="array" ref="P170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703" s="5" cm="1">
        <f t="array" ref="Q1703">MAX(IF((ProjectInfoTable[ProjectName]=ContinuousStatsTable[[#This Row],[ProjectName]]),(ProjectInfoTable[ProjectName]=ContinuousStatsTable[[#This Row],[ProjectName]])*ProjectInfoTable[ConfidenceInterval]))</f>
        <v>0.95</v>
      </c>
      <c r="R17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703" s="5" cm="1">
        <f t="array" ref="S1703">MIN(IF((ContinuousStatsTable[GroupByKey]=ContinuousStatsTable[[#This Row],[GroupByKey]]),(ContinuousStatsTable[GroupByKey]=ContinuousStatsTable[[#This Row],[GroupByKey]])*ContinuousStatsTable[Average]))</f>
        <v>2.6917362930432401E-2</v>
      </c>
      <c r="T1703" s="5" cm="1">
        <f t="array" ref="T1703">MAX(IF((ContinuousStatsTable[GroupByKey]=ContinuousStatsTable[[#This Row],[GroupByKey]]),(ContinuousStatsTable[GroupByKey]=ContinuousStatsTable[[#This Row],[GroupByKey]])*ContinuousStatsTable[Average]))</f>
        <v>0.16976135707510301</v>
      </c>
      <c r="U1703" s="5">
        <f>IF((ContinuousStatsTable[[#This Row],[RepsRequested]]&gt;1),ContinuousStatsTable[[#This Row],[HalfWidth]],ContinuousStatsTable[[#This Row],[BatchMeansHalfWidth]])</f>
        <v>9.6705244070255485E-3</v>
      </c>
    </row>
    <row r="1704" spans="1:21" x14ac:dyDescent="0.35">
      <c r="A1704" t="s">
        <v>68</v>
      </c>
      <c r="B1704" t="s">
        <v>70</v>
      </c>
      <c r="C1704">
        <v>38</v>
      </c>
      <c r="D1704" t="s">
        <v>112</v>
      </c>
      <c r="E1704" t="s">
        <v>103</v>
      </c>
      <c r="F1704" t="s">
        <v>102</v>
      </c>
      <c r="G1704">
        <v>3.7130507514609601</v>
      </c>
      <c r="H1704">
        <v>2E+20</v>
      </c>
      <c r="I1704">
        <v>0</v>
      </c>
      <c r="J1704">
        <v>32</v>
      </c>
      <c r="K1704">
        <v>0</v>
      </c>
      <c r="L1704">
        <v>0</v>
      </c>
      <c r="M170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704" s="5" cm="1">
        <f t="array" ref="N1704">MAX(IF((ProjectInfoTable[ProjectName]=ContinuousStatsTable[[#This Row],[ProjectName]]),(ProjectInfoTable[ProjectName]=ContinuousStatsTable[[#This Row],[ProjectName]])*ProjectInfoTable[NumberOfReplications]))</f>
        <v>40</v>
      </c>
      <c r="O1704" s="5" cm="1">
        <f t="array" ref="O170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704" s="5" cm="1">
        <f t="array" ref="P170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704" s="5" cm="1">
        <f t="array" ref="Q1704">MAX(IF((ProjectInfoTable[ProjectName]=ContinuousStatsTable[[#This Row],[ProjectName]]),(ProjectInfoTable[ProjectName]=ContinuousStatsTable[[#This Row],[ProjectName]])*ProjectInfoTable[ConfidenceInterval]))</f>
        <v>0.95</v>
      </c>
      <c r="R17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704" s="5" cm="1">
        <f t="array" ref="S1704">MIN(IF((ContinuousStatsTable[GroupByKey]=ContinuousStatsTable[[#This Row],[GroupByKey]]),(ContinuousStatsTable[GroupByKey]=ContinuousStatsTable[[#This Row],[GroupByKey]])*ContinuousStatsTable[Average]))</f>
        <v>1.2588231451035701</v>
      </c>
      <c r="T1704" s="5" cm="1">
        <f t="array" ref="T1704">MAX(IF((ContinuousStatsTable[GroupByKey]=ContinuousStatsTable[[#This Row],[GroupByKey]]),(ContinuousStatsTable[GroupByKey]=ContinuousStatsTable[[#This Row],[GroupByKey]])*ContinuousStatsTable[Average]))</f>
        <v>4.9134925203039197</v>
      </c>
      <c r="U1704" s="5">
        <f>IF((ContinuousStatsTable[[#This Row],[RepsRequested]]&gt;1),ContinuousStatsTable[[#This Row],[HalfWidth]],ContinuousStatsTable[[#This Row],[BatchMeansHalfWidth]])</f>
        <v>0.23893952850585826</v>
      </c>
    </row>
    <row r="1705" spans="1:21" x14ac:dyDescent="0.35">
      <c r="A1705" t="s">
        <v>68</v>
      </c>
      <c r="B1705" t="s">
        <v>70</v>
      </c>
      <c r="C1705">
        <v>38</v>
      </c>
      <c r="D1705" t="s">
        <v>112</v>
      </c>
      <c r="E1705" t="s">
        <v>104</v>
      </c>
      <c r="F1705" t="s">
        <v>102</v>
      </c>
      <c r="G1705">
        <v>41.878023168154499</v>
      </c>
      <c r="H1705">
        <v>2E+20</v>
      </c>
      <c r="I1705">
        <v>0</v>
      </c>
      <c r="J1705">
        <v>48</v>
      </c>
      <c r="K1705">
        <v>48</v>
      </c>
      <c r="L1705">
        <v>0</v>
      </c>
      <c r="M170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705" s="5" cm="1">
        <f t="array" ref="N1705">MAX(IF((ProjectInfoTable[ProjectName]=ContinuousStatsTable[[#This Row],[ProjectName]]),(ProjectInfoTable[ProjectName]=ContinuousStatsTable[[#This Row],[ProjectName]])*ProjectInfoTable[NumberOfReplications]))</f>
        <v>40</v>
      </c>
      <c r="O1705" s="5" cm="1">
        <f t="array" ref="O170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705" s="5" cm="1">
        <f t="array" ref="P170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705" s="5" cm="1">
        <f t="array" ref="Q1705">MAX(IF((ProjectInfoTable[ProjectName]=ContinuousStatsTable[[#This Row],[ProjectName]]),(ProjectInfoTable[ProjectName]=ContinuousStatsTable[[#This Row],[ProjectName]])*ProjectInfoTable[ConfidenceInterval]))</f>
        <v>0.95</v>
      </c>
      <c r="R17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705" s="5" cm="1">
        <f t="array" ref="S1705">MIN(IF((ContinuousStatsTable[GroupByKey]=ContinuousStatsTable[[#This Row],[GroupByKey]]),(ContinuousStatsTable[GroupByKey]=ContinuousStatsTable[[#This Row],[GroupByKey]])*ContinuousStatsTable[Average]))</f>
        <v>39.319148936170201</v>
      </c>
      <c r="T1705" s="5" cm="1">
        <f t="array" ref="T1705">MAX(IF((ContinuousStatsTable[GroupByKey]=ContinuousStatsTable[[#This Row],[GroupByKey]]),(ContinuousStatsTable[GroupByKey]=ContinuousStatsTable[[#This Row],[GroupByKey]])*ContinuousStatsTable[Average]))</f>
        <v>43.914893617021299</v>
      </c>
      <c r="U1705" s="5">
        <f>IF((ContinuousStatsTable[[#This Row],[RepsRequested]]&gt;1),ContinuousStatsTable[[#This Row],[HalfWidth]],ContinuousStatsTable[[#This Row],[BatchMeansHalfWidth]])</f>
        <v>0.37377625497939559</v>
      </c>
    </row>
    <row r="1706" spans="1:21" x14ac:dyDescent="0.35">
      <c r="A1706" t="s">
        <v>68</v>
      </c>
      <c r="B1706" t="s">
        <v>70</v>
      </c>
      <c r="C1706">
        <v>38</v>
      </c>
      <c r="D1706" t="s">
        <v>113</v>
      </c>
      <c r="E1706" t="s">
        <v>101</v>
      </c>
      <c r="F1706" t="s">
        <v>102</v>
      </c>
      <c r="G1706">
        <v>4.8625620211652898E-2</v>
      </c>
      <c r="H1706">
        <v>2.90389627297113E-2</v>
      </c>
      <c r="I1706">
        <v>0</v>
      </c>
      <c r="J1706">
        <v>1</v>
      </c>
      <c r="K1706">
        <v>0</v>
      </c>
      <c r="L1706">
        <v>0</v>
      </c>
      <c r="M170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706" s="5" cm="1">
        <f t="array" ref="N1706">MAX(IF((ProjectInfoTable[ProjectName]=ContinuousStatsTable[[#This Row],[ProjectName]]),(ProjectInfoTable[ProjectName]=ContinuousStatsTable[[#This Row],[ProjectName]])*ProjectInfoTable[NumberOfReplications]))</f>
        <v>40</v>
      </c>
      <c r="O1706" s="5" cm="1">
        <f t="array" ref="O170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706" s="5" cm="1">
        <f t="array" ref="P170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706" s="5" cm="1">
        <f t="array" ref="Q1706">MAX(IF((ProjectInfoTable[ProjectName]=ContinuousStatsTable[[#This Row],[ProjectName]]),(ProjectInfoTable[ProjectName]=ContinuousStatsTable[[#This Row],[ProjectName]])*ProjectInfoTable[ConfidenceInterval]))</f>
        <v>0.95</v>
      </c>
      <c r="R17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706" s="5" cm="1">
        <f t="array" ref="S1706">MIN(IF((ContinuousStatsTable[GroupByKey]=ContinuousStatsTable[[#This Row],[GroupByKey]]),(ContinuousStatsTable[GroupByKey]=ContinuousStatsTable[[#This Row],[GroupByKey]])*ContinuousStatsTable[Average]))</f>
        <v>1.9285676078063401E-2</v>
      </c>
      <c r="T1706" s="5" cm="1">
        <f t="array" ref="T1706">MAX(IF((ContinuousStatsTable[GroupByKey]=ContinuousStatsTable[[#This Row],[GroupByKey]]),(ContinuousStatsTable[GroupByKey]=ContinuousStatsTable[[#This Row],[GroupByKey]])*ContinuousStatsTable[Average]))</f>
        <v>4.8625620211652898E-2</v>
      </c>
      <c r="U1706" s="5">
        <f>IF((ContinuousStatsTable[[#This Row],[RepsRequested]]&gt;1),ContinuousStatsTable[[#This Row],[HalfWidth]],ContinuousStatsTable[[#This Row],[BatchMeansHalfWidth]])</f>
        <v>2.3250169252848917E-3</v>
      </c>
    </row>
    <row r="1707" spans="1:21" x14ac:dyDescent="0.35">
      <c r="A1707" t="s">
        <v>68</v>
      </c>
      <c r="B1707" t="s">
        <v>70</v>
      </c>
      <c r="C1707">
        <v>38</v>
      </c>
      <c r="D1707" t="s">
        <v>113</v>
      </c>
      <c r="E1707" t="s">
        <v>103</v>
      </c>
      <c r="F1707" t="s">
        <v>102</v>
      </c>
      <c r="G1707">
        <v>1.1850258406860501</v>
      </c>
      <c r="H1707">
        <v>0.38045739877935097</v>
      </c>
      <c r="I1707">
        <v>0</v>
      </c>
      <c r="J1707">
        <v>17</v>
      </c>
      <c r="K1707">
        <v>0</v>
      </c>
      <c r="L1707">
        <v>0</v>
      </c>
      <c r="M170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707" s="5" cm="1">
        <f t="array" ref="N1707">MAX(IF((ProjectInfoTable[ProjectName]=ContinuousStatsTable[[#This Row],[ProjectName]]),(ProjectInfoTable[ProjectName]=ContinuousStatsTable[[#This Row],[ProjectName]])*ProjectInfoTable[NumberOfReplications]))</f>
        <v>40</v>
      </c>
      <c r="O1707" s="5" cm="1">
        <f t="array" ref="O170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707" s="5" cm="1">
        <f t="array" ref="P170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707" s="5" cm="1">
        <f t="array" ref="Q1707">MAX(IF((ProjectInfoTable[ProjectName]=ContinuousStatsTable[[#This Row],[ProjectName]]),(ProjectInfoTable[ProjectName]=ContinuousStatsTable[[#This Row],[ProjectName]])*ProjectInfoTable[ConfidenceInterval]))</f>
        <v>0.95</v>
      </c>
      <c r="R17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707" s="5" cm="1">
        <f t="array" ref="S1707">MIN(IF((ContinuousStatsTable[GroupByKey]=ContinuousStatsTable[[#This Row],[GroupByKey]]),(ContinuousStatsTable[GroupByKey]=ContinuousStatsTable[[#This Row],[GroupByKey]])*ContinuousStatsTable[Average]))</f>
        <v>0.49501686695507002</v>
      </c>
      <c r="T1707" s="5" cm="1">
        <f t="array" ref="T1707">MAX(IF((ContinuousStatsTable[GroupByKey]=ContinuousStatsTable[[#This Row],[GroupByKey]]),(ContinuousStatsTable[GroupByKey]=ContinuousStatsTable[[#This Row],[GroupByKey]])*ContinuousStatsTable[Average]))</f>
        <v>1.34083283444468</v>
      </c>
      <c r="U1707" s="5">
        <f>IF((ContinuousStatsTable[[#This Row],[RepsRequested]]&gt;1),ContinuousStatsTable[[#This Row],[HalfWidth]],ContinuousStatsTable[[#This Row],[BatchMeansHalfWidth]])</f>
        <v>6.3703063430586918E-2</v>
      </c>
    </row>
    <row r="1708" spans="1:21" x14ac:dyDescent="0.35">
      <c r="A1708" t="s">
        <v>68</v>
      </c>
      <c r="B1708" t="s">
        <v>70</v>
      </c>
      <c r="C1708">
        <v>38</v>
      </c>
      <c r="D1708" t="s">
        <v>113</v>
      </c>
      <c r="E1708" t="s">
        <v>104</v>
      </c>
      <c r="F1708" t="s">
        <v>102</v>
      </c>
      <c r="G1708">
        <v>33.867371462233699</v>
      </c>
      <c r="H1708">
        <v>2E+20</v>
      </c>
      <c r="I1708">
        <v>0</v>
      </c>
      <c r="J1708">
        <v>36</v>
      </c>
      <c r="K1708">
        <v>36</v>
      </c>
      <c r="L1708">
        <v>0</v>
      </c>
      <c r="M170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708" s="5" cm="1">
        <f t="array" ref="N1708">MAX(IF((ProjectInfoTable[ProjectName]=ContinuousStatsTable[[#This Row],[ProjectName]]),(ProjectInfoTable[ProjectName]=ContinuousStatsTable[[#This Row],[ProjectName]])*ProjectInfoTable[NumberOfReplications]))</f>
        <v>40</v>
      </c>
      <c r="O1708" s="5" cm="1">
        <f t="array" ref="O170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708" s="5" cm="1">
        <f t="array" ref="P170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708" s="5" cm="1">
        <f t="array" ref="Q1708">MAX(IF((ProjectInfoTable[ProjectName]=ContinuousStatsTable[[#This Row],[ProjectName]]),(ProjectInfoTable[ProjectName]=ContinuousStatsTable[[#This Row],[ProjectName]])*ProjectInfoTable[ConfidenceInterval]))</f>
        <v>0.95</v>
      </c>
      <c r="R17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708" s="5" cm="1">
        <f t="array" ref="S1708">MIN(IF((ContinuousStatsTable[GroupByKey]=ContinuousStatsTable[[#This Row],[GroupByKey]]),(ContinuousStatsTable[GroupByKey]=ContinuousStatsTable[[#This Row],[GroupByKey]])*ContinuousStatsTable[Average]))</f>
        <v>33.840029614371403</v>
      </c>
      <c r="T1708" s="5" cm="1">
        <f t="array" ref="T1708">MAX(IF((ContinuousStatsTable[GroupByKey]=ContinuousStatsTable[[#This Row],[GroupByKey]]),(ContinuousStatsTable[GroupByKey]=ContinuousStatsTable[[#This Row],[GroupByKey]])*ContinuousStatsTable[Average]))</f>
        <v>34.468085106383</v>
      </c>
      <c r="U1708" s="5">
        <f>IF((ContinuousStatsTable[[#This Row],[RepsRequested]]&gt;1),ContinuousStatsTable[[#This Row],[HalfWidth]],ContinuousStatsTable[[#This Row],[BatchMeansHalfWidth]])</f>
        <v>5.7059994756210479E-2</v>
      </c>
    </row>
    <row r="1709" spans="1:21" x14ac:dyDescent="0.35">
      <c r="A1709" t="s">
        <v>68</v>
      </c>
      <c r="B1709" t="s">
        <v>70</v>
      </c>
      <c r="C1709">
        <v>38</v>
      </c>
      <c r="D1709" t="s">
        <v>114</v>
      </c>
      <c r="E1709" t="s">
        <v>101</v>
      </c>
      <c r="F1709" t="s">
        <v>102</v>
      </c>
      <c r="G1709">
        <v>0.12371283710844699</v>
      </c>
      <c r="H1709">
        <v>4.7522936602850001E-2</v>
      </c>
      <c r="I1709">
        <v>0</v>
      </c>
      <c r="J1709">
        <v>1</v>
      </c>
      <c r="K1709">
        <v>0</v>
      </c>
      <c r="L1709">
        <v>0</v>
      </c>
      <c r="M170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709" s="5" cm="1">
        <f t="array" ref="N1709">MAX(IF((ProjectInfoTable[ProjectName]=ContinuousStatsTable[[#This Row],[ProjectName]]),(ProjectInfoTable[ProjectName]=ContinuousStatsTable[[#This Row],[ProjectName]])*ProjectInfoTable[NumberOfReplications]))</f>
        <v>40</v>
      </c>
      <c r="O1709" s="5" cm="1">
        <f t="array" ref="O170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709" s="5" cm="1">
        <f t="array" ref="P170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709" s="5" cm="1">
        <f t="array" ref="Q1709">MAX(IF((ProjectInfoTable[ProjectName]=ContinuousStatsTable[[#This Row],[ProjectName]]),(ProjectInfoTable[ProjectName]=ContinuousStatsTable[[#This Row],[ProjectName]])*ProjectInfoTable[ConfidenceInterval]))</f>
        <v>0.95</v>
      </c>
      <c r="R17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709" s="5" cm="1">
        <f t="array" ref="S1709">MIN(IF((ContinuousStatsTable[GroupByKey]=ContinuousStatsTable[[#This Row],[GroupByKey]]),(ContinuousStatsTable[GroupByKey]=ContinuousStatsTable[[#This Row],[GroupByKey]])*ContinuousStatsTable[Average]))</f>
        <v>5.2407092959504499E-2</v>
      </c>
      <c r="T1709" s="5" cm="1">
        <f t="array" ref="T1709">MAX(IF((ContinuousStatsTable[GroupByKey]=ContinuousStatsTable[[#This Row],[GroupByKey]]),(ContinuousStatsTable[GroupByKey]=ContinuousStatsTable[[#This Row],[GroupByKey]])*ContinuousStatsTable[Average]))</f>
        <v>0.13103116230963199</v>
      </c>
      <c r="U1709" s="5">
        <f>IF((ContinuousStatsTable[[#This Row],[RepsRequested]]&gt;1),ContinuousStatsTable[[#This Row],[HalfWidth]],ContinuousStatsTable[[#This Row],[BatchMeansHalfWidth]])</f>
        <v>7.2364318332914495E-3</v>
      </c>
    </row>
    <row r="1710" spans="1:21" x14ac:dyDescent="0.35">
      <c r="A1710" t="s">
        <v>68</v>
      </c>
      <c r="B1710" t="s">
        <v>70</v>
      </c>
      <c r="C1710">
        <v>38</v>
      </c>
      <c r="D1710" t="s">
        <v>114</v>
      </c>
      <c r="E1710" t="s">
        <v>103</v>
      </c>
      <c r="F1710" t="s">
        <v>102</v>
      </c>
      <c r="G1710">
        <v>3.11779429007444</v>
      </c>
      <c r="H1710">
        <v>0.87952240972228901</v>
      </c>
      <c r="I1710">
        <v>0</v>
      </c>
      <c r="J1710">
        <v>19</v>
      </c>
      <c r="K1710">
        <v>0</v>
      </c>
      <c r="L1710">
        <v>0</v>
      </c>
      <c r="M171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710" s="5" cm="1">
        <f t="array" ref="N1710">MAX(IF((ProjectInfoTable[ProjectName]=ContinuousStatsTable[[#This Row],[ProjectName]]),(ProjectInfoTable[ProjectName]=ContinuousStatsTable[[#This Row],[ProjectName]])*ProjectInfoTable[NumberOfReplications]))</f>
        <v>40</v>
      </c>
      <c r="O1710" s="5" cm="1">
        <f t="array" ref="O171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710" s="5" cm="1">
        <f t="array" ref="P171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710" s="5" cm="1">
        <f t="array" ref="Q1710">MAX(IF((ProjectInfoTable[ProjectName]=ContinuousStatsTable[[#This Row],[ProjectName]]),(ProjectInfoTable[ProjectName]=ContinuousStatsTable[[#This Row],[ProjectName]])*ProjectInfoTable[ConfidenceInterval]))</f>
        <v>0.95</v>
      </c>
      <c r="R17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710" s="5" cm="1">
        <f t="array" ref="S1710">MIN(IF((ContinuousStatsTable[GroupByKey]=ContinuousStatsTable[[#This Row],[GroupByKey]]),(ContinuousStatsTable[GroupByKey]=ContinuousStatsTable[[#This Row],[GroupByKey]])*ContinuousStatsTable[Average]))</f>
        <v>1.4135292926674801</v>
      </c>
      <c r="T1710" s="5" cm="1">
        <f t="array" ref="T1710">MAX(IF((ContinuousStatsTable[GroupByKey]=ContinuousStatsTable[[#This Row],[GroupByKey]]),(ContinuousStatsTable[GroupByKey]=ContinuousStatsTable[[#This Row],[GroupByKey]])*ContinuousStatsTable[Average]))</f>
        <v>3.63156438765147</v>
      </c>
      <c r="U1710" s="5">
        <f>IF((ContinuousStatsTable[[#This Row],[RepsRequested]]&gt;1),ContinuousStatsTable[[#This Row],[HalfWidth]],ContinuousStatsTable[[#This Row],[BatchMeansHalfWidth]])</f>
        <v>0.17088156037632463</v>
      </c>
    </row>
    <row r="1711" spans="1:21" x14ac:dyDescent="0.35">
      <c r="A1711" t="s">
        <v>68</v>
      </c>
      <c r="B1711" t="s">
        <v>70</v>
      </c>
      <c r="C1711">
        <v>38</v>
      </c>
      <c r="D1711" t="s">
        <v>114</v>
      </c>
      <c r="E1711" t="s">
        <v>104</v>
      </c>
      <c r="F1711" t="s">
        <v>102</v>
      </c>
      <c r="G1711">
        <v>33.0940496078153</v>
      </c>
      <c r="H1711">
        <v>2E+20</v>
      </c>
      <c r="I1711">
        <v>0</v>
      </c>
      <c r="J1711">
        <v>36</v>
      </c>
      <c r="K1711">
        <v>36</v>
      </c>
      <c r="L1711">
        <v>0</v>
      </c>
      <c r="M171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711" s="5" cm="1">
        <f t="array" ref="N1711">MAX(IF((ProjectInfoTable[ProjectName]=ContinuousStatsTable[[#This Row],[ProjectName]]),(ProjectInfoTable[ProjectName]=ContinuousStatsTable[[#This Row],[ProjectName]])*ProjectInfoTable[NumberOfReplications]))</f>
        <v>40</v>
      </c>
      <c r="O1711" s="5" cm="1">
        <f t="array" ref="O171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711" s="5" cm="1">
        <f t="array" ref="P171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711" s="5" cm="1">
        <f t="array" ref="Q1711">MAX(IF((ProjectInfoTable[ProjectName]=ContinuousStatsTable[[#This Row],[ProjectName]]),(ProjectInfoTable[ProjectName]=ContinuousStatsTable[[#This Row],[ProjectName]])*ProjectInfoTable[ConfidenceInterval]))</f>
        <v>0.95</v>
      </c>
      <c r="R17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711" s="5" cm="1">
        <f t="array" ref="S1711">MIN(IF((ContinuousStatsTable[GroupByKey]=ContinuousStatsTable[[#This Row],[GroupByKey]]),(ContinuousStatsTable[GroupByKey]=ContinuousStatsTable[[#This Row],[GroupByKey]])*ContinuousStatsTable[Average]))</f>
        <v>32.66897321215</v>
      </c>
      <c r="T1711" s="5" cm="1">
        <f t="array" ref="T1711">MAX(IF((ContinuousStatsTable[GroupByKey]=ContinuousStatsTable[[#This Row],[GroupByKey]]),(ContinuousStatsTable[GroupByKey]=ContinuousStatsTable[[#This Row],[GroupByKey]])*ContinuousStatsTable[Average]))</f>
        <v>34.468085106383</v>
      </c>
      <c r="U1711" s="5">
        <f>IF((ContinuousStatsTable[[#This Row],[RepsRequested]]&gt;1),ContinuousStatsTable[[#This Row],[HalfWidth]],ContinuousStatsTable[[#This Row],[BatchMeansHalfWidth]])</f>
        <v>0.15911903310216846</v>
      </c>
    </row>
    <row r="1712" spans="1:21" x14ac:dyDescent="0.35">
      <c r="A1712" t="s">
        <v>68</v>
      </c>
      <c r="B1712" t="s">
        <v>70</v>
      </c>
      <c r="C1712">
        <v>39</v>
      </c>
      <c r="D1712" t="s">
        <v>71</v>
      </c>
      <c r="E1712" t="s">
        <v>98</v>
      </c>
      <c r="F1712" t="s">
        <v>73</v>
      </c>
      <c r="G1712">
        <v>6.8409941735881899E-2</v>
      </c>
      <c r="H1712">
        <v>2E+20</v>
      </c>
      <c r="I1712">
        <v>0</v>
      </c>
      <c r="J1712">
        <v>5</v>
      </c>
      <c r="K1712">
        <v>0</v>
      </c>
      <c r="L1712">
        <v>0</v>
      </c>
      <c r="M1712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712" s="5" cm="1">
        <f t="array" ref="N1712">MAX(IF((ProjectInfoTable[ProjectName]=ContinuousStatsTable[[#This Row],[ProjectName]]),(ProjectInfoTable[ProjectName]=ContinuousStatsTable[[#This Row],[ProjectName]])*ProjectInfoTable[NumberOfReplications]))</f>
        <v>40</v>
      </c>
      <c r="O1712" s="5" cm="1">
        <f t="array" ref="O1712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712" s="5" cm="1">
        <f t="array" ref="P1712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712" s="5" cm="1">
        <f t="array" ref="Q1712">MAX(IF((ProjectInfoTable[ProjectName]=ContinuousStatsTable[[#This Row],[ProjectName]]),(ProjectInfoTable[ProjectName]=ContinuousStatsTable[[#This Row],[ProjectName]])*ProjectInfoTable[ConfidenceInterval]))</f>
        <v>0.95</v>
      </c>
      <c r="R17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712" s="5" cm="1">
        <f t="array" ref="S1712">MIN(IF((ContinuousStatsTable[GroupByKey]=ContinuousStatsTable[[#This Row],[GroupByKey]]),(ContinuousStatsTable[GroupByKey]=ContinuousStatsTable[[#This Row],[GroupByKey]])*ContinuousStatsTable[Average]))</f>
        <v>0</v>
      </c>
      <c r="T1712" s="5" cm="1">
        <f t="array" ref="T1712">MAX(IF((ContinuousStatsTable[GroupByKey]=ContinuousStatsTable[[#This Row],[GroupByKey]]),(ContinuousStatsTable[GroupByKey]=ContinuousStatsTable[[#This Row],[GroupByKey]])*ContinuousStatsTable[Average]))</f>
        <v>0.39810019353189602</v>
      </c>
      <c r="U1712" s="5">
        <f>IF((ContinuousStatsTable[[#This Row],[RepsRequested]]&gt;1),ContinuousStatsTable[[#This Row],[HalfWidth]],ContinuousStatsTable[[#This Row],[BatchMeansHalfWidth]])</f>
        <v>3.517181568707349E-2</v>
      </c>
    </row>
    <row r="1713" spans="1:21" x14ac:dyDescent="0.35">
      <c r="A1713" t="s">
        <v>68</v>
      </c>
      <c r="B1713" t="s">
        <v>70</v>
      </c>
      <c r="C1713">
        <v>39</v>
      </c>
      <c r="D1713" t="s">
        <v>77</v>
      </c>
      <c r="E1713" t="s">
        <v>98</v>
      </c>
      <c r="F1713" t="s">
        <v>73</v>
      </c>
      <c r="G1713">
        <v>21.4919477777593</v>
      </c>
      <c r="H1713">
        <v>3E+20</v>
      </c>
      <c r="I1713">
        <v>0</v>
      </c>
      <c r="J1713">
        <v>51</v>
      </c>
      <c r="K1713">
        <v>36</v>
      </c>
      <c r="L1713">
        <v>0</v>
      </c>
      <c r="M1713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713" s="5" cm="1">
        <f t="array" ref="N1713">MAX(IF((ProjectInfoTable[ProjectName]=ContinuousStatsTable[[#This Row],[ProjectName]]),(ProjectInfoTable[ProjectName]=ContinuousStatsTable[[#This Row],[ProjectName]])*ProjectInfoTable[NumberOfReplications]))</f>
        <v>40</v>
      </c>
      <c r="O1713" s="5" cm="1">
        <f t="array" ref="O1713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713" s="5" cm="1">
        <f t="array" ref="P1713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713" s="5" cm="1">
        <f t="array" ref="Q1713">MAX(IF((ProjectInfoTable[ProjectName]=ContinuousStatsTable[[#This Row],[ProjectName]]),(ProjectInfoTable[ProjectName]=ContinuousStatsTable[[#This Row],[ProjectName]])*ProjectInfoTable[ConfidenceInterval]))</f>
        <v>0.95</v>
      </c>
      <c r="R17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713" s="5" cm="1">
        <f t="array" ref="S1713">MIN(IF((ContinuousStatsTable[GroupByKey]=ContinuousStatsTable[[#This Row],[GroupByKey]]),(ContinuousStatsTable[GroupByKey]=ContinuousStatsTable[[#This Row],[GroupByKey]])*ContinuousStatsTable[Average]))</f>
        <v>1.97697145350313</v>
      </c>
      <c r="T1713" s="5" cm="1">
        <f t="array" ref="T1713">MAX(IF((ContinuousStatsTable[GroupByKey]=ContinuousStatsTable[[#This Row],[GroupByKey]]),(ContinuousStatsTable[GroupByKey]=ContinuousStatsTable[[#This Row],[GroupByKey]])*ContinuousStatsTable[Average]))</f>
        <v>41.178919364966802</v>
      </c>
      <c r="U1713" s="5">
        <f>IF((ContinuousStatsTable[[#This Row],[RepsRequested]]&gt;1),ContinuousStatsTable[[#This Row],[HalfWidth]],ContinuousStatsTable[[#This Row],[BatchMeansHalfWidth]])</f>
        <v>3.4233048293887243</v>
      </c>
    </row>
    <row r="1714" spans="1:21" x14ac:dyDescent="0.35">
      <c r="A1714" t="s">
        <v>68</v>
      </c>
      <c r="B1714" t="s">
        <v>70</v>
      </c>
      <c r="C1714">
        <v>39</v>
      </c>
      <c r="D1714" t="s">
        <v>78</v>
      </c>
      <c r="E1714" t="s">
        <v>98</v>
      </c>
      <c r="F1714" t="s">
        <v>73</v>
      </c>
      <c r="G1714">
        <v>1.90327635095123</v>
      </c>
      <c r="H1714">
        <v>2E+20</v>
      </c>
      <c r="I1714">
        <v>0</v>
      </c>
      <c r="J1714">
        <v>9</v>
      </c>
      <c r="K1714">
        <v>7</v>
      </c>
      <c r="L1714">
        <v>0</v>
      </c>
      <c r="M1714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714" s="5" cm="1">
        <f t="array" ref="N1714">MAX(IF((ProjectInfoTable[ProjectName]=ContinuousStatsTable[[#This Row],[ProjectName]]),(ProjectInfoTable[ProjectName]=ContinuousStatsTable[[#This Row],[ProjectName]])*ProjectInfoTable[NumberOfReplications]))</f>
        <v>40</v>
      </c>
      <c r="O1714" s="5" cm="1">
        <f t="array" ref="O1714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714" s="5" cm="1">
        <f t="array" ref="P1714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714" s="5" cm="1">
        <f t="array" ref="Q1714">MAX(IF((ProjectInfoTable[ProjectName]=ContinuousStatsTable[[#This Row],[ProjectName]]),(ProjectInfoTable[ProjectName]=ContinuousStatsTable[[#This Row],[ProjectName]])*ProjectInfoTable[ConfidenceInterval]))</f>
        <v>0.95</v>
      </c>
      <c r="R17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714" s="5" cm="1">
        <f t="array" ref="S1714">MIN(IF((ContinuousStatsTable[GroupByKey]=ContinuousStatsTable[[#This Row],[GroupByKey]]),(ContinuousStatsTable[GroupByKey]=ContinuousStatsTable[[#This Row],[GroupByKey]])*ContinuousStatsTable[Average]))</f>
        <v>0.454771552839979</v>
      </c>
      <c r="T1714" s="5" cm="1">
        <f t="array" ref="T1714">MAX(IF((ContinuousStatsTable[GroupByKey]=ContinuousStatsTable[[#This Row],[GroupByKey]]),(ContinuousStatsTable[GroupByKey]=ContinuousStatsTable[[#This Row],[GroupByKey]])*ContinuousStatsTable[Average]))</f>
        <v>19.253696848776201</v>
      </c>
      <c r="U1714" s="5">
        <f>IF((ContinuousStatsTable[[#This Row],[RepsRequested]]&gt;1),ContinuousStatsTable[[#This Row],[HalfWidth]],ContinuousStatsTable[[#This Row],[BatchMeansHalfWidth]])</f>
        <v>1.1662037419143689</v>
      </c>
    </row>
    <row r="1715" spans="1:21" x14ac:dyDescent="0.35">
      <c r="A1715" t="s">
        <v>68</v>
      </c>
      <c r="B1715" t="s">
        <v>70</v>
      </c>
      <c r="C1715">
        <v>39</v>
      </c>
      <c r="D1715" t="s">
        <v>79</v>
      </c>
      <c r="E1715" t="s">
        <v>99</v>
      </c>
      <c r="F1715" t="s">
        <v>81</v>
      </c>
      <c r="G1715">
        <v>41.051126879208802</v>
      </c>
      <c r="H1715">
        <v>2E+20</v>
      </c>
      <c r="I1715">
        <v>4</v>
      </c>
      <c r="J1715">
        <v>74</v>
      </c>
      <c r="K1715">
        <v>60</v>
      </c>
      <c r="L1715">
        <v>0</v>
      </c>
      <c r="M1715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715" s="5" cm="1">
        <f t="array" ref="N1715">MAX(IF((ProjectInfoTable[ProjectName]=ContinuousStatsTable[[#This Row],[ProjectName]]),(ProjectInfoTable[ProjectName]=ContinuousStatsTable[[#This Row],[ProjectName]])*ProjectInfoTable[NumberOfReplications]))</f>
        <v>40</v>
      </c>
      <c r="O1715" s="5" cm="1">
        <f t="array" ref="O1715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715" s="5" cm="1">
        <f t="array" ref="P1715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715" s="5" cm="1">
        <f t="array" ref="Q1715">MAX(IF((ProjectInfoTable[ProjectName]=ContinuousStatsTable[[#This Row],[ProjectName]]),(ProjectInfoTable[ProjectName]=ContinuousStatsTable[[#This Row],[ProjectName]])*ProjectInfoTable[ConfidenceInterval]))</f>
        <v>0.95</v>
      </c>
      <c r="R17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715" s="5" cm="1">
        <f t="array" ref="S1715">MIN(IF((ContinuousStatsTable[GroupByKey]=ContinuousStatsTable[[#This Row],[GroupByKey]]),(ContinuousStatsTable[GroupByKey]=ContinuousStatsTable[[#This Row],[GroupByKey]])*ContinuousStatsTable[Average]))</f>
        <v>13.1688445993387</v>
      </c>
      <c r="T1715" s="5" cm="1">
        <f t="array" ref="T1715">MAX(IF((ContinuousStatsTable[GroupByKey]=ContinuousStatsTable[[#This Row],[GroupByKey]]),(ContinuousStatsTable[GroupByKey]=ContinuousStatsTable[[#This Row],[GroupByKey]])*ContinuousStatsTable[Average]))</f>
        <v>68.135346638049199</v>
      </c>
      <c r="U1715" s="5">
        <f>IF((ContinuousStatsTable[[#This Row],[RepsRequested]]&gt;1),ContinuousStatsTable[[#This Row],[HalfWidth]],ContinuousStatsTable[[#This Row],[BatchMeansHalfWidth]])</f>
        <v>4.6926448559231861</v>
      </c>
    </row>
    <row r="1716" spans="1:21" x14ac:dyDescent="0.35">
      <c r="A1716" t="s">
        <v>68</v>
      </c>
      <c r="B1716" t="s">
        <v>70</v>
      </c>
      <c r="C1716">
        <v>39</v>
      </c>
      <c r="D1716" t="s">
        <v>87</v>
      </c>
      <c r="E1716" t="s">
        <v>98</v>
      </c>
      <c r="F1716" t="s">
        <v>73</v>
      </c>
      <c r="G1716">
        <v>6.1867894482462202E-2</v>
      </c>
      <c r="H1716">
        <v>2E+20</v>
      </c>
      <c r="I1716">
        <v>0</v>
      </c>
      <c r="J1716">
        <v>10</v>
      </c>
      <c r="K1716">
        <v>0</v>
      </c>
      <c r="L1716">
        <v>0</v>
      </c>
      <c r="M1716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716" s="5" cm="1">
        <f t="array" ref="N1716">MAX(IF((ProjectInfoTable[ProjectName]=ContinuousStatsTable[[#This Row],[ProjectName]]),(ProjectInfoTable[ProjectName]=ContinuousStatsTable[[#This Row],[ProjectName]])*ProjectInfoTable[NumberOfReplications]))</f>
        <v>40</v>
      </c>
      <c r="O1716" s="5" cm="1">
        <f t="array" ref="O1716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716" s="5" cm="1">
        <f t="array" ref="P1716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716" s="5" cm="1">
        <f t="array" ref="Q1716">MAX(IF((ProjectInfoTable[ProjectName]=ContinuousStatsTable[[#This Row],[ProjectName]]),(ProjectInfoTable[ProjectName]=ContinuousStatsTable[[#This Row],[ProjectName]])*ProjectInfoTable[ConfidenceInterval]))</f>
        <v>0.95</v>
      </c>
      <c r="R17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716" s="5" cm="1">
        <f t="array" ref="S1716">MIN(IF((ContinuousStatsTable[GroupByKey]=ContinuousStatsTable[[#This Row],[GroupByKey]]),(ContinuousStatsTable[GroupByKey]=ContinuousStatsTable[[#This Row],[GroupByKey]])*ContinuousStatsTable[Average]))</f>
        <v>0</v>
      </c>
      <c r="T1716" s="5" cm="1">
        <f t="array" ref="T1716">MAX(IF((ContinuousStatsTable[GroupByKey]=ContinuousStatsTable[[#This Row],[GroupByKey]]),(ContinuousStatsTable[GroupByKey]=ContinuousStatsTable[[#This Row],[GroupByKey]])*ContinuousStatsTable[Average]))</f>
        <v>0.33740401833613798</v>
      </c>
      <c r="U1716" s="5">
        <f>IF((ContinuousStatsTable[[#This Row],[RepsRequested]]&gt;1),ContinuousStatsTable[[#This Row],[HalfWidth]],ContinuousStatsTable[[#This Row],[BatchMeansHalfWidth]])</f>
        <v>2.7365839349572658E-2</v>
      </c>
    </row>
    <row r="1717" spans="1:21" x14ac:dyDescent="0.35">
      <c r="A1717" t="s">
        <v>68</v>
      </c>
      <c r="B1717" t="s">
        <v>70</v>
      </c>
      <c r="C1717">
        <v>39</v>
      </c>
      <c r="D1717" t="s">
        <v>100</v>
      </c>
      <c r="E1717" t="s">
        <v>101</v>
      </c>
      <c r="F1717" t="s">
        <v>102</v>
      </c>
      <c r="G1717">
        <v>0.92314897786737904</v>
      </c>
      <c r="H1717">
        <v>2E+20</v>
      </c>
      <c r="I1717">
        <v>0</v>
      </c>
      <c r="J1717">
        <v>1</v>
      </c>
      <c r="K1717">
        <v>1</v>
      </c>
      <c r="L1717">
        <v>0</v>
      </c>
      <c r="M1717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717" s="5" cm="1">
        <f t="array" ref="N1717">MAX(IF((ProjectInfoTable[ProjectName]=ContinuousStatsTable[[#This Row],[ProjectName]]),(ProjectInfoTable[ProjectName]=ContinuousStatsTable[[#This Row],[ProjectName]])*ProjectInfoTable[NumberOfReplications]))</f>
        <v>40</v>
      </c>
      <c r="O1717" s="5" cm="1">
        <f t="array" ref="O1717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717" s="5" cm="1">
        <f t="array" ref="P1717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717" s="5" cm="1">
        <f t="array" ref="Q1717">MAX(IF((ProjectInfoTable[ProjectName]=ContinuousStatsTable[[#This Row],[ProjectName]]),(ProjectInfoTable[ProjectName]=ContinuousStatsTable[[#This Row],[ProjectName]])*ProjectInfoTable[ConfidenceInterval]))</f>
        <v>0.95</v>
      </c>
      <c r="R17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717" s="5" cm="1">
        <f t="array" ref="S1717">MIN(IF((ContinuousStatsTable[GroupByKey]=ContinuousStatsTable[[#This Row],[GroupByKey]]),(ContinuousStatsTable[GroupByKey]=ContinuousStatsTable[[#This Row],[GroupByKey]])*ContinuousStatsTable[Average]))</f>
        <v>0.460239554527484</v>
      </c>
      <c r="T1717" s="5" cm="1">
        <f t="array" ref="T1717">MAX(IF((ContinuousStatsTable[GroupByKey]=ContinuousStatsTable[[#This Row],[GroupByKey]]),(ContinuousStatsTable[GroupByKey]=ContinuousStatsTable[[#This Row],[GroupByKey]])*ContinuousStatsTable[Average]))</f>
        <v>1</v>
      </c>
      <c r="U1717" s="5">
        <f>IF((ContinuousStatsTable[[#This Row],[RepsRequested]]&gt;1),ContinuousStatsTable[[#This Row],[HalfWidth]],ContinuousStatsTable[[#This Row],[BatchMeansHalfWidth]])</f>
        <v>4.1864622421722578E-2</v>
      </c>
    </row>
    <row r="1718" spans="1:21" x14ac:dyDescent="0.35">
      <c r="A1718" t="s">
        <v>68</v>
      </c>
      <c r="B1718" t="s">
        <v>70</v>
      </c>
      <c r="C1718">
        <v>39</v>
      </c>
      <c r="D1718" t="s">
        <v>100</v>
      </c>
      <c r="E1718" t="s">
        <v>103</v>
      </c>
      <c r="F1718" t="s">
        <v>102</v>
      </c>
      <c r="G1718">
        <v>2.7694469336021399</v>
      </c>
      <c r="H1718">
        <v>2E+20</v>
      </c>
      <c r="I1718">
        <v>0</v>
      </c>
      <c r="J1718">
        <v>3</v>
      </c>
      <c r="K1718">
        <v>3</v>
      </c>
      <c r="L1718">
        <v>0</v>
      </c>
      <c r="M1718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718" s="5" cm="1">
        <f t="array" ref="N1718">MAX(IF((ProjectInfoTable[ProjectName]=ContinuousStatsTable[[#This Row],[ProjectName]]),(ProjectInfoTable[ProjectName]=ContinuousStatsTable[[#This Row],[ProjectName]])*ProjectInfoTable[NumberOfReplications]))</f>
        <v>40</v>
      </c>
      <c r="O1718" s="5" cm="1">
        <f t="array" ref="O1718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718" s="5" cm="1">
        <f t="array" ref="P1718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718" s="5" cm="1">
        <f t="array" ref="Q1718">MAX(IF((ProjectInfoTable[ProjectName]=ContinuousStatsTable[[#This Row],[ProjectName]]),(ProjectInfoTable[ProjectName]=ContinuousStatsTable[[#This Row],[ProjectName]])*ProjectInfoTable[ConfidenceInterval]))</f>
        <v>0.95</v>
      </c>
      <c r="R17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718" s="5" cm="1">
        <f t="array" ref="S1718">MIN(IF((ContinuousStatsTable[GroupByKey]=ContinuousStatsTable[[#This Row],[GroupByKey]]),(ContinuousStatsTable[GroupByKey]=ContinuousStatsTable[[#This Row],[GroupByKey]])*ContinuousStatsTable[Average]))</f>
        <v>1.38071866358245</v>
      </c>
      <c r="T1718" s="5" cm="1">
        <f t="array" ref="T1718">MAX(IF((ContinuousStatsTable[GroupByKey]=ContinuousStatsTable[[#This Row],[GroupByKey]]),(ContinuousStatsTable[GroupByKey]=ContinuousStatsTable[[#This Row],[GroupByKey]])*ContinuousStatsTable[Average]))</f>
        <v>3</v>
      </c>
      <c r="U1718" s="5">
        <f>IF((ContinuousStatsTable[[#This Row],[RepsRequested]]&gt;1),ContinuousStatsTable[[#This Row],[HalfWidth]],ContinuousStatsTable[[#This Row],[BatchMeansHalfWidth]])</f>
        <v>0.1255938672651678</v>
      </c>
    </row>
    <row r="1719" spans="1:21" x14ac:dyDescent="0.35">
      <c r="A1719" t="s">
        <v>68</v>
      </c>
      <c r="B1719" t="s">
        <v>70</v>
      </c>
      <c r="C1719">
        <v>39</v>
      </c>
      <c r="D1719" t="s">
        <v>100</v>
      </c>
      <c r="E1719" t="s">
        <v>104</v>
      </c>
      <c r="F1719" t="s">
        <v>102</v>
      </c>
      <c r="G1719">
        <v>3</v>
      </c>
      <c r="H1719">
        <v>2E+20</v>
      </c>
      <c r="I1719">
        <v>3</v>
      </c>
      <c r="J1719">
        <v>3</v>
      </c>
      <c r="K1719">
        <v>3</v>
      </c>
      <c r="L1719">
        <v>0</v>
      </c>
      <c r="M1719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719" s="5" cm="1">
        <f t="array" ref="N1719">MAX(IF((ProjectInfoTable[ProjectName]=ContinuousStatsTable[[#This Row],[ProjectName]]),(ProjectInfoTable[ProjectName]=ContinuousStatsTable[[#This Row],[ProjectName]])*ProjectInfoTable[NumberOfReplications]))</f>
        <v>40</v>
      </c>
      <c r="O1719" s="5" cm="1">
        <f t="array" ref="O1719">IFERROR(AVERAGE(IF((ContinuousStatsTable[GroupByKey]=ContinuousStatsTable[[#This Row],[GroupByKey]]),(ContinuousStatsTable[GroupByKey]=ContinuousStatsTable[[#This Row],[GroupByKey]])*ContinuousStatsTable[Average])),0)</f>
        <v>3</v>
      </c>
      <c r="P1719" s="5" cm="1">
        <f t="array" ref="P1719">IFERROR(_xlfn.STDEV.S(IF((ContinuousStatsTable[GroupByKey]=ContinuousStatsTable[[#This Row],[GroupByKey]]),(ContinuousStatsTable[GroupByKey]=ContinuousStatsTable[[#This Row],[GroupByKey]])*ContinuousStatsTable[Average])),0)</f>
        <v>0</v>
      </c>
      <c r="Q1719" s="5" cm="1">
        <f t="array" ref="Q1719">MAX(IF((ProjectInfoTable[ProjectName]=ContinuousStatsTable[[#This Row],[ProjectName]]),(ProjectInfoTable[ProjectName]=ContinuousStatsTable[[#This Row],[ProjectName]])*ProjectInfoTable[ConfidenceInterval]))</f>
        <v>0.95</v>
      </c>
      <c r="R17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9" s="5" cm="1">
        <f t="array" ref="S1719">MIN(IF((ContinuousStatsTable[GroupByKey]=ContinuousStatsTable[[#This Row],[GroupByKey]]),(ContinuousStatsTable[GroupByKey]=ContinuousStatsTable[[#This Row],[GroupByKey]])*ContinuousStatsTable[Average]))</f>
        <v>3</v>
      </c>
      <c r="T1719" s="5" cm="1">
        <f t="array" ref="T1719">MAX(IF((ContinuousStatsTable[GroupByKey]=ContinuousStatsTable[[#This Row],[GroupByKey]]),(ContinuousStatsTable[GroupByKey]=ContinuousStatsTable[[#This Row],[GroupByKey]])*ContinuousStatsTable[Average]))</f>
        <v>3</v>
      </c>
      <c r="U1719" s="5">
        <f>IF((ContinuousStatsTable[[#This Row],[RepsRequested]]&gt;1),ContinuousStatsTable[[#This Row],[HalfWidth]],ContinuousStatsTable[[#This Row],[BatchMeansHalfWidth]])</f>
        <v>0</v>
      </c>
    </row>
    <row r="1720" spans="1:21" x14ac:dyDescent="0.35">
      <c r="A1720" t="s">
        <v>68</v>
      </c>
      <c r="B1720" t="s">
        <v>70</v>
      </c>
      <c r="C1720">
        <v>39</v>
      </c>
      <c r="D1720" t="s">
        <v>105</v>
      </c>
      <c r="E1720" t="s">
        <v>101</v>
      </c>
      <c r="F1720" t="s">
        <v>102</v>
      </c>
      <c r="G1720">
        <v>0.86118525523459799</v>
      </c>
      <c r="H1720">
        <v>2E+20</v>
      </c>
      <c r="I1720">
        <v>0</v>
      </c>
      <c r="J1720">
        <v>1</v>
      </c>
      <c r="K1720">
        <v>1</v>
      </c>
      <c r="L1720">
        <v>0</v>
      </c>
      <c r="M1720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720" s="5" cm="1">
        <f t="array" ref="N1720">MAX(IF((ProjectInfoTable[ProjectName]=ContinuousStatsTable[[#This Row],[ProjectName]]),(ProjectInfoTable[ProjectName]=ContinuousStatsTable[[#This Row],[ProjectName]])*ProjectInfoTable[NumberOfReplications]))</f>
        <v>40</v>
      </c>
      <c r="O1720" s="5" cm="1">
        <f t="array" ref="O1720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720" s="5" cm="1">
        <f t="array" ref="P1720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720" s="5" cm="1">
        <f t="array" ref="Q1720">MAX(IF((ProjectInfoTable[ProjectName]=ContinuousStatsTable[[#This Row],[ProjectName]]),(ProjectInfoTable[ProjectName]=ContinuousStatsTable[[#This Row],[ProjectName]])*ProjectInfoTable[ConfidenceInterval]))</f>
        <v>0.95</v>
      </c>
      <c r="R17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720" s="5" cm="1">
        <f t="array" ref="S1720">MIN(IF((ContinuousStatsTable[GroupByKey]=ContinuousStatsTable[[#This Row],[GroupByKey]]),(ContinuousStatsTable[GroupByKey]=ContinuousStatsTable[[#This Row],[GroupByKey]])*ContinuousStatsTable[Average]))</f>
        <v>0.51093143286290499</v>
      </c>
      <c r="T1720" s="5" cm="1">
        <f t="array" ref="T1720">MAX(IF((ContinuousStatsTable[GroupByKey]=ContinuousStatsTable[[#This Row],[GroupByKey]]),(ContinuousStatsTable[GroupByKey]=ContinuousStatsTable[[#This Row],[GroupByKey]])*ContinuousStatsTable[Average]))</f>
        <v>0.99324124232539002</v>
      </c>
      <c r="U1720" s="5">
        <f>IF((ContinuousStatsTable[[#This Row],[RepsRequested]]&gt;1),ContinuousStatsTable[[#This Row],[HalfWidth]],ContinuousStatsTable[[#This Row],[BatchMeansHalfWidth]])</f>
        <v>3.8036249547188657E-2</v>
      </c>
    </row>
    <row r="1721" spans="1:21" x14ac:dyDescent="0.35">
      <c r="A1721" t="s">
        <v>68</v>
      </c>
      <c r="B1721" t="s">
        <v>70</v>
      </c>
      <c r="C1721">
        <v>39</v>
      </c>
      <c r="D1721" t="s">
        <v>105</v>
      </c>
      <c r="E1721" t="s">
        <v>103</v>
      </c>
      <c r="F1721" t="s">
        <v>102</v>
      </c>
      <c r="G1721">
        <v>1.7223705104692</v>
      </c>
      <c r="H1721">
        <v>2E+20</v>
      </c>
      <c r="I1721">
        <v>0</v>
      </c>
      <c r="J1721">
        <v>2</v>
      </c>
      <c r="K1721">
        <v>2</v>
      </c>
      <c r="L1721">
        <v>0</v>
      </c>
      <c r="M1721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721" s="5" cm="1">
        <f t="array" ref="N1721">MAX(IF((ProjectInfoTable[ProjectName]=ContinuousStatsTable[[#This Row],[ProjectName]]),(ProjectInfoTable[ProjectName]=ContinuousStatsTable[[#This Row],[ProjectName]])*ProjectInfoTable[NumberOfReplications]))</f>
        <v>40</v>
      </c>
      <c r="O1721" s="5" cm="1">
        <f t="array" ref="O1721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721" s="5" cm="1">
        <f t="array" ref="P1721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721" s="5" cm="1">
        <f t="array" ref="Q1721">MAX(IF((ProjectInfoTable[ProjectName]=ContinuousStatsTable[[#This Row],[ProjectName]]),(ProjectInfoTable[ProjectName]=ContinuousStatsTable[[#This Row],[ProjectName]])*ProjectInfoTable[ConfidenceInterval]))</f>
        <v>0.95</v>
      </c>
      <c r="R17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721" s="5" cm="1">
        <f t="array" ref="S1721">MIN(IF((ContinuousStatsTable[GroupByKey]=ContinuousStatsTable[[#This Row],[GroupByKey]]),(ContinuousStatsTable[GroupByKey]=ContinuousStatsTable[[#This Row],[GroupByKey]])*ContinuousStatsTable[Average]))</f>
        <v>1.02186286572581</v>
      </c>
      <c r="T1721" s="5" cm="1">
        <f t="array" ref="T1721">MAX(IF((ContinuousStatsTable[GroupByKey]=ContinuousStatsTable[[#This Row],[GroupByKey]]),(ContinuousStatsTable[GroupByKey]=ContinuousStatsTable[[#This Row],[GroupByKey]])*ContinuousStatsTable[Average]))</f>
        <v>1.98648248465078</v>
      </c>
      <c r="U1721" s="5">
        <f>IF((ContinuousStatsTable[[#This Row],[RepsRequested]]&gt;1),ContinuousStatsTable[[#This Row],[HalfWidth]],ContinuousStatsTable[[#This Row],[BatchMeansHalfWidth]])</f>
        <v>7.6072499094375606E-2</v>
      </c>
    </row>
    <row r="1722" spans="1:21" x14ac:dyDescent="0.35">
      <c r="A1722" t="s">
        <v>68</v>
      </c>
      <c r="B1722" t="s">
        <v>70</v>
      </c>
      <c r="C1722">
        <v>39</v>
      </c>
      <c r="D1722" t="s">
        <v>105</v>
      </c>
      <c r="E1722" t="s">
        <v>104</v>
      </c>
      <c r="F1722" t="s">
        <v>102</v>
      </c>
      <c r="G1722">
        <v>2</v>
      </c>
      <c r="H1722">
        <v>2E+20</v>
      </c>
      <c r="I1722">
        <v>2</v>
      </c>
      <c r="J1722">
        <v>2</v>
      </c>
      <c r="K1722">
        <v>2</v>
      </c>
      <c r="L1722">
        <v>0</v>
      </c>
      <c r="M1722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722" s="5" cm="1">
        <f t="array" ref="N1722">MAX(IF((ProjectInfoTable[ProjectName]=ContinuousStatsTable[[#This Row],[ProjectName]]),(ProjectInfoTable[ProjectName]=ContinuousStatsTable[[#This Row],[ProjectName]])*ProjectInfoTable[NumberOfReplications]))</f>
        <v>40</v>
      </c>
      <c r="O1722" s="5" cm="1">
        <f t="array" ref="O1722">IFERROR(AVERAGE(IF((ContinuousStatsTable[GroupByKey]=ContinuousStatsTable[[#This Row],[GroupByKey]]),(ContinuousStatsTable[GroupByKey]=ContinuousStatsTable[[#This Row],[GroupByKey]])*ContinuousStatsTable[Average])),0)</f>
        <v>2</v>
      </c>
      <c r="P1722" s="5" cm="1">
        <f t="array" ref="P1722">IFERROR(_xlfn.STDEV.S(IF((ContinuousStatsTable[GroupByKey]=ContinuousStatsTable[[#This Row],[GroupByKey]]),(ContinuousStatsTable[GroupByKey]=ContinuousStatsTable[[#This Row],[GroupByKey]])*ContinuousStatsTable[Average])),0)</f>
        <v>0</v>
      </c>
      <c r="Q1722" s="5" cm="1">
        <f t="array" ref="Q1722">MAX(IF((ProjectInfoTable[ProjectName]=ContinuousStatsTable[[#This Row],[ProjectName]]),(ProjectInfoTable[ProjectName]=ContinuousStatsTable[[#This Row],[ProjectName]])*ProjectInfoTable[ConfidenceInterval]))</f>
        <v>0.95</v>
      </c>
      <c r="R17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2" s="5" cm="1">
        <f t="array" ref="S1722">MIN(IF((ContinuousStatsTable[GroupByKey]=ContinuousStatsTable[[#This Row],[GroupByKey]]),(ContinuousStatsTable[GroupByKey]=ContinuousStatsTable[[#This Row],[GroupByKey]])*ContinuousStatsTable[Average]))</f>
        <v>2</v>
      </c>
      <c r="T1722" s="5" cm="1">
        <f t="array" ref="T1722">MAX(IF((ContinuousStatsTable[GroupByKey]=ContinuousStatsTable[[#This Row],[GroupByKey]]),(ContinuousStatsTable[GroupByKey]=ContinuousStatsTable[[#This Row],[GroupByKey]])*ContinuousStatsTable[Average]))</f>
        <v>2</v>
      </c>
      <c r="U1722" s="5">
        <f>IF((ContinuousStatsTable[[#This Row],[RepsRequested]]&gt;1),ContinuousStatsTable[[#This Row],[HalfWidth]],ContinuousStatsTable[[#This Row],[BatchMeansHalfWidth]])</f>
        <v>0</v>
      </c>
    </row>
    <row r="1723" spans="1:21" x14ac:dyDescent="0.35">
      <c r="A1723" t="s">
        <v>68</v>
      </c>
      <c r="B1723" t="s">
        <v>70</v>
      </c>
      <c r="C1723">
        <v>39</v>
      </c>
      <c r="D1723" t="s">
        <v>106</v>
      </c>
      <c r="E1723" t="s">
        <v>101</v>
      </c>
      <c r="F1723" t="s">
        <v>102</v>
      </c>
      <c r="G1723">
        <v>2.76964221162854E-2</v>
      </c>
      <c r="H1723">
        <v>2E+20</v>
      </c>
      <c r="I1723">
        <v>0</v>
      </c>
      <c r="J1723">
        <v>1</v>
      </c>
      <c r="K1723">
        <v>0</v>
      </c>
      <c r="L1723">
        <v>0</v>
      </c>
      <c r="M1723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723" s="5" cm="1">
        <f t="array" ref="N1723">MAX(IF((ProjectInfoTable[ProjectName]=ContinuousStatsTable[[#This Row],[ProjectName]]),(ProjectInfoTable[ProjectName]=ContinuousStatsTable[[#This Row],[ProjectName]])*ProjectInfoTable[NumberOfReplications]))</f>
        <v>40</v>
      </c>
      <c r="O1723" s="5" cm="1">
        <f t="array" ref="O1723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723" s="5" cm="1">
        <f t="array" ref="P1723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723" s="5" cm="1">
        <f t="array" ref="Q1723">MAX(IF((ProjectInfoTable[ProjectName]=ContinuousStatsTable[[#This Row],[ProjectName]]),(ProjectInfoTable[ProjectName]=ContinuousStatsTable[[#This Row],[ProjectName]])*ProjectInfoTable[ConfidenceInterval]))</f>
        <v>0.95</v>
      </c>
      <c r="R17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723" s="5" cm="1">
        <f t="array" ref="S1723">MIN(IF((ContinuousStatsTable[GroupByKey]=ContinuousStatsTable[[#This Row],[GroupByKey]]),(ContinuousStatsTable[GroupByKey]=ContinuousStatsTable[[#This Row],[GroupByKey]])*ContinuousStatsTable[Average]))</f>
        <v>1.4048189417398899E-2</v>
      </c>
      <c r="T1723" s="5" cm="1">
        <f t="array" ref="T1723">MAX(IF((ContinuousStatsTable[GroupByKey]=ContinuousStatsTable[[#This Row],[GroupByKey]]),(ContinuousStatsTable[GroupByKey]=ContinuousStatsTable[[#This Row],[GroupByKey]])*ContinuousStatsTable[Average]))</f>
        <v>4.5875370133509598E-2</v>
      </c>
      <c r="U1723" s="5">
        <f>IF((ContinuousStatsTable[[#This Row],[RepsRequested]]&gt;1),ContinuousStatsTable[[#This Row],[HalfWidth]],ContinuousStatsTable[[#This Row],[BatchMeansHalfWidth]])</f>
        <v>2.1678538559285762E-3</v>
      </c>
    </row>
    <row r="1724" spans="1:21" x14ac:dyDescent="0.35">
      <c r="A1724" t="s">
        <v>68</v>
      </c>
      <c r="B1724" t="s">
        <v>70</v>
      </c>
      <c r="C1724">
        <v>39</v>
      </c>
      <c r="D1724" t="s">
        <v>106</v>
      </c>
      <c r="E1724" t="s">
        <v>103</v>
      </c>
      <c r="F1724" t="s">
        <v>102</v>
      </c>
      <c r="G1724">
        <v>2.76964221162854E-2</v>
      </c>
      <c r="H1724">
        <v>2E+20</v>
      </c>
      <c r="I1724">
        <v>0</v>
      </c>
      <c r="J1724">
        <v>1</v>
      </c>
      <c r="K1724">
        <v>0</v>
      </c>
      <c r="L1724">
        <v>0</v>
      </c>
      <c r="M1724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724" s="5" cm="1">
        <f t="array" ref="N1724">MAX(IF((ProjectInfoTable[ProjectName]=ContinuousStatsTable[[#This Row],[ProjectName]]),(ProjectInfoTable[ProjectName]=ContinuousStatsTable[[#This Row],[ProjectName]])*ProjectInfoTable[NumberOfReplications]))</f>
        <v>40</v>
      </c>
      <c r="O1724" s="5" cm="1">
        <f t="array" ref="O1724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724" s="5" cm="1">
        <f t="array" ref="P1724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724" s="5" cm="1">
        <f t="array" ref="Q1724">MAX(IF((ProjectInfoTable[ProjectName]=ContinuousStatsTable[[#This Row],[ProjectName]]),(ProjectInfoTable[ProjectName]=ContinuousStatsTable[[#This Row],[ProjectName]])*ProjectInfoTable[ConfidenceInterval]))</f>
        <v>0.95</v>
      </c>
      <c r="R17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724" s="5" cm="1">
        <f t="array" ref="S1724">MIN(IF((ContinuousStatsTable[GroupByKey]=ContinuousStatsTable[[#This Row],[GroupByKey]]),(ContinuousStatsTable[GroupByKey]=ContinuousStatsTable[[#This Row],[GroupByKey]])*ContinuousStatsTable[Average]))</f>
        <v>1.4048189417398899E-2</v>
      </c>
      <c r="T1724" s="5" cm="1">
        <f t="array" ref="T1724">MAX(IF((ContinuousStatsTable[GroupByKey]=ContinuousStatsTable[[#This Row],[GroupByKey]]),(ContinuousStatsTable[GroupByKey]=ContinuousStatsTable[[#This Row],[GroupByKey]])*ContinuousStatsTable[Average]))</f>
        <v>4.5875370133509598E-2</v>
      </c>
      <c r="U1724" s="5">
        <f>IF((ContinuousStatsTable[[#This Row],[RepsRequested]]&gt;1),ContinuousStatsTable[[#This Row],[HalfWidth]],ContinuousStatsTable[[#This Row],[BatchMeansHalfWidth]])</f>
        <v>2.1678538559285762E-3</v>
      </c>
    </row>
    <row r="1725" spans="1:21" x14ac:dyDescent="0.35">
      <c r="A1725" t="s">
        <v>68</v>
      </c>
      <c r="B1725" t="s">
        <v>70</v>
      </c>
      <c r="C1725">
        <v>39</v>
      </c>
      <c r="D1725" t="s">
        <v>106</v>
      </c>
      <c r="E1725" t="s">
        <v>104</v>
      </c>
      <c r="F1725" t="s">
        <v>102</v>
      </c>
      <c r="G1725">
        <v>1</v>
      </c>
      <c r="H1725">
        <v>2E+20</v>
      </c>
      <c r="I1725">
        <v>1</v>
      </c>
      <c r="J1725">
        <v>1</v>
      </c>
      <c r="K1725">
        <v>1</v>
      </c>
      <c r="L1725">
        <v>0</v>
      </c>
      <c r="M1725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725" s="5" cm="1">
        <f t="array" ref="N1725">MAX(IF((ProjectInfoTable[ProjectName]=ContinuousStatsTable[[#This Row],[ProjectName]]),(ProjectInfoTable[ProjectName]=ContinuousStatsTable[[#This Row],[ProjectName]])*ProjectInfoTable[NumberOfReplications]))</f>
        <v>40</v>
      </c>
      <c r="O1725" s="5" cm="1">
        <f t="array" ref="O1725">IFERROR(AVERAGE(IF((ContinuousStatsTable[GroupByKey]=ContinuousStatsTable[[#This Row],[GroupByKey]]),(ContinuousStatsTable[GroupByKey]=ContinuousStatsTable[[#This Row],[GroupByKey]])*ContinuousStatsTable[Average])),0)</f>
        <v>1</v>
      </c>
      <c r="P1725" s="5" cm="1">
        <f t="array" ref="P1725">IFERROR(_xlfn.STDEV.S(IF((ContinuousStatsTable[GroupByKey]=ContinuousStatsTable[[#This Row],[GroupByKey]]),(ContinuousStatsTable[GroupByKey]=ContinuousStatsTable[[#This Row],[GroupByKey]])*ContinuousStatsTable[Average])),0)</f>
        <v>0</v>
      </c>
      <c r="Q1725" s="5" cm="1">
        <f t="array" ref="Q1725">MAX(IF((ProjectInfoTable[ProjectName]=ContinuousStatsTable[[#This Row],[ProjectName]]),(ProjectInfoTable[ProjectName]=ContinuousStatsTable[[#This Row],[ProjectName]])*ProjectInfoTable[ConfidenceInterval]))</f>
        <v>0.95</v>
      </c>
      <c r="R17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5" s="5" cm="1">
        <f t="array" ref="S1725">MIN(IF((ContinuousStatsTable[GroupByKey]=ContinuousStatsTable[[#This Row],[GroupByKey]]),(ContinuousStatsTable[GroupByKey]=ContinuousStatsTable[[#This Row],[GroupByKey]])*ContinuousStatsTable[Average]))</f>
        <v>1</v>
      </c>
      <c r="T1725" s="5" cm="1">
        <f t="array" ref="T1725">MAX(IF((ContinuousStatsTable[GroupByKey]=ContinuousStatsTable[[#This Row],[GroupByKey]]),(ContinuousStatsTable[GroupByKey]=ContinuousStatsTable[[#This Row],[GroupByKey]])*ContinuousStatsTable[Average]))</f>
        <v>1</v>
      </c>
      <c r="U1725" s="5">
        <f>IF((ContinuousStatsTable[[#This Row],[RepsRequested]]&gt;1),ContinuousStatsTable[[#This Row],[HalfWidth]],ContinuousStatsTable[[#This Row],[BatchMeansHalfWidth]])</f>
        <v>0</v>
      </c>
    </row>
    <row r="1726" spans="1:21" x14ac:dyDescent="0.35">
      <c r="A1726" t="s">
        <v>68</v>
      </c>
      <c r="B1726" t="s">
        <v>70</v>
      </c>
      <c r="C1726">
        <v>39</v>
      </c>
      <c r="D1726" t="s">
        <v>88</v>
      </c>
      <c r="E1726" t="s">
        <v>98</v>
      </c>
      <c r="F1726" t="s">
        <v>73</v>
      </c>
      <c r="G1726">
        <v>0</v>
      </c>
      <c r="H1726">
        <v>2E+20</v>
      </c>
      <c r="I1726">
        <v>0</v>
      </c>
      <c r="J1726">
        <v>0</v>
      </c>
      <c r="K1726">
        <v>0</v>
      </c>
      <c r="L1726">
        <v>0</v>
      </c>
      <c r="M1726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726" s="5" cm="1">
        <f t="array" ref="N1726">MAX(IF((ProjectInfoTable[ProjectName]=ContinuousStatsTable[[#This Row],[ProjectName]]),(ProjectInfoTable[ProjectName]=ContinuousStatsTable[[#This Row],[ProjectName]])*ProjectInfoTable[NumberOfReplications]))</f>
        <v>40</v>
      </c>
      <c r="O1726" s="5" cm="1">
        <f t="array" ref="O1726">IFERROR(AVERAGE(IF((ContinuousStatsTable[GroupByKey]=ContinuousStatsTable[[#This Row],[GroupByKey]]),(ContinuousStatsTable[GroupByKey]=ContinuousStatsTable[[#This Row],[GroupByKey]])*ContinuousStatsTable[Average])),0)</f>
        <v>0</v>
      </c>
      <c r="P1726" s="5" cm="1">
        <f t="array" ref="P1726">IFERROR(_xlfn.STDEV.S(IF((ContinuousStatsTable[GroupByKey]=ContinuousStatsTable[[#This Row],[GroupByKey]]),(ContinuousStatsTable[GroupByKey]=ContinuousStatsTable[[#This Row],[GroupByKey]])*ContinuousStatsTable[Average])),0)</f>
        <v>0</v>
      </c>
      <c r="Q1726" s="5" cm="1">
        <f t="array" ref="Q1726">MAX(IF((ProjectInfoTable[ProjectName]=ContinuousStatsTable[[#This Row],[ProjectName]]),(ProjectInfoTable[ProjectName]=ContinuousStatsTable[[#This Row],[ProjectName]])*ProjectInfoTable[ConfidenceInterval]))</f>
        <v>0.95</v>
      </c>
      <c r="R17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6" s="5" cm="1">
        <f t="array" ref="S1726">MIN(IF((ContinuousStatsTable[GroupByKey]=ContinuousStatsTable[[#This Row],[GroupByKey]]),(ContinuousStatsTable[GroupByKey]=ContinuousStatsTable[[#This Row],[GroupByKey]])*ContinuousStatsTable[Average]))</f>
        <v>0</v>
      </c>
      <c r="T1726" s="5" cm="1">
        <f t="array" ref="T1726">MAX(IF((ContinuousStatsTable[GroupByKey]=ContinuousStatsTable[[#This Row],[GroupByKey]]),(ContinuousStatsTable[GroupByKey]=ContinuousStatsTable[[#This Row],[GroupByKey]])*ContinuousStatsTable[Average]))</f>
        <v>0</v>
      </c>
      <c r="U1726" s="5">
        <f>IF((ContinuousStatsTable[[#This Row],[RepsRequested]]&gt;1),ContinuousStatsTable[[#This Row],[HalfWidth]],ContinuousStatsTable[[#This Row],[BatchMeansHalfWidth]])</f>
        <v>0</v>
      </c>
    </row>
    <row r="1727" spans="1:21" x14ac:dyDescent="0.35">
      <c r="A1727" t="s">
        <v>68</v>
      </c>
      <c r="B1727" t="s">
        <v>70</v>
      </c>
      <c r="C1727">
        <v>39</v>
      </c>
      <c r="D1727" t="s">
        <v>89</v>
      </c>
      <c r="E1727" t="s">
        <v>98</v>
      </c>
      <c r="F1727" t="s">
        <v>73</v>
      </c>
      <c r="G1727">
        <v>0.42771213623597398</v>
      </c>
      <c r="H1727">
        <v>2E+20</v>
      </c>
      <c r="I1727">
        <v>0</v>
      </c>
      <c r="J1727">
        <v>8</v>
      </c>
      <c r="K1727">
        <v>0</v>
      </c>
      <c r="L1727">
        <v>0</v>
      </c>
      <c r="M1727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727" s="5" cm="1">
        <f t="array" ref="N1727">MAX(IF((ProjectInfoTable[ProjectName]=ContinuousStatsTable[[#This Row],[ProjectName]]),(ProjectInfoTable[ProjectName]=ContinuousStatsTable[[#This Row],[ProjectName]])*ProjectInfoTable[NumberOfReplications]))</f>
        <v>40</v>
      </c>
      <c r="O1727" s="5" cm="1">
        <f t="array" ref="O1727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727" s="5" cm="1">
        <f t="array" ref="P1727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727" s="5" cm="1">
        <f t="array" ref="Q1727">MAX(IF((ProjectInfoTable[ProjectName]=ContinuousStatsTable[[#This Row],[ProjectName]]),(ProjectInfoTable[ProjectName]=ContinuousStatsTable[[#This Row],[ProjectName]])*ProjectInfoTable[ConfidenceInterval]))</f>
        <v>0.95</v>
      </c>
      <c r="R17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727" s="5" cm="1">
        <f t="array" ref="S1727">MIN(IF((ContinuousStatsTable[GroupByKey]=ContinuousStatsTable[[#This Row],[GroupByKey]]),(ContinuousStatsTable[GroupByKey]=ContinuousStatsTable[[#This Row],[GroupByKey]])*ContinuousStatsTable[Average]))</f>
        <v>0.204887090690615</v>
      </c>
      <c r="T1727" s="5" cm="1">
        <f t="array" ref="T1727">MAX(IF((ContinuousStatsTable[GroupByKey]=ContinuousStatsTable[[#This Row],[GroupByKey]]),(ContinuousStatsTable[GroupByKey]=ContinuousStatsTable[[#This Row],[GroupByKey]])*ContinuousStatsTable[Average]))</f>
        <v>0.964264608806778</v>
      </c>
      <c r="U1727" s="5">
        <f>IF((ContinuousStatsTable[[#This Row],[RepsRequested]]&gt;1),ContinuousStatsTable[[#This Row],[HalfWidth]],ContinuousStatsTable[[#This Row],[BatchMeansHalfWidth]])</f>
        <v>4.9144138657566706E-2</v>
      </c>
    </row>
    <row r="1728" spans="1:21" x14ac:dyDescent="0.35">
      <c r="A1728" t="s">
        <v>68</v>
      </c>
      <c r="B1728" t="s">
        <v>70</v>
      </c>
      <c r="C1728">
        <v>39</v>
      </c>
      <c r="D1728" t="s">
        <v>107</v>
      </c>
      <c r="E1728" t="s">
        <v>101</v>
      </c>
      <c r="F1728" t="s">
        <v>102</v>
      </c>
      <c r="G1728">
        <v>0.106633223538123</v>
      </c>
      <c r="H1728">
        <v>2E+20</v>
      </c>
      <c r="I1728">
        <v>0</v>
      </c>
      <c r="J1728">
        <v>1</v>
      </c>
      <c r="K1728">
        <v>0</v>
      </c>
      <c r="L1728">
        <v>0</v>
      </c>
      <c r="M1728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728" s="5" cm="1">
        <f t="array" ref="N1728">MAX(IF((ProjectInfoTable[ProjectName]=ContinuousStatsTable[[#This Row],[ProjectName]]),(ProjectInfoTable[ProjectName]=ContinuousStatsTable[[#This Row],[ProjectName]])*ProjectInfoTable[NumberOfReplications]))</f>
        <v>40</v>
      </c>
      <c r="O1728" s="5" cm="1">
        <f t="array" ref="O1728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728" s="5" cm="1">
        <f t="array" ref="P1728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728" s="5" cm="1">
        <f t="array" ref="Q1728">MAX(IF((ProjectInfoTable[ProjectName]=ContinuousStatsTable[[#This Row],[ProjectName]]),(ProjectInfoTable[ProjectName]=ContinuousStatsTable[[#This Row],[ProjectName]])*ProjectInfoTable[ConfidenceInterval]))</f>
        <v>0.95</v>
      </c>
      <c r="R17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728" s="5" cm="1">
        <f t="array" ref="S1728">MIN(IF((ContinuousStatsTable[GroupByKey]=ContinuousStatsTable[[#This Row],[GroupByKey]]),(ContinuousStatsTable[GroupByKey]=ContinuousStatsTable[[#This Row],[GroupByKey]])*ContinuousStatsTable[Average]))</f>
        <v>5.37537032568541E-2</v>
      </c>
      <c r="T1728" s="5" cm="1">
        <f t="array" ref="T1728">MAX(IF((ContinuousStatsTable[GroupByKey]=ContinuousStatsTable[[#This Row],[GroupByKey]]),(ContinuousStatsTable[GroupByKey]=ContinuousStatsTable[[#This Row],[GroupByKey]])*ContinuousStatsTable[Average]))</f>
        <v>0.25294900578934798</v>
      </c>
      <c r="U1728" s="5">
        <f>IF((ContinuousStatsTable[[#This Row],[RepsRequested]]&gt;1),ContinuousStatsTable[[#This Row],[HalfWidth]],ContinuousStatsTable[[#This Row],[BatchMeansHalfWidth]])</f>
        <v>1.2546446473909312E-2</v>
      </c>
    </row>
    <row r="1729" spans="1:21" x14ac:dyDescent="0.35">
      <c r="A1729" t="s">
        <v>68</v>
      </c>
      <c r="B1729" t="s">
        <v>70</v>
      </c>
      <c r="C1729">
        <v>39</v>
      </c>
      <c r="D1729" t="s">
        <v>107</v>
      </c>
      <c r="E1729" t="s">
        <v>103</v>
      </c>
      <c r="F1729" t="s">
        <v>102</v>
      </c>
      <c r="G1729">
        <v>0.21326644707624501</v>
      </c>
      <c r="H1729">
        <v>2E+20</v>
      </c>
      <c r="I1729">
        <v>0</v>
      </c>
      <c r="J1729">
        <v>2</v>
      </c>
      <c r="K1729">
        <v>0</v>
      </c>
      <c r="L1729">
        <v>0</v>
      </c>
      <c r="M1729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729" s="5" cm="1">
        <f t="array" ref="N1729">MAX(IF((ProjectInfoTable[ProjectName]=ContinuousStatsTable[[#This Row],[ProjectName]]),(ProjectInfoTable[ProjectName]=ContinuousStatsTable[[#This Row],[ProjectName]])*ProjectInfoTable[NumberOfReplications]))</f>
        <v>40</v>
      </c>
      <c r="O1729" s="5" cm="1">
        <f t="array" ref="O1729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729" s="5" cm="1">
        <f t="array" ref="P1729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729" s="5" cm="1">
        <f t="array" ref="Q1729">MAX(IF((ProjectInfoTable[ProjectName]=ContinuousStatsTable[[#This Row],[ProjectName]]),(ProjectInfoTable[ProjectName]=ContinuousStatsTable[[#This Row],[ProjectName]])*ProjectInfoTable[ConfidenceInterval]))</f>
        <v>0.95</v>
      </c>
      <c r="R17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729" s="5" cm="1">
        <f t="array" ref="S1729">MIN(IF((ContinuousStatsTable[GroupByKey]=ContinuousStatsTable[[#This Row],[GroupByKey]]),(ContinuousStatsTable[GroupByKey]=ContinuousStatsTable[[#This Row],[GroupByKey]])*ContinuousStatsTable[Average]))</f>
        <v>0.10750740651370801</v>
      </c>
      <c r="T1729" s="5" cm="1">
        <f t="array" ref="T1729">MAX(IF((ContinuousStatsTable[GroupByKey]=ContinuousStatsTable[[#This Row],[GroupByKey]]),(ContinuousStatsTable[GroupByKey]=ContinuousStatsTable[[#This Row],[GroupByKey]])*ContinuousStatsTable[Average]))</f>
        <v>0.50589801157869696</v>
      </c>
      <c r="U1729" s="5">
        <f>IF((ContinuousStatsTable[[#This Row],[RepsRequested]]&gt;1),ContinuousStatsTable[[#This Row],[HalfWidth]],ContinuousStatsTable[[#This Row],[BatchMeansHalfWidth]])</f>
        <v>2.5092892947818527E-2</v>
      </c>
    </row>
    <row r="1730" spans="1:21" x14ac:dyDescent="0.35">
      <c r="A1730" t="s">
        <v>68</v>
      </c>
      <c r="B1730" t="s">
        <v>70</v>
      </c>
      <c r="C1730">
        <v>39</v>
      </c>
      <c r="D1730" t="s">
        <v>107</v>
      </c>
      <c r="E1730" t="s">
        <v>104</v>
      </c>
      <c r="F1730" t="s">
        <v>102</v>
      </c>
      <c r="G1730">
        <v>2</v>
      </c>
      <c r="H1730">
        <v>2E+20</v>
      </c>
      <c r="I1730">
        <v>2</v>
      </c>
      <c r="J1730">
        <v>2</v>
      </c>
      <c r="K1730">
        <v>2</v>
      </c>
      <c r="L1730">
        <v>0</v>
      </c>
      <c r="M1730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730" s="5" cm="1">
        <f t="array" ref="N1730">MAX(IF((ProjectInfoTable[ProjectName]=ContinuousStatsTable[[#This Row],[ProjectName]]),(ProjectInfoTable[ProjectName]=ContinuousStatsTable[[#This Row],[ProjectName]])*ProjectInfoTable[NumberOfReplications]))</f>
        <v>40</v>
      </c>
      <c r="O1730" s="5" cm="1">
        <f t="array" ref="O1730">IFERROR(AVERAGE(IF((ContinuousStatsTable[GroupByKey]=ContinuousStatsTable[[#This Row],[GroupByKey]]),(ContinuousStatsTable[GroupByKey]=ContinuousStatsTable[[#This Row],[GroupByKey]])*ContinuousStatsTable[Average])),0)</f>
        <v>2</v>
      </c>
      <c r="P1730" s="5" cm="1">
        <f t="array" ref="P1730">IFERROR(_xlfn.STDEV.S(IF((ContinuousStatsTable[GroupByKey]=ContinuousStatsTable[[#This Row],[GroupByKey]]),(ContinuousStatsTable[GroupByKey]=ContinuousStatsTable[[#This Row],[GroupByKey]])*ContinuousStatsTable[Average])),0)</f>
        <v>0</v>
      </c>
      <c r="Q1730" s="5" cm="1">
        <f t="array" ref="Q1730">MAX(IF((ProjectInfoTable[ProjectName]=ContinuousStatsTable[[#This Row],[ProjectName]]),(ProjectInfoTable[ProjectName]=ContinuousStatsTable[[#This Row],[ProjectName]])*ProjectInfoTable[ConfidenceInterval]))</f>
        <v>0.95</v>
      </c>
      <c r="R17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0" s="5" cm="1">
        <f t="array" ref="S1730">MIN(IF((ContinuousStatsTable[GroupByKey]=ContinuousStatsTable[[#This Row],[GroupByKey]]),(ContinuousStatsTable[GroupByKey]=ContinuousStatsTable[[#This Row],[GroupByKey]])*ContinuousStatsTable[Average]))</f>
        <v>2</v>
      </c>
      <c r="T1730" s="5" cm="1">
        <f t="array" ref="T1730">MAX(IF((ContinuousStatsTable[GroupByKey]=ContinuousStatsTable[[#This Row],[GroupByKey]]),(ContinuousStatsTable[GroupByKey]=ContinuousStatsTable[[#This Row],[GroupByKey]])*ContinuousStatsTable[Average]))</f>
        <v>2</v>
      </c>
      <c r="U1730" s="5">
        <f>IF((ContinuousStatsTable[[#This Row],[RepsRequested]]&gt;1),ContinuousStatsTable[[#This Row],[HalfWidth]],ContinuousStatsTable[[#This Row],[BatchMeansHalfWidth]])</f>
        <v>0</v>
      </c>
    </row>
    <row r="1731" spans="1:21" x14ac:dyDescent="0.35">
      <c r="A1731" t="s">
        <v>68</v>
      </c>
      <c r="B1731" t="s">
        <v>70</v>
      </c>
      <c r="C1731">
        <v>39</v>
      </c>
      <c r="D1731" t="s">
        <v>90</v>
      </c>
      <c r="E1731" t="s">
        <v>98</v>
      </c>
      <c r="F1731" t="s">
        <v>73</v>
      </c>
      <c r="G1731">
        <v>0</v>
      </c>
      <c r="H1731">
        <v>2E+20</v>
      </c>
      <c r="I1731">
        <v>0</v>
      </c>
      <c r="J1731">
        <v>0</v>
      </c>
      <c r="K1731">
        <v>0</v>
      </c>
      <c r="L1731">
        <v>0</v>
      </c>
      <c r="M1731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731" s="5" cm="1">
        <f t="array" ref="N1731">MAX(IF((ProjectInfoTable[ProjectName]=ContinuousStatsTable[[#This Row],[ProjectName]]),(ProjectInfoTable[ProjectName]=ContinuousStatsTable[[#This Row],[ProjectName]])*ProjectInfoTable[NumberOfReplications]))</f>
        <v>40</v>
      </c>
      <c r="O1731" s="5" cm="1">
        <f t="array" ref="O1731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731" s="5" cm="1">
        <f t="array" ref="P1731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731" s="5" cm="1">
        <f t="array" ref="Q1731">MAX(IF((ProjectInfoTable[ProjectName]=ContinuousStatsTable[[#This Row],[ProjectName]]),(ProjectInfoTable[ProjectName]=ContinuousStatsTable[[#This Row],[ProjectName]])*ProjectInfoTable[ConfidenceInterval]))</f>
        <v>0.95</v>
      </c>
      <c r="R17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731" s="5" cm="1">
        <f t="array" ref="S1731">MIN(IF((ContinuousStatsTable[GroupByKey]=ContinuousStatsTable[[#This Row],[GroupByKey]]),(ContinuousStatsTable[GroupByKey]=ContinuousStatsTable[[#This Row],[GroupByKey]])*ContinuousStatsTable[Average]))</f>
        <v>0</v>
      </c>
      <c r="T1731" s="5" cm="1">
        <f t="array" ref="T1731">MAX(IF((ContinuousStatsTable[GroupByKey]=ContinuousStatsTable[[#This Row],[GroupByKey]]),(ContinuousStatsTable[GroupByKey]=ContinuousStatsTable[[#This Row],[GroupByKey]])*ContinuousStatsTable[Average]))</f>
        <v>3.9129347275412202E-2</v>
      </c>
      <c r="U1731" s="5">
        <f>IF((ContinuousStatsTable[[#This Row],[RepsRequested]]&gt;1),ContinuousStatsTable[[#This Row],[HalfWidth]],ContinuousStatsTable[[#This Row],[BatchMeansHalfWidth]])</f>
        <v>2.9617305217409431E-3</v>
      </c>
    </row>
    <row r="1732" spans="1:21" x14ac:dyDescent="0.35">
      <c r="A1732" t="s">
        <v>68</v>
      </c>
      <c r="B1732" t="s">
        <v>70</v>
      </c>
      <c r="C1732">
        <v>39</v>
      </c>
      <c r="D1732" t="s">
        <v>91</v>
      </c>
      <c r="E1732" t="s">
        <v>98</v>
      </c>
      <c r="F1732" t="s">
        <v>73</v>
      </c>
      <c r="G1732">
        <v>0</v>
      </c>
      <c r="H1732">
        <v>2E+20</v>
      </c>
      <c r="I1732">
        <v>0</v>
      </c>
      <c r="J1732">
        <v>0</v>
      </c>
      <c r="K1732">
        <v>0</v>
      </c>
      <c r="L1732">
        <v>0</v>
      </c>
      <c r="M1732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732" s="5" cm="1">
        <f t="array" ref="N1732">MAX(IF((ProjectInfoTable[ProjectName]=ContinuousStatsTable[[#This Row],[ProjectName]]),(ProjectInfoTable[ProjectName]=ContinuousStatsTable[[#This Row],[ProjectName]])*ProjectInfoTable[NumberOfReplications]))</f>
        <v>40</v>
      </c>
      <c r="O1732" s="5" cm="1">
        <f t="array" ref="O1732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732" s="5" cm="1">
        <f t="array" ref="P1732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732" s="5" cm="1">
        <f t="array" ref="Q1732">MAX(IF((ProjectInfoTable[ProjectName]=ContinuousStatsTable[[#This Row],[ProjectName]]),(ProjectInfoTable[ProjectName]=ContinuousStatsTable[[#This Row],[ProjectName]])*ProjectInfoTable[ConfidenceInterval]))</f>
        <v>0.95</v>
      </c>
      <c r="R17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732" s="5" cm="1">
        <f t="array" ref="S1732">MIN(IF((ContinuousStatsTable[GroupByKey]=ContinuousStatsTable[[#This Row],[GroupByKey]]),(ContinuousStatsTable[GroupByKey]=ContinuousStatsTable[[#This Row],[GroupByKey]])*ContinuousStatsTable[Average]))</f>
        <v>0</v>
      </c>
      <c r="T1732" s="5" cm="1">
        <f t="array" ref="T1732">MAX(IF((ContinuousStatsTable[GroupByKey]=ContinuousStatsTable[[#This Row],[GroupByKey]]),(ContinuousStatsTable[GroupByKey]=ContinuousStatsTable[[#This Row],[GroupByKey]])*ContinuousStatsTable[Average]))</f>
        <v>5.1297285883804403E-2</v>
      </c>
      <c r="U1732" s="5">
        <f>IF((ContinuousStatsTable[[#This Row],[RepsRequested]]&gt;1),ContinuousStatsTable[[#This Row],[HalfWidth]],ContinuousStatsTable[[#This Row],[BatchMeansHalfWidth]])</f>
        <v>4.266409302196481E-3</v>
      </c>
    </row>
    <row r="1733" spans="1:21" x14ac:dyDescent="0.35">
      <c r="A1733" t="s">
        <v>68</v>
      </c>
      <c r="B1733" t="s">
        <v>70</v>
      </c>
      <c r="C1733">
        <v>39</v>
      </c>
      <c r="D1733" t="s">
        <v>92</v>
      </c>
      <c r="E1733" t="s">
        <v>98</v>
      </c>
      <c r="F1733" t="s">
        <v>73</v>
      </c>
      <c r="G1733">
        <v>5.4047748176388097</v>
      </c>
      <c r="H1733">
        <v>2E+20</v>
      </c>
      <c r="I1733">
        <v>0</v>
      </c>
      <c r="J1733">
        <v>10</v>
      </c>
      <c r="K1733">
        <v>8</v>
      </c>
      <c r="L1733">
        <v>0</v>
      </c>
      <c r="M1733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733" s="5" cm="1">
        <f t="array" ref="N1733">MAX(IF((ProjectInfoTable[ProjectName]=ContinuousStatsTable[[#This Row],[ProjectName]]),(ProjectInfoTable[ProjectName]=ContinuousStatsTable[[#This Row],[ProjectName]])*ProjectInfoTable[NumberOfReplications]))</f>
        <v>40</v>
      </c>
      <c r="O1733" s="5" cm="1">
        <f t="array" ref="O1733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733" s="5" cm="1">
        <f t="array" ref="P1733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733" s="5" cm="1">
        <f t="array" ref="Q1733">MAX(IF((ProjectInfoTable[ProjectName]=ContinuousStatsTable[[#This Row],[ProjectName]]),(ProjectInfoTable[ProjectName]=ContinuousStatsTable[[#This Row],[ProjectName]])*ProjectInfoTable[ConfidenceInterval]))</f>
        <v>0.95</v>
      </c>
      <c r="R17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733" s="5" cm="1">
        <f t="array" ref="S1733">MIN(IF((ContinuousStatsTable[GroupByKey]=ContinuousStatsTable[[#This Row],[GroupByKey]]),(ContinuousStatsTable[GroupByKey]=ContinuousStatsTable[[#This Row],[GroupByKey]])*ContinuousStatsTable[Average]))</f>
        <v>3.0665287286053702</v>
      </c>
      <c r="T1733" s="5" cm="1">
        <f t="array" ref="T1733">MAX(IF((ContinuousStatsTable[GroupByKey]=ContinuousStatsTable[[#This Row],[GroupByKey]]),(ContinuousStatsTable[GroupByKey]=ContinuousStatsTable[[#This Row],[GroupByKey]])*ContinuousStatsTable[Average]))</f>
        <v>5.6439865641560401</v>
      </c>
      <c r="U1733" s="5">
        <f>IF((ContinuousStatsTable[[#This Row],[RepsRequested]]&gt;1),ContinuousStatsTable[[#This Row],[HalfWidth]],ContinuousStatsTable[[#This Row],[BatchMeansHalfWidth]])</f>
        <v>0.22493791736316851</v>
      </c>
    </row>
    <row r="1734" spans="1:21" x14ac:dyDescent="0.35">
      <c r="A1734" t="s">
        <v>68</v>
      </c>
      <c r="B1734" t="s">
        <v>70</v>
      </c>
      <c r="C1734">
        <v>39</v>
      </c>
      <c r="D1734" t="s">
        <v>94</v>
      </c>
      <c r="E1734" t="s">
        <v>98</v>
      </c>
      <c r="F1734" t="s">
        <v>73</v>
      </c>
      <c r="G1734">
        <v>0</v>
      </c>
      <c r="H1734">
        <v>2E+20</v>
      </c>
      <c r="I1734">
        <v>0</v>
      </c>
      <c r="J1734">
        <v>0</v>
      </c>
      <c r="K1734">
        <v>0</v>
      </c>
      <c r="L1734">
        <v>0</v>
      </c>
      <c r="M1734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734" s="5" cm="1">
        <f t="array" ref="N1734">MAX(IF((ProjectInfoTable[ProjectName]=ContinuousStatsTable[[#This Row],[ProjectName]]),(ProjectInfoTable[ProjectName]=ContinuousStatsTable[[#This Row],[ProjectName]])*ProjectInfoTable[NumberOfReplications]))</f>
        <v>40</v>
      </c>
      <c r="O1734" s="5" cm="1">
        <f t="array" ref="O1734">IFERROR(AVERAGE(IF((ContinuousStatsTable[GroupByKey]=ContinuousStatsTable[[#This Row],[GroupByKey]]),(ContinuousStatsTable[GroupByKey]=ContinuousStatsTable[[#This Row],[GroupByKey]])*ContinuousStatsTable[Average])),0)</f>
        <v>0</v>
      </c>
      <c r="P1734" s="5" cm="1">
        <f t="array" ref="P1734">IFERROR(_xlfn.STDEV.S(IF((ContinuousStatsTable[GroupByKey]=ContinuousStatsTable[[#This Row],[GroupByKey]]),(ContinuousStatsTable[GroupByKey]=ContinuousStatsTable[[#This Row],[GroupByKey]])*ContinuousStatsTable[Average])),0)</f>
        <v>0</v>
      </c>
      <c r="Q1734" s="5" cm="1">
        <f t="array" ref="Q1734">MAX(IF((ProjectInfoTable[ProjectName]=ContinuousStatsTable[[#This Row],[ProjectName]]),(ProjectInfoTable[ProjectName]=ContinuousStatsTable[[#This Row],[ProjectName]])*ProjectInfoTable[ConfidenceInterval]))</f>
        <v>0.95</v>
      </c>
      <c r="R17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4" s="5" cm="1">
        <f t="array" ref="S1734">MIN(IF((ContinuousStatsTable[GroupByKey]=ContinuousStatsTable[[#This Row],[GroupByKey]]),(ContinuousStatsTable[GroupByKey]=ContinuousStatsTable[[#This Row],[GroupByKey]])*ContinuousStatsTable[Average]))</f>
        <v>0</v>
      </c>
      <c r="T1734" s="5" cm="1">
        <f t="array" ref="T1734">MAX(IF((ContinuousStatsTable[GroupByKey]=ContinuousStatsTable[[#This Row],[GroupByKey]]),(ContinuousStatsTable[GroupByKey]=ContinuousStatsTable[[#This Row],[GroupByKey]])*ContinuousStatsTable[Average]))</f>
        <v>0</v>
      </c>
      <c r="U1734" s="5">
        <f>IF((ContinuousStatsTable[[#This Row],[RepsRequested]]&gt;1),ContinuousStatsTable[[#This Row],[HalfWidth]],ContinuousStatsTable[[#This Row],[BatchMeansHalfWidth]])</f>
        <v>0</v>
      </c>
    </row>
    <row r="1735" spans="1:21" x14ac:dyDescent="0.35">
      <c r="A1735" t="s">
        <v>68</v>
      </c>
      <c r="B1735" t="s">
        <v>70</v>
      </c>
      <c r="C1735">
        <v>39</v>
      </c>
      <c r="D1735" t="s">
        <v>95</v>
      </c>
      <c r="E1735" t="s">
        <v>98</v>
      </c>
      <c r="F1735" t="s">
        <v>73</v>
      </c>
      <c r="G1735">
        <v>1.0360100962574901E-2</v>
      </c>
      <c r="H1735">
        <v>2E+20</v>
      </c>
      <c r="I1735">
        <v>0</v>
      </c>
      <c r="J1735">
        <v>4</v>
      </c>
      <c r="K1735">
        <v>0</v>
      </c>
      <c r="L1735">
        <v>0</v>
      </c>
      <c r="M1735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735" s="5" cm="1">
        <f t="array" ref="N1735">MAX(IF((ProjectInfoTable[ProjectName]=ContinuousStatsTable[[#This Row],[ProjectName]]),(ProjectInfoTable[ProjectName]=ContinuousStatsTable[[#This Row],[ProjectName]])*ProjectInfoTable[NumberOfReplications]))</f>
        <v>40</v>
      </c>
      <c r="O1735" s="5" cm="1">
        <f t="array" ref="O1735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735" s="5" cm="1">
        <f t="array" ref="P1735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735" s="5" cm="1">
        <f t="array" ref="Q1735">MAX(IF((ProjectInfoTable[ProjectName]=ContinuousStatsTable[[#This Row],[ProjectName]]),(ProjectInfoTable[ProjectName]=ContinuousStatsTable[[#This Row],[ProjectName]])*ProjectInfoTable[ConfidenceInterval]))</f>
        <v>0.95</v>
      </c>
      <c r="R17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735" s="5" cm="1">
        <f t="array" ref="S1735">MIN(IF((ContinuousStatsTable[GroupByKey]=ContinuousStatsTable[[#This Row],[GroupByKey]]),(ContinuousStatsTable[GroupByKey]=ContinuousStatsTable[[#This Row],[GroupByKey]])*ContinuousStatsTable[Average]))</f>
        <v>0</v>
      </c>
      <c r="T1735" s="5" cm="1">
        <f t="array" ref="T1735">MAX(IF((ContinuousStatsTable[GroupByKey]=ContinuousStatsTable[[#This Row],[GroupByKey]]),(ContinuousStatsTable[GroupByKey]=ContinuousStatsTable[[#This Row],[GroupByKey]])*ContinuousStatsTable[Average]))</f>
        <v>0.44531135910512998</v>
      </c>
      <c r="U1735" s="5">
        <f>IF((ContinuousStatsTable[[#This Row],[RepsRequested]]&gt;1),ContinuousStatsTable[[#This Row],[HalfWidth]],ContinuousStatsTable[[#This Row],[BatchMeansHalfWidth]])</f>
        <v>4.0313835051106688E-2</v>
      </c>
    </row>
    <row r="1736" spans="1:21" x14ac:dyDescent="0.35">
      <c r="A1736" t="s">
        <v>68</v>
      </c>
      <c r="B1736" t="s">
        <v>70</v>
      </c>
      <c r="C1736">
        <v>39</v>
      </c>
      <c r="D1736" t="s">
        <v>108</v>
      </c>
      <c r="E1736" t="s">
        <v>101</v>
      </c>
      <c r="F1736" t="s">
        <v>102</v>
      </c>
      <c r="G1736">
        <v>0</v>
      </c>
      <c r="H1736">
        <v>2E+20</v>
      </c>
      <c r="I1736">
        <v>0</v>
      </c>
      <c r="J1736">
        <v>0</v>
      </c>
      <c r="K1736">
        <v>0</v>
      </c>
      <c r="L1736">
        <v>0</v>
      </c>
      <c r="M1736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736" s="5" cm="1">
        <f t="array" ref="N1736">MAX(IF((ProjectInfoTable[ProjectName]=ContinuousStatsTable[[#This Row],[ProjectName]]),(ProjectInfoTable[ProjectName]=ContinuousStatsTable[[#This Row],[ProjectName]])*ProjectInfoTable[NumberOfReplications]))</f>
        <v>40</v>
      </c>
      <c r="O1736" s="5" cm="1">
        <f t="array" ref="O1736">IFERROR(AVERAGE(IF((ContinuousStatsTable[GroupByKey]=ContinuousStatsTable[[#This Row],[GroupByKey]]),(ContinuousStatsTable[GroupByKey]=ContinuousStatsTable[[#This Row],[GroupByKey]])*ContinuousStatsTable[Average])),0)</f>
        <v>0</v>
      </c>
      <c r="P1736" s="5" cm="1">
        <f t="array" ref="P1736">IFERROR(_xlfn.STDEV.S(IF((ContinuousStatsTable[GroupByKey]=ContinuousStatsTable[[#This Row],[GroupByKey]]),(ContinuousStatsTable[GroupByKey]=ContinuousStatsTable[[#This Row],[GroupByKey]])*ContinuousStatsTable[Average])),0)</f>
        <v>0</v>
      </c>
      <c r="Q1736" s="5" cm="1">
        <f t="array" ref="Q1736">MAX(IF((ProjectInfoTable[ProjectName]=ContinuousStatsTable[[#This Row],[ProjectName]]),(ProjectInfoTable[ProjectName]=ContinuousStatsTable[[#This Row],[ProjectName]])*ProjectInfoTable[ConfidenceInterval]))</f>
        <v>0.95</v>
      </c>
      <c r="R17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6" s="5" cm="1">
        <f t="array" ref="S1736">MIN(IF((ContinuousStatsTable[GroupByKey]=ContinuousStatsTable[[#This Row],[GroupByKey]]),(ContinuousStatsTable[GroupByKey]=ContinuousStatsTable[[#This Row],[GroupByKey]])*ContinuousStatsTable[Average]))</f>
        <v>0</v>
      </c>
      <c r="T1736" s="5" cm="1">
        <f t="array" ref="T1736">MAX(IF((ContinuousStatsTable[GroupByKey]=ContinuousStatsTable[[#This Row],[GroupByKey]]),(ContinuousStatsTable[GroupByKey]=ContinuousStatsTable[[#This Row],[GroupByKey]])*ContinuousStatsTable[Average]))</f>
        <v>0</v>
      </c>
      <c r="U1736" s="5">
        <f>IF((ContinuousStatsTable[[#This Row],[RepsRequested]]&gt;1),ContinuousStatsTable[[#This Row],[HalfWidth]],ContinuousStatsTable[[#This Row],[BatchMeansHalfWidth]])</f>
        <v>0</v>
      </c>
    </row>
    <row r="1737" spans="1:21" x14ac:dyDescent="0.35">
      <c r="A1737" t="s">
        <v>68</v>
      </c>
      <c r="B1737" t="s">
        <v>70</v>
      </c>
      <c r="C1737">
        <v>39</v>
      </c>
      <c r="D1737" t="s">
        <v>108</v>
      </c>
      <c r="E1737" t="s">
        <v>103</v>
      </c>
      <c r="F1737" t="s">
        <v>102</v>
      </c>
      <c r="G1737">
        <v>0</v>
      </c>
      <c r="H1737">
        <v>2E+20</v>
      </c>
      <c r="I1737">
        <v>0</v>
      </c>
      <c r="J1737">
        <v>0</v>
      </c>
      <c r="K1737">
        <v>0</v>
      </c>
      <c r="L1737">
        <v>0</v>
      </c>
      <c r="M1737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737" s="5" cm="1">
        <f t="array" ref="N1737">MAX(IF((ProjectInfoTable[ProjectName]=ContinuousStatsTable[[#This Row],[ProjectName]]),(ProjectInfoTable[ProjectName]=ContinuousStatsTable[[#This Row],[ProjectName]])*ProjectInfoTable[NumberOfReplications]))</f>
        <v>40</v>
      </c>
      <c r="O1737" s="5" cm="1">
        <f t="array" ref="O1737">IFERROR(AVERAGE(IF((ContinuousStatsTable[GroupByKey]=ContinuousStatsTable[[#This Row],[GroupByKey]]),(ContinuousStatsTable[GroupByKey]=ContinuousStatsTable[[#This Row],[GroupByKey]])*ContinuousStatsTable[Average])),0)</f>
        <v>0</v>
      </c>
      <c r="P1737" s="5" cm="1">
        <f t="array" ref="P1737">IFERROR(_xlfn.STDEV.S(IF((ContinuousStatsTable[GroupByKey]=ContinuousStatsTable[[#This Row],[GroupByKey]]),(ContinuousStatsTable[GroupByKey]=ContinuousStatsTable[[#This Row],[GroupByKey]])*ContinuousStatsTable[Average])),0)</f>
        <v>0</v>
      </c>
      <c r="Q1737" s="5" cm="1">
        <f t="array" ref="Q1737">MAX(IF((ProjectInfoTable[ProjectName]=ContinuousStatsTable[[#This Row],[ProjectName]]),(ProjectInfoTable[ProjectName]=ContinuousStatsTable[[#This Row],[ProjectName]])*ProjectInfoTable[ConfidenceInterval]))</f>
        <v>0.95</v>
      </c>
      <c r="R17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7" s="5" cm="1">
        <f t="array" ref="S1737">MIN(IF((ContinuousStatsTable[GroupByKey]=ContinuousStatsTable[[#This Row],[GroupByKey]]),(ContinuousStatsTable[GroupByKey]=ContinuousStatsTable[[#This Row],[GroupByKey]])*ContinuousStatsTable[Average]))</f>
        <v>0</v>
      </c>
      <c r="T1737" s="5" cm="1">
        <f t="array" ref="T1737">MAX(IF((ContinuousStatsTable[GroupByKey]=ContinuousStatsTable[[#This Row],[GroupByKey]]),(ContinuousStatsTable[GroupByKey]=ContinuousStatsTable[[#This Row],[GroupByKey]])*ContinuousStatsTable[Average]))</f>
        <v>0</v>
      </c>
      <c r="U1737" s="5">
        <f>IF((ContinuousStatsTable[[#This Row],[RepsRequested]]&gt;1),ContinuousStatsTable[[#This Row],[HalfWidth]],ContinuousStatsTable[[#This Row],[BatchMeansHalfWidth]])</f>
        <v>0</v>
      </c>
    </row>
    <row r="1738" spans="1:21" x14ac:dyDescent="0.35">
      <c r="A1738" t="s">
        <v>68</v>
      </c>
      <c r="B1738" t="s">
        <v>70</v>
      </c>
      <c r="C1738">
        <v>39</v>
      </c>
      <c r="D1738" t="s">
        <v>108</v>
      </c>
      <c r="E1738" t="s">
        <v>104</v>
      </c>
      <c r="F1738" t="s">
        <v>102</v>
      </c>
      <c r="G1738">
        <v>1</v>
      </c>
      <c r="H1738">
        <v>2E+20</v>
      </c>
      <c r="I1738">
        <v>1</v>
      </c>
      <c r="J1738">
        <v>1</v>
      </c>
      <c r="K1738">
        <v>1</v>
      </c>
      <c r="L1738">
        <v>0</v>
      </c>
      <c r="M1738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738" s="5" cm="1">
        <f t="array" ref="N1738">MAX(IF((ProjectInfoTable[ProjectName]=ContinuousStatsTable[[#This Row],[ProjectName]]),(ProjectInfoTable[ProjectName]=ContinuousStatsTable[[#This Row],[ProjectName]])*ProjectInfoTable[NumberOfReplications]))</f>
        <v>40</v>
      </c>
      <c r="O1738" s="5" cm="1">
        <f t="array" ref="O1738">IFERROR(AVERAGE(IF((ContinuousStatsTable[GroupByKey]=ContinuousStatsTable[[#This Row],[GroupByKey]]),(ContinuousStatsTable[GroupByKey]=ContinuousStatsTable[[#This Row],[GroupByKey]])*ContinuousStatsTable[Average])),0)</f>
        <v>1</v>
      </c>
      <c r="P1738" s="5" cm="1">
        <f t="array" ref="P1738">IFERROR(_xlfn.STDEV.S(IF((ContinuousStatsTable[GroupByKey]=ContinuousStatsTable[[#This Row],[GroupByKey]]),(ContinuousStatsTable[GroupByKey]=ContinuousStatsTable[[#This Row],[GroupByKey]])*ContinuousStatsTable[Average])),0)</f>
        <v>0</v>
      </c>
      <c r="Q1738" s="5" cm="1">
        <f t="array" ref="Q1738">MAX(IF((ProjectInfoTable[ProjectName]=ContinuousStatsTable[[#This Row],[ProjectName]]),(ProjectInfoTable[ProjectName]=ContinuousStatsTable[[#This Row],[ProjectName]])*ProjectInfoTable[ConfidenceInterval]))</f>
        <v>0.95</v>
      </c>
      <c r="R17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8" s="5" cm="1">
        <f t="array" ref="S1738">MIN(IF((ContinuousStatsTable[GroupByKey]=ContinuousStatsTable[[#This Row],[GroupByKey]]),(ContinuousStatsTable[GroupByKey]=ContinuousStatsTable[[#This Row],[GroupByKey]])*ContinuousStatsTable[Average]))</f>
        <v>1</v>
      </c>
      <c r="T1738" s="5" cm="1">
        <f t="array" ref="T1738">MAX(IF((ContinuousStatsTable[GroupByKey]=ContinuousStatsTable[[#This Row],[GroupByKey]]),(ContinuousStatsTable[GroupByKey]=ContinuousStatsTable[[#This Row],[GroupByKey]])*ContinuousStatsTable[Average]))</f>
        <v>1</v>
      </c>
      <c r="U1738" s="5">
        <f>IF((ContinuousStatsTable[[#This Row],[RepsRequested]]&gt;1),ContinuousStatsTable[[#This Row],[HalfWidth]],ContinuousStatsTable[[#This Row],[BatchMeansHalfWidth]])</f>
        <v>0</v>
      </c>
    </row>
    <row r="1739" spans="1:21" x14ac:dyDescent="0.35">
      <c r="A1739" t="s">
        <v>68</v>
      </c>
      <c r="B1739" t="s">
        <v>70</v>
      </c>
      <c r="C1739">
        <v>39</v>
      </c>
      <c r="D1739" t="s">
        <v>109</v>
      </c>
      <c r="E1739" t="s">
        <v>101</v>
      </c>
      <c r="F1739" t="s">
        <v>102</v>
      </c>
      <c r="G1739">
        <v>0</v>
      </c>
      <c r="H1739">
        <v>2E+20</v>
      </c>
      <c r="I1739">
        <v>0</v>
      </c>
      <c r="J1739">
        <v>0</v>
      </c>
      <c r="K1739">
        <v>0</v>
      </c>
      <c r="L1739">
        <v>0</v>
      </c>
      <c r="M1739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739" s="5" cm="1">
        <f t="array" ref="N1739">MAX(IF((ProjectInfoTable[ProjectName]=ContinuousStatsTable[[#This Row],[ProjectName]]),(ProjectInfoTable[ProjectName]=ContinuousStatsTable[[#This Row],[ProjectName]])*ProjectInfoTable[NumberOfReplications]))</f>
        <v>40</v>
      </c>
      <c r="O1739" s="5" cm="1">
        <f t="array" ref="O1739">IFERROR(AVERAGE(IF((ContinuousStatsTable[GroupByKey]=ContinuousStatsTable[[#This Row],[GroupByKey]]),(ContinuousStatsTable[GroupByKey]=ContinuousStatsTable[[#This Row],[GroupByKey]])*ContinuousStatsTable[Average])),0)</f>
        <v>0</v>
      </c>
      <c r="P1739" s="5" cm="1">
        <f t="array" ref="P1739">IFERROR(_xlfn.STDEV.S(IF((ContinuousStatsTable[GroupByKey]=ContinuousStatsTable[[#This Row],[GroupByKey]]),(ContinuousStatsTable[GroupByKey]=ContinuousStatsTable[[#This Row],[GroupByKey]])*ContinuousStatsTable[Average])),0)</f>
        <v>0</v>
      </c>
      <c r="Q1739" s="5" cm="1">
        <f t="array" ref="Q1739">MAX(IF((ProjectInfoTable[ProjectName]=ContinuousStatsTable[[#This Row],[ProjectName]]),(ProjectInfoTable[ProjectName]=ContinuousStatsTable[[#This Row],[ProjectName]])*ProjectInfoTable[ConfidenceInterval]))</f>
        <v>0.95</v>
      </c>
      <c r="R17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9" s="5" cm="1">
        <f t="array" ref="S1739">MIN(IF((ContinuousStatsTable[GroupByKey]=ContinuousStatsTable[[#This Row],[GroupByKey]]),(ContinuousStatsTable[GroupByKey]=ContinuousStatsTable[[#This Row],[GroupByKey]])*ContinuousStatsTable[Average]))</f>
        <v>0</v>
      </c>
      <c r="T1739" s="5" cm="1">
        <f t="array" ref="T1739">MAX(IF((ContinuousStatsTable[GroupByKey]=ContinuousStatsTable[[#This Row],[GroupByKey]]),(ContinuousStatsTable[GroupByKey]=ContinuousStatsTable[[#This Row],[GroupByKey]])*ContinuousStatsTable[Average]))</f>
        <v>0</v>
      </c>
      <c r="U1739" s="5">
        <f>IF((ContinuousStatsTable[[#This Row],[RepsRequested]]&gt;1),ContinuousStatsTable[[#This Row],[HalfWidth]],ContinuousStatsTable[[#This Row],[BatchMeansHalfWidth]])</f>
        <v>0</v>
      </c>
    </row>
    <row r="1740" spans="1:21" x14ac:dyDescent="0.35">
      <c r="A1740" t="s">
        <v>68</v>
      </c>
      <c r="B1740" t="s">
        <v>70</v>
      </c>
      <c r="C1740">
        <v>39</v>
      </c>
      <c r="D1740" t="s">
        <v>109</v>
      </c>
      <c r="E1740" t="s">
        <v>103</v>
      </c>
      <c r="F1740" t="s">
        <v>102</v>
      </c>
      <c r="G1740">
        <v>0</v>
      </c>
      <c r="H1740">
        <v>2E+20</v>
      </c>
      <c r="I1740">
        <v>0</v>
      </c>
      <c r="J1740">
        <v>0</v>
      </c>
      <c r="K1740">
        <v>0</v>
      </c>
      <c r="L1740">
        <v>0</v>
      </c>
      <c r="M1740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740" s="5" cm="1">
        <f t="array" ref="N1740">MAX(IF((ProjectInfoTable[ProjectName]=ContinuousStatsTable[[#This Row],[ProjectName]]),(ProjectInfoTable[ProjectName]=ContinuousStatsTable[[#This Row],[ProjectName]])*ProjectInfoTable[NumberOfReplications]))</f>
        <v>40</v>
      </c>
      <c r="O1740" s="5" cm="1">
        <f t="array" ref="O1740">IFERROR(AVERAGE(IF((ContinuousStatsTable[GroupByKey]=ContinuousStatsTable[[#This Row],[GroupByKey]]),(ContinuousStatsTable[GroupByKey]=ContinuousStatsTable[[#This Row],[GroupByKey]])*ContinuousStatsTable[Average])),0)</f>
        <v>0</v>
      </c>
      <c r="P1740" s="5" cm="1">
        <f t="array" ref="P1740">IFERROR(_xlfn.STDEV.S(IF((ContinuousStatsTable[GroupByKey]=ContinuousStatsTable[[#This Row],[GroupByKey]]),(ContinuousStatsTable[GroupByKey]=ContinuousStatsTable[[#This Row],[GroupByKey]])*ContinuousStatsTable[Average])),0)</f>
        <v>0</v>
      </c>
      <c r="Q1740" s="5" cm="1">
        <f t="array" ref="Q1740">MAX(IF((ProjectInfoTable[ProjectName]=ContinuousStatsTable[[#This Row],[ProjectName]]),(ProjectInfoTable[ProjectName]=ContinuousStatsTable[[#This Row],[ProjectName]])*ProjectInfoTable[ConfidenceInterval]))</f>
        <v>0.95</v>
      </c>
      <c r="R17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0" s="5" cm="1">
        <f t="array" ref="S1740">MIN(IF((ContinuousStatsTable[GroupByKey]=ContinuousStatsTable[[#This Row],[GroupByKey]]),(ContinuousStatsTable[GroupByKey]=ContinuousStatsTable[[#This Row],[GroupByKey]])*ContinuousStatsTable[Average]))</f>
        <v>0</v>
      </c>
      <c r="T1740" s="5" cm="1">
        <f t="array" ref="T1740">MAX(IF((ContinuousStatsTable[GroupByKey]=ContinuousStatsTable[[#This Row],[GroupByKey]]),(ContinuousStatsTable[GroupByKey]=ContinuousStatsTable[[#This Row],[GroupByKey]])*ContinuousStatsTable[Average]))</f>
        <v>0</v>
      </c>
      <c r="U1740" s="5">
        <f>IF((ContinuousStatsTable[[#This Row],[RepsRequested]]&gt;1),ContinuousStatsTable[[#This Row],[HalfWidth]],ContinuousStatsTable[[#This Row],[BatchMeansHalfWidth]])</f>
        <v>0</v>
      </c>
    </row>
    <row r="1741" spans="1:21" x14ac:dyDescent="0.35">
      <c r="A1741" t="s">
        <v>68</v>
      </c>
      <c r="B1741" t="s">
        <v>70</v>
      </c>
      <c r="C1741">
        <v>39</v>
      </c>
      <c r="D1741" t="s">
        <v>109</v>
      </c>
      <c r="E1741" t="s">
        <v>104</v>
      </c>
      <c r="F1741" t="s">
        <v>102</v>
      </c>
      <c r="G1741">
        <v>1</v>
      </c>
      <c r="H1741">
        <v>2E+20</v>
      </c>
      <c r="I1741">
        <v>1</v>
      </c>
      <c r="J1741">
        <v>1</v>
      </c>
      <c r="K1741">
        <v>1</v>
      </c>
      <c r="L1741">
        <v>0</v>
      </c>
      <c r="M1741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741" s="5" cm="1">
        <f t="array" ref="N1741">MAX(IF((ProjectInfoTable[ProjectName]=ContinuousStatsTable[[#This Row],[ProjectName]]),(ProjectInfoTable[ProjectName]=ContinuousStatsTable[[#This Row],[ProjectName]])*ProjectInfoTable[NumberOfReplications]))</f>
        <v>40</v>
      </c>
      <c r="O1741" s="5" cm="1">
        <f t="array" ref="O1741">IFERROR(AVERAGE(IF((ContinuousStatsTable[GroupByKey]=ContinuousStatsTable[[#This Row],[GroupByKey]]),(ContinuousStatsTable[GroupByKey]=ContinuousStatsTable[[#This Row],[GroupByKey]])*ContinuousStatsTable[Average])),0)</f>
        <v>1</v>
      </c>
      <c r="P1741" s="5" cm="1">
        <f t="array" ref="P1741">IFERROR(_xlfn.STDEV.S(IF((ContinuousStatsTable[GroupByKey]=ContinuousStatsTable[[#This Row],[GroupByKey]]),(ContinuousStatsTable[GroupByKey]=ContinuousStatsTable[[#This Row],[GroupByKey]])*ContinuousStatsTable[Average])),0)</f>
        <v>0</v>
      </c>
      <c r="Q1741" s="5" cm="1">
        <f t="array" ref="Q1741">MAX(IF((ProjectInfoTable[ProjectName]=ContinuousStatsTable[[#This Row],[ProjectName]]),(ProjectInfoTable[ProjectName]=ContinuousStatsTable[[#This Row],[ProjectName]])*ProjectInfoTable[ConfidenceInterval]))</f>
        <v>0.95</v>
      </c>
      <c r="R17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1" s="5" cm="1">
        <f t="array" ref="S1741">MIN(IF((ContinuousStatsTable[GroupByKey]=ContinuousStatsTable[[#This Row],[GroupByKey]]),(ContinuousStatsTable[GroupByKey]=ContinuousStatsTable[[#This Row],[GroupByKey]])*ContinuousStatsTable[Average]))</f>
        <v>1</v>
      </c>
      <c r="T1741" s="5" cm="1">
        <f t="array" ref="T1741">MAX(IF((ContinuousStatsTable[GroupByKey]=ContinuousStatsTable[[#This Row],[GroupByKey]]),(ContinuousStatsTable[GroupByKey]=ContinuousStatsTable[[#This Row],[GroupByKey]])*ContinuousStatsTable[Average]))</f>
        <v>1</v>
      </c>
      <c r="U1741" s="5">
        <f>IF((ContinuousStatsTable[[#This Row],[RepsRequested]]&gt;1),ContinuousStatsTable[[#This Row],[HalfWidth]],ContinuousStatsTable[[#This Row],[BatchMeansHalfWidth]])</f>
        <v>0</v>
      </c>
    </row>
    <row r="1742" spans="1:21" x14ac:dyDescent="0.35">
      <c r="A1742" t="s">
        <v>68</v>
      </c>
      <c r="B1742" t="s">
        <v>70</v>
      </c>
      <c r="C1742">
        <v>39</v>
      </c>
      <c r="D1742" t="s">
        <v>110</v>
      </c>
      <c r="E1742" t="s">
        <v>101</v>
      </c>
      <c r="F1742" t="s">
        <v>102</v>
      </c>
      <c r="G1742">
        <v>0</v>
      </c>
      <c r="H1742">
        <v>2E+20</v>
      </c>
      <c r="I1742">
        <v>0</v>
      </c>
      <c r="J1742">
        <v>0</v>
      </c>
      <c r="K1742">
        <v>0</v>
      </c>
      <c r="L1742">
        <v>0</v>
      </c>
      <c r="M1742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742" s="5" cm="1">
        <f t="array" ref="N1742">MAX(IF((ProjectInfoTable[ProjectName]=ContinuousStatsTable[[#This Row],[ProjectName]]),(ProjectInfoTable[ProjectName]=ContinuousStatsTable[[#This Row],[ProjectName]])*ProjectInfoTable[NumberOfReplications]))</f>
        <v>40</v>
      </c>
      <c r="O1742" s="5" cm="1">
        <f t="array" ref="O1742">IFERROR(AVERAGE(IF((ContinuousStatsTable[GroupByKey]=ContinuousStatsTable[[#This Row],[GroupByKey]]),(ContinuousStatsTable[GroupByKey]=ContinuousStatsTable[[#This Row],[GroupByKey]])*ContinuousStatsTable[Average])),0)</f>
        <v>0</v>
      </c>
      <c r="P1742" s="5" cm="1">
        <f t="array" ref="P1742">IFERROR(_xlfn.STDEV.S(IF((ContinuousStatsTable[GroupByKey]=ContinuousStatsTable[[#This Row],[GroupByKey]]),(ContinuousStatsTable[GroupByKey]=ContinuousStatsTable[[#This Row],[GroupByKey]])*ContinuousStatsTable[Average])),0)</f>
        <v>0</v>
      </c>
      <c r="Q1742" s="5" cm="1">
        <f t="array" ref="Q1742">MAX(IF((ProjectInfoTable[ProjectName]=ContinuousStatsTable[[#This Row],[ProjectName]]),(ProjectInfoTable[ProjectName]=ContinuousStatsTable[[#This Row],[ProjectName]])*ProjectInfoTable[ConfidenceInterval]))</f>
        <v>0.95</v>
      </c>
      <c r="R17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2" s="5" cm="1">
        <f t="array" ref="S1742">MIN(IF((ContinuousStatsTable[GroupByKey]=ContinuousStatsTable[[#This Row],[GroupByKey]]),(ContinuousStatsTable[GroupByKey]=ContinuousStatsTable[[#This Row],[GroupByKey]])*ContinuousStatsTable[Average]))</f>
        <v>0</v>
      </c>
      <c r="T1742" s="5" cm="1">
        <f t="array" ref="T1742">MAX(IF((ContinuousStatsTable[GroupByKey]=ContinuousStatsTable[[#This Row],[GroupByKey]]),(ContinuousStatsTable[GroupByKey]=ContinuousStatsTable[[#This Row],[GroupByKey]])*ContinuousStatsTable[Average]))</f>
        <v>0</v>
      </c>
      <c r="U1742" s="5">
        <f>IF((ContinuousStatsTable[[#This Row],[RepsRequested]]&gt;1),ContinuousStatsTable[[#This Row],[HalfWidth]],ContinuousStatsTable[[#This Row],[BatchMeansHalfWidth]])</f>
        <v>0</v>
      </c>
    </row>
    <row r="1743" spans="1:21" x14ac:dyDescent="0.35">
      <c r="A1743" t="s">
        <v>68</v>
      </c>
      <c r="B1743" t="s">
        <v>70</v>
      </c>
      <c r="C1743">
        <v>39</v>
      </c>
      <c r="D1743" t="s">
        <v>110</v>
      </c>
      <c r="E1743" t="s">
        <v>103</v>
      </c>
      <c r="F1743" t="s">
        <v>102</v>
      </c>
      <c r="G1743">
        <v>0</v>
      </c>
      <c r="H1743">
        <v>2E+20</v>
      </c>
      <c r="I1743">
        <v>0</v>
      </c>
      <c r="J1743">
        <v>0</v>
      </c>
      <c r="K1743">
        <v>0</v>
      </c>
      <c r="L1743">
        <v>0</v>
      </c>
      <c r="M1743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743" s="5" cm="1">
        <f t="array" ref="N1743">MAX(IF((ProjectInfoTable[ProjectName]=ContinuousStatsTable[[#This Row],[ProjectName]]),(ProjectInfoTable[ProjectName]=ContinuousStatsTable[[#This Row],[ProjectName]])*ProjectInfoTable[NumberOfReplications]))</f>
        <v>40</v>
      </c>
      <c r="O1743" s="5" cm="1">
        <f t="array" ref="O1743">IFERROR(AVERAGE(IF((ContinuousStatsTable[GroupByKey]=ContinuousStatsTable[[#This Row],[GroupByKey]]),(ContinuousStatsTable[GroupByKey]=ContinuousStatsTable[[#This Row],[GroupByKey]])*ContinuousStatsTable[Average])),0)</f>
        <v>0</v>
      </c>
      <c r="P1743" s="5" cm="1">
        <f t="array" ref="P1743">IFERROR(_xlfn.STDEV.S(IF((ContinuousStatsTable[GroupByKey]=ContinuousStatsTable[[#This Row],[GroupByKey]]),(ContinuousStatsTable[GroupByKey]=ContinuousStatsTable[[#This Row],[GroupByKey]])*ContinuousStatsTable[Average])),0)</f>
        <v>0</v>
      </c>
      <c r="Q1743" s="5" cm="1">
        <f t="array" ref="Q1743">MAX(IF((ProjectInfoTable[ProjectName]=ContinuousStatsTable[[#This Row],[ProjectName]]),(ProjectInfoTable[ProjectName]=ContinuousStatsTable[[#This Row],[ProjectName]])*ProjectInfoTable[ConfidenceInterval]))</f>
        <v>0.95</v>
      </c>
      <c r="R17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3" s="5" cm="1">
        <f t="array" ref="S1743">MIN(IF((ContinuousStatsTable[GroupByKey]=ContinuousStatsTable[[#This Row],[GroupByKey]]),(ContinuousStatsTable[GroupByKey]=ContinuousStatsTable[[#This Row],[GroupByKey]])*ContinuousStatsTable[Average]))</f>
        <v>0</v>
      </c>
      <c r="T1743" s="5" cm="1">
        <f t="array" ref="T1743">MAX(IF((ContinuousStatsTable[GroupByKey]=ContinuousStatsTable[[#This Row],[GroupByKey]]),(ContinuousStatsTable[GroupByKey]=ContinuousStatsTable[[#This Row],[GroupByKey]])*ContinuousStatsTable[Average]))</f>
        <v>0</v>
      </c>
      <c r="U1743" s="5">
        <f>IF((ContinuousStatsTable[[#This Row],[RepsRequested]]&gt;1),ContinuousStatsTable[[#This Row],[HalfWidth]],ContinuousStatsTable[[#This Row],[BatchMeansHalfWidth]])</f>
        <v>0</v>
      </c>
    </row>
    <row r="1744" spans="1:21" x14ac:dyDescent="0.35">
      <c r="A1744" t="s">
        <v>68</v>
      </c>
      <c r="B1744" t="s">
        <v>70</v>
      </c>
      <c r="C1744">
        <v>39</v>
      </c>
      <c r="D1744" t="s">
        <v>110</v>
      </c>
      <c r="E1744" t="s">
        <v>104</v>
      </c>
      <c r="F1744" t="s">
        <v>102</v>
      </c>
      <c r="G1744">
        <v>1</v>
      </c>
      <c r="H1744">
        <v>2E+20</v>
      </c>
      <c r="I1744">
        <v>1</v>
      </c>
      <c r="J1744">
        <v>1</v>
      </c>
      <c r="K1744">
        <v>1</v>
      </c>
      <c r="L1744">
        <v>0</v>
      </c>
      <c r="M1744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744" s="5" cm="1">
        <f t="array" ref="N1744">MAX(IF((ProjectInfoTable[ProjectName]=ContinuousStatsTable[[#This Row],[ProjectName]]),(ProjectInfoTable[ProjectName]=ContinuousStatsTable[[#This Row],[ProjectName]])*ProjectInfoTable[NumberOfReplications]))</f>
        <v>40</v>
      </c>
      <c r="O1744" s="5" cm="1">
        <f t="array" ref="O1744">IFERROR(AVERAGE(IF((ContinuousStatsTable[GroupByKey]=ContinuousStatsTable[[#This Row],[GroupByKey]]),(ContinuousStatsTable[GroupByKey]=ContinuousStatsTable[[#This Row],[GroupByKey]])*ContinuousStatsTable[Average])),0)</f>
        <v>1</v>
      </c>
      <c r="P1744" s="5" cm="1">
        <f t="array" ref="P1744">IFERROR(_xlfn.STDEV.S(IF((ContinuousStatsTable[GroupByKey]=ContinuousStatsTable[[#This Row],[GroupByKey]]),(ContinuousStatsTable[GroupByKey]=ContinuousStatsTable[[#This Row],[GroupByKey]])*ContinuousStatsTable[Average])),0)</f>
        <v>0</v>
      </c>
      <c r="Q1744" s="5" cm="1">
        <f t="array" ref="Q1744">MAX(IF((ProjectInfoTable[ProjectName]=ContinuousStatsTable[[#This Row],[ProjectName]]),(ProjectInfoTable[ProjectName]=ContinuousStatsTable[[#This Row],[ProjectName]])*ProjectInfoTable[ConfidenceInterval]))</f>
        <v>0.95</v>
      </c>
      <c r="R17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4" s="5" cm="1">
        <f t="array" ref="S1744">MIN(IF((ContinuousStatsTable[GroupByKey]=ContinuousStatsTable[[#This Row],[GroupByKey]]),(ContinuousStatsTable[GroupByKey]=ContinuousStatsTable[[#This Row],[GroupByKey]])*ContinuousStatsTable[Average]))</f>
        <v>1</v>
      </c>
      <c r="T1744" s="5" cm="1">
        <f t="array" ref="T1744">MAX(IF((ContinuousStatsTable[GroupByKey]=ContinuousStatsTable[[#This Row],[GroupByKey]]),(ContinuousStatsTable[GroupByKey]=ContinuousStatsTable[[#This Row],[GroupByKey]])*ContinuousStatsTable[Average]))</f>
        <v>1</v>
      </c>
      <c r="U1744" s="5">
        <f>IF((ContinuousStatsTable[[#This Row],[RepsRequested]]&gt;1),ContinuousStatsTable[[#This Row],[HalfWidth]],ContinuousStatsTable[[#This Row],[BatchMeansHalfWidth]])</f>
        <v>0</v>
      </c>
    </row>
    <row r="1745" spans="1:21" x14ac:dyDescent="0.35">
      <c r="A1745" t="s">
        <v>68</v>
      </c>
      <c r="B1745" t="s">
        <v>70</v>
      </c>
      <c r="C1745">
        <v>39</v>
      </c>
      <c r="D1745" t="s">
        <v>111</v>
      </c>
      <c r="E1745" t="s">
        <v>101</v>
      </c>
      <c r="F1745" t="s">
        <v>102</v>
      </c>
      <c r="G1745">
        <v>0</v>
      </c>
      <c r="H1745">
        <v>2E+20</v>
      </c>
      <c r="I1745">
        <v>0</v>
      </c>
      <c r="J1745">
        <v>0</v>
      </c>
      <c r="K1745">
        <v>0</v>
      </c>
      <c r="L1745">
        <v>0</v>
      </c>
      <c r="M1745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745" s="5" cm="1">
        <f t="array" ref="N1745">MAX(IF((ProjectInfoTable[ProjectName]=ContinuousStatsTable[[#This Row],[ProjectName]]),(ProjectInfoTable[ProjectName]=ContinuousStatsTable[[#This Row],[ProjectName]])*ProjectInfoTable[NumberOfReplications]))</f>
        <v>40</v>
      </c>
      <c r="O1745" s="5" cm="1">
        <f t="array" ref="O1745">IFERROR(AVERAGE(IF((ContinuousStatsTable[GroupByKey]=ContinuousStatsTable[[#This Row],[GroupByKey]]),(ContinuousStatsTable[GroupByKey]=ContinuousStatsTable[[#This Row],[GroupByKey]])*ContinuousStatsTable[Average])),0)</f>
        <v>0</v>
      </c>
      <c r="P1745" s="5" cm="1">
        <f t="array" ref="P1745">IFERROR(_xlfn.STDEV.S(IF((ContinuousStatsTable[GroupByKey]=ContinuousStatsTable[[#This Row],[GroupByKey]]),(ContinuousStatsTable[GroupByKey]=ContinuousStatsTable[[#This Row],[GroupByKey]])*ContinuousStatsTable[Average])),0)</f>
        <v>0</v>
      </c>
      <c r="Q1745" s="5" cm="1">
        <f t="array" ref="Q1745">MAX(IF((ProjectInfoTable[ProjectName]=ContinuousStatsTable[[#This Row],[ProjectName]]),(ProjectInfoTable[ProjectName]=ContinuousStatsTable[[#This Row],[ProjectName]])*ProjectInfoTable[ConfidenceInterval]))</f>
        <v>0.95</v>
      </c>
      <c r="R17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5" s="5" cm="1">
        <f t="array" ref="S1745">MIN(IF((ContinuousStatsTable[GroupByKey]=ContinuousStatsTable[[#This Row],[GroupByKey]]),(ContinuousStatsTable[GroupByKey]=ContinuousStatsTable[[#This Row],[GroupByKey]])*ContinuousStatsTable[Average]))</f>
        <v>0</v>
      </c>
      <c r="T1745" s="5" cm="1">
        <f t="array" ref="T1745">MAX(IF((ContinuousStatsTable[GroupByKey]=ContinuousStatsTable[[#This Row],[GroupByKey]]),(ContinuousStatsTable[GroupByKey]=ContinuousStatsTable[[#This Row],[GroupByKey]])*ContinuousStatsTable[Average]))</f>
        <v>0</v>
      </c>
      <c r="U1745" s="5">
        <f>IF((ContinuousStatsTable[[#This Row],[RepsRequested]]&gt;1),ContinuousStatsTable[[#This Row],[HalfWidth]],ContinuousStatsTable[[#This Row],[BatchMeansHalfWidth]])</f>
        <v>0</v>
      </c>
    </row>
    <row r="1746" spans="1:21" x14ac:dyDescent="0.35">
      <c r="A1746" t="s">
        <v>68</v>
      </c>
      <c r="B1746" t="s">
        <v>70</v>
      </c>
      <c r="C1746">
        <v>39</v>
      </c>
      <c r="D1746" t="s">
        <v>111</v>
      </c>
      <c r="E1746" t="s">
        <v>103</v>
      </c>
      <c r="F1746" t="s">
        <v>102</v>
      </c>
      <c r="G1746">
        <v>0</v>
      </c>
      <c r="H1746">
        <v>2E+20</v>
      </c>
      <c r="I1746">
        <v>0</v>
      </c>
      <c r="J1746">
        <v>0</v>
      </c>
      <c r="K1746">
        <v>0</v>
      </c>
      <c r="L1746">
        <v>0</v>
      </c>
      <c r="M1746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746" s="5" cm="1">
        <f t="array" ref="N1746">MAX(IF((ProjectInfoTable[ProjectName]=ContinuousStatsTable[[#This Row],[ProjectName]]),(ProjectInfoTable[ProjectName]=ContinuousStatsTable[[#This Row],[ProjectName]])*ProjectInfoTable[NumberOfReplications]))</f>
        <v>40</v>
      </c>
      <c r="O1746" s="5" cm="1">
        <f t="array" ref="O1746">IFERROR(AVERAGE(IF((ContinuousStatsTable[GroupByKey]=ContinuousStatsTable[[#This Row],[GroupByKey]]),(ContinuousStatsTable[GroupByKey]=ContinuousStatsTable[[#This Row],[GroupByKey]])*ContinuousStatsTable[Average])),0)</f>
        <v>0</v>
      </c>
      <c r="P1746" s="5" cm="1">
        <f t="array" ref="P1746">IFERROR(_xlfn.STDEV.S(IF((ContinuousStatsTable[GroupByKey]=ContinuousStatsTable[[#This Row],[GroupByKey]]),(ContinuousStatsTable[GroupByKey]=ContinuousStatsTable[[#This Row],[GroupByKey]])*ContinuousStatsTable[Average])),0)</f>
        <v>0</v>
      </c>
      <c r="Q1746" s="5" cm="1">
        <f t="array" ref="Q1746">MAX(IF((ProjectInfoTable[ProjectName]=ContinuousStatsTable[[#This Row],[ProjectName]]),(ProjectInfoTable[ProjectName]=ContinuousStatsTable[[#This Row],[ProjectName]])*ProjectInfoTable[ConfidenceInterval]))</f>
        <v>0.95</v>
      </c>
      <c r="R17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6" s="5" cm="1">
        <f t="array" ref="S1746">MIN(IF((ContinuousStatsTable[GroupByKey]=ContinuousStatsTable[[#This Row],[GroupByKey]]),(ContinuousStatsTable[GroupByKey]=ContinuousStatsTable[[#This Row],[GroupByKey]])*ContinuousStatsTable[Average]))</f>
        <v>0</v>
      </c>
      <c r="T1746" s="5" cm="1">
        <f t="array" ref="T1746">MAX(IF((ContinuousStatsTable[GroupByKey]=ContinuousStatsTable[[#This Row],[GroupByKey]]),(ContinuousStatsTable[GroupByKey]=ContinuousStatsTable[[#This Row],[GroupByKey]])*ContinuousStatsTable[Average]))</f>
        <v>0</v>
      </c>
      <c r="U1746" s="5">
        <f>IF((ContinuousStatsTable[[#This Row],[RepsRequested]]&gt;1),ContinuousStatsTable[[#This Row],[HalfWidth]],ContinuousStatsTable[[#This Row],[BatchMeansHalfWidth]])</f>
        <v>0</v>
      </c>
    </row>
    <row r="1747" spans="1:21" x14ac:dyDescent="0.35">
      <c r="A1747" t="s">
        <v>68</v>
      </c>
      <c r="B1747" t="s">
        <v>70</v>
      </c>
      <c r="C1747">
        <v>39</v>
      </c>
      <c r="D1747" t="s">
        <v>111</v>
      </c>
      <c r="E1747" t="s">
        <v>104</v>
      </c>
      <c r="F1747" t="s">
        <v>102</v>
      </c>
      <c r="G1747">
        <v>3</v>
      </c>
      <c r="H1747">
        <v>2E+20</v>
      </c>
      <c r="I1747">
        <v>3</v>
      </c>
      <c r="J1747">
        <v>3</v>
      </c>
      <c r="K1747">
        <v>3</v>
      </c>
      <c r="L1747">
        <v>0</v>
      </c>
      <c r="M1747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747" s="5" cm="1">
        <f t="array" ref="N1747">MAX(IF((ProjectInfoTable[ProjectName]=ContinuousStatsTable[[#This Row],[ProjectName]]),(ProjectInfoTable[ProjectName]=ContinuousStatsTable[[#This Row],[ProjectName]])*ProjectInfoTable[NumberOfReplications]))</f>
        <v>40</v>
      </c>
      <c r="O1747" s="5" cm="1">
        <f t="array" ref="O1747">IFERROR(AVERAGE(IF((ContinuousStatsTable[GroupByKey]=ContinuousStatsTable[[#This Row],[GroupByKey]]),(ContinuousStatsTable[GroupByKey]=ContinuousStatsTable[[#This Row],[GroupByKey]])*ContinuousStatsTable[Average])),0)</f>
        <v>3</v>
      </c>
      <c r="P1747" s="5" cm="1">
        <f t="array" ref="P1747">IFERROR(_xlfn.STDEV.S(IF((ContinuousStatsTable[GroupByKey]=ContinuousStatsTable[[#This Row],[GroupByKey]]),(ContinuousStatsTable[GroupByKey]=ContinuousStatsTable[[#This Row],[GroupByKey]])*ContinuousStatsTable[Average])),0)</f>
        <v>0</v>
      </c>
      <c r="Q1747" s="5" cm="1">
        <f t="array" ref="Q1747">MAX(IF((ProjectInfoTable[ProjectName]=ContinuousStatsTable[[#This Row],[ProjectName]]),(ProjectInfoTable[ProjectName]=ContinuousStatsTable[[#This Row],[ProjectName]])*ProjectInfoTable[ConfidenceInterval]))</f>
        <v>0.95</v>
      </c>
      <c r="R17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7" s="5" cm="1">
        <f t="array" ref="S1747">MIN(IF((ContinuousStatsTable[GroupByKey]=ContinuousStatsTable[[#This Row],[GroupByKey]]),(ContinuousStatsTable[GroupByKey]=ContinuousStatsTable[[#This Row],[GroupByKey]])*ContinuousStatsTable[Average]))</f>
        <v>3</v>
      </c>
      <c r="T1747" s="5" cm="1">
        <f t="array" ref="T1747">MAX(IF((ContinuousStatsTable[GroupByKey]=ContinuousStatsTable[[#This Row],[GroupByKey]]),(ContinuousStatsTable[GroupByKey]=ContinuousStatsTable[[#This Row],[GroupByKey]])*ContinuousStatsTable[Average]))</f>
        <v>3</v>
      </c>
      <c r="U1747" s="5">
        <f>IF((ContinuousStatsTable[[#This Row],[RepsRequested]]&gt;1),ContinuousStatsTable[[#This Row],[HalfWidth]],ContinuousStatsTable[[#This Row],[BatchMeansHalfWidth]])</f>
        <v>0</v>
      </c>
    </row>
    <row r="1748" spans="1:21" x14ac:dyDescent="0.35">
      <c r="A1748" t="s">
        <v>68</v>
      </c>
      <c r="B1748" t="s">
        <v>70</v>
      </c>
      <c r="C1748">
        <v>39</v>
      </c>
      <c r="D1748" t="s">
        <v>112</v>
      </c>
      <c r="E1748" t="s">
        <v>101</v>
      </c>
      <c r="F1748" t="s">
        <v>102</v>
      </c>
      <c r="G1748">
        <v>8.5667354116367E-2</v>
      </c>
      <c r="H1748">
        <v>2E+20</v>
      </c>
      <c r="I1748">
        <v>0</v>
      </c>
      <c r="J1748">
        <v>1</v>
      </c>
      <c r="K1748">
        <v>0</v>
      </c>
      <c r="L1748">
        <v>0</v>
      </c>
      <c r="M1748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748" s="5" cm="1">
        <f t="array" ref="N1748">MAX(IF((ProjectInfoTable[ProjectName]=ContinuousStatsTable[[#This Row],[ProjectName]]),(ProjectInfoTable[ProjectName]=ContinuousStatsTable[[#This Row],[ProjectName]])*ProjectInfoTable[NumberOfReplications]))</f>
        <v>40</v>
      </c>
      <c r="O1748" s="5" cm="1">
        <f t="array" ref="O1748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748" s="5" cm="1">
        <f t="array" ref="P1748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748" s="5" cm="1">
        <f t="array" ref="Q1748">MAX(IF((ProjectInfoTable[ProjectName]=ContinuousStatsTable[[#This Row],[ProjectName]]),(ProjectInfoTable[ProjectName]=ContinuousStatsTable[[#This Row],[ProjectName]])*ProjectInfoTable[ConfidenceInterval]))</f>
        <v>0.95</v>
      </c>
      <c r="R17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748" s="5" cm="1">
        <f t="array" ref="S1748">MIN(IF((ContinuousStatsTable[GroupByKey]=ContinuousStatsTable[[#This Row],[GroupByKey]]),(ContinuousStatsTable[GroupByKey]=ContinuousStatsTable[[#This Row],[GroupByKey]])*ContinuousStatsTable[Average]))</f>
        <v>2.6917362930432401E-2</v>
      </c>
      <c r="T1748" s="5" cm="1">
        <f t="array" ref="T1748">MAX(IF((ContinuousStatsTable[GroupByKey]=ContinuousStatsTable[[#This Row],[GroupByKey]]),(ContinuousStatsTable[GroupByKey]=ContinuousStatsTable[[#This Row],[GroupByKey]])*ContinuousStatsTable[Average]))</f>
        <v>0.16976135707510301</v>
      </c>
      <c r="U1748" s="5">
        <f>IF((ContinuousStatsTable[[#This Row],[RepsRequested]]&gt;1),ContinuousStatsTable[[#This Row],[HalfWidth]],ContinuousStatsTable[[#This Row],[BatchMeansHalfWidth]])</f>
        <v>9.6705244070255485E-3</v>
      </c>
    </row>
    <row r="1749" spans="1:21" x14ac:dyDescent="0.35">
      <c r="A1749" t="s">
        <v>68</v>
      </c>
      <c r="B1749" t="s">
        <v>70</v>
      </c>
      <c r="C1749">
        <v>39</v>
      </c>
      <c r="D1749" t="s">
        <v>112</v>
      </c>
      <c r="E1749" t="s">
        <v>103</v>
      </c>
      <c r="F1749" t="s">
        <v>102</v>
      </c>
      <c r="G1749">
        <v>3.5973510567699898</v>
      </c>
      <c r="H1749">
        <v>2E+20</v>
      </c>
      <c r="I1749">
        <v>0</v>
      </c>
      <c r="J1749">
        <v>20</v>
      </c>
      <c r="K1749">
        <v>0</v>
      </c>
      <c r="L1749">
        <v>0</v>
      </c>
      <c r="M1749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749" s="5" cm="1">
        <f t="array" ref="N1749">MAX(IF((ProjectInfoTable[ProjectName]=ContinuousStatsTable[[#This Row],[ProjectName]]),(ProjectInfoTable[ProjectName]=ContinuousStatsTable[[#This Row],[ProjectName]])*ProjectInfoTable[NumberOfReplications]))</f>
        <v>40</v>
      </c>
      <c r="O1749" s="5" cm="1">
        <f t="array" ref="O1749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749" s="5" cm="1">
        <f t="array" ref="P1749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749" s="5" cm="1">
        <f t="array" ref="Q1749">MAX(IF((ProjectInfoTable[ProjectName]=ContinuousStatsTable[[#This Row],[ProjectName]]),(ProjectInfoTable[ProjectName]=ContinuousStatsTable[[#This Row],[ProjectName]])*ProjectInfoTable[ConfidenceInterval]))</f>
        <v>0.95</v>
      </c>
      <c r="R17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749" s="5" cm="1">
        <f t="array" ref="S1749">MIN(IF((ContinuousStatsTable[GroupByKey]=ContinuousStatsTable[[#This Row],[GroupByKey]]),(ContinuousStatsTable[GroupByKey]=ContinuousStatsTable[[#This Row],[GroupByKey]])*ContinuousStatsTable[Average]))</f>
        <v>1.2588231451035701</v>
      </c>
      <c r="T1749" s="5" cm="1">
        <f t="array" ref="T1749">MAX(IF((ContinuousStatsTable[GroupByKey]=ContinuousStatsTable[[#This Row],[GroupByKey]]),(ContinuousStatsTable[GroupByKey]=ContinuousStatsTable[[#This Row],[GroupByKey]])*ContinuousStatsTable[Average]))</f>
        <v>4.9134925203039197</v>
      </c>
      <c r="U1749" s="5">
        <f>IF((ContinuousStatsTable[[#This Row],[RepsRequested]]&gt;1),ContinuousStatsTable[[#This Row],[HalfWidth]],ContinuousStatsTable[[#This Row],[BatchMeansHalfWidth]])</f>
        <v>0.23893952850585826</v>
      </c>
    </row>
    <row r="1750" spans="1:21" x14ac:dyDescent="0.35">
      <c r="A1750" t="s">
        <v>68</v>
      </c>
      <c r="B1750" t="s">
        <v>70</v>
      </c>
      <c r="C1750">
        <v>39</v>
      </c>
      <c r="D1750" t="s">
        <v>112</v>
      </c>
      <c r="E1750" t="s">
        <v>104</v>
      </c>
      <c r="F1750" t="s">
        <v>102</v>
      </c>
      <c r="G1750">
        <v>43.207570224648101</v>
      </c>
      <c r="H1750">
        <v>2E+20</v>
      </c>
      <c r="I1750">
        <v>0</v>
      </c>
      <c r="J1750">
        <v>48</v>
      </c>
      <c r="K1750">
        <v>48</v>
      </c>
      <c r="L1750">
        <v>0</v>
      </c>
      <c r="M1750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750" s="5" cm="1">
        <f t="array" ref="N1750">MAX(IF((ProjectInfoTable[ProjectName]=ContinuousStatsTable[[#This Row],[ProjectName]]),(ProjectInfoTable[ProjectName]=ContinuousStatsTable[[#This Row],[ProjectName]])*ProjectInfoTable[NumberOfReplications]))</f>
        <v>40</v>
      </c>
      <c r="O1750" s="5" cm="1">
        <f t="array" ref="O1750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750" s="5" cm="1">
        <f t="array" ref="P1750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750" s="5" cm="1">
        <f t="array" ref="Q1750">MAX(IF((ProjectInfoTable[ProjectName]=ContinuousStatsTable[[#This Row],[ProjectName]]),(ProjectInfoTable[ProjectName]=ContinuousStatsTable[[#This Row],[ProjectName]])*ProjectInfoTable[ConfidenceInterval]))</f>
        <v>0.95</v>
      </c>
      <c r="R17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750" s="5" cm="1">
        <f t="array" ref="S1750">MIN(IF((ContinuousStatsTable[GroupByKey]=ContinuousStatsTable[[#This Row],[GroupByKey]]),(ContinuousStatsTable[GroupByKey]=ContinuousStatsTable[[#This Row],[GroupByKey]])*ContinuousStatsTable[Average]))</f>
        <v>39.319148936170201</v>
      </c>
      <c r="T1750" s="5" cm="1">
        <f t="array" ref="T1750">MAX(IF((ContinuousStatsTable[GroupByKey]=ContinuousStatsTable[[#This Row],[GroupByKey]]),(ContinuousStatsTable[GroupByKey]=ContinuousStatsTable[[#This Row],[GroupByKey]])*ContinuousStatsTable[Average]))</f>
        <v>43.914893617021299</v>
      </c>
      <c r="U1750" s="5">
        <f>IF((ContinuousStatsTable[[#This Row],[RepsRequested]]&gt;1),ContinuousStatsTable[[#This Row],[HalfWidth]],ContinuousStatsTable[[#This Row],[BatchMeansHalfWidth]])</f>
        <v>0.37377625497939559</v>
      </c>
    </row>
    <row r="1751" spans="1:21" x14ac:dyDescent="0.35">
      <c r="A1751" t="s">
        <v>68</v>
      </c>
      <c r="B1751" t="s">
        <v>70</v>
      </c>
      <c r="C1751">
        <v>39</v>
      </c>
      <c r="D1751" t="s">
        <v>113</v>
      </c>
      <c r="E1751" t="s">
        <v>101</v>
      </c>
      <c r="F1751" t="s">
        <v>102</v>
      </c>
      <c r="G1751">
        <v>3.1363902969785099E-2</v>
      </c>
      <c r="H1751">
        <v>8.0032019983224296E-3</v>
      </c>
      <c r="I1751">
        <v>0</v>
      </c>
      <c r="J1751">
        <v>1</v>
      </c>
      <c r="K1751">
        <v>2.7777777777777801E-2</v>
      </c>
      <c r="L1751">
        <v>0</v>
      </c>
      <c r="M1751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751" s="5" cm="1">
        <f t="array" ref="N1751">MAX(IF((ProjectInfoTable[ProjectName]=ContinuousStatsTable[[#This Row],[ProjectName]]),(ProjectInfoTable[ProjectName]=ContinuousStatsTable[[#This Row],[ProjectName]])*ProjectInfoTable[NumberOfReplications]))</f>
        <v>40</v>
      </c>
      <c r="O1751" s="5" cm="1">
        <f t="array" ref="O1751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751" s="5" cm="1">
        <f t="array" ref="P1751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751" s="5" cm="1">
        <f t="array" ref="Q1751">MAX(IF((ProjectInfoTable[ProjectName]=ContinuousStatsTable[[#This Row],[ProjectName]]),(ProjectInfoTable[ProjectName]=ContinuousStatsTable[[#This Row],[ProjectName]])*ProjectInfoTable[ConfidenceInterval]))</f>
        <v>0.95</v>
      </c>
      <c r="R17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751" s="5" cm="1">
        <f t="array" ref="S1751">MIN(IF((ContinuousStatsTable[GroupByKey]=ContinuousStatsTable[[#This Row],[GroupByKey]]),(ContinuousStatsTable[GroupByKey]=ContinuousStatsTable[[#This Row],[GroupByKey]])*ContinuousStatsTable[Average]))</f>
        <v>1.9285676078063401E-2</v>
      </c>
      <c r="T1751" s="5" cm="1">
        <f t="array" ref="T1751">MAX(IF((ContinuousStatsTable[GroupByKey]=ContinuousStatsTable[[#This Row],[GroupByKey]]),(ContinuousStatsTable[GroupByKey]=ContinuousStatsTable[[#This Row],[GroupByKey]])*ContinuousStatsTable[Average]))</f>
        <v>4.8625620211652898E-2</v>
      </c>
      <c r="U1751" s="5">
        <f>IF((ContinuousStatsTable[[#This Row],[RepsRequested]]&gt;1),ContinuousStatsTable[[#This Row],[HalfWidth]],ContinuousStatsTable[[#This Row],[BatchMeansHalfWidth]])</f>
        <v>2.3250169252848917E-3</v>
      </c>
    </row>
    <row r="1752" spans="1:21" x14ac:dyDescent="0.35">
      <c r="A1752" t="s">
        <v>68</v>
      </c>
      <c r="B1752" t="s">
        <v>70</v>
      </c>
      <c r="C1752">
        <v>39</v>
      </c>
      <c r="D1752" t="s">
        <v>113</v>
      </c>
      <c r="E1752" t="s">
        <v>103</v>
      </c>
      <c r="F1752" t="s">
        <v>102</v>
      </c>
      <c r="G1752">
        <v>1.05346727354352</v>
      </c>
      <c r="H1752">
        <v>0.28642258801666098</v>
      </c>
      <c r="I1752">
        <v>0</v>
      </c>
      <c r="J1752">
        <v>17</v>
      </c>
      <c r="K1752">
        <v>1</v>
      </c>
      <c r="L1752">
        <v>0</v>
      </c>
      <c r="M1752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752" s="5" cm="1">
        <f t="array" ref="N1752">MAX(IF((ProjectInfoTable[ProjectName]=ContinuousStatsTable[[#This Row],[ProjectName]]),(ProjectInfoTable[ProjectName]=ContinuousStatsTable[[#This Row],[ProjectName]])*ProjectInfoTable[NumberOfReplications]))</f>
        <v>40</v>
      </c>
      <c r="O1752" s="5" cm="1">
        <f t="array" ref="O1752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752" s="5" cm="1">
        <f t="array" ref="P1752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752" s="5" cm="1">
        <f t="array" ref="Q1752">MAX(IF((ProjectInfoTable[ProjectName]=ContinuousStatsTable[[#This Row],[ProjectName]]),(ProjectInfoTable[ProjectName]=ContinuousStatsTable[[#This Row],[ProjectName]])*ProjectInfoTable[ConfidenceInterval]))</f>
        <v>0.95</v>
      </c>
      <c r="R17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752" s="5" cm="1">
        <f t="array" ref="S1752">MIN(IF((ContinuousStatsTable[GroupByKey]=ContinuousStatsTable[[#This Row],[GroupByKey]]),(ContinuousStatsTable[GroupByKey]=ContinuousStatsTable[[#This Row],[GroupByKey]])*ContinuousStatsTable[Average]))</f>
        <v>0.49501686695507002</v>
      </c>
      <c r="T1752" s="5" cm="1">
        <f t="array" ref="T1752">MAX(IF((ContinuousStatsTable[GroupByKey]=ContinuousStatsTable[[#This Row],[GroupByKey]]),(ContinuousStatsTable[GroupByKey]=ContinuousStatsTable[[#This Row],[GroupByKey]])*ContinuousStatsTable[Average]))</f>
        <v>1.34083283444468</v>
      </c>
      <c r="U1752" s="5">
        <f>IF((ContinuousStatsTable[[#This Row],[RepsRequested]]&gt;1),ContinuousStatsTable[[#This Row],[HalfWidth]],ContinuousStatsTable[[#This Row],[BatchMeansHalfWidth]])</f>
        <v>6.3703063430586918E-2</v>
      </c>
    </row>
    <row r="1753" spans="1:21" x14ac:dyDescent="0.35">
      <c r="A1753" t="s">
        <v>68</v>
      </c>
      <c r="B1753" t="s">
        <v>70</v>
      </c>
      <c r="C1753">
        <v>39</v>
      </c>
      <c r="D1753" t="s">
        <v>113</v>
      </c>
      <c r="E1753" t="s">
        <v>104</v>
      </c>
      <c r="F1753" t="s">
        <v>102</v>
      </c>
      <c r="G1753">
        <v>34.390290923489403</v>
      </c>
      <c r="H1753">
        <v>2E+20</v>
      </c>
      <c r="I1753">
        <v>0</v>
      </c>
      <c r="J1753">
        <v>36</v>
      </c>
      <c r="K1753">
        <v>36</v>
      </c>
      <c r="L1753">
        <v>0</v>
      </c>
      <c r="M1753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753" s="5" cm="1">
        <f t="array" ref="N1753">MAX(IF((ProjectInfoTable[ProjectName]=ContinuousStatsTable[[#This Row],[ProjectName]]),(ProjectInfoTable[ProjectName]=ContinuousStatsTable[[#This Row],[ProjectName]])*ProjectInfoTable[NumberOfReplications]))</f>
        <v>40</v>
      </c>
      <c r="O1753" s="5" cm="1">
        <f t="array" ref="O1753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753" s="5" cm="1">
        <f t="array" ref="P1753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753" s="5" cm="1">
        <f t="array" ref="Q1753">MAX(IF((ProjectInfoTable[ProjectName]=ContinuousStatsTable[[#This Row],[ProjectName]]),(ProjectInfoTable[ProjectName]=ContinuousStatsTable[[#This Row],[ProjectName]])*ProjectInfoTable[ConfidenceInterval]))</f>
        <v>0.95</v>
      </c>
      <c r="R17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753" s="5" cm="1">
        <f t="array" ref="S1753">MIN(IF((ContinuousStatsTable[GroupByKey]=ContinuousStatsTable[[#This Row],[GroupByKey]]),(ContinuousStatsTable[GroupByKey]=ContinuousStatsTable[[#This Row],[GroupByKey]])*ContinuousStatsTable[Average]))</f>
        <v>33.840029614371403</v>
      </c>
      <c r="T1753" s="5" cm="1">
        <f t="array" ref="T1753">MAX(IF((ContinuousStatsTable[GroupByKey]=ContinuousStatsTable[[#This Row],[GroupByKey]]),(ContinuousStatsTable[GroupByKey]=ContinuousStatsTable[[#This Row],[GroupByKey]])*ContinuousStatsTable[Average]))</f>
        <v>34.468085106383</v>
      </c>
      <c r="U1753" s="5">
        <f>IF((ContinuousStatsTable[[#This Row],[RepsRequested]]&gt;1),ContinuousStatsTable[[#This Row],[HalfWidth]],ContinuousStatsTable[[#This Row],[BatchMeansHalfWidth]])</f>
        <v>5.7059994756210479E-2</v>
      </c>
    </row>
    <row r="1754" spans="1:21" x14ac:dyDescent="0.35">
      <c r="A1754" t="s">
        <v>68</v>
      </c>
      <c r="B1754" t="s">
        <v>70</v>
      </c>
      <c r="C1754">
        <v>39</v>
      </c>
      <c r="D1754" t="s">
        <v>114</v>
      </c>
      <c r="E1754" t="s">
        <v>101</v>
      </c>
      <c r="F1754" t="s">
        <v>102</v>
      </c>
      <c r="G1754">
        <v>0.113855444941206</v>
      </c>
      <c r="H1754">
        <v>4.7630081929830002E-2</v>
      </c>
      <c r="I1754">
        <v>0</v>
      </c>
      <c r="J1754">
        <v>1</v>
      </c>
      <c r="K1754">
        <v>5.5555555555555601E-2</v>
      </c>
      <c r="L1754">
        <v>0</v>
      </c>
      <c r="M1754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754" s="5" cm="1">
        <f t="array" ref="N1754">MAX(IF((ProjectInfoTable[ProjectName]=ContinuousStatsTable[[#This Row],[ProjectName]]),(ProjectInfoTable[ProjectName]=ContinuousStatsTable[[#This Row],[ProjectName]])*ProjectInfoTable[NumberOfReplications]))</f>
        <v>40</v>
      </c>
      <c r="O1754" s="5" cm="1">
        <f t="array" ref="O1754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754" s="5" cm="1">
        <f t="array" ref="P1754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754" s="5" cm="1">
        <f t="array" ref="Q1754">MAX(IF((ProjectInfoTable[ProjectName]=ContinuousStatsTable[[#This Row],[ProjectName]]),(ProjectInfoTable[ProjectName]=ContinuousStatsTable[[#This Row],[ProjectName]])*ProjectInfoTable[ConfidenceInterval]))</f>
        <v>0.95</v>
      </c>
      <c r="R17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754" s="5" cm="1">
        <f t="array" ref="S1754">MIN(IF((ContinuousStatsTable[GroupByKey]=ContinuousStatsTable[[#This Row],[GroupByKey]]),(ContinuousStatsTable[GroupByKey]=ContinuousStatsTable[[#This Row],[GroupByKey]])*ContinuousStatsTable[Average]))</f>
        <v>5.2407092959504499E-2</v>
      </c>
      <c r="T1754" s="5" cm="1">
        <f t="array" ref="T1754">MAX(IF((ContinuousStatsTable[GroupByKey]=ContinuousStatsTable[[#This Row],[GroupByKey]]),(ContinuousStatsTable[GroupByKey]=ContinuousStatsTable[[#This Row],[GroupByKey]])*ContinuousStatsTable[Average]))</f>
        <v>0.13103116230963199</v>
      </c>
      <c r="U1754" s="5">
        <f>IF((ContinuousStatsTable[[#This Row],[RepsRequested]]&gt;1),ContinuousStatsTable[[#This Row],[HalfWidth]],ContinuousStatsTable[[#This Row],[BatchMeansHalfWidth]])</f>
        <v>7.2364318332914495E-3</v>
      </c>
    </row>
    <row r="1755" spans="1:21" x14ac:dyDescent="0.35">
      <c r="A1755" t="s">
        <v>68</v>
      </c>
      <c r="B1755" t="s">
        <v>70</v>
      </c>
      <c r="C1755">
        <v>39</v>
      </c>
      <c r="D1755" t="s">
        <v>114</v>
      </c>
      <c r="E1755" t="s">
        <v>103</v>
      </c>
      <c r="F1755" t="s">
        <v>102</v>
      </c>
      <c r="G1755">
        <v>2.7914788012868601</v>
      </c>
      <c r="H1755">
        <v>0.80019542579521596</v>
      </c>
      <c r="I1755">
        <v>0</v>
      </c>
      <c r="J1755">
        <v>17</v>
      </c>
      <c r="K1755">
        <v>2</v>
      </c>
      <c r="L1755">
        <v>0</v>
      </c>
      <c r="M1755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755" s="5" cm="1">
        <f t="array" ref="N1755">MAX(IF((ProjectInfoTable[ProjectName]=ContinuousStatsTable[[#This Row],[ProjectName]]),(ProjectInfoTable[ProjectName]=ContinuousStatsTable[[#This Row],[ProjectName]])*ProjectInfoTable[NumberOfReplications]))</f>
        <v>40</v>
      </c>
      <c r="O1755" s="5" cm="1">
        <f t="array" ref="O1755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755" s="5" cm="1">
        <f t="array" ref="P1755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755" s="5" cm="1">
        <f t="array" ref="Q1755">MAX(IF((ProjectInfoTable[ProjectName]=ContinuousStatsTable[[#This Row],[ProjectName]]),(ProjectInfoTable[ProjectName]=ContinuousStatsTable[[#This Row],[ProjectName]])*ProjectInfoTable[ConfidenceInterval]))</f>
        <v>0.95</v>
      </c>
      <c r="R17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755" s="5" cm="1">
        <f t="array" ref="S1755">MIN(IF((ContinuousStatsTable[GroupByKey]=ContinuousStatsTable[[#This Row],[GroupByKey]]),(ContinuousStatsTable[GroupByKey]=ContinuousStatsTable[[#This Row],[GroupByKey]])*ContinuousStatsTable[Average]))</f>
        <v>1.4135292926674801</v>
      </c>
      <c r="T1755" s="5" cm="1">
        <f t="array" ref="T1755">MAX(IF((ContinuousStatsTable[GroupByKey]=ContinuousStatsTable[[#This Row],[GroupByKey]]),(ContinuousStatsTable[GroupByKey]=ContinuousStatsTable[[#This Row],[GroupByKey]])*ContinuousStatsTable[Average]))</f>
        <v>3.63156438765147</v>
      </c>
      <c r="U1755" s="5">
        <f>IF((ContinuousStatsTable[[#This Row],[RepsRequested]]&gt;1),ContinuousStatsTable[[#This Row],[HalfWidth]],ContinuousStatsTable[[#This Row],[BatchMeansHalfWidth]])</f>
        <v>0.17088156037632463</v>
      </c>
    </row>
    <row r="1756" spans="1:21" x14ac:dyDescent="0.35">
      <c r="A1756" t="s">
        <v>68</v>
      </c>
      <c r="B1756" t="s">
        <v>70</v>
      </c>
      <c r="C1756">
        <v>39</v>
      </c>
      <c r="D1756" t="s">
        <v>114</v>
      </c>
      <c r="E1756" t="s">
        <v>104</v>
      </c>
      <c r="F1756" t="s">
        <v>102</v>
      </c>
      <c r="G1756">
        <v>33.063280084636403</v>
      </c>
      <c r="H1756">
        <v>2E+20</v>
      </c>
      <c r="I1756">
        <v>0</v>
      </c>
      <c r="J1756">
        <v>36</v>
      </c>
      <c r="K1756">
        <v>36</v>
      </c>
      <c r="L1756">
        <v>0</v>
      </c>
      <c r="M1756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756" s="5" cm="1">
        <f t="array" ref="N1756">MAX(IF((ProjectInfoTable[ProjectName]=ContinuousStatsTable[[#This Row],[ProjectName]]),(ProjectInfoTable[ProjectName]=ContinuousStatsTable[[#This Row],[ProjectName]])*ProjectInfoTable[NumberOfReplications]))</f>
        <v>40</v>
      </c>
      <c r="O1756" s="5" cm="1">
        <f t="array" ref="O1756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756" s="5" cm="1">
        <f t="array" ref="P1756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756" s="5" cm="1">
        <f t="array" ref="Q1756">MAX(IF((ProjectInfoTable[ProjectName]=ContinuousStatsTable[[#This Row],[ProjectName]]),(ProjectInfoTable[ProjectName]=ContinuousStatsTable[[#This Row],[ProjectName]])*ProjectInfoTable[ConfidenceInterval]))</f>
        <v>0.95</v>
      </c>
      <c r="R17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756" s="5" cm="1">
        <f t="array" ref="S1756">MIN(IF((ContinuousStatsTable[GroupByKey]=ContinuousStatsTable[[#This Row],[GroupByKey]]),(ContinuousStatsTable[GroupByKey]=ContinuousStatsTable[[#This Row],[GroupByKey]])*ContinuousStatsTable[Average]))</f>
        <v>32.66897321215</v>
      </c>
      <c r="T1756" s="5" cm="1">
        <f t="array" ref="T1756">MAX(IF((ContinuousStatsTable[GroupByKey]=ContinuousStatsTable[[#This Row],[GroupByKey]]),(ContinuousStatsTable[GroupByKey]=ContinuousStatsTable[[#This Row],[GroupByKey]])*ContinuousStatsTable[Average]))</f>
        <v>34.468085106383</v>
      </c>
      <c r="U1756" s="5">
        <f>IF((ContinuousStatsTable[[#This Row],[RepsRequested]]&gt;1),ContinuousStatsTable[[#This Row],[HalfWidth]],ContinuousStatsTable[[#This Row],[BatchMeansHalfWidth]])</f>
        <v>0.15911903310216846</v>
      </c>
    </row>
    <row r="1757" spans="1:21" x14ac:dyDescent="0.35">
      <c r="A1757" t="s">
        <v>68</v>
      </c>
      <c r="B1757" t="s">
        <v>70</v>
      </c>
      <c r="C1757">
        <v>40</v>
      </c>
      <c r="D1757" t="s">
        <v>71</v>
      </c>
      <c r="E1757" t="s">
        <v>98</v>
      </c>
      <c r="F1757" t="s">
        <v>73</v>
      </c>
      <c r="G1757">
        <v>0.23140023652858799</v>
      </c>
      <c r="H1757">
        <v>2E+20</v>
      </c>
      <c r="I1757">
        <v>0</v>
      </c>
      <c r="J1757">
        <v>10</v>
      </c>
      <c r="K1757">
        <v>0</v>
      </c>
      <c r="L1757">
        <v>0</v>
      </c>
      <c r="M1757" s="5" t="str">
        <f>ContinuousStatsTable[[#This Row],[ProjectName]]&amp;ContinuousStatsTable[[#This Row],[Name]]&amp;ContinuousStatsTable[[#This Row],[Type]]&amp;ContinuousStatsTable[[#This Row],[Source]]</f>
        <v>Drone ProjectAdvancedServicing.QueueNumber WaitingQueue</v>
      </c>
      <c r="N1757" s="5" cm="1">
        <f t="array" ref="N1757">MAX(IF((ProjectInfoTable[ProjectName]=ContinuousStatsTable[[#This Row],[ProjectName]]),(ProjectInfoTable[ProjectName]=ContinuousStatsTable[[#This Row],[ProjectName]])*ProjectInfoTable[NumberOfReplications]))</f>
        <v>40</v>
      </c>
      <c r="O1757" s="5" cm="1">
        <f t="array" ref="O1757">IFERROR(AVERAGE(IF((ContinuousStatsTable[GroupByKey]=ContinuousStatsTable[[#This Row],[GroupByKey]]),(ContinuousStatsTable[GroupByKey]=ContinuousStatsTable[[#This Row],[GroupByKey]])*ContinuousStatsTable[Average])),0)</f>
        <v>0.15659962136004688</v>
      </c>
      <c r="P1757" s="5" cm="1">
        <f t="array" ref="P1757">IFERROR(_xlfn.STDEV.S(IF((ContinuousStatsTable[GroupByKey]=ContinuousStatsTable[[#This Row],[GroupByKey]]),(ContinuousStatsTable[GroupByKey]=ContinuousStatsTable[[#This Row],[GroupByKey]])*ContinuousStatsTable[Average])),0)</f>
        <v>0.10997532634671731</v>
      </c>
      <c r="Q1757" s="5" cm="1">
        <f t="array" ref="Q1757">MAX(IF((ProjectInfoTable[ProjectName]=ContinuousStatsTable[[#This Row],[ProjectName]]),(ProjectInfoTable[ProjectName]=ContinuousStatsTable[[#This Row],[ProjectName]])*ProjectInfoTable[ConfidenceInterval]))</f>
        <v>0.95</v>
      </c>
      <c r="R17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3.517181568707349E-2</v>
      </c>
      <c r="S1757" s="5" cm="1">
        <f t="array" ref="S1757">MIN(IF((ContinuousStatsTable[GroupByKey]=ContinuousStatsTable[[#This Row],[GroupByKey]]),(ContinuousStatsTable[GroupByKey]=ContinuousStatsTable[[#This Row],[GroupByKey]])*ContinuousStatsTable[Average]))</f>
        <v>0</v>
      </c>
      <c r="T1757" s="5" cm="1">
        <f t="array" ref="T1757">MAX(IF((ContinuousStatsTable[GroupByKey]=ContinuousStatsTable[[#This Row],[GroupByKey]]),(ContinuousStatsTable[GroupByKey]=ContinuousStatsTable[[#This Row],[GroupByKey]])*ContinuousStatsTable[Average]))</f>
        <v>0.39810019353189602</v>
      </c>
      <c r="U1757" s="5">
        <f>IF((ContinuousStatsTable[[#This Row],[RepsRequested]]&gt;1),ContinuousStatsTable[[#This Row],[HalfWidth]],ContinuousStatsTable[[#This Row],[BatchMeansHalfWidth]])</f>
        <v>3.517181568707349E-2</v>
      </c>
    </row>
    <row r="1758" spans="1:21" x14ac:dyDescent="0.35">
      <c r="A1758" t="s">
        <v>68</v>
      </c>
      <c r="B1758" t="s">
        <v>70</v>
      </c>
      <c r="C1758">
        <v>40</v>
      </c>
      <c r="D1758" t="s">
        <v>77</v>
      </c>
      <c r="E1758" t="s">
        <v>98</v>
      </c>
      <c r="F1758" t="s">
        <v>73</v>
      </c>
      <c r="G1758">
        <v>24.970788973510501</v>
      </c>
      <c r="H1758">
        <v>3E+20</v>
      </c>
      <c r="I1758">
        <v>1</v>
      </c>
      <c r="J1758">
        <v>50</v>
      </c>
      <c r="K1758">
        <v>36</v>
      </c>
      <c r="L1758">
        <v>0</v>
      </c>
      <c r="M1758" s="5" t="str">
        <f>ContinuousStatsTable[[#This Row],[ProjectName]]&amp;ContinuousStatsTable[[#This Row],[Name]]&amp;ContinuousStatsTable[[#This Row],[Type]]&amp;ContinuousStatsTable[[#This Row],[Source]]</f>
        <v>Drone ProjectBaseCoating.QueueNumber WaitingQueue</v>
      </c>
      <c r="N1758" s="5" cm="1">
        <f t="array" ref="N1758">MAX(IF((ProjectInfoTable[ProjectName]=ContinuousStatsTable[[#This Row],[ProjectName]]),(ProjectInfoTable[ProjectName]=ContinuousStatsTable[[#This Row],[ProjectName]])*ProjectInfoTable[NumberOfReplications]))</f>
        <v>40</v>
      </c>
      <c r="O1758" s="5" cm="1">
        <f t="array" ref="O1758">IFERROR(AVERAGE(IF((ContinuousStatsTable[GroupByKey]=ContinuousStatsTable[[#This Row],[GroupByKey]]),(ContinuousStatsTable[GroupByKey]=ContinuousStatsTable[[#This Row],[GroupByKey]])*ContinuousStatsTable[Average])),0)</f>
        <v>15.681501645732983</v>
      </c>
      <c r="P1758" s="5" cm="1">
        <f t="array" ref="P1758">IFERROR(_xlfn.STDEV.S(IF((ContinuousStatsTable[GroupByKey]=ContinuousStatsTable[[#This Row],[GroupByKey]]),(ContinuousStatsTable[GroupByKey]=ContinuousStatsTable[[#This Row],[GroupByKey]])*ContinuousStatsTable[Average])),0)</f>
        <v>10.703998597794419</v>
      </c>
      <c r="Q1758" s="5" cm="1">
        <f t="array" ref="Q1758">MAX(IF((ProjectInfoTable[ProjectName]=ContinuousStatsTable[[#This Row],[ProjectName]]),(ProjectInfoTable[ProjectName]=ContinuousStatsTable[[#This Row],[ProjectName]])*ProjectInfoTable[ConfidenceInterval]))</f>
        <v>0.95</v>
      </c>
      <c r="R17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3.4233048293887243</v>
      </c>
      <c r="S1758" s="5" cm="1">
        <f t="array" ref="S1758">MIN(IF((ContinuousStatsTable[GroupByKey]=ContinuousStatsTable[[#This Row],[GroupByKey]]),(ContinuousStatsTable[GroupByKey]=ContinuousStatsTable[[#This Row],[GroupByKey]])*ContinuousStatsTable[Average]))</f>
        <v>1.97697145350313</v>
      </c>
      <c r="T1758" s="5" cm="1">
        <f t="array" ref="T1758">MAX(IF((ContinuousStatsTable[GroupByKey]=ContinuousStatsTable[[#This Row],[GroupByKey]]),(ContinuousStatsTable[GroupByKey]=ContinuousStatsTable[[#This Row],[GroupByKey]])*ContinuousStatsTable[Average]))</f>
        <v>41.178919364966802</v>
      </c>
      <c r="U1758" s="5">
        <f>IF((ContinuousStatsTable[[#This Row],[RepsRequested]]&gt;1),ContinuousStatsTable[[#This Row],[HalfWidth]],ContinuousStatsTable[[#This Row],[BatchMeansHalfWidth]])</f>
        <v>3.4233048293887243</v>
      </c>
    </row>
    <row r="1759" spans="1:21" x14ac:dyDescent="0.35">
      <c r="A1759" t="s">
        <v>68</v>
      </c>
      <c r="B1759" t="s">
        <v>70</v>
      </c>
      <c r="C1759">
        <v>40</v>
      </c>
      <c r="D1759" t="s">
        <v>78</v>
      </c>
      <c r="E1759" t="s">
        <v>98</v>
      </c>
      <c r="F1759" t="s">
        <v>73</v>
      </c>
      <c r="G1759">
        <v>5.4174692644665399</v>
      </c>
      <c r="H1759">
        <v>2E+20</v>
      </c>
      <c r="I1759">
        <v>0</v>
      </c>
      <c r="J1759">
        <v>12</v>
      </c>
      <c r="K1759">
        <v>6</v>
      </c>
      <c r="L1759">
        <v>0</v>
      </c>
      <c r="M1759" s="5" t="str">
        <f>ContinuousStatsTable[[#This Row],[ProjectName]]&amp;ContinuousStatsTable[[#This Row],[Name]]&amp;ContinuousStatsTable[[#This Row],[Type]]&amp;ContinuousStatsTable[[#This Row],[Source]]</f>
        <v>Drone ProjectColorCoating.QueueNumber WaitingQueue</v>
      </c>
      <c r="N1759" s="5" cm="1">
        <f t="array" ref="N1759">MAX(IF((ProjectInfoTable[ProjectName]=ContinuousStatsTable[[#This Row],[ProjectName]]),(ProjectInfoTable[ProjectName]=ContinuousStatsTable[[#This Row],[ProjectName]])*ProjectInfoTable[NumberOfReplications]))</f>
        <v>40</v>
      </c>
      <c r="O1759" s="5" cm="1">
        <f t="array" ref="O1759">IFERROR(AVERAGE(IF((ContinuousStatsTable[GroupByKey]=ContinuousStatsTable[[#This Row],[GroupByKey]]),(ContinuousStatsTable[GroupByKey]=ContinuousStatsTable[[#This Row],[GroupByKey]])*ContinuousStatsTable[Average])),0)</f>
        <v>3.9644590936334287</v>
      </c>
      <c r="P1759" s="5" cm="1">
        <f t="array" ref="P1759">IFERROR(_xlfn.STDEV.S(IF((ContinuousStatsTable[GroupByKey]=ContinuousStatsTable[[#This Row],[GroupByKey]]),(ContinuousStatsTable[GroupByKey]=ContinuousStatsTable[[#This Row],[GroupByKey]])*ContinuousStatsTable[Average])),0)</f>
        <v>3.6464889457194554</v>
      </c>
      <c r="Q1759" s="5" cm="1">
        <f t="array" ref="Q1759">MAX(IF((ProjectInfoTable[ProjectName]=ContinuousStatsTable[[#This Row],[ProjectName]]),(ProjectInfoTable[ProjectName]=ContinuousStatsTable[[#This Row],[ProjectName]])*ProjectInfoTable[ConfidenceInterval]))</f>
        <v>0.95</v>
      </c>
      <c r="R17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1.1662037419143689</v>
      </c>
      <c r="S1759" s="5" cm="1">
        <f t="array" ref="S1759">MIN(IF((ContinuousStatsTable[GroupByKey]=ContinuousStatsTable[[#This Row],[GroupByKey]]),(ContinuousStatsTable[GroupByKey]=ContinuousStatsTable[[#This Row],[GroupByKey]])*ContinuousStatsTable[Average]))</f>
        <v>0.454771552839979</v>
      </c>
      <c r="T1759" s="5" cm="1">
        <f t="array" ref="T1759">MAX(IF((ContinuousStatsTable[GroupByKey]=ContinuousStatsTable[[#This Row],[GroupByKey]]),(ContinuousStatsTable[GroupByKey]=ContinuousStatsTable[[#This Row],[GroupByKey]])*ContinuousStatsTable[Average]))</f>
        <v>19.253696848776201</v>
      </c>
      <c r="U1759" s="5">
        <f>IF((ContinuousStatsTable[[#This Row],[RepsRequested]]&gt;1),ContinuousStatsTable[[#This Row],[HalfWidth]],ContinuousStatsTable[[#This Row],[BatchMeansHalfWidth]])</f>
        <v>1.1662037419143689</v>
      </c>
    </row>
    <row r="1760" spans="1:21" x14ac:dyDescent="0.35">
      <c r="A1760" t="s">
        <v>68</v>
      </c>
      <c r="B1760" t="s">
        <v>70</v>
      </c>
      <c r="C1760">
        <v>40</v>
      </c>
      <c r="D1760" t="s">
        <v>79</v>
      </c>
      <c r="E1760" t="s">
        <v>99</v>
      </c>
      <c r="F1760" t="s">
        <v>81</v>
      </c>
      <c r="G1760">
        <v>49.697694863210501</v>
      </c>
      <c r="H1760">
        <v>3E+20</v>
      </c>
      <c r="I1760">
        <v>20</v>
      </c>
      <c r="J1760">
        <v>78</v>
      </c>
      <c r="K1760">
        <v>65</v>
      </c>
      <c r="L1760">
        <v>0</v>
      </c>
      <c r="M1760" s="5" t="str">
        <f>ContinuousStatsTable[[#This Row],[ProjectName]]&amp;ContinuousStatsTable[[#This Row],[Name]]&amp;ContinuousStatsTable[[#This Row],[Type]]&amp;ContinuousStatsTable[[#This Row],[Source]]</f>
        <v>Drone ProjectDroneWIPEntity</v>
      </c>
      <c r="N1760" s="5" cm="1">
        <f t="array" ref="N1760">MAX(IF((ProjectInfoTable[ProjectName]=ContinuousStatsTable[[#This Row],[ProjectName]]),(ProjectInfoTable[ProjectName]=ContinuousStatsTable[[#This Row],[ProjectName]])*ProjectInfoTable[NumberOfReplications]))</f>
        <v>40</v>
      </c>
      <c r="O1760" s="5" cm="1">
        <f t="array" ref="O1760">IFERROR(AVERAGE(IF((ContinuousStatsTable[GroupByKey]=ContinuousStatsTable[[#This Row],[GroupByKey]]),(ContinuousStatsTable[GroupByKey]=ContinuousStatsTable[[#This Row],[GroupByKey]])*ContinuousStatsTable[Average])),0)</f>
        <v>35.765695218945581</v>
      </c>
      <c r="P1760" s="5" cm="1">
        <f t="array" ref="P1760">IFERROR(_xlfn.STDEV.S(IF((ContinuousStatsTable[GroupByKey]=ContinuousStatsTable[[#This Row],[GroupByKey]]),(ContinuousStatsTable[GroupByKey]=ContinuousStatsTable[[#This Row],[GroupByKey]])*ContinuousStatsTable[Average])),0)</f>
        <v>14.672974351138404</v>
      </c>
      <c r="Q1760" s="5" cm="1">
        <f t="array" ref="Q1760">MAX(IF((ProjectInfoTable[ProjectName]=ContinuousStatsTable[[#This Row],[ProjectName]]),(ProjectInfoTable[ProjectName]=ContinuousStatsTable[[#This Row],[ProjectName]])*ProjectInfoTable[ConfidenceInterval]))</f>
        <v>0.95</v>
      </c>
      <c r="R17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4.6926448559231861</v>
      </c>
      <c r="S1760" s="5" cm="1">
        <f t="array" ref="S1760">MIN(IF((ContinuousStatsTable[GroupByKey]=ContinuousStatsTable[[#This Row],[GroupByKey]]),(ContinuousStatsTable[GroupByKey]=ContinuousStatsTable[[#This Row],[GroupByKey]])*ContinuousStatsTable[Average]))</f>
        <v>13.1688445993387</v>
      </c>
      <c r="T1760" s="5" cm="1">
        <f t="array" ref="T1760">MAX(IF((ContinuousStatsTable[GroupByKey]=ContinuousStatsTable[[#This Row],[GroupByKey]]),(ContinuousStatsTable[GroupByKey]=ContinuousStatsTable[[#This Row],[GroupByKey]])*ContinuousStatsTable[Average]))</f>
        <v>68.135346638049199</v>
      </c>
      <c r="U1760" s="5">
        <f>IF((ContinuousStatsTable[[#This Row],[RepsRequested]]&gt;1),ContinuousStatsTable[[#This Row],[HalfWidth]],ContinuousStatsTable[[#This Row],[BatchMeansHalfWidth]])</f>
        <v>4.6926448559231861</v>
      </c>
    </row>
    <row r="1761" spans="1:21" x14ac:dyDescent="0.35">
      <c r="A1761" t="s">
        <v>68</v>
      </c>
      <c r="B1761" t="s">
        <v>70</v>
      </c>
      <c r="C1761">
        <v>40</v>
      </c>
      <c r="D1761" t="s">
        <v>87</v>
      </c>
      <c r="E1761" t="s">
        <v>98</v>
      </c>
      <c r="F1761" t="s">
        <v>73</v>
      </c>
      <c r="G1761">
        <v>0.27094308073572698</v>
      </c>
      <c r="H1761">
        <v>2E+20</v>
      </c>
      <c r="I1761">
        <v>0</v>
      </c>
      <c r="J1761">
        <v>20</v>
      </c>
      <c r="K1761">
        <v>0</v>
      </c>
      <c r="L1761">
        <v>0</v>
      </c>
      <c r="M1761" s="5" t="str">
        <f>ContinuousStatsTable[[#This Row],[ProjectName]]&amp;ContinuousStatsTable[[#This Row],[Name]]&amp;ContinuousStatsTable[[#This Row],[Type]]&amp;ContinuousStatsTable[[#This Row],[Source]]</f>
        <v>Drone ProjectInitialDiagnostics.QueueNumber WaitingQueue</v>
      </c>
      <c r="N1761" s="5" cm="1">
        <f t="array" ref="N1761">MAX(IF((ProjectInfoTable[ProjectName]=ContinuousStatsTable[[#This Row],[ProjectName]]),(ProjectInfoTable[ProjectName]=ContinuousStatsTable[[#This Row],[ProjectName]])*ProjectInfoTable[NumberOfReplications]))</f>
        <v>40</v>
      </c>
      <c r="O1761" s="5" cm="1">
        <f t="array" ref="O1761">IFERROR(AVERAGE(IF((ContinuousStatsTable[GroupByKey]=ContinuousStatsTable[[#This Row],[GroupByKey]]),(ContinuousStatsTable[GroupByKey]=ContinuousStatsTable[[#This Row],[GroupByKey]])*ContinuousStatsTable[Average])),0)</f>
        <v>6.9782737822032342E-2</v>
      </c>
      <c r="P1761" s="5" cm="1">
        <f t="array" ref="P1761">IFERROR(_xlfn.STDEV.S(IF((ContinuousStatsTable[GroupByKey]=ContinuousStatsTable[[#This Row],[GroupByKey]]),(ContinuousStatsTable[GroupByKey]=ContinuousStatsTable[[#This Row],[GroupByKey]])*ContinuousStatsTable[Average])),0)</f>
        <v>8.5567578881836956E-2</v>
      </c>
      <c r="Q1761" s="5" cm="1">
        <f t="array" ref="Q1761">MAX(IF((ProjectInfoTable[ProjectName]=ContinuousStatsTable[[#This Row],[ProjectName]]),(ProjectInfoTable[ProjectName]=ContinuousStatsTable[[#This Row],[ProjectName]])*ProjectInfoTable[ConfidenceInterval]))</f>
        <v>0.95</v>
      </c>
      <c r="R17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2.7365839349572658E-2</v>
      </c>
      <c r="S1761" s="5" cm="1">
        <f t="array" ref="S1761">MIN(IF((ContinuousStatsTable[GroupByKey]=ContinuousStatsTable[[#This Row],[GroupByKey]]),(ContinuousStatsTable[GroupByKey]=ContinuousStatsTable[[#This Row],[GroupByKey]])*ContinuousStatsTable[Average]))</f>
        <v>0</v>
      </c>
      <c r="T1761" s="5" cm="1">
        <f t="array" ref="T1761">MAX(IF((ContinuousStatsTable[GroupByKey]=ContinuousStatsTable[[#This Row],[GroupByKey]]),(ContinuousStatsTable[GroupByKey]=ContinuousStatsTable[[#This Row],[GroupByKey]])*ContinuousStatsTable[Average]))</f>
        <v>0.33740401833613798</v>
      </c>
      <c r="U1761" s="5">
        <f>IF((ContinuousStatsTable[[#This Row],[RepsRequested]]&gt;1),ContinuousStatsTable[[#This Row],[HalfWidth]],ContinuousStatsTable[[#This Row],[BatchMeansHalfWidth]])</f>
        <v>2.7365839349572658E-2</v>
      </c>
    </row>
    <row r="1762" spans="1:21" x14ac:dyDescent="0.35">
      <c r="A1762" t="s">
        <v>68</v>
      </c>
      <c r="B1762" t="s">
        <v>70</v>
      </c>
      <c r="C1762">
        <v>40</v>
      </c>
      <c r="D1762" t="s">
        <v>100</v>
      </c>
      <c r="E1762" t="s">
        <v>101</v>
      </c>
      <c r="F1762" t="s">
        <v>102</v>
      </c>
      <c r="G1762">
        <v>1</v>
      </c>
      <c r="H1762">
        <v>2E+20</v>
      </c>
      <c r="I1762">
        <v>0.66666666666666696</v>
      </c>
      <c r="J1762">
        <v>1</v>
      </c>
      <c r="K1762">
        <v>1</v>
      </c>
      <c r="L1762">
        <v>0</v>
      </c>
      <c r="M1762" s="5" t="str">
        <f>ContinuousStatsTable[[#This Row],[ProjectName]]&amp;ContinuousStatsTable[[#This Row],[Name]]&amp;ContinuousStatsTable[[#This Row],[Type]]&amp;ContinuousStatsTable[[#This Row],[Source]]</f>
        <v>Drone ProjectPaintBooth_BaseInstantaneous UtilizationResource</v>
      </c>
      <c r="N1762" s="5" cm="1">
        <f t="array" ref="N1762">MAX(IF((ProjectInfoTable[ProjectName]=ContinuousStatsTable[[#This Row],[ProjectName]]),(ProjectInfoTable[ProjectName]=ContinuousStatsTable[[#This Row],[ProjectName]])*ProjectInfoTable[NumberOfReplications]))</f>
        <v>40</v>
      </c>
      <c r="O1762" s="5" cm="1">
        <f t="array" ref="O1762">IFERROR(AVERAGE(IF((ContinuousStatsTable[GroupByKey]=ContinuousStatsTable[[#This Row],[GroupByKey]]),(ContinuousStatsTable[GroupByKey]=ContinuousStatsTable[[#This Row],[GroupByKey]])*ContinuousStatsTable[Average])),0)</f>
        <v>0.83772529254372086</v>
      </c>
      <c r="P1762" s="5" cm="1">
        <f t="array" ref="P1762">IFERROR(_xlfn.STDEV.S(IF((ContinuousStatsTable[GroupByKey]=ContinuousStatsTable[[#This Row],[GroupByKey]]),(ContinuousStatsTable[GroupByKey]=ContinuousStatsTable[[#This Row],[GroupByKey]])*ContinuousStatsTable[Average])),0)</f>
        <v>0.13090241215221513</v>
      </c>
      <c r="Q1762" s="5" cm="1">
        <f t="array" ref="Q1762">MAX(IF((ProjectInfoTable[ProjectName]=ContinuousStatsTable[[#This Row],[ProjectName]]),(ProjectInfoTable[ProjectName]=ContinuousStatsTable[[#This Row],[ProjectName]])*ProjectInfoTable[ConfidenceInterval]))</f>
        <v>0.95</v>
      </c>
      <c r="R17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4.1864622421722578E-2</v>
      </c>
      <c r="S1762" s="5" cm="1">
        <f t="array" ref="S1762">MIN(IF((ContinuousStatsTable[GroupByKey]=ContinuousStatsTable[[#This Row],[GroupByKey]]),(ContinuousStatsTable[GroupByKey]=ContinuousStatsTable[[#This Row],[GroupByKey]])*ContinuousStatsTable[Average]))</f>
        <v>0.460239554527484</v>
      </c>
      <c r="T1762" s="5" cm="1">
        <f t="array" ref="T1762">MAX(IF((ContinuousStatsTable[GroupByKey]=ContinuousStatsTable[[#This Row],[GroupByKey]]),(ContinuousStatsTable[GroupByKey]=ContinuousStatsTable[[#This Row],[GroupByKey]])*ContinuousStatsTable[Average]))</f>
        <v>1</v>
      </c>
      <c r="U1762" s="5">
        <f>IF((ContinuousStatsTable[[#This Row],[RepsRequested]]&gt;1),ContinuousStatsTable[[#This Row],[HalfWidth]],ContinuousStatsTable[[#This Row],[BatchMeansHalfWidth]])</f>
        <v>4.1864622421722578E-2</v>
      </c>
    </row>
    <row r="1763" spans="1:21" x14ac:dyDescent="0.35">
      <c r="A1763" t="s">
        <v>68</v>
      </c>
      <c r="B1763" t="s">
        <v>70</v>
      </c>
      <c r="C1763">
        <v>40</v>
      </c>
      <c r="D1763" t="s">
        <v>100</v>
      </c>
      <c r="E1763" t="s">
        <v>103</v>
      </c>
      <c r="F1763" t="s">
        <v>102</v>
      </c>
      <c r="G1763">
        <v>3</v>
      </c>
      <c r="H1763">
        <v>2E+20</v>
      </c>
      <c r="I1763">
        <v>2</v>
      </c>
      <c r="J1763">
        <v>3</v>
      </c>
      <c r="K1763">
        <v>3</v>
      </c>
      <c r="L1763">
        <v>0</v>
      </c>
      <c r="M1763" s="5" t="str">
        <f>ContinuousStatsTable[[#This Row],[ProjectName]]&amp;ContinuousStatsTable[[#This Row],[Name]]&amp;ContinuousStatsTable[[#This Row],[Type]]&amp;ContinuousStatsTable[[#This Row],[Source]]</f>
        <v>Drone ProjectPaintBooth_BaseNumber BusyResource</v>
      </c>
      <c r="N1763" s="5" cm="1">
        <f t="array" ref="N1763">MAX(IF((ProjectInfoTable[ProjectName]=ContinuousStatsTable[[#This Row],[ProjectName]]),(ProjectInfoTable[ProjectName]=ContinuousStatsTable[[#This Row],[ProjectName]])*ProjectInfoTable[NumberOfReplications]))</f>
        <v>40</v>
      </c>
      <c r="O1763" s="5" cm="1">
        <f t="array" ref="O1763">IFERROR(AVERAGE(IF((ContinuousStatsTable[GroupByKey]=ContinuousStatsTable[[#This Row],[GroupByKey]]),(ContinuousStatsTable[GroupByKey]=ContinuousStatsTable[[#This Row],[GroupByKey]])*ContinuousStatsTable[Average])),0)</f>
        <v>2.5131758776311632</v>
      </c>
      <c r="P1763" s="5" cm="1">
        <f t="array" ref="P1763">IFERROR(_xlfn.STDEV.S(IF((ContinuousStatsTable[GroupByKey]=ContinuousStatsTable[[#This Row],[GroupByKey]]),(ContinuousStatsTable[GroupByKey]=ContinuousStatsTable[[#This Row],[GroupByKey]])*ContinuousStatsTable[Average])),0)</f>
        <v>0.39270723645664557</v>
      </c>
      <c r="Q1763" s="5" cm="1">
        <f t="array" ref="Q1763">MAX(IF((ProjectInfoTable[ProjectName]=ContinuousStatsTable[[#This Row],[ProjectName]]),(ProjectInfoTable[ProjectName]=ContinuousStatsTable[[#This Row],[ProjectName]])*ProjectInfoTable[ConfidenceInterval]))</f>
        <v>0.95</v>
      </c>
      <c r="R17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0.1255938672651678</v>
      </c>
      <c r="S1763" s="5" cm="1">
        <f t="array" ref="S1763">MIN(IF((ContinuousStatsTable[GroupByKey]=ContinuousStatsTable[[#This Row],[GroupByKey]]),(ContinuousStatsTable[GroupByKey]=ContinuousStatsTable[[#This Row],[GroupByKey]])*ContinuousStatsTable[Average]))</f>
        <v>1.38071866358245</v>
      </c>
      <c r="T1763" s="5" cm="1">
        <f t="array" ref="T1763">MAX(IF((ContinuousStatsTable[GroupByKey]=ContinuousStatsTable[[#This Row],[GroupByKey]]),(ContinuousStatsTable[GroupByKey]=ContinuousStatsTable[[#This Row],[GroupByKey]])*ContinuousStatsTable[Average]))</f>
        <v>3</v>
      </c>
      <c r="U1763" s="5">
        <f>IF((ContinuousStatsTable[[#This Row],[RepsRequested]]&gt;1),ContinuousStatsTable[[#This Row],[HalfWidth]],ContinuousStatsTable[[#This Row],[BatchMeansHalfWidth]])</f>
        <v>0.1255938672651678</v>
      </c>
    </row>
    <row r="1764" spans="1:21" x14ac:dyDescent="0.35">
      <c r="A1764" t="s">
        <v>68</v>
      </c>
      <c r="B1764" t="s">
        <v>70</v>
      </c>
      <c r="C1764">
        <v>40</v>
      </c>
      <c r="D1764" t="s">
        <v>100</v>
      </c>
      <c r="E1764" t="s">
        <v>104</v>
      </c>
      <c r="F1764" t="s">
        <v>102</v>
      </c>
      <c r="G1764">
        <v>3</v>
      </c>
      <c r="H1764">
        <v>2E+20</v>
      </c>
      <c r="I1764">
        <v>3</v>
      </c>
      <c r="J1764">
        <v>3</v>
      </c>
      <c r="K1764">
        <v>3</v>
      </c>
      <c r="L1764">
        <v>0</v>
      </c>
      <c r="M1764" s="5" t="str">
        <f>ContinuousStatsTable[[#This Row],[ProjectName]]&amp;ContinuousStatsTable[[#This Row],[Name]]&amp;ContinuousStatsTable[[#This Row],[Type]]&amp;ContinuousStatsTable[[#This Row],[Source]]</f>
        <v>Drone ProjectPaintBooth_BaseNumber ScheduledResource</v>
      </c>
      <c r="N1764" s="5" cm="1">
        <f t="array" ref="N1764">MAX(IF((ProjectInfoTable[ProjectName]=ContinuousStatsTable[[#This Row],[ProjectName]]),(ProjectInfoTable[ProjectName]=ContinuousStatsTable[[#This Row],[ProjectName]])*ProjectInfoTable[NumberOfReplications]))</f>
        <v>40</v>
      </c>
      <c r="O1764" s="5" cm="1">
        <f t="array" ref="O1764">IFERROR(AVERAGE(IF((ContinuousStatsTable[GroupByKey]=ContinuousStatsTable[[#This Row],[GroupByKey]]),(ContinuousStatsTable[GroupByKey]=ContinuousStatsTable[[#This Row],[GroupByKey]])*ContinuousStatsTable[Average])),0)</f>
        <v>3</v>
      </c>
      <c r="P1764" s="5" cm="1">
        <f t="array" ref="P1764">IFERROR(_xlfn.STDEV.S(IF((ContinuousStatsTable[GroupByKey]=ContinuousStatsTable[[#This Row],[GroupByKey]]),(ContinuousStatsTable[GroupByKey]=ContinuousStatsTable[[#This Row],[GroupByKey]])*ContinuousStatsTable[Average])),0)</f>
        <v>0</v>
      </c>
      <c r="Q1764" s="5" cm="1">
        <f t="array" ref="Q1764">MAX(IF((ProjectInfoTable[ProjectName]=ContinuousStatsTable[[#This Row],[ProjectName]]),(ProjectInfoTable[ProjectName]=ContinuousStatsTable[[#This Row],[ProjectName]])*ProjectInfoTable[ConfidenceInterval]))</f>
        <v>0.95</v>
      </c>
      <c r="R17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4" s="5" cm="1">
        <f t="array" ref="S1764">MIN(IF((ContinuousStatsTable[GroupByKey]=ContinuousStatsTable[[#This Row],[GroupByKey]]),(ContinuousStatsTable[GroupByKey]=ContinuousStatsTable[[#This Row],[GroupByKey]])*ContinuousStatsTable[Average]))</f>
        <v>3</v>
      </c>
      <c r="T1764" s="5" cm="1">
        <f t="array" ref="T1764">MAX(IF((ContinuousStatsTable[GroupByKey]=ContinuousStatsTable[[#This Row],[GroupByKey]]),(ContinuousStatsTable[GroupByKey]=ContinuousStatsTable[[#This Row],[GroupByKey]])*ContinuousStatsTable[Average]))</f>
        <v>3</v>
      </c>
      <c r="U1764" s="5">
        <f>IF((ContinuousStatsTable[[#This Row],[RepsRequested]]&gt;1),ContinuousStatsTable[[#This Row],[HalfWidth]],ContinuousStatsTable[[#This Row],[BatchMeansHalfWidth]])</f>
        <v>0</v>
      </c>
    </row>
    <row r="1765" spans="1:21" x14ac:dyDescent="0.35">
      <c r="A1765" t="s">
        <v>68</v>
      </c>
      <c r="B1765" t="s">
        <v>70</v>
      </c>
      <c r="C1765">
        <v>40</v>
      </c>
      <c r="D1765" t="s">
        <v>105</v>
      </c>
      <c r="E1765" t="s">
        <v>101</v>
      </c>
      <c r="F1765" t="s">
        <v>102</v>
      </c>
      <c r="G1765">
        <v>0.98350801555999301</v>
      </c>
      <c r="H1765">
        <v>2E+20</v>
      </c>
      <c r="I1765">
        <v>0</v>
      </c>
      <c r="J1765">
        <v>1</v>
      </c>
      <c r="K1765">
        <v>1</v>
      </c>
      <c r="L1765">
        <v>0</v>
      </c>
      <c r="M1765" s="5" t="str">
        <f>ContinuousStatsTable[[#This Row],[ProjectName]]&amp;ContinuousStatsTable[[#This Row],[Name]]&amp;ContinuousStatsTable[[#This Row],[Type]]&amp;ContinuousStatsTable[[#This Row],[Source]]</f>
        <v>Drone ProjectPaintBooth_ColorInstantaneous UtilizationResource</v>
      </c>
      <c r="N1765" s="5" cm="1">
        <f t="array" ref="N1765">MAX(IF((ProjectInfoTable[ProjectName]=ContinuousStatsTable[[#This Row],[ProjectName]]),(ProjectInfoTable[ProjectName]=ContinuousStatsTable[[#This Row],[ProjectName]])*ProjectInfoTable[NumberOfReplications]))</f>
        <v>40</v>
      </c>
      <c r="O1765" s="5" cm="1">
        <f t="array" ref="O1765">IFERROR(AVERAGE(IF((ContinuousStatsTable[GroupByKey]=ContinuousStatsTable[[#This Row],[GroupByKey]]),(ContinuousStatsTable[GroupByKey]=ContinuousStatsTable[[#This Row],[GroupByKey]])*ContinuousStatsTable[Average])),0)</f>
        <v>0.85638733125801425</v>
      </c>
      <c r="P1765" s="5" cm="1">
        <f t="array" ref="P1765">IFERROR(_xlfn.STDEV.S(IF((ContinuousStatsTable[GroupByKey]=ContinuousStatsTable[[#This Row],[GroupByKey]]),(ContinuousStatsTable[GroupByKey]=ContinuousStatsTable[[#This Row],[GroupByKey]])*ContinuousStatsTable[Average])),0)</f>
        <v>0.11893184571914565</v>
      </c>
      <c r="Q1765" s="5" cm="1">
        <f t="array" ref="Q1765">MAX(IF((ProjectInfoTable[ProjectName]=ContinuousStatsTable[[#This Row],[ProjectName]]),(ProjectInfoTable[ProjectName]=ContinuousStatsTable[[#This Row],[ProjectName]])*ProjectInfoTable[ConfidenceInterval]))</f>
        <v>0.95</v>
      </c>
      <c r="R17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3.8036249547188657E-2</v>
      </c>
      <c r="S1765" s="5" cm="1">
        <f t="array" ref="S1765">MIN(IF((ContinuousStatsTable[GroupByKey]=ContinuousStatsTable[[#This Row],[GroupByKey]]),(ContinuousStatsTable[GroupByKey]=ContinuousStatsTable[[#This Row],[GroupByKey]])*ContinuousStatsTable[Average]))</f>
        <v>0.51093143286290499</v>
      </c>
      <c r="T1765" s="5" cm="1">
        <f t="array" ref="T1765">MAX(IF((ContinuousStatsTable[GroupByKey]=ContinuousStatsTable[[#This Row],[GroupByKey]]),(ContinuousStatsTable[GroupByKey]=ContinuousStatsTable[[#This Row],[GroupByKey]])*ContinuousStatsTable[Average]))</f>
        <v>0.99324124232539002</v>
      </c>
      <c r="U1765" s="5">
        <f>IF((ContinuousStatsTable[[#This Row],[RepsRequested]]&gt;1),ContinuousStatsTable[[#This Row],[HalfWidth]],ContinuousStatsTable[[#This Row],[BatchMeansHalfWidth]])</f>
        <v>3.8036249547188657E-2</v>
      </c>
    </row>
    <row r="1766" spans="1:21" x14ac:dyDescent="0.35">
      <c r="A1766" t="s">
        <v>68</v>
      </c>
      <c r="B1766" t="s">
        <v>70</v>
      </c>
      <c r="C1766">
        <v>40</v>
      </c>
      <c r="D1766" t="s">
        <v>105</v>
      </c>
      <c r="E1766" t="s">
        <v>103</v>
      </c>
      <c r="F1766" t="s">
        <v>102</v>
      </c>
      <c r="G1766">
        <v>1.96701603111999</v>
      </c>
      <c r="H1766">
        <v>2E+20</v>
      </c>
      <c r="I1766">
        <v>0</v>
      </c>
      <c r="J1766">
        <v>2</v>
      </c>
      <c r="K1766">
        <v>2</v>
      </c>
      <c r="L1766">
        <v>0</v>
      </c>
      <c r="M1766" s="5" t="str">
        <f>ContinuousStatsTable[[#This Row],[ProjectName]]&amp;ContinuousStatsTable[[#This Row],[Name]]&amp;ContinuousStatsTable[[#This Row],[Type]]&amp;ContinuousStatsTable[[#This Row],[Source]]</f>
        <v>Drone ProjectPaintBooth_ColorNumber BusyResource</v>
      </c>
      <c r="N1766" s="5" cm="1">
        <f t="array" ref="N1766">MAX(IF((ProjectInfoTable[ProjectName]=ContinuousStatsTable[[#This Row],[ProjectName]]),(ProjectInfoTable[ProjectName]=ContinuousStatsTable[[#This Row],[ProjectName]])*ProjectInfoTable[NumberOfReplications]))</f>
        <v>40</v>
      </c>
      <c r="O1766" s="5" cm="1">
        <f t="array" ref="O1766">IFERROR(AVERAGE(IF((ContinuousStatsTable[GroupByKey]=ContinuousStatsTable[[#This Row],[GroupByKey]]),(ContinuousStatsTable[GroupByKey]=ContinuousStatsTable[[#This Row],[GroupByKey]])*ContinuousStatsTable[Average])),0)</f>
        <v>1.7127746625160287</v>
      </c>
      <c r="P1766" s="5" cm="1">
        <f t="array" ref="P1766">IFERROR(_xlfn.STDEV.S(IF((ContinuousStatsTable[GroupByKey]=ContinuousStatsTable[[#This Row],[GroupByKey]]),(ContinuousStatsTable[GroupByKey]=ContinuousStatsTable[[#This Row],[GroupByKey]])*ContinuousStatsTable[Average])),0)</f>
        <v>0.23786369143828595</v>
      </c>
      <c r="Q1766" s="5" cm="1">
        <f t="array" ref="Q1766">MAX(IF((ProjectInfoTable[ProjectName]=ContinuousStatsTable[[#This Row],[ProjectName]]),(ProjectInfoTable[ProjectName]=ContinuousStatsTable[[#This Row],[ProjectName]])*ProjectInfoTable[ConfidenceInterval]))</f>
        <v>0.95</v>
      </c>
      <c r="R17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7.6072499094375606E-2</v>
      </c>
      <c r="S1766" s="5" cm="1">
        <f t="array" ref="S1766">MIN(IF((ContinuousStatsTable[GroupByKey]=ContinuousStatsTable[[#This Row],[GroupByKey]]),(ContinuousStatsTable[GroupByKey]=ContinuousStatsTable[[#This Row],[GroupByKey]])*ContinuousStatsTable[Average]))</f>
        <v>1.02186286572581</v>
      </c>
      <c r="T1766" s="5" cm="1">
        <f t="array" ref="T1766">MAX(IF((ContinuousStatsTable[GroupByKey]=ContinuousStatsTable[[#This Row],[GroupByKey]]),(ContinuousStatsTable[GroupByKey]=ContinuousStatsTable[[#This Row],[GroupByKey]])*ContinuousStatsTable[Average]))</f>
        <v>1.98648248465078</v>
      </c>
      <c r="U1766" s="5">
        <f>IF((ContinuousStatsTable[[#This Row],[RepsRequested]]&gt;1),ContinuousStatsTable[[#This Row],[HalfWidth]],ContinuousStatsTable[[#This Row],[BatchMeansHalfWidth]])</f>
        <v>7.6072499094375606E-2</v>
      </c>
    </row>
    <row r="1767" spans="1:21" x14ac:dyDescent="0.35">
      <c r="A1767" t="s">
        <v>68</v>
      </c>
      <c r="B1767" t="s">
        <v>70</v>
      </c>
      <c r="C1767">
        <v>40</v>
      </c>
      <c r="D1767" t="s">
        <v>105</v>
      </c>
      <c r="E1767" t="s">
        <v>104</v>
      </c>
      <c r="F1767" t="s">
        <v>102</v>
      </c>
      <c r="G1767">
        <v>2</v>
      </c>
      <c r="H1767">
        <v>2E+20</v>
      </c>
      <c r="I1767">
        <v>2</v>
      </c>
      <c r="J1767">
        <v>2</v>
      </c>
      <c r="K1767">
        <v>2</v>
      </c>
      <c r="L1767">
        <v>0</v>
      </c>
      <c r="M1767" s="5" t="str">
        <f>ContinuousStatsTable[[#This Row],[ProjectName]]&amp;ContinuousStatsTable[[#This Row],[Name]]&amp;ContinuousStatsTable[[#This Row],[Type]]&amp;ContinuousStatsTable[[#This Row],[Source]]</f>
        <v>Drone ProjectPaintBooth_ColorNumber ScheduledResource</v>
      </c>
      <c r="N1767" s="5" cm="1">
        <f t="array" ref="N1767">MAX(IF((ProjectInfoTable[ProjectName]=ContinuousStatsTable[[#This Row],[ProjectName]]),(ProjectInfoTable[ProjectName]=ContinuousStatsTable[[#This Row],[ProjectName]])*ProjectInfoTable[NumberOfReplications]))</f>
        <v>40</v>
      </c>
      <c r="O1767" s="5" cm="1">
        <f t="array" ref="O1767">IFERROR(AVERAGE(IF((ContinuousStatsTable[GroupByKey]=ContinuousStatsTable[[#This Row],[GroupByKey]]),(ContinuousStatsTable[GroupByKey]=ContinuousStatsTable[[#This Row],[GroupByKey]])*ContinuousStatsTable[Average])),0)</f>
        <v>2</v>
      </c>
      <c r="P1767" s="5" cm="1">
        <f t="array" ref="P1767">IFERROR(_xlfn.STDEV.S(IF((ContinuousStatsTable[GroupByKey]=ContinuousStatsTable[[#This Row],[GroupByKey]]),(ContinuousStatsTable[GroupByKey]=ContinuousStatsTable[[#This Row],[GroupByKey]])*ContinuousStatsTable[Average])),0)</f>
        <v>0</v>
      </c>
      <c r="Q1767" s="5" cm="1">
        <f t="array" ref="Q1767">MAX(IF((ProjectInfoTable[ProjectName]=ContinuousStatsTable[[#This Row],[ProjectName]]),(ProjectInfoTable[ProjectName]=ContinuousStatsTable[[#This Row],[ProjectName]])*ProjectInfoTable[ConfidenceInterval]))</f>
        <v>0.95</v>
      </c>
      <c r="R17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7" s="5" cm="1">
        <f t="array" ref="S1767">MIN(IF((ContinuousStatsTable[GroupByKey]=ContinuousStatsTable[[#This Row],[GroupByKey]]),(ContinuousStatsTable[GroupByKey]=ContinuousStatsTable[[#This Row],[GroupByKey]])*ContinuousStatsTable[Average]))</f>
        <v>2</v>
      </c>
      <c r="T1767" s="5" cm="1">
        <f t="array" ref="T1767">MAX(IF((ContinuousStatsTable[GroupByKey]=ContinuousStatsTable[[#This Row],[GroupByKey]]),(ContinuousStatsTable[GroupByKey]=ContinuousStatsTable[[#This Row],[GroupByKey]])*ContinuousStatsTable[Average]))</f>
        <v>2</v>
      </c>
      <c r="U1767" s="5">
        <f>IF((ContinuousStatsTable[[#This Row],[RepsRequested]]&gt;1),ContinuousStatsTable[[#This Row],[HalfWidth]],ContinuousStatsTable[[#This Row],[BatchMeansHalfWidth]])</f>
        <v>0</v>
      </c>
    </row>
    <row r="1768" spans="1:21" x14ac:dyDescent="0.35">
      <c r="A1768" t="s">
        <v>68</v>
      </c>
      <c r="B1768" t="s">
        <v>70</v>
      </c>
      <c r="C1768">
        <v>40</v>
      </c>
      <c r="D1768" t="s">
        <v>106</v>
      </c>
      <c r="E1768" t="s">
        <v>101</v>
      </c>
      <c r="F1768" t="s">
        <v>102</v>
      </c>
      <c r="G1768">
        <v>2.6424372033875002E-2</v>
      </c>
      <c r="H1768">
        <v>2E+20</v>
      </c>
      <c r="I1768">
        <v>0</v>
      </c>
      <c r="J1768">
        <v>1</v>
      </c>
      <c r="K1768">
        <v>0</v>
      </c>
      <c r="L1768">
        <v>0</v>
      </c>
      <c r="M1768" s="5" t="str">
        <f>ContinuousStatsTable[[#This Row],[ProjectName]]&amp;ContinuousStatsTable[[#This Row],[Name]]&amp;ContinuousStatsTable[[#This Row],[Type]]&amp;ContinuousStatsTable[[#This Row],[Source]]</f>
        <v>Drone ProjectPorterInstantaneous UtilizationResource</v>
      </c>
      <c r="N1768" s="5" cm="1">
        <f t="array" ref="N1768">MAX(IF((ProjectInfoTable[ProjectName]=ContinuousStatsTable[[#This Row],[ProjectName]]),(ProjectInfoTable[ProjectName]=ContinuousStatsTable[[#This Row],[ProjectName]])*ProjectInfoTable[NumberOfReplications]))</f>
        <v>40</v>
      </c>
      <c r="O1768" s="5" cm="1">
        <f t="array" ref="O1768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768" s="5" cm="1">
        <f t="array" ref="P1768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768" s="5" cm="1">
        <f t="array" ref="Q1768">MAX(IF((ProjectInfoTable[ProjectName]=ContinuousStatsTable[[#This Row],[ProjectName]]),(ProjectInfoTable[ProjectName]=ContinuousStatsTable[[#This Row],[ProjectName]])*ProjectInfoTable[ConfidenceInterval]))</f>
        <v>0.95</v>
      </c>
      <c r="R17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768" s="5" cm="1">
        <f t="array" ref="S1768">MIN(IF((ContinuousStatsTable[GroupByKey]=ContinuousStatsTable[[#This Row],[GroupByKey]]),(ContinuousStatsTable[GroupByKey]=ContinuousStatsTable[[#This Row],[GroupByKey]])*ContinuousStatsTable[Average]))</f>
        <v>1.4048189417398899E-2</v>
      </c>
      <c r="T1768" s="5" cm="1">
        <f t="array" ref="T1768">MAX(IF((ContinuousStatsTable[GroupByKey]=ContinuousStatsTable[[#This Row],[GroupByKey]]),(ContinuousStatsTable[GroupByKey]=ContinuousStatsTable[[#This Row],[GroupByKey]])*ContinuousStatsTable[Average]))</f>
        <v>4.5875370133509598E-2</v>
      </c>
      <c r="U1768" s="5">
        <f>IF((ContinuousStatsTable[[#This Row],[RepsRequested]]&gt;1),ContinuousStatsTable[[#This Row],[HalfWidth]],ContinuousStatsTable[[#This Row],[BatchMeansHalfWidth]])</f>
        <v>2.1678538559285762E-3</v>
      </c>
    </row>
    <row r="1769" spans="1:21" x14ac:dyDescent="0.35">
      <c r="A1769" t="s">
        <v>68</v>
      </c>
      <c r="B1769" t="s">
        <v>70</v>
      </c>
      <c r="C1769">
        <v>40</v>
      </c>
      <c r="D1769" t="s">
        <v>106</v>
      </c>
      <c r="E1769" t="s">
        <v>103</v>
      </c>
      <c r="F1769" t="s">
        <v>102</v>
      </c>
      <c r="G1769">
        <v>2.6424372033875002E-2</v>
      </c>
      <c r="H1769">
        <v>2E+20</v>
      </c>
      <c r="I1769">
        <v>0</v>
      </c>
      <c r="J1769">
        <v>1</v>
      </c>
      <c r="K1769">
        <v>0</v>
      </c>
      <c r="L1769">
        <v>0</v>
      </c>
      <c r="M1769" s="5" t="str">
        <f>ContinuousStatsTable[[#This Row],[ProjectName]]&amp;ContinuousStatsTable[[#This Row],[Name]]&amp;ContinuousStatsTable[[#This Row],[Type]]&amp;ContinuousStatsTable[[#This Row],[Source]]</f>
        <v>Drone ProjectPorterNumber BusyResource</v>
      </c>
      <c r="N1769" s="5" cm="1">
        <f t="array" ref="N1769">MAX(IF((ProjectInfoTable[ProjectName]=ContinuousStatsTable[[#This Row],[ProjectName]]),(ProjectInfoTable[ProjectName]=ContinuousStatsTable[[#This Row],[ProjectName]])*ProjectInfoTable[NumberOfReplications]))</f>
        <v>40</v>
      </c>
      <c r="O1769" s="5" cm="1">
        <f t="array" ref="O1769">IFERROR(AVERAGE(IF((ContinuousStatsTable[GroupByKey]=ContinuousStatsTable[[#This Row],[GroupByKey]]),(ContinuousStatsTable[GroupByKey]=ContinuousStatsTable[[#This Row],[GroupByKey]])*ContinuousStatsTable[Average])),0)</f>
        <v>2.9190391824590895E-2</v>
      </c>
      <c r="P1769" s="5" cm="1">
        <f t="array" ref="P1769">IFERROR(_xlfn.STDEV.S(IF((ContinuousStatsTable[GroupByKey]=ContinuousStatsTable[[#This Row],[GroupByKey]]),(ContinuousStatsTable[GroupByKey]=ContinuousStatsTable[[#This Row],[GroupByKey]])*ContinuousStatsTable[Average])),0)</f>
        <v>6.7784511723503766E-3</v>
      </c>
      <c r="Q1769" s="5" cm="1">
        <f t="array" ref="Q1769">MAX(IF((ProjectInfoTable[ProjectName]=ContinuousStatsTable[[#This Row],[ProjectName]]),(ProjectInfoTable[ProjectName]=ContinuousStatsTable[[#This Row],[ProjectName]])*ProjectInfoTable[ConfidenceInterval]))</f>
        <v>0.95</v>
      </c>
      <c r="R17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2.1678538559285762E-3</v>
      </c>
      <c r="S1769" s="5" cm="1">
        <f t="array" ref="S1769">MIN(IF((ContinuousStatsTable[GroupByKey]=ContinuousStatsTable[[#This Row],[GroupByKey]]),(ContinuousStatsTable[GroupByKey]=ContinuousStatsTable[[#This Row],[GroupByKey]])*ContinuousStatsTable[Average]))</f>
        <v>1.4048189417398899E-2</v>
      </c>
      <c r="T1769" s="5" cm="1">
        <f t="array" ref="T1769">MAX(IF((ContinuousStatsTable[GroupByKey]=ContinuousStatsTable[[#This Row],[GroupByKey]]),(ContinuousStatsTable[GroupByKey]=ContinuousStatsTable[[#This Row],[GroupByKey]])*ContinuousStatsTable[Average]))</f>
        <v>4.5875370133509598E-2</v>
      </c>
      <c r="U1769" s="5">
        <f>IF((ContinuousStatsTable[[#This Row],[RepsRequested]]&gt;1),ContinuousStatsTable[[#This Row],[HalfWidth]],ContinuousStatsTable[[#This Row],[BatchMeansHalfWidth]])</f>
        <v>2.1678538559285762E-3</v>
      </c>
    </row>
    <row r="1770" spans="1:21" x14ac:dyDescent="0.35">
      <c r="A1770" t="s">
        <v>68</v>
      </c>
      <c r="B1770" t="s">
        <v>70</v>
      </c>
      <c r="C1770">
        <v>40</v>
      </c>
      <c r="D1770" t="s">
        <v>106</v>
      </c>
      <c r="E1770" t="s">
        <v>104</v>
      </c>
      <c r="F1770" t="s">
        <v>102</v>
      </c>
      <c r="G1770">
        <v>1</v>
      </c>
      <c r="H1770">
        <v>2E+20</v>
      </c>
      <c r="I1770">
        <v>1</v>
      </c>
      <c r="J1770">
        <v>1</v>
      </c>
      <c r="K1770">
        <v>1</v>
      </c>
      <c r="L1770">
        <v>0</v>
      </c>
      <c r="M1770" s="5" t="str">
        <f>ContinuousStatsTable[[#This Row],[ProjectName]]&amp;ContinuousStatsTable[[#This Row],[Name]]&amp;ContinuousStatsTable[[#This Row],[Type]]&amp;ContinuousStatsTable[[#This Row],[Source]]</f>
        <v>Drone ProjectPorterNumber ScheduledResource</v>
      </c>
      <c r="N1770" s="5" cm="1">
        <f t="array" ref="N1770">MAX(IF((ProjectInfoTable[ProjectName]=ContinuousStatsTable[[#This Row],[ProjectName]]),(ProjectInfoTable[ProjectName]=ContinuousStatsTable[[#This Row],[ProjectName]])*ProjectInfoTable[NumberOfReplications]))</f>
        <v>40</v>
      </c>
      <c r="O1770" s="5" cm="1">
        <f t="array" ref="O1770">IFERROR(AVERAGE(IF((ContinuousStatsTable[GroupByKey]=ContinuousStatsTable[[#This Row],[GroupByKey]]),(ContinuousStatsTable[GroupByKey]=ContinuousStatsTable[[#This Row],[GroupByKey]])*ContinuousStatsTable[Average])),0)</f>
        <v>1</v>
      </c>
      <c r="P1770" s="5" cm="1">
        <f t="array" ref="P1770">IFERROR(_xlfn.STDEV.S(IF((ContinuousStatsTable[GroupByKey]=ContinuousStatsTable[[#This Row],[GroupByKey]]),(ContinuousStatsTable[GroupByKey]=ContinuousStatsTable[[#This Row],[GroupByKey]])*ContinuousStatsTable[Average])),0)</f>
        <v>0</v>
      </c>
      <c r="Q1770" s="5" cm="1">
        <f t="array" ref="Q1770">MAX(IF((ProjectInfoTable[ProjectName]=ContinuousStatsTable[[#This Row],[ProjectName]]),(ProjectInfoTable[ProjectName]=ContinuousStatsTable[[#This Row],[ProjectName]])*ProjectInfoTable[ConfidenceInterval]))</f>
        <v>0.95</v>
      </c>
      <c r="R17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70" s="5" cm="1">
        <f t="array" ref="S1770">MIN(IF((ContinuousStatsTable[GroupByKey]=ContinuousStatsTable[[#This Row],[GroupByKey]]),(ContinuousStatsTable[GroupByKey]=ContinuousStatsTable[[#This Row],[GroupByKey]])*ContinuousStatsTable[Average]))</f>
        <v>1</v>
      </c>
      <c r="T1770" s="5" cm="1">
        <f t="array" ref="T1770">MAX(IF((ContinuousStatsTable[GroupByKey]=ContinuousStatsTable[[#This Row],[GroupByKey]]),(ContinuousStatsTable[GroupByKey]=ContinuousStatsTable[[#This Row],[GroupByKey]])*ContinuousStatsTable[Average]))</f>
        <v>1</v>
      </c>
      <c r="U1770" s="5">
        <f>IF((ContinuousStatsTable[[#This Row],[RepsRequested]]&gt;1),ContinuousStatsTable[[#This Row],[HalfWidth]],ContinuousStatsTable[[#This Row],[BatchMeansHalfWidth]])</f>
        <v>0</v>
      </c>
    </row>
    <row r="1771" spans="1:21" x14ac:dyDescent="0.35">
      <c r="A1771" t="s">
        <v>68</v>
      </c>
      <c r="B1771" t="s">
        <v>70</v>
      </c>
      <c r="C1771">
        <v>40</v>
      </c>
      <c r="D1771" t="s">
        <v>88</v>
      </c>
      <c r="E1771" t="s">
        <v>98</v>
      </c>
      <c r="F1771" t="s">
        <v>73</v>
      </c>
      <c r="G1771">
        <v>0</v>
      </c>
      <c r="H1771">
        <v>2E+20</v>
      </c>
      <c r="I1771">
        <v>0</v>
      </c>
      <c r="J1771">
        <v>0</v>
      </c>
      <c r="K1771">
        <v>0</v>
      </c>
      <c r="L1771">
        <v>0</v>
      </c>
      <c r="M1771" s="5" t="str">
        <f>ContinuousStatsTable[[#This Row],[ProjectName]]&amp;ContinuousStatsTable[[#This Row],[Name]]&amp;ContinuousStatsTable[[#This Row],[Type]]&amp;ContinuousStatsTable[[#This Row],[Source]]</f>
        <v>Drone ProjectPorterReturnTrip.QueueNumber WaitingQueue</v>
      </c>
      <c r="N1771" s="5" cm="1">
        <f t="array" ref="N1771">MAX(IF((ProjectInfoTable[ProjectName]=ContinuousStatsTable[[#This Row],[ProjectName]]),(ProjectInfoTable[ProjectName]=ContinuousStatsTable[[#This Row],[ProjectName]])*ProjectInfoTable[NumberOfReplications]))</f>
        <v>40</v>
      </c>
      <c r="O1771" s="5" cm="1">
        <f t="array" ref="O1771">IFERROR(AVERAGE(IF((ContinuousStatsTable[GroupByKey]=ContinuousStatsTable[[#This Row],[GroupByKey]]),(ContinuousStatsTable[GroupByKey]=ContinuousStatsTable[[#This Row],[GroupByKey]])*ContinuousStatsTable[Average])),0)</f>
        <v>0</v>
      </c>
      <c r="P1771" s="5" cm="1">
        <f t="array" ref="P1771">IFERROR(_xlfn.STDEV.S(IF((ContinuousStatsTable[GroupByKey]=ContinuousStatsTable[[#This Row],[GroupByKey]]),(ContinuousStatsTable[GroupByKey]=ContinuousStatsTable[[#This Row],[GroupByKey]])*ContinuousStatsTable[Average])),0)</f>
        <v>0</v>
      </c>
      <c r="Q1771" s="5" cm="1">
        <f t="array" ref="Q1771">MAX(IF((ProjectInfoTable[ProjectName]=ContinuousStatsTable[[#This Row],[ProjectName]]),(ProjectInfoTable[ProjectName]=ContinuousStatsTable[[#This Row],[ProjectName]])*ProjectInfoTable[ConfidenceInterval]))</f>
        <v>0.95</v>
      </c>
      <c r="R17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71" s="5" cm="1">
        <f t="array" ref="S1771">MIN(IF((ContinuousStatsTable[GroupByKey]=ContinuousStatsTable[[#This Row],[GroupByKey]]),(ContinuousStatsTable[GroupByKey]=ContinuousStatsTable[[#This Row],[GroupByKey]])*ContinuousStatsTable[Average]))</f>
        <v>0</v>
      </c>
      <c r="T1771" s="5" cm="1">
        <f t="array" ref="T1771">MAX(IF((ContinuousStatsTable[GroupByKey]=ContinuousStatsTable[[#This Row],[GroupByKey]]),(ContinuousStatsTable[GroupByKey]=ContinuousStatsTable[[#This Row],[GroupByKey]])*ContinuousStatsTable[Average]))</f>
        <v>0</v>
      </c>
      <c r="U1771" s="5">
        <f>IF((ContinuousStatsTable[[#This Row],[RepsRequested]]&gt;1),ContinuousStatsTable[[#This Row],[HalfWidth]],ContinuousStatsTable[[#This Row],[BatchMeansHalfWidth]])</f>
        <v>0</v>
      </c>
    </row>
    <row r="1772" spans="1:21" x14ac:dyDescent="0.35">
      <c r="A1772" t="s">
        <v>68</v>
      </c>
      <c r="B1772" t="s">
        <v>70</v>
      </c>
      <c r="C1772">
        <v>40</v>
      </c>
      <c r="D1772" t="s">
        <v>89</v>
      </c>
      <c r="E1772" t="s">
        <v>98</v>
      </c>
      <c r="F1772" t="s">
        <v>73</v>
      </c>
      <c r="G1772">
        <v>0.47851929509542201</v>
      </c>
      <c r="H1772">
        <v>2E+20</v>
      </c>
      <c r="I1772">
        <v>0</v>
      </c>
      <c r="J1772">
        <v>8</v>
      </c>
      <c r="K1772">
        <v>0</v>
      </c>
      <c r="L1772">
        <v>0</v>
      </c>
      <c r="M1772" s="5" t="str">
        <f>ContinuousStatsTable[[#This Row],[ProjectName]]&amp;ContinuousStatsTable[[#This Row],[Name]]&amp;ContinuousStatsTable[[#This Row],[Type]]&amp;ContinuousStatsTable[[#This Row],[Source]]</f>
        <v>Drone ProjectRecycle.QueueNumber WaitingQueue</v>
      </c>
      <c r="N1772" s="5" cm="1">
        <f t="array" ref="N1772">MAX(IF((ProjectInfoTable[ProjectName]=ContinuousStatsTable[[#This Row],[ProjectName]]),(ProjectInfoTable[ProjectName]=ContinuousStatsTable[[#This Row],[ProjectName]])*ProjectInfoTable[NumberOfReplications]))</f>
        <v>40</v>
      </c>
      <c r="O1772" s="5" cm="1">
        <f t="array" ref="O1772">IFERROR(AVERAGE(IF((ContinuousStatsTable[GroupByKey]=ContinuousStatsTable[[#This Row],[GroupByKey]]),(ContinuousStatsTable[GroupByKey]=ContinuousStatsTable[[#This Row],[GroupByKey]])*ContinuousStatsTable[Average])),0)</f>
        <v>0.50765487685731858</v>
      </c>
      <c r="P1772" s="5" cm="1">
        <f t="array" ref="P1772">IFERROR(_xlfn.STDEV.S(IF((ContinuousStatsTable[GroupByKey]=ContinuousStatsTable[[#This Row],[GroupByKey]]),(ContinuousStatsTable[GroupByKey]=ContinuousStatsTable[[#This Row],[GroupByKey]])*ContinuousStatsTable[Average])),0)</f>
        <v>0.15366402277834534</v>
      </c>
      <c r="Q1772" s="5" cm="1">
        <f t="array" ref="Q1772">MAX(IF((ProjectInfoTable[ProjectName]=ContinuousStatsTable[[#This Row],[ProjectName]]),(ProjectInfoTable[ProjectName]=ContinuousStatsTable[[#This Row],[ProjectName]])*ProjectInfoTable[ConfidenceInterval]))</f>
        <v>0.95</v>
      </c>
      <c r="R17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4.9144138657566706E-2</v>
      </c>
      <c r="S1772" s="5" cm="1">
        <f t="array" ref="S1772">MIN(IF((ContinuousStatsTable[GroupByKey]=ContinuousStatsTable[[#This Row],[GroupByKey]]),(ContinuousStatsTable[GroupByKey]=ContinuousStatsTable[[#This Row],[GroupByKey]])*ContinuousStatsTable[Average]))</f>
        <v>0.204887090690615</v>
      </c>
      <c r="T1772" s="5" cm="1">
        <f t="array" ref="T1772">MAX(IF((ContinuousStatsTable[GroupByKey]=ContinuousStatsTable[[#This Row],[GroupByKey]]),(ContinuousStatsTable[GroupByKey]=ContinuousStatsTable[[#This Row],[GroupByKey]])*ContinuousStatsTable[Average]))</f>
        <v>0.964264608806778</v>
      </c>
      <c r="U1772" s="5">
        <f>IF((ContinuousStatsTable[[#This Row],[RepsRequested]]&gt;1),ContinuousStatsTable[[#This Row],[HalfWidth]],ContinuousStatsTable[[#This Row],[BatchMeansHalfWidth]])</f>
        <v>4.9144138657566706E-2</v>
      </c>
    </row>
    <row r="1773" spans="1:21" x14ac:dyDescent="0.35">
      <c r="A1773" t="s">
        <v>68</v>
      </c>
      <c r="B1773" t="s">
        <v>70</v>
      </c>
      <c r="C1773">
        <v>40</v>
      </c>
      <c r="D1773" t="s">
        <v>107</v>
      </c>
      <c r="E1773" t="s">
        <v>101</v>
      </c>
      <c r="F1773" t="s">
        <v>102</v>
      </c>
      <c r="G1773">
        <v>0.12895941473123601</v>
      </c>
      <c r="H1773">
        <v>2E+20</v>
      </c>
      <c r="I1773">
        <v>0</v>
      </c>
      <c r="J1773">
        <v>1</v>
      </c>
      <c r="K1773">
        <v>0</v>
      </c>
      <c r="L1773">
        <v>0</v>
      </c>
      <c r="M1773" s="5" t="str">
        <f>ContinuousStatsTable[[#This Row],[ProjectName]]&amp;ContinuousStatsTable[[#This Row],[Name]]&amp;ContinuousStatsTable[[#This Row],[Type]]&amp;ContinuousStatsTable[[#This Row],[Source]]</f>
        <v>Drone ProjectRecycling_StaffInstantaneous UtilizationResource</v>
      </c>
      <c r="N1773" s="5" cm="1">
        <f t="array" ref="N1773">MAX(IF((ProjectInfoTable[ProjectName]=ContinuousStatsTable[[#This Row],[ProjectName]]),(ProjectInfoTable[ProjectName]=ContinuousStatsTable[[#This Row],[ProjectName]])*ProjectInfoTable[NumberOfReplications]))</f>
        <v>40</v>
      </c>
      <c r="O1773" s="5" cm="1">
        <f t="array" ref="O1773">IFERROR(AVERAGE(IF((ContinuousStatsTable[GroupByKey]=ContinuousStatsTable[[#This Row],[GroupByKey]]),(ContinuousStatsTable[GroupByKey]=ContinuousStatsTable[[#This Row],[GroupByKey]])*ContinuousStatsTable[Average])),0)</f>
        <v>0.12883579602073331</v>
      </c>
      <c r="P1773" s="5" cm="1">
        <f t="array" ref="P1773">IFERROR(_xlfn.STDEV.S(IF((ContinuousStatsTable[GroupByKey]=ContinuousStatsTable[[#This Row],[GroupByKey]]),(ContinuousStatsTable[GroupByKey]=ContinuousStatsTable[[#This Row],[GroupByKey]])*ContinuousStatsTable[Average])),0)</f>
        <v>3.923026202957465E-2</v>
      </c>
      <c r="Q1773" s="5" cm="1">
        <f t="array" ref="Q1773">MAX(IF((ProjectInfoTable[ProjectName]=ContinuousStatsTable[[#This Row],[ProjectName]]),(ProjectInfoTable[ProjectName]=ContinuousStatsTable[[#This Row],[ProjectName]])*ProjectInfoTable[ConfidenceInterval]))</f>
        <v>0.95</v>
      </c>
      <c r="R17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1.2546446473909312E-2</v>
      </c>
      <c r="S1773" s="5" cm="1">
        <f t="array" ref="S1773">MIN(IF((ContinuousStatsTable[GroupByKey]=ContinuousStatsTable[[#This Row],[GroupByKey]]),(ContinuousStatsTable[GroupByKey]=ContinuousStatsTable[[#This Row],[GroupByKey]])*ContinuousStatsTable[Average]))</f>
        <v>5.37537032568541E-2</v>
      </c>
      <c r="T1773" s="5" cm="1">
        <f t="array" ref="T1773">MAX(IF((ContinuousStatsTable[GroupByKey]=ContinuousStatsTable[[#This Row],[GroupByKey]]),(ContinuousStatsTable[GroupByKey]=ContinuousStatsTable[[#This Row],[GroupByKey]])*ContinuousStatsTable[Average]))</f>
        <v>0.25294900578934798</v>
      </c>
      <c r="U1773" s="5">
        <f>IF((ContinuousStatsTable[[#This Row],[RepsRequested]]&gt;1),ContinuousStatsTable[[#This Row],[HalfWidth]],ContinuousStatsTable[[#This Row],[BatchMeansHalfWidth]])</f>
        <v>1.2546446473909312E-2</v>
      </c>
    </row>
    <row r="1774" spans="1:21" x14ac:dyDescent="0.35">
      <c r="A1774" t="s">
        <v>68</v>
      </c>
      <c r="B1774" t="s">
        <v>70</v>
      </c>
      <c r="C1774">
        <v>40</v>
      </c>
      <c r="D1774" t="s">
        <v>107</v>
      </c>
      <c r="E1774" t="s">
        <v>103</v>
      </c>
      <c r="F1774" t="s">
        <v>102</v>
      </c>
      <c r="G1774">
        <v>0.25791882946247202</v>
      </c>
      <c r="H1774">
        <v>2E+20</v>
      </c>
      <c r="I1774">
        <v>0</v>
      </c>
      <c r="J1774">
        <v>2</v>
      </c>
      <c r="K1774">
        <v>0</v>
      </c>
      <c r="L1774">
        <v>0</v>
      </c>
      <c r="M1774" s="5" t="str">
        <f>ContinuousStatsTable[[#This Row],[ProjectName]]&amp;ContinuousStatsTable[[#This Row],[Name]]&amp;ContinuousStatsTable[[#This Row],[Type]]&amp;ContinuousStatsTable[[#This Row],[Source]]</f>
        <v>Drone ProjectRecycling_StaffNumber BusyResource</v>
      </c>
      <c r="N1774" s="5" cm="1">
        <f t="array" ref="N1774">MAX(IF((ProjectInfoTable[ProjectName]=ContinuousStatsTable[[#This Row],[ProjectName]]),(ProjectInfoTable[ProjectName]=ContinuousStatsTable[[#This Row],[ProjectName]])*ProjectInfoTable[NumberOfReplications]))</f>
        <v>40</v>
      </c>
      <c r="O1774" s="5" cm="1">
        <f t="array" ref="O1774">IFERROR(AVERAGE(IF((ContinuousStatsTable[GroupByKey]=ContinuousStatsTable[[#This Row],[GroupByKey]]),(ContinuousStatsTable[GroupByKey]=ContinuousStatsTable[[#This Row],[GroupByKey]])*ContinuousStatsTable[Average])),0)</f>
        <v>0.25767159204146667</v>
      </c>
      <c r="P1774" s="5" cm="1">
        <f t="array" ref="P1774">IFERROR(_xlfn.STDEV.S(IF((ContinuousStatsTable[GroupByKey]=ContinuousStatsTable[[#This Row],[GroupByKey]]),(ContinuousStatsTable[GroupByKey]=ContinuousStatsTable[[#This Row],[GroupByKey]])*ContinuousStatsTable[Average])),0)</f>
        <v>7.8460524059149009E-2</v>
      </c>
      <c r="Q1774" s="5" cm="1">
        <f t="array" ref="Q1774">MAX(IF((ProjectInfoTable[ProjectName]=ContinuousStatsTable[[#This Row],[ProjectName]]),(ProjectInfoTable[ProjectName]=ContinuousStatsTable[[#This Row],[ProjectName]])*ProjectInfoTable[ConfidenceInterval]))</f>
        <v>0.95</v>
      </c>
      <c r="R17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2.5092892947818527E-2</v>
      </c>
      <c r="S1774" s="5" cm="1">
        <f t="array" ref="S1774">MIN(IF((ContinuousStatsTable[GroupByKey]=ContinuousStatsTable[[#This Row],[GroupByKey]]),(ContinuousStatsTable[GroupByKey]=ContinuousStatsTable[[#This Row],[GroupByKey]])*ContinuousStatsTable[Average]))</f>
        <v>0.10750740651370801</v>
      </c>
      <c r="T1774" s="5" cm="1">
        <f t="array" ref="T1774">MAX(IF((ContinuousStatsTable[GroupByKey]=ContinuousStatsTable[[#This Row],[GroupByKey]]),(ContinuousStatsTable[GroupByKey]=ContinuousStatsTable[[#This Row],[GroupByKey]])*ContinuousStatsTable[Average]))</f>
        <v>0.50589801157869696</v>
      </c>
      <c r="U1774" s="5">
        <f>IF((ContinuousStatsTable[[#This Row],[RepsRequested]]&gt;1),ContinuousStatsTable[[#This Row],[HalfWidth]],ContinuousStatsTable[[#This Row],[BatchMeansHalfWidth]])</f>
        <v>2.5092892947818527E-2</v>
      </c>
    </row>
    <row r="1775" spans="1:21" x14ac:dyDescent="0.35">
      <c r="A1775" t="s">
        <v>68</v>
      </c>
      <c r="B1775" t="s">
        <v>70</v>
      </c>
      <c r="C1775">
        <v>40</v>
      </c>
      <c r="D1775" t="s">
        <v>107</v>
      </c>
      <c r="E1775" t="s">
        <v>104</v>
      </c>
      <c r="F1775" t="s">
        <v>102</v>
      </c>
      <c r="G1775">
        <v>2</v>
      </c>
      <c r="H1775">
        <v>2E+20</v>
      </c>
      <c r="I1775">
        <v>2</v>
      </c>
      <c r="J1775">
        <v>2</v>
      </c>
      <c r="K1775">
        <v>2</v>
      </c>
      <c r="L1775">
        <v>0</v>
      </c>
      <c r="M1775" s="5" t="str">
        <f>ContinuousStatsTable[[#This Row],[ProjectName]]&amp;ContinuousStatsTable[[#This Row],[Name]]&amp;ContinuousStatsTable[[#This Row],[Type]]&amp;ContinuousStatsTable[[#This Row],[Source]]</f>
        <v>Drone ProjectRecycling_StaffNumber ScheduledResource</v>
      </c>
      <c r="N1775" s="5" cm="1">
        <f t="array" ref="N1775">MAX(IF((ProjectInfoTable[ProjectName]=ContinuousStatsTable[[#This Row],[ProjectName]]),(ProjectInfoTable[ProjectName]=ContinuousStatsTable[[#This Row],[ProjectName]])*ProjectInfoTable[NumberOfReplications]))</f>
        <v>40</v>
      </c>
      <c r="O1775" s="5" cm="1">
        <f t="array" ref="O1775">IFERROR(AVERAGE(IF((ContinuousStatsTable[GroupByKey]=ContinuousStatsTable[[#This Row],[GroupByKey]]),(ContinuousStatsTable[GroupByKey]=ContinuousStatsTable[[#This Row],[GroupByKey]])*ContinuousStatsTable[Average])),0)</f>
        <v>2</v>
      </c>
      <c r="P1775" s="5" cm="1">
        <f t="array" ref="P1775">IFERROR(_xlfn.STDEV.S(IF((ContinuousStatsTable[GroupByKey]=ContinuousStatsTable[[#This Row],[GroupByKey]]),(ContinuousStatsTable[GroupByKey]=ContinuousStatsTable[[#This Row],[GroupByKey]])*ContinuousStatsTable[Average])),0)</f>
        <v>0</v>
      </c>
      <c r="Q1775" s="5" cm="1">
        <f t="array" ref="Q1775">MAX(IF((ProjectInfoTable[ProjectName]=ContinuousStatsTable[[#This Row],[ProjectName]]),(ProjectInfoTable[ProjectName]=ContinuousStatsTable[[#This Row],[ProjectName]])*ProjectInfoTable[ConfidenceInterval]))</f>
        <v>0.95</v>
      </c>
      <c r="R17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75" s="5" cm="1">
        <f t="array" ref="S1775">MIN(IF((ContinuousStatsTable[GroupByKey]=ContinuousStatsTable[[#This Row],[GroupByKey]]),(ContinuousStatsTable[GroupByKey]=ContinuousStatsTable[[#This Row],[GroupByKey]])*ContinuousStatsTable[Average]))</f>
        <v>2</v>
      </c>
      <c r="T1775" s="5" cm="1">
        <f t="array" ref="T1775">MAX(IF((ContinuousStatsTable[GroupByKey]=ContinuousStatsTable[[#This Row],[GroupByKey]]),(ContinuousStatsTable[GroupByKey]=ContinuousStatsTable[[#This Row],[GroupByKey]])*ContinuousStatsTable[Average]))</f>
        <v>2</v>
      </c>
      <c r="U1775" s="5">
        <f>IF((ContinuousStatsTable[[#This Row],[RepsRequested]]&gt;1),ContinuousStatsTable[[#This Row],[HalfWidth]],ContinuousStatsTable[[#This Row],[BatchMeansHalfWidth]])</f>
        <v>0</v>
      </c>
    </row>
    <row r="1776" spans="1:21" x14ac:dyDescent="0.35">
      <c r="A1776" t="s">
        <v>68</v>
      </c>
      <c r="B1776" t="s">
        <v>70</v>
      </c>
      <c r="C1776">
        <v>40</v>
      </c>
      <c r="D1776" t="s">
        <v>90</v>
      </c>
      <c r="E1776" t="s">
        <v>98</v>
      </c>
      <c r="F1776" t="s">
        <v>73</v>
      </c>
      <c r="G1776">
        <v>3.1755151192852499E-3</v>
      </c>
      <c r="H1776">
        <v>2E+20</v>
      </c>
      <c r="I1776">
        <v>0</v>
      </c>
      <c r="J1776">
        <v>2</v>
      </c>
      <c r="K1776">
        <v>0</v>
      </c>
      <c r="L1776">
        <v>0</v>
      </c>
      <c r="M1776" s="5" t="str">
        <f>ContinuousStatsTable[[#This Row],[ProjectName]]&amp;ContinuousStatsTable[[#This Row],[Name]]&amp;ContinuousStatsTable[[#This Row],[Type]]&amp;ContinuousStatsTable[[#This Row],[Source]]</f>
        <v>Drone ProjectReevaluation.QueueNumber WaitingQueue</v>
      </c>
      <c r="N1776" s="5" cm="1">
        <f t="array" ref="N1776">MAX(IF((ProjectInfoTable[ProjectName]=ContinuousStatsTable[[#This Row],[ProjectName]]),(ProjectInfoTable[ProjectName]=ContinuousStatsTable[[#This Row],[ProjectName]])*ProjectInfoTable[NumberOfReplications]))</f>
        <v>40</v>
      </c>
      <c r="O1776" s="5" cm="1">
        <f t="array" ref="O1776">IFERROR(AVERAGE(IF((ContinuousStatsTable[GroupByKey]=ContinuousStatsTable[[#This Row],[GroupByKey]]),(ContinuousStatsTable[GroupByKey]=ContinuousStatsTable[[#This Row],[GroupByKey]])*ContinuousStatsTable[Average])),0)</f>
        <v>5.8073733737858315E-3</v>
      </c>
      <c r="P1776" s="5" cm="1">
        <f t="array" ref="P1776">IFERROR(_xlfn.STDEV.S(IF((ContinuousStatsTable[GroupByKey]=ContinuousStatsTable[[#This Row],[GroupByKey]]),(ContinuousStatsTable[GroupByKey]=ContinuousStatsTable[[#This Row],[GroupByKey]])*ContinuousStatsTable[Average])),0)</f>
        <v>9.2607468314239664E-3</v>
      </c>
      <c r="Q1776" s="5" cm="1">
        <f t="array" ref="Q1776">MAX(IF((ProjectInfoTable[ProjectName]=ContinuousStatsTable[[#This Row],[ProjectName]]),(ProjectInfoTable[ProjectName]=ContinuousStatsTable[[#This Row],[ProjectName]])*ProjectInfoTable[ConfidenceInterval]))</f>
        <v>0.95</v>
      </c>
      <c r="R17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2.9617305217409431E-3</v>
      </c>
      <c r="S1776" s="5" cm="1">
        <f t="array" ref="S1776">MIN(IF((ContinuousStatsTable[GroupByKey]=ContinuousStatsTable[[#This Row],[GroupByKey]]),(ContinuousStatsTable[GroupByKey]=ContinuousStatsTable[[#This Row],[GroupByKey]])*ContinuousStatsTable[Average]))</f>
        <v>0</v>
      </c>
      <c r="T1776" s="5" cm="1">
        <f t="array" ref="T1776">MAX(IF((ContinuousStatsTable[GroupByKey]=ContinuousStatsTable[[#This Row],[GroupByKey]]),(ContinuousStatsTable[GroupByKey]=ContinuousStatsTable[[#This Row],[GroupByKey]])*ContinuousStatsTable[Average]))</f>
        <v>3.9129347275412202E-2</v>
      </c>
      <c r="U1776" s="5">
        <f>IF((ContinuousStatsTable[[#This Row],[RepsRequested]]&gt;1),ContinuousStatsTable[[#This Row],[HalfWidth]],ContinuousStatsTable[[#This Row],[BatchMeansHalfWidth]])</f>
        <v>2.9617305217409431E-3</v>
      </c>
    </row>
    <row r="1777" spans="1:21" x14ac:dyDescent="0.35">
      <c r="A1777" t="s">
        <v>68</v>
      </c>
      <c r="B1777" t="s">
        <v>70</v>
      </c>
      <c r="C1777">
        <v>40</v>
      </c>
      <c r="D1777" t="s">
        <v>91</v>
      </c>
      <c r="E1777" t="s">
        <v>98</v>
      </c>
      <c r="F1777" t="s">
        <v>73</v>
      </c>
      <c r="G1777">
        <v>2.6191464866143498E-2</v>
      </c>
      <c r="H1777">
        <v>2E+20</v>
      </c>
      <c r="I1777">
        <v>0</v>
      </c>
      <c r="J1777">
        <v>2</v>
      </c>
      <c r="K1777">
        <v>0</v>
      </c>
      <c r="L1777">
        <v>0</v>
      </c>
      <c r="M1777" s="5" t="str">
        <f>ContinuousStatsTable[[#This Row],[ProjectName]]&amp;ContinuousStatsTable[[#This Row],[Name]]&amp;ContinuousStatsTable[[#This Row],[Type]]&amp;ContinuousStatsTable[[#This Row],[Source]]</f>
        <v>Drone ProjectReworkService.QueueNumber WaitingQueue</v>
      </c>
      <c r="N1777" s="5" cm="1">
        <f t="array" ref="N1777">MAX(IF((ProjectInfoTable[ProjectName]=ContinuousStatsTable[[#This Row],[ProjectName]]),(ProjectInfoTable[ProjectName]=ContinuousStatsTable[[#This Row],[ProjectName]])*ProjectInfoTable[NumberOfReplications]))</f>
        <v>40</v>
      </c>
      <c r="O1777" s="5" cm="1">
        <f t="array" ref="O1777">IFERROR(AVERAGE(IF((ContinuousStatsTable[GroupByKey]=ContinuousStatsTable[[#This Row],[GroupByKey]]),(ContinuousStatsTable[GroupByKey]=ContinuousStatsTable[[#This Row],[GroupByKey]])*ContinuousStatsTable[Average])),0)</f>
        <v>1.1309475627574356E-2</v>
      </c>
      <c r="P1777" s="5" cm="1">
        <f t="array" ref="P1777">IFERROR(_xlfn.STDEV.S(IF((ContinuousStatsTable[GroupByKey]=ContinuousStatsTable[[#This Row],[GroupByKey]]),(ContinuousStatsTable[GroupByKey]=ContinuousStatsTable[[#This Row],[GroupByKey]])*ContinuousStatsTable[Average])),0)</f>
        <v>1.3340219894026426E-2</v>
      </c>
      <c r="Q1777" s="5" cm="1">
        <f t="array" ref="Q1777">MAX(IF((ProjectInfoTable[ProjectName]=ContinuousStatsTable[[#This Row],[ProjectName]]),(ProjectInfoTable[ProjectName]=ContinuousStatsTable[[#This Row],[ProjectName]])*ProjectInfoTable[ConfidenceInterval]))</f>
        <v>0.95</v>
      </c>
      <c r="R17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4.266409302196481E-3</v>
      </c>
      <c r="S1777" s="5" cm="1">
        <f t="array" ref="S1777">MIN(IF((ContinuousStatsTable[GroupByKey]=ContinuousStatsTable[[#This Row],[GroupByKey]]),(ContinuousStatsTable[GroupByKey]=ContinuousStatsTable[[#This Row],[GroupByKey]])*ContinuousStatsTable[Average]))</f>
        <v>0</v>
      </c>
      <c r="T1777" s="5" cm="1">
        <f t="array" ref="T1777">MAX(IF((ContinuousStatsTable[GroupByKey]=ContinuousStatsTable[[#This Row],[GroupByKey]]),(ContinuousStatsTable[GroupByKey]=ContinuousStatsTable[[#This Row],[GroupByKey]])*ContinuousStatsTable[Average]))</f>
        <v>5.1297285883804403E-2</v>
      </c>
      <c r="U1777" s="5">
        <f>IF((ContinuousStatsTable[[#This Row],[RepsRequested]]&gt;1),ContinuousStatsTable[[#This Row],[HalfWidth]],ContinuousStatsTable[[#This Row],[BatchMeansHalfWidth]])</f>
        <v>4.266409302196481E-3</v>
      </c>
    </row>
    <row r="1778" spans="1:21" x14ac:dyDescent="0.35">
      <c r="A1778" t="s">
        <v>68</v>
      </c>
      <c r="B1778" t="s">
        <v>70</v>
      </c>
      <c r="C1778">
        <v>40</v>
      </c>
      <c r="D1778" t="s">
        <v>92</v>
      </c>
      <c r="E1778" t="s">
        <v>98</v>
      </c>
      <c r="F1778" t="s">
        <v>73</v>
      </c>
      <c r="G1778">
        <v>5.0962698433192202</v>
      </c>
      <c r="H1778">
        <v>2E+20</v>
      </c>
      <c r="I1778">
        <v>0</v>
      </c>
      <c r="J1778">
        <v>10</v>
      </c>
      <c r="K1778">
        <v>7</v>
      </c>
      <c r="L1778">
        <v>0</v>
      </c>
      <c r="M1778" s="5" t="str">
        <f>ContinuousStatsTable[[#This Row],[ProjectName]]&amp;ContinuousStatsTable[[#This Row],[Name]]&amp;ContinuousStatsTable[[#This Row],[Type]]&amp;ContinuousStatsTable[[#This Row],[Source]]</f>
        <v>Drone ProjectScrapBatch.QueueNumber WaitingQueue</v>
      </c>
      <c r="N1778" s="5" cm="1">
        <f t="array" ref="N1778">MAX(IF((ProjectInfoTable[ProjectName]=ContinuousStatsTable[[#This Row],[ProjectName]]),(ProjectInfoTable[ProjectName]=ContinuousStatsTable[[#This Row],[ProjectName]])*ProjectInfoTable[NumberOfReplications]))</f>
        <v>40</v>
      </c>
      <c r="O1778" s="5" cm="1">
        <f t="array" ref="O1778">IFERROR(AVERAGE(IF((ContinuousStatsTable[GroupByKey]=ContinuousStatsTable[[#This Row],[GroupByKey]]),(ContinuousStatsTable[GroupByKey]=ContinuousStatsTable[[#This Row],[GroupByKey]])*ContinuousStatsTable[Average])),0)</f>
        <v>4.4493358998261687</v>
      </c>
      <c r="P1778" s="5" cm="1">
        <f t="array" ref="P1778">IFERROR(_xlfn.STDEV.S(IF((ContinuousStatsTable[GroupByKey]=ContinuousStatsTable[[#This Row],[GroupByKey]]),(ContinuousStatsTable[GroupByKey]=ContinuousStatsTable[[#This Row],[GroupByKey]])*ContinuousStatsTable[Average])),0)</f>
        <v>0.70333647514413289</v>
      </c>
      <c r="Q1778" s="5" cm="1">
        <f t="array" ref="Q1778">MAX(IF((ProjectInfoTable[ProjectName]=ContinuousStatsTable[[#This Row],[ProjectName]]),(ProjectInfoTable[ProjectName]=ContinuousStatsTable[[#This Row],[ProjectName]])*ProjectInfoTable[ConfidenceInterval]))</f>
        <v>0.95</v>
      </c>
      <c r="R17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0.22493791736316851</v>
      </c>
      <c r="S1778" s="5" cm="1">
        <f t="array" ref="S1778">MIN(IF((ContinuousStatsTable[GroupByKey]=ContinuousStatsTable[[#This Row],[GroupByKey]]),(ContinuousStatsTable[GroupByKey]=ContinuousStatsTable[[#This Row],[GroupByKey]])*ContinuousStatsTable[Average]))</f>
        <v>3.0665287286053702</v>
      </c>
      <c r="T1778" s="5" cm="1">
        <f t="array" ref="T1778">MAX(IF((ContinuousStatsTable[GroupByKey]=ContinuousStatsTable[[#This Row],[GroupByKey]]),(ContinuousStatsTable[GroupByKey]=ContinuousStatsTable[[#This Row],[GroupByKey]])*ContinuousStatsTable[Average]))</f>
        <v>5.6439865641560401</v>
      </c>
      <c r="U1778" s="5">
        <f>IF((ContinuousStatsTable[[#This Row],[RepsRequested]]&gt;1),ContinuousStatsTable[[#This Row],[HalfWidth]],ContinuousStatsTable[[#This Row],[BatchMeansHalfWidth]])</f>
        <v>0.22493791736316851</v>
      </c>
    </row>
    <row r="1779" spans="1:21" x14ac:dyDescent="0.35">
      <c r="A1779" t="s">
        <v>68</v>
      </c>
      <c r="B1779" t="s">
        <v>70</v>
      </c>
      <c r="C1779">
        <v>40</v>
      </c>
      <c r="D1779" t="s">
        <v>94</v>
      </c>
      <c r="E1779" t="s">
        <v>98</v>
      </c>
      <c r="F1779" t="s">
        <v>73</v>
      </c>
      <c r="G1779">
        <v>0</v>
      </c>
      <c r="H1779">
        <v>2E+20</v>
      </c>
      <c r="I1779">
        <v>0</v>
      </c>
      <c r="J1779">
        <v>0</v>
      </c>
      <c r="K1779">
        <v>0</v>
      </c>
      <c r="L1779">
        <v>0</v>
      </c>
      <c r="M1779" s="5" t="str">
        <f>ContinuousStatsTable[[#This Row],[ProjectName]]&amp;ContinuousStatsTable[[#This Row],[Name]]&amp;ContinuousStatsTable[[#This Row],[Type]]&amp;ContinuousStatsTable[[#This Row],[Source]]</f>
        <v>Drone ProjectScrapTransport.QueueNumber WaitingQueue</v>
      </c>
      <c r="N1779" s="5" cm="1">
        <f t="array" ref="N1779">MAX(IF((ProjectInfoTable[ProjectName]=ContinuousStatsTable[[#This Row],[ProjectName]]),(ProjectInfoTable[ProjectName]=ContinuousStatsTable[[#This Row],[ProjectName]])*ProjectInfoTable[NumberOfReplications]))</f>
        <v>40</v>
      </c>
      <c r="O1779" s="5" cm="1">
        <f t="array" ref="O1779">IFERROR(AVERAGE(IF((ContinuousStatsTable[GroupByKey]=ContinuousStatsTable[[#This Row],[GroupByKey]]),(ContinuousStatsTable[GroupByKey]=ContinuousStatsTable[[#This Row],[GroupByKey]])*ContinuousStatsTable[Average])),0)</f>
        <v>0</v>
      </c>
      <c r="P1779" s="5" cm="1">
        <f t="array" ref="P1779">IFERROR(_xlfn.STDEV.S(IF((ContinuousStatsTable[GroupByKey]=ContinuousStatsTable[[#This Row],[GroupByKey]]),(ContinuousStatsTable[GroupByKey]=ContinuousStatsTable[[#This Row],[GroupByKey]])*ContinuousStatsTable[Average])),0)</f>
        <v>0</v>
      </c>
      <c r="Q1779" s="5" cm="1">
        <f t="array" ref="Q1779">MAX(IF((ProjectInfoTable[ProjectName]=ContinuousStatsTable[[#This Row],[ProjectName]]),(ProjectInfoTable[ProjectName]=ContinuousStatsTable[[#This Row],[ProjectName]])*ProjectInfoTable[ConfidenceInterval]))</f>
        <v>0.95</v>
      </c>
      <c r="R17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79" s="5" cm="1">
        <f t="array" ref="S1779">MIN(IF((ContinuousStatsTable[GroupByKey]=ContinuousStatsTable[[#This Row],[GroupByKey]]),(ContinuousStatsTable[GroupByKey]=ContinuousStatsTable[[#This Row],[GroupByKey]])*ContinuousStatsTable[Average]))</f>
        <v>0</v>
      </c>
      <c r="T1779" s="5" cm="1">
        <f t="array" ref="T1779">MAX(IF((ContinuousStatsTable[GroupByKey]=ContinuousStatsTable[[#This Row],[GroupByKey]]),(ContinuousStatsTable[GroupByKey]=ContinuousStatsTable[[#This Row],[GroupByKey]])*ContinuousStatsTable[Average]))</f>
        <v>0</v>
      </c>
      <c r="U1779" s="5">
        <f>IF((ContinuousStatsTable[[#This Row],[RepsRequested]]&gt;1),ContinuousStatsTable[[#This Row],[HalfWidth]],ContinuousStatsTable[[#This Row],[BatchMeansHalfWidth]])</f>
        <v>0</v>
      </c>
    </row>
    <row r="1780" spans="1:21" x14ac:dyDescent="0.35">
      <c r="A1780" t="s">
        <v>68</v>
      </c>
      <c r="B1780" t="s">
        <v>70</v>
      </c>
      <c r="C1780">
        <v>40</v>
      </c>
      <c r="D1780" t="s">
        <v>95</v>
      </c>
      <c r="E1780" t="s">
        <v>98</v>
      </c>
      <c r="F1780" t="s">
        <v>73</v>
      </c>
      <c r="G1780">
        <v>0.33583500187808002</v>
      </c>
      <c r="H1780">
        <v>2E+20</v>
      </c>
      <c r="I1780">
        <v>0</v>
      </c>
      <c r="J1780">
        <v>13</v>
      </c>
      <c r="K1780">
        <v>0</v>
      </c>
      <c r="L1780">
        <v>0</v>
      </c>
      <c r="M1780" s="5" t="str">
        <f>ContinuousStatsTable[[#This Row],[ProjectName]]&amp;ContinuousStatsTable[[#This Row],[Name]]&amp;ContinuousStatsTable[[#This Row],[Type]]&amp;ContinuousStatsTable[[#This Row],[Source]]</f>
        <v>Drone ProjectStandard Servicing.QueueNumber WaitingQueue</v>
      </c>
      <c r="N1780" s="5" cm="1">
        <f t="array" ref="N1780">MAX(IF((ProjectInfoTable[ProjectName]=ContinuousStatsTable[[#This Row],[ProjectName]]),(ProjectInfoTable[ProjectName]=ContinuousStatsTable[[#This Row],[ProjectName]])*ProjectInfoTable[NumberOfReplications]))</f>
        <v>40</v>
      </c>
      <c r="O1780" s="5" cm="1">
        <f t="array" ref="O1780">IFERROR(AVERAGE(IF((ContinuousStatsTable[GroupByKey]=ContinuousStatsTable[[#This Row],[GroupByKey]]),(ContinuousStatsTable[GroupByKey]=ContinuousStatsTable[[#This Row],[GroupByKey]])*ContinuousStatsTable[Average])),0)</f>
        <v>0.12613229576125853</v>
      </c>
      <c r="P1780" s="5" cm="1">
        <f t="array" ref="P1780">IFERROR(_xlfn.STDEV.S(IF((ContinuousStatsTable[GroupByKey]=ContinuousStatsTable[[#This Row],[GroupByKey]]),(ContinuousStatsTable[GroupByKey]=ContinuousStatsTable[[#This Row],[GroupByKey]])*ContinuousStatsTable[Average])),0)</f>
        <v>0.12605340609875365</v>
      </c>
      <c r="Q1780" s="5" cm="1">
        <f t="array" ref="Q1780">MAX(IF((ProjectInfoTable[ProjectName]=ContinuousStatsTable[[#This Row],[ProjectName]]),(ProjectInfoTable[ProjectName]=ContinuousStatsTable[[#This Row],[ProjectName]])*ProjectInfoTable[ConfidenceInterval]))</f>
        <v>0.95</v>
      </c>
      <c r="R17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4.0313835051106688E-2</v>
      </c>
      <c r="S1780" s="5" cm="1">
        <f t="array" ref="S1780">MIN(IF((ContinuousStatsTable[GroupByKey]=ContinuousStatsTable[[#This Row],[GroupByKey]]),(ContinuousStatsTable[GroupByKey]=ContinuousStatsTable[[#This Row],[GroupByKey]])*ContinuousStatsTable[Average]))</f>
        <v>0</v>
      </c>
      <c r="T1780" s="5" cm="1">
        <f t="array" ref="T1780">MAX(IF((ContinuousStatsTable[GroupByKey]=ContinuousStatsTable[[#This Row],[GroupByKey]]),(ContinuousStatsTable[GroupByKey]=ContinuousStatsTable[[#This Row],[GroupByKey]])*ContinuousStatsTable[Average]))</f>
        <v>0.44531135910512998</v>
      </c>
      <c r="U1780" s="5">
        <f>IF((ContinuousStatsTable[[#This Row],[RepsRequested]]&gt;1),ContinuousStatsTable[[#This Row],[HalfWidth]],ContinuousStatsTable[[#This Row],[BatchMeansHalfWidth]])</f>
        <v>4.0313835051106688E-2</v>
      </c>
    </row>
    <row r="1781" spans="1:21" x14ac:dyDescent="0.35">
      <c r="A1781" t="s">
        <v>68</v>
      </c>
      <c r="B1781" t="s">
        <v>70</v>
      </c>
      <c r="C1781">
        <v>40</v>
      </c>
      <c r="D1781" t="s">
        <v>108</v>
      </c>
      <c r="E1781" t="s">
        <v>101</v>
      </c>
      <c r="F1781" t="s">
        <v>102</v>
      </c>
      <c r="G1781">
        <v>0</v>
      </c>
      <c r="H1781">
        <v>2E+20</v>
      </c>
      <c r="I1781">
        <v>0</v>
      </c>
      <c r="J1781">
        <v>0</v>
      </c>
      <c r="K1781">
        <v>0</v>
      </c>
      <c r="L1781">
        <v>0</v>
      </c>
      <c r="M1781" s="5" t="str">
        <f>ContinuousStatsTable[[#This Row],[ProjectName]]&amp;ContinuousStatsTable[[#This Row],[Name]]&amp;ContinuousStatsTable[[#This Row],[Type]]&amp;ContinuousStatsTable[[#This Row],[Source]]</f>
        <v>Drone ProjectTech1Instantaneous UtilizationResource</v>
      </c>
      <c r="N1781" s="5" cm="1">
        <f t="array" ref="N1781">MAX(IF((ProjectInfoTable[ProjectName]=ContinuousStatsTable[[#This Row],[ProjectName]]),(ProjectInfoTable[ProjectName]=ContinuousStatsTable[[#This Row],[ProjectName]])*ProjectInfoTable[NumberOfReplications]))</f>
        <v>40</v>
      </c>
      <c r="O1781" s="5" cm="1">
        <f t="array" ref="O1781">IFERROR(AVERAGE(IF((ContinuousStatsTable[GroupByKey]=ContinuousStatsTable[[#This Row],[GroupByKey]]),(ContinuousStatsTable[GroupByKey]=ContinuousStatsTable[[#This Row],[GroupByKey]])*ContinuousStatsTable[Average])),0)</f>
        <v>0</v>
      </c>
      <c r="P1781" s="5" cm="1">
        <f t="array" ref="P1781">IFERROR(_xlfn.STDEV.S(IF((ContinuousStatsTable[GroupByKey]=ContinuousStatsTable[[#This Row],[GroupByKey]]),(ContinuousStatsTable[GroupByKey]=ContinuousStatsTable[[#This Row],[GroupByKey]])*ContinuousStatsTable[Average])),0)</f>
        <v>0</v>
      </c>
      <c r="Q1781" s="5" cm="1">
        <f t="array" ref="Q1781">MAX(IF((ProjectInfoTable[ProjectName]=ContinuousStatsTable[[#This Row],[ProjectName]]),(ProjectInfoTable[ProjectName]=ContinuousStatsTable[[#This Row],[ProjectName]])*ProjectInfoTable[ConfidenceInterval]))</f>
        <v>0.95</v>
      </c>
      <c r="R17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1" s="5" cm="1">
        <f t="array" ref="S1781">MIN(IF((ContinuousStatsTable[GroupByKey]=ContinuousStatsTable[[#This Row],[GroupByKey]]),(ContinuousStatsTable[GroupByKey]=ContinuousStatsTable[[#This Row],[GroupByKey]])*ContinuousStatsTable[Average]))</f>
        <v>0</v>
      </c>
      <c r="T1781" s="5" cm="1">
        <f t="array" ref="T1781">MAX(IF((ContinuousStatsTable[GroupByKey]=ContinuousStatsTable[[#This Row],[GroupByKey]]),(ContinuousStatsTable[GroupByKey]=ContinuousStatsTable[[#This Row],[GroupByKey]])*ContinuousStatsTable[Average]))</f>
        <v>0</v>
      </c>
      <c r="U1781" s="5">
        <f>IF((ContinuousStatsTable[[#This Row],[RepsRequested]]&gt;1),ContinuousStatsTable[[#This Row],[HalfWidth]],ContinuousStatsTable[[#This Row],[BatchMeansHalfWidth]])</f>
        <v>0</v>
      </c>
    </row>
    <row r="1782" spans="1:21" x14ac:dyDescent="0.35">
      <c r="A1782" t="s">
        <v>68</v>
      </c>
      <c r="B1782" t="s">
        <v>70</v>
      </c>
      <c r="C1782">
        <v>40</v>
      </c>
      <c r="D1782" t="s">
        <v>108</v>
      </c>
      <c r="E1782" t="s">
        <v>103</v>
      </c>
      <c r="F1782" t="s">
        <v>102</v>
      </c>
      <c r="G1782">
        <v>0</v>
      </c>
      <c r="H1782">
        <v>2E+20</v>
      </c>
      <c r="I1782">
        <v>0</v>
      </c>
      <c r="J1782">
        <v>0</v>
      </c>
      <c r="K1782">
        <v>0</v>
      </c>
      <c r="L1782">
        <v>0</v>
      </c>
      <c r="M1782" s="5" t="str">
        <f>ContinuousStatsTable[[#This Row],[ProjectName]]&amp;ContinuousStatsTable[[#This Row],[Name]]&amp;ContinuousStatsTable[[#This Row],[Type]]&amp;ContinuousStatsTable[[#This Row],[Source]]</f>
        <v>Drone ProjectTech1Number BusyResource</v>
      </c>
      <c r="N1782" s="5" cm="1">
        <f t="array" ref="N1782">MAX(IF((ProjectInfoTable[ProjectName]=ContinuousStatsTable[[#This Row],[ProjectName]]),(ProjectInfoTable[ProjectName]=ContinuousStatsTable[[#This Row],[ProjectName]])*ProjectInfoTable[NumberOfReplications]))</f>
        <v>40</v>
      </c>
      <c r="O1782" s="5" cm="1">
        <f t="array" ref="O1782">IFERROR(AVERAGE(IF((ContinuousStatsTable[GroupByKey]=ContinuousStatsTable[[#This Row],[GroupByKey]]),(ContinuousStatsTable[GroupByKey]=ContinuousStatsTable[[#This Row],[GroupByKey]])*ContinuousStatsTable[Average])),0)</f>
        <v>0</v>
      </c>
      <c r="P1782" s="5" cm="1">
        <f t="array" ref="P1782">IFERROR(_xlfn.STDEV.S(IF((ContinuousStatsTable[GroupByKey]=ContinuousStatsTable[[#This Row],[GroupByKey]]),(ContinuousStatsTable[GroupByKey]=ContinuousStatsTable[[#This Row],[GroupByKey]])*ContinuousStatsTable[Average])),0)</f>
        <v>0</v>
      </c>
      <c r="Q1782" s="5" cm="1">
        <f t="array" ref="Q1782">MAX(IF((ProjectInfoTable[ProjectName]=ContinuousStatsTable[[#This Row],[ProjectName]]),(ProjectInfoTable[ProjectName]=ContinuousStatsTable[[#This Row],[ProjectName]])*ProjectInfoTable[ConfidenceInterval]))</f>
        <v>0.95</v>
      </c>
      <c r="R17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2" s="5" cm="1">
        <f t="array" ref="S1782">MIN(IF((ContinuousStatsTable[GroupByKey]=ContinuousStatsTable[[#This Row],[GroupByKey]]),(ContinuousStatsTable[GroupByKey]=ContinuousStatsTable[[#This Row],[GroupByKey]])*ContinuousStatsTable[Average]))</f>
        <v>0</v>
      </c>
      <c r="T1782" s="5" cm="1">
        <f t="array" ref="T1782">MAX(IF((ContinuousStatsTable[GroupByKey]=ContinuousStatsTable[[#This Row],[GroupByKey]]),(ContinuousStatsTable[GroupByKey]=ContinuousStatsTable[[#This Row],[GroupByKey]])*ContinuousStatsTable[Average]))</f>
        <v>0</v>
      </c>
      <c r="U1782" s="5">
        <f>IF((ContinuousStatsTable[[#This Row],[RepsRequested]]&gt;1),ContinuousStatsTable[[#This Row],[HalfWidth]],ContinuousStatsTable[[#This Row],[BatchMeansHalfWidth]])</f>
        <v>0</v>
      </c>
    </row>
    <row r="1783" spans="1:21" x14ac:dyDescent="0.35">
      <c r="A1783" t="s">
        <v>68</v>
      </c>
      <c r="B1783" t="s">
        <v>70</v>
      </c>
      <c r="C1783">
        <v>40</v>
      </c>
      <c r="D1783" t="s">
        <v>108</v>
      </c>
      <c r="E1783" t="s">
        <v>104</v>
      </c>
      <c r="F1783" t="s">
        <v>102</v>
      </c>
      <c r="G1783">
        <v>1</v>
      </c>
      <c r="H1783">
        <v>2E+20</v>
      </c>
      <c r="I1783">
        <v>1</v>
      </c>
      <c r="J1783">
        <v>1</v>
      </c>
      <c r="K1783">
        <v>1</v>
      </c>
      <c r="L1783">
        <v>0</v>
      </c>
      <c r="M1783" s="5" t="str">
        <f>ContinuousStatsTable[[#This Row],[ProjectName]]&amp;ContinuousStatsTable[[#This Row],[Name]]&amp;ContinuousStatsTable[[#This Row],[Type]]&amp;ContinuousStatsTable[[#This Row],[Source]]</f>
        <v>Drone ProjectTech1Number ScheduledResource</v>
      </c>
      <c r="N1783" s="5" cm="1">
        <f t="array" ref="N1783">MAX(IF((ProjectInfoTable[ProjectName]=ContinuousStatsTable[[#This Row],[ProjectName]]),(ProjectInfoTable[ProjectName]=ContinuousStatsTable[[#This Row],[ProjectName]])*ProjectInfoTable[NumberOfReplications]))</f>
        <v>40</v>
      </c>
      <c r="O1783" s="5" cm="1">
        <f t="array" ref="O1783">IFERROR(AVERAGE(IF((ContinuousStatsTable[GroupByKey]=ContinuousStatsTable[[#This Row],[GroupByKey]]),(ContinuousStatsTable[GroupByKey]=ContinuousStatsTable[[#This Row],[GroupByKey]])*ContinuousStatsTable[Average])),0)</f>
        <v>1</v>
      </c>
      <c r="P1783" s="5" cm="1">
        <f t="array" ref="P1783">IFERROR(_xlfn.STDEV.S(IF((ContinuousStatsTable[GroupByKey]=ContinuousStatsTable[[#This Row],[GroupByKey]]),(ContinuousStatsTable[GroupByKey]=ContinuousStatsTable[[#This Row],[GroupByKey]])*ContinuousStatsTable[Average])),0)</f>
        <v>0</v>
      </c>
      <c r="Q1783" s="5" cm="1">
        <f t="array" ref="Q1783">MAX(IF((ProjectInfoTable[ProjectName]=ContinuousStatsTable[[#This Row],[ProjectName]]),(ProjectInfoTable[ProjectName]=ContinuousStatsTable[[#This Row],[ProjectName]])*ProjectInfoTable[ConfidenceInterval]))</f>
        <v>0.95</v>
      </c>
      <c r="R17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3" s="5" cm="1">
        <f t="array" ref="S1783">MIN(IF((ContinuousStatsTable[GroupByKey]=ContinuousStatsTable[[#This Row],[GroupByKey]]),(ContinuousStatsTable[GroupByKey]=ContinuousStatsTable[[#This Row],[GroupByKey]])*ContinuousStatsTable[Average]))</f>
        <v>1</v>
      </c>
      <c r="T1783" s="5" cm="1">
        <f t="array" ref="T1783">MAX(IF((ContinuousStatsTable[GroupByKey]=ContinuousStatsTable[[#This Row],[GroupByKey]]),(ContinuousStatsTable[GroupByKey]=ContinuousStatsTable[[#This Row],[GroupByKey]])*ContinuousStatsTable[Average]))</f>
        <v>1</v>
      </c>
      <c r="U1783" s="5">
        <f>IF((ContinuousStatsTable[[#This Row],[RepsRequested]]&gt;1),ContinuousStatsTable[[#This Row],[HalfWidth]],ContinuousStatsTable[[#This Row],[BatchMeansHalfWidth]])</f>
        <v>0</v>
      </c>
    </row>
    <row r="1784" spans="1:21" x14ac:dyDescent="0.35">
      <c r="A1784" t="s">
        <v>68</v>
      </c>
      <c r="B1784" t="s">
        <v>70</v>
      </c>
      <c r="C1784">
        <v>40</v>
      </c>
      <c r="D1784" t="s">
        <v>109</v>
      </c>
      <c r="E1784" t="s">
        <v>101</v>
      </c>
      <c r="F1784" t="s">
        <v>102</v>
      </c>
      <c r="G1784">
        <v>0</v>
      </c>
      <c r="H1784">
        <v>2E+20</v>
      </c>
      <c r="I1784">
        <v>0</v>
      </c>
      <c r="J1784">
        <v>0</v>
      </c>
      <c r="K1784">
        <v>0</v>
      </c>
      <c r="L1784">
        <v>0</v>
      </c>
      <c r="M1784" s="5" t="str">
        <f>ContinuousStatsTable[[#This Row],[ProjectName]]&amp;ContinuousStatsTable[[#This Row],[Name]]&amp;ContinuousStatsTable[[#This Row],[Type]]&amp;ContinuousStatsTable[[#This Row],[Source]]</f>
        <v>Drone ProjectTech2Instantaneous UtilizationResource</v>
      </c>
      <c r="N1784" s="5" cm="1">
        <f t="array" ref="N1784">MAX(IF((ProjectInfoTable[ProjectName]=ContinuousStatsTable[[#This Row],[ProjectName]]),(ProjectInfoTable[ProjectName]=ContinuousStatsTable[[#This Row],[ProjectName]])*ProjectInfoTable[NumberOfReplications]))</f>
        <v>40</v>
      </c>
      <c r="O1784" s="5" cm="1">
        <f t="array" ref="O1784">IFERROR(AVERAGE(IF((ContinuousStatsTable[GroupByKey]=ContinuousStatsTable[[#This Row],[GroupByKey]]),(ContinuousStatsTable[GroupByKey]=ContinuousStatsTable[[#This Row],[GroupByKey]])*ContinuousStatsTable[Average])),0)</f>
        <v>0</v>
      </c>
      <c r="P1784" s="5" cm="1">
        <f t="array" ref="P1784">IFERROR(_xlfn.STDEV.S(IF((ContinuousStatsTable[GroupByKey]=ContinuousStatsTable[[#This Row],[GroupByKey]]),(ContinuousStatsTable[GroupByKey]=ContinuousStatsTable[[#This Row],[GroupByKey]])*ContinuousStatsTable[Average])),0)</f>
        <v>0</v>
      </c>
      <c r="Q1784" s="5" cm="1">
        <f t="array" ref="Q1784">MAX(IF((ProjectInfoTable[ProjectName]=ContinuousStatsTable[[#This Row],[ProjectName]]),(ProjectInfoTable[ProjectName]=ContinuousStatsTable[[#This Row],[ProjectName]])*ProjectInfoTable[ConfidenceInterval]))</f>
        <v>0.95</v>
      </c>
      <c r="R17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4" s="5" cm="1">
        <f t="array" ref="S1784">MIN(IF((ContinuousStatsTable[GroupByKey]=ContinuousStatsTable[[#This Row],[GroupByKey]]),(ContinuousStatsTable[GroupByKey]=ContinuousStatsTable[[#This Row],[GroupByKey]])*ContinuousStatsTable[Average]))</f>
        <v>0</v>
      </c>
      <c r="T1784" s="5" cm="1">
        <f t="array" ref="T1784">MAX(IF((ContinuousStatsTable[GroupByKey]=ContinuousStatsTable[[#This Row],[GroupByKey]]),(ContinuousStatsTable[GroupByKey]=ContinuousStatsTable[[#This Row],[GroupByKey]])*ContinuousStatsTable[Average]))</f>
        <v>0</v>
      </c>
      <c r="U1784" s="5">
        <f>IF((ContinuousStatsTable[[#This Row],[RepsRequested]]&gt;1),ContinuousStatsTable[[#This Row],[HalfWidth]],ContinuousStatsTable[[#This Row],[BatchMeansHalfWidth]])</f>
        <v>0</v>
      </c>
    </row>
    <row r="1785" spans="1:21" x14ac:dyDescent="0.35">
      <c r="A1785" t="s">
        <v>68</v>
      </c>
      <c r="B1785" t="s">
        <v>70</v>
      </c>
      <c r="C1785">
        <v>40</v>
      </c>
      <c r="D1785" t="s">
        <v>109</v>
      </c>
      <c r="E1785" t="s">
        <v>103</v>
      </c>
      <c r="F1785" t="s">
        <v>102</v>
      </c>
      <c r="G1785">
        <v>0</v>
      </c>
      <c r="H1785">
        <v>2E+20</v>
      </c>
      <c r="I1785">
        <v>0</v>
      </c>
      <c r="J1785">
        <v>0</v>
      </c>
      <c r="K1785">
        <v>0</v>
      </c>
      <c r="L1785">
        <v>0</v>
      </c>
      <c r="M1785" s="5" t="str">
        <f>ContinuousStatsTable[[#This Row],[ProjectName]]&amp;ContinuousStatsTable[[#This Row],[Name]]&amp;ContinuousStatsTable[[#This Row],[Type]]&amp;ContinuousStatsTable[[#This Row],[Source]]</f>
        <v>Drone ProjectTech2Number BusyResource</v>
      </c>
      <c r="N1785" s="5" cm="1">
        <f t="array" ref="N1785">MAX(IF((ProjectInfoTable[ProjectName]=ContinuousStatsTable[[#This Row],[ProjectName]]),(ProjectInfoTable[ProjectName]=ContinuousStatsTable[[#This Row],[ProjectName]])*ProjectInfoTable[NumberOfReplications]))</f>
        <v>40</v>
      </c>
      <c r="O1785" s="5" cm="1">
        <f t="array" ref="O1785">IFERROR(AVERAGE(IF((ContinuousStatsTable[GroupByKey]=ContinuousStatsTable[[#This Row],[GroupByKey]]),(ContinuousStatsTable[GroupByKey]=ContinuousStatsTable[[#This Row],[GroupByKey]])*ContinuousStatsTable[Average])),0)</f>
        <v>0</v>
      </c>
      <c r="P1785" s="5" cm="1">
        <f t="array" ref="P1785">IFERROR(_xlfn.STDEV.S(IF((ContinuousStatsTable[GroupByKey]=ContinuousStatsTable[[#This Row],[GroupByKey]]),(ContinuousStatsTable[GroupByKey]=ContinuousStatsTable[[#This Row],[GroupByKey]])*ContinuousStatsTable[Average])),0)</f>
        <v>0</v>
      </c>
      <c r="Q1785" s="5" cm="1">
        <f t="array" ref="Q1785">MAX(IF((ProjectInfoTable[ProjectName]=ContinuousStatsTable[[#This Row],[ProjectName]]),(ProjectInfoTable[ProjectName]=ContinuousStatsTable[[#This Row],[ProjectName]])*ProjectInfoTable[ConfidenceInterval]))</f>
        <v>0.95</v>
      </c>
      <c r="R17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5" s="5" cm="1">
        <f t="array" ref="S1785">MIN(IF((ContinuousStatsTable[GroupByKey]=ContinuousStatsTable[[#This Row],[GroupByKey]]),(ContinuousStatsTable[GroupByKey]=ContinuousStatsTable[[#This Row],[GroupByKey]])*ContinuousStatsTable[Average]))</f>
        <v>0</v>
      </c>
      <c r="T1785" s="5" cm="1">
        <f t="array" ref="T1785">MAX(IF((ContinuousStatsTable[GroupByKey]=ContinuousStatsTable[[#This Row],[GroupByKey]]),(ContinuousStatsTable[GroupByKey]=ContinuousStatsTable[[#This Row],[GroupByKey]])*ContinuousStatsTable[Average]))</f>
        <v>0</v>
      </c>
      <c r="U1785" s="5">
        <f>IF((ContinuousStatsTable[[#This Row],[RepsRequested]]&gt;1),ContinuousStatsTable[[#This Row],[HalfWidth]],ContinuousStatsTable[[#This Row],[BatchMeansHalfWidth]])</f>
        <v>0</v>
      </c>
    </row>
    <row r="1786" spans="1:21" x14ac:dyDescent="0.35">
      <c r="A1786" t="s">
        <v>68</v>
      </c>
      <c r="B1786" t="s">
        <v>70</v>
      </c>
      <c r="C1786">
        <v>40</v>
      </c>
      <c r="D1786" t="s">
        <v>109</v>
      </c>
      <c r="E1786" t="s">
        <v>104</v>
      </c>
      <c r="F1786" t="s">
        <v>102</v>
      </c>
      <c r="G1786">
        <v>1</v>
      </c>
      <c r="H1786">
        <v>2E+20</v>
      </c>
      <c r="I1786">
        <v>1</v>
      </c>
      <c r="J1786">
        <v>1</v>
      </c>
      <c r="K1786">
        <v>1</v>
      </c>
      <c r="L1786">
        <v>0</v>
      </c>
      <c r="M1786" s="5" t="str">
        <f>ContinuousStatsTable[[#This Row],[ProjectName]]&amp;ContinuousStatsTable[[#This Row],[Name]]&amp;ContinuousStatsTable[[#This Row],[Type]]&amp;ContinuousStatsTable[[#This Row],[Source]]</f>
        <v>Drone ProjectTech2Number ScheduledResource</v>
      </c>
      <c r="N1786" s="5" cm="1">
        <f t="array" ref="N1786">MAX(IF((ProjectInfoTable[ProjectName]=ContinuousStatsTable[[#This Row],[ProjectName]]),(ProjectInfoTable[ProjectName]=ContinuousStatsTable[[#This Row],[ProjectName]])*ProjectInfoTable[NumberOfReplications]))</f>
        <v>40</v>
      </c>
      <c r="O1786" s="5" cm="1">
        <f t="array" ref="O1786">IFERROR(AVERAGE(IF((ContinuousStatsTable[GroupByKey]=ContinuousStatsTable[[#This Row],[GroupByKey]]),(ContinuousStatsTable[GroupByKey]=ContinuousStatsTable[[#This Row],[GroupByKey]])*ContinuousStatsTable[Average])),0)</f>
        <v>1</v>
      </c>
      <c r="P1786" s="5" cm="1">
        <f t="array" ref="P1786">IFERROR(_xlfn.STDEV.S(IF((ContinuousStatsTable[GroupByKey]=ContinuousStatsTable[[#This Row],[GroupByKey]]),(ContinuousStatsTable[GroupByKey]=ContinuousStatsTable[[#This Row],[GroupByKey]])*ContinuousStatsTable[Average])),0)</f>
        <v>0</v>
      </c>
      <c r="Q1786" s="5" cm="1">
        <f t="array" ref="Q1786">MAX(IF((ProjectInfoTable[ProjectName]=ContinuousStatsTable[[#This Row],[ProjectName]]),(ProjectInfoTable[ProjectName]=ContinuousStatsTable[[#This Row],[ProjectName]])*ProjectInfoTable[ConfidenceInterval]))</f>
        <v>0.95</v>
      </c>
      <c r="R17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6" s="5" cm="1">
        <f t="array" ref="S1786">MIN(IF((ContinuousStatsTable[GroupByKey]=ContinuousStatsTable[[#This Row],[GroupByKey]]),(ContinuousStatsTable[GroupByKey]=ContinuousStatsTable[[#This Row],[GroupByKey]])*ContinuousStatsTable[Average]))</f>
        <v>1</v>
      </c>
      <c r="T1786" s="5" cm="1">
        <f t="array" ref="T1786">MAX(IF((ContinuousStatsTable[GroupByKey]=ContinuousStatsTable[[#This Row],[GroupByKey]]),(ContinuousStatsTable[GroupByKey]=ContinuousStatsTable[[#This Row],[GroupByKey]])*ContinuousStatsTable[Average]))</f>
        <v>1</v>
      </c>
      <c r="U1786" s="5">
        <f>IF((ContinuousStatsTable[[#This Row],[RepsRequested]]&gt;1),ContinuousStatsTable[[#This Row],[HalfWidth]],ContinuousStatsTable[[#This Row],[BatchMeansHalfWidth]])</f>
        <v>0</v>
      </c>
    </row>
    <row r="1787" spans="1:21" x14ac:dyDescent="0.35">
      <c r="A1787" t="s">
        <v>68</v>
      </c>
      <c r="B1787" t="s">
        <v>70</v>
      </c>
      <c r="C1787">
        <v>40</v>
      </c>
      <c r="D1787" t="s">
        <v>110</v>
      </c>
      <c r="E1787" t="s">
        <v>101</v>
      </c>
      <c r="F1787" t="s">
        <v>102</v>
      </c>
      <c r="G1787">
        <v>0</v>
      </c>
      <c r="H1787">
        <v>2E+20</v>
      </c>
      <c r="I1787">
        <v>0</v>
      </c>
      <c r="J1787">
        <v>0</v>
      </c>
      <c r="K1787">
        <v>0</v>
      </c>
      <c r="L1787">
        <v>0</v>
      </c>
      <c r="M1787" s="5" t="str">
        <f>ContinuousStatsTable[[#This Row],[ProjectName]]&amp;ContinuousStatsTable[[#This Row],[Name]]&amp;ContinuousStatsTable[[#This Row],[Type]]&amp;ContinuousStatsTable[[#This Row],[Source]]</f>
        <v>Drone ProjectTech3Instantaneous UtilizationResource</v>
      </c>
      <c r="N1787" s="5" cm="1">
        <f t="array" ref="N1787">MAX(IF((ProjectInfoTable[ProjectName]=ContinuousStatsTable[[#This Row],[ProjectName]]),(ProjectInfoTable[ProjectName]=ContinuousStatsTable[[#This Row],[ProjectName]])*ProjectInfoTable[NumberOfReplications]))</f>
        <v>40</v>
      </c>
      <c r="O1787" s="5" cm="1">
        <f t="array" ref="O1787">IFERROR(AVERAGE(IF((ContinuousStatsTable[GroupByKey]=ContinuousStatsTable[[#This Row],[GroupByKey]]),(ContinuousStatsTable[GroupByKey]=ContinuousStatsTable[[#This Row],[GroupByKey]])*ContinuousStatsTable[Average])),0)</f>
        <v>0</v>
      </c>
      <c r="P1787" s="5" cm="1">
        <f t="array" ref="P1787">IFERROR(_xlfn.STDEV.S(IF((ContinuousStatsTable[GroupByKey]=ContinuousStatsTable[[#This Row],[GroupByKey]]),(ContinuousStatsTable[GroupByKey]=ContinuousStatsTable[[#This Row],[GroupByKey]])*ContinuousStatsTable[Average])),0)</f>
        <v>0</v>
      </c>
      <c r="Q1787" s="5" cm="1">
        <f t="array" ref="Q1787">MAX(IF((ProjectInfoTable[ProjectName]=ContinuousStatsTable[[#This Row],[ProjectName]]),(ProjectInfoTable[ProjectName]=ContinuousStatsTable[[#This Row],[ProjectName]])*ProjectInfoTable[ConfidenceInterval]))</f>
        <v>0.95</v>
      </c>
      <c r="R17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7" s="5" cm="1">
        <f t="array" ref="S1787">MIN(IF((ContinuousStatsTable[GroupByKey]=ContinuousStatsTable[[#This Row],[GroupByKey]]),(ContinuousStatsTable[GroupByKey]=ContinuousStatsTable[[#This Row],[GroupByKey]])*ContinuousStatsTable[Average]))</f>
        <v>0</v>
      </c>
      <c r="T1787" s="5" cm="1">
        <f t="array" ref="T1787">MAX(IF((ContinuousStatsTable[GroupByKey]=ContinuousStatsTable[[#This Row],[GroupByKey]]),(ContinuousStatsTable[GroupByKey]=ContinuousStatsTable[[#This Row],[GroupByKey]])*ContinuousStatsTable[Average]))</f>
        <v>0</v>
      </c>
      <c r="U1787" s="5">
        <f>IF((ContinuousStatsTable[[#This Row],[RepsRequested]]&gt;1),ContinuousStatsTable[[#This Row],[HalfWidth]],ContinuousStatsTable[[#This Row],[BatchMeansHalfWidth]])</f>
        <v>0</v>
      </c>
    </row>
    <row r="1788" spans="1:21" x14ac:dyDescent="0.35">
      <c r="A1788" t="s">
        <v>68</v>
      </c>
      <c r="B1788" t="s">
        <v>70</v>
      </c>
      <c r="C1788">
        <v>40</v>
      </c>
      <c r="D1788" t="s">
        <v>110</v>
      </c>
      <c r="E1788" t="s">
        <v>103</v>
      </c>
      <c r="F1788" t="s">
        <v>102</v>
      </c>
      <c r="G1788">
        <v>0</v>
      </c>
      <c r="H1788">
        <v>2E+20</v>
      </c>
      <c r="I1788">
        <v>0</v>
      </c>
      <c r="J1788">
        <v>0</v>
      </c>
      <c r="K1788">
        <v>0</v>
      </c>
      <c r="L1788">
        <v>0</v>
      </c>
      <c r="M1788" s="5" t="str">
        <f>ContinuousStatsTable[[#This Row],[ProjectName]]&amp;ContinuousStatsTable[[#This Row],[Name]]&amp;ContinuousStatsTable[[#This Row],[Type]]&amp;ContinuousStatsTable[[#This Row],[Source]]</f>
        <v>Drone ProjectTech3Number BusyResource</v>
      </c>
      <c r="N1788" s="5" cm="1">
        <f t="array" ref="N1788">MAX(IF((ProjectInfoTable[ProjectName]=ContinuousStatsTable[[#This Row],[ProjectName]]),(ProjectInfoTable[ProjectName]=ContinuousStatsTable[[#This Row],[ProjectName]])*ProjectInfoTable[NumberOfReplications]))</f>
        <v>40</v>
      </c>
      <c r="O1788" s="5" cm="1">
        <f t="array" ref="O1788">IFERROR(AVERAGE(IF((ContinuousStatsTable[GroupByKey]=ContinuousStatsTable[[#This Row],[GroupByKey]]),(ContinuousStatsTable[GroupByKey]=ContinuousStatsTable[[#This Row],[GroupByKey]])*ContinuousStatsTable[Average])),0)</f>
        <v>0</v>
      </c>
      <c r="P1788" s="5" cm="1">
        <f t="array" ref="P1788">IFERROR(_xlfn.STDEV.S(IF((ContinuousStatsTable[GroupByKey]=ContinuousStatsTable[[#This Row],[GroupByKey]]),(ContinuousStatsTable[GroupByKey]=ContinuousStatsTable[[#This Row],[GroupByKey]])*ContinuousStatsTable[Average])),0)</f>
        <v>0</v>
      </c>
      <c r="Q1788" s="5" cm="1">
        <f t="array" ref="Q1788">MAX(IF((ProjectInfoTable[ProjectName]=ContinuousStatsTable[[#This Row],[ProjectName]]),(ProjectInfoTable[ProjectName]=ContinuousStatsTable[[#This Row],[ProjectName]])*ProjectInfoTable[ConfidenceInterval]))</f>
        <v>0.95</v>
      </c>
      <c r="R17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8" s="5" cm="1">
        <f t="array" ref="S1788">MIN(IF((ContinuousStatsTable[GroupByKey]=ContinuousStatsTable[[#This Row],[GroupByKey]]),(ContinuousStatsTable[GroupByKey]=ContinuousStatsTable[[#This Row],[GroupByKey]])*ContinuousStatsTable[Average]))</f>
        <v>0</v>
      </c>
      <c r="T1788" s="5" cm="1">
        <f t="array" ref="T1788">MAX(IF((ContinuousStatsTable[GroupByKey]=ContinuousStatsTable[[#This Row],[GroupByKey]]),(ContinuousStatsTable[GroupByKey]=ContinuousStatsTable[[#This Row],[GroupByKey]])*ContinuousStatsTable[Average]))</f>
        <v>0</v>
      </c>
      <c r="U1788" s="5">
        <f>IF((ContinuousStatsTable[[#This Row],[RepsRequested]]&gt;1),ContinuousStatsTable[[#This Row],[HalfWidth]],ContinuousStatsTable[[#This Row],[BatchMeansHalfWidth]])</f>
        <v>0</v>
      </c>
    </row>
    <row r="1789" spans="1:21" x14ac:dyDescent="0.35">
      <c r="A1789" t="s">
        <v>68</v>
      </c>
      <c r="B1789" t="s">
        <v>70</v>
      </c>
      <c r="C1789">
        <v>40</v>
      </c>
      <c r="D1789" t="s">
        <v>110</v>
      </c>
      <c r="E1789" t="s">
        <v>104</v>
      </c>
      <c r="F1789" t="s">
        <v>102</v>
      </c>
      <c r="G1789">
        <v>1</v>
      </c>
      <c r="H1789">
        <v>2E+20</v>
      </c>
      <c r="I1789">
        <v>1</v>
      </c>
      <c r="J1789">
        <v>1</v>
      </c>
      <c r="K1789">
        <v>1</v>
      </c>
      <c r="L1789">
        <v>0</v>
      </c>
      <c r="M1789" s="5" t="str">
        <f>ContinuousStatsTable[[#This Row],[ProjectName]]&amp;ContinuousStatsTable[[#This Row],[Name]]&amp;ContinuousStatsTable[[#This Row],[Type]]&amp;ContinuousStatsTable[[#This Row],[Source]]</f>
        <v>Drone ProjectTech3Number ScheduledResource</v>
      </c>
      <c r="N1789" s="5" cm="1">
        <f t="array" ref="N1789">MAX(IF((ProjectInfoTable[ProjectName]=ContinuousStatsTable[[#This Row],[ProjectName]]),(ProjectInfoTable[ProjectName]=ContinuousStatsTable[[#This Row],[ProjectName]])*ProjectInfoTable[NumberOfReplications]))</f>
        <v>40</v>
      </c>
      <c r="O1789" s="5" cm="1">
        <f t="array" ref="O1789">IFERROR(AVERAGE(IF((ContinuousStatsTable[GroupByKey]=ContinuousStatsTable[[#This Row],[GroupByKey]]),(ContinuousStatsTable[GroupByKey]=ContinuousStatsTable[[#This Row],[GroupByKey]])*ContinuousStatsTable[Average])),0)</f>
        <v>1</v>
      </c>
      <c r="P1789" s="5" cm="1">
        <f t="array" ref="P1789">IFERROR(_xlfn.STDEV.S(IF((ContinuousStatsTable[GroupByKey]=ContinuousStatsTable[[#This Row],[GroupByKey]]),(ContinuousStatsTable[GroupByKey]=ContinuousStatsTable[[#This Row],[GroupByKey]])*ContinuousStatsTable[Average])),0)</f>
        <v>0</v>
      </c>
      <c r="Q1789" s="5" cm="1">
        <f t="array" ref="Q1789">MAX(IF((ProjectInfoTable[ProjectName]=ContinuousStatsTable[[#This Row],[ProjectName]]),(ProjectInfoTable[ProjectName]=ContinuousStatsTable[[#This Row],[ProjectName]])*ProjectInfoTable[ConfidenceInterval]))</f>
        <v>0.95</v>
      </c>
      <c r="R17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9" s="5" cm="1">
        <f t="array" ref="S1789">MIN(IF((ContinuousStatsTable[GroupByKey]=ContinuousStatsTable[[#This Row],[GroupByKey]]),(ContinuousStatsTable[GroupByKey]=ContinuousStatsTable[[#This Row],[GroupByKey]])*ContinuousStatsTable[Average]))</f>
        <v>1</v>
      </c>
      <c r="T1789" s="5" cm="1">
        <f t="array" ref="T1789">MAX(IF((ContinuousStatsTable[GroupByKey]=ContinuousStatsTable[[#This Row],[GroupByKey]]),(ContinuousStatsTable[GroupByKey]=ContinuousStatsTable[[#This Row],[GroupByKey]])*ContinuousStatsTable[Average]))</f>
        <v>1</v>
      </c>
      <c r="U1789" s="5">
        <f>IF((ContinuousStatsTable[[#This Row],[RepsRequested]]&gt;1),ContinuousStatsTable[[#This Row],[HalfWidth]],ContinuousStatsTable[[#This Row],[BatchMeansHalfWidth]])</f>
        <v>0</v>
      </c>
    </row>
    <row r="1790" spans="1:21" x14ac:dyDescent="0.35">
      <c r="A1790" t="s">
        <v>68</v>
      </c>
      <c r="B1790" t="s">
        <v>70</v>
      </c>
      <c r="C1790">
        <v>40</v>
      </c>
      <c r="D1790" t="s">
        <v>111</v>
      </c>
      <c r="E1790" t="s">
        <v>101</v>
      </c>
      <c r="F1790" t="s">
        <v>102</v>
      </c>
      <c r="G1790">
        <v>0</v>
      </c>
      <c r="H1790">
        <v>2E+20</v>
      </c>
      <c r="I1790">
        <v>0</v>
      </c>
      <c r="J1790">
        <v>0</v>
      </c>
      <c r="K1790">
        <v>0</v>
      </c>
      <c r="L1790">
        <v>0</v>
      </c>
      <c r="M1790" s="5" t="str">
        <f>ContinuousStatsTable[[#This Row],[ProjectName]]&amp;ContinuousStatsTable[[#This Row],[Name]]&amp;ContinuousStatsTable[[#This Row],[Type]]&amp;ContinuousStatsTable[[#This Row],[Source]]</f>
        <v>Drone ProjectTechnicianDiagnosticsInstantaneous UtilizationResource</v>
      </c>
      <c r="N1790" s="5" cm="1">
        <f t="array" ref="N1790">MAX(IF((ProjectInfoTable[ProjectName]=ContinuousStatsTable[[#This Row],[ProjectName]]),(ProjectInfoTable[ProjectName]=ContinuousStatsTable[[#This Row],[ProjectName]])*ProjectInfoTable[NumberOfReplications]))</f>
        <v>40</v>
      </c>
      <c r="O1790" s="5" cm="1">
        <f t="array" ref="O1790">IFERROR(AVERAGE(IF((ContinuousStatsTable[GroupByKey]=ContinuousStatsTable[[#This Row],[GroupByKey]]),(ContinuousStatsTable[GroupByKey]=ContinuousStatsTable[[#This Row],[GroupByKey]])*ContinuousStatsTable[Average])),0)</f>
        <v>0</v>
      </c>
      <c r="P1790" s="5" cm="1">
        <f t="array" ref="P1790">IFERROR(_xlfn.STDEV.S(IF((ContinuousStatsTable[GroupByKey]=ContinuousStatsTable[[#This Row],[GroupByKey]]),(ContinuousStatsTable[GroupByKey]=ContinuousStatsTable[[#This Row],[GroupByKey]])*ContinuousStatsTable[Average])),0)</f>
        <v>0</v>
      </c>
      <c r="Q1790" s="5" cm="1">
        <f t="array" ref="Q1790">MAX(IF((ProjectInfoTable[ProjectName]=ContinuousStatsTable[[#This Row],[ProjectName]]),(ProjectInfoTable[ProjectName]=ContinuousStatsTable[[#This Row],[ProjectName]])*ProjectInfoTable[ConfidenceInterval]))</f>
        <v>0.95</v>
      </c>
      <c r="R17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0" s="5" cm="1">
        <f t="array" ref="S1790">MIN(IF((ContinuousStatsTable[GroupByKey]=ContinuousStatsTable[[#This Row],[GroupByKey]]),(ContinuousStatsTable[GroupByKey]=ContinuousStatsTable[[#This Row],[GroupByKey]])*ContinuousStatsTable[Average]))</f>
        <v>0</v>
      </c>
      <c r="T1790" s="5" cm="1">
        <f t="array" ref="T1790">MAX(IF((ContinuousStatsTable[GroupByKey]=ContinuousStatsTable[[#This Row],[GroupByKey]]),(ContinuousStatsTable[GroupByKey]=ContinuousStatsTable[[#This Row],[GroupByKey]])*ContinuousStatsTable[Average]))</f>
        <v>0</v>
      </c>
      <c r="U1790" s="5">
        <f>IF((ContinuousStatsTable[[#This Row],[RepsRequested]]&gt;1),ContinuousStatsTable[[#This Row],[HalfWidth]],ContinuousStatsTable[[#This Row],[BatchMeansHalfWidth]])</f>
        <v>0</v>
      </c>
    </row>
    <row r="1791" spans="1:21" x14ac:dyDescent="0.35">
      <c r="A1791" t="s">
        <v>68</v>
      </c>
      <c r="B1791" t="s">
        <v>70</v>
      </c>
      <c r="C1791">
        <v>40</v>
      </c>
      <c r="D1791" t="s">
        <v>111</v>
      </c>
      <c r="E1791" t="s">
        <v>103</v>
      </c>
      <c r="F1791" t="s">
        <v>102</v>
      </c>
      <c r="G1791">
        <v>0</v>
      </c>
      <c r="H1791">
        <v>2E+20</v>
      </c>
      <c r="I1791">
        <v>0</v>
      </c>
      <c r="J1791">
        <v>0</v>
      </c>
      <c r="K1791">
        <v>0</v>
      </c>
      <c r="L1791">
        <v>0</v>
      </c>
      <c r="M1791" s="5" t="str">
        <f>ContinuousStatsTable[[#This Row],[ProjectName]]&amp;ContinuousStatsTable[[#This Row],[Name]]&amp;ContinuousStatsTable[[#This Row],[Type]]&amp;ContinuousStatsTable[[#This Row],[Source]]</f>
        <v>Drone ProjectTechnicianDiagnosticsNumber BusyResource</v>
      </c>
      <c r="N1791" s="5" cm="1">
        <f t="array" ref="N1791">MAX(IF((ProjectInfoTable[ProjectName]=ContinuousStatsTable[[#This Row],[ProjectName]]),(ProjectInfoTable[ProjectName]=ContinuousStatsTable[[#This Row],[ProjectName]])*ProjectInfoTable[NumberOfReplications]))</f>
        <v>40</v>
      </c>
      <c r="O1791" s="5" cm="1">
        <f t="array" ref="O1791">IFERROR(AVERAGE(IF((ContinuousStatsTable[GroupByKey]=ContinuousStatsTable[[#This Row],[GroupByKey]]),(ContinuousStatsTable[GroupByKey]=ContinuousStatsTable[[#This Row],[GroupByKey]])*ContinuousStatsTable[Average])),0)</f>
        <v>0</v>
      </c>
      <c r="P1791" s="5" cm="1">
        <f t="array" ref="P1791">IFERROR(_xlfn.STDEV.S(IF((ContinuousStatsTable[GroupByKey]=ContinuousStatsTable[[#This Row],[GroupByKey]]),(ContinuousStatsTable[GroupByKey]=ContinuousStatsTable[[#This Row],[GroupByKey]])*ContinuousStatsTable[Average])),0)</f>
        <v>0</v>
      </c>
      <c r="Q1791" s="5" cm="1">
        <f t="array" ref="Q1791">MAX(IF((ProjectInfoTable[ProjectName]=ContinuousStatsTable[[#This Row],[ProjectName]]),(ProjectInfoTable[ProjectName]=ContinuousStatsTable[[#This Row],[ProjectName]])*ProjectInfoTable[ConfidenceInterval]))</f>
        <v>0.95</v>
      </c>
      <c r="R17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1" s="5" cm="1">
        <f t="array" ref="S1791">MIN(IF((ContinuousStatsTable[GroupByKey]=ContinuousStatsTable[[#This Row],[GroupByKey]]),(ContinuousStatsTable[GroupByKey]=ContinuousStatsTable[[#This Row],[GroupByKey]])*ContinuousStatsTable[Average]))</f>
        <v>0</v>
      </c>
      <c r="T1791" s="5" cm="1">
        <f t="array" ref="T1791">MAX(IF((ContinuousStatsTable[GroupByKey]=ContinuousStatsTable[[#This Row],[GroupByKey]]),(ContinuousStatsTable[GroupByKey]=ContinuousStatsTable[[#This Row],[GroupByKey]])*ContinuousStatsTable[Average]))</f>
        <v>0</v>
      </c>
      <c r="U1791" s="5">
        <f>IF((ContinuousStatsTable[[#This Row],[RepsRequested]]&gt;1),ContinuousStatsTable[[#This Row],[HalfWidth]],ContinuousStatsTable[[#This Row],[BatchMeansHalfWidth]])</f>
        <v>0</v>
      </c>
    </row>
    <row r="1792" spans="1:21" x14ac:dyDescent="0.35">
      <c r="A1792" t="s">
        <v>68</v>
      </c>
      <c r="B1792" t="s">
        <v>70</v>
      </c>
      <c r="C1792">
        <v>40</v>
      </c>
      <c r="D1792" t="s">
        <v>111</v>
      </c>
      <c r="E1792" t="s">
        <v>104</v>
      </c>
      <c r="F1792" t="s">
        <v>102</v>
      </c>
      <c r="G1792">
        <v>3</v>
      </c>
      <c r="H1792">
        <v>2E+20</v>
      </c>
      <c r="I1792">
        <v>3</v>
      </c>
      <c r="J1792">
        <v>3</v>
      </c>
      <c r="K1792">
        <v>3</v>
      </c>
      <c r="L1792">
        <v>0</v>
      </c>
      <c r="M1792" s="5" t="str">
        <f>ContinuousStatsTable[[#This Row],[ProjectName]]&amp;ContinuousStatsTable[[#This Row],[Name]]&amp;ContinuousStatsTable[[#This Row],[Type]]&amp;ContinuousStatsTable[[#This Row],[Source]]</f>
        <v>Drone ProjectTechnicianDiagnosticsNumber ScheduledResource</v>
      </c>
      <c r="N1792" s="5" cm="1">
        <f t="array" ref="N1792">MAX(IF((ProjectInfoTable[ProjectName]=ContinuousStatsTable[[#This Row],[ProjectName]]),(ProjectInfoTable[ProjectName]=ContinuousStatsTable[[#This Row],[ProjectName]])*ProjectInfoTable[NumberOfReplications]))</f>
        <v>40</v>
      </c>
      <c r="O1792" s="5" cm="1">
        <f t="array" ref="O1792">IFERROR(AVERAGE(IF((ContinuousStatsTable[GroupByKey]=ContinuousStatsTable[[#This Row],[GroupByKey]]),(ContinuousStatsTable[GroupByKey]=ContinuousStatsTable[[#This Row],[GroupByKey]])*ContinuousStatsTable[Average])),0)</f>
        <v>3</v>
      </c>
      <c r="P1792" s="5" cm="1">
        <f t="array" ref="P1792">IFERROR(_xlfn.STDEV.S(IF((ContinuousStatsTable[GroupByKey]=ContinuousStatsTable[[#This Row],[GroupByKey]]),(ContinuousStatsTable[GroupByKey]=ContinuousStatsTable[[#This Row],[GroupByKey]])*ContinuousStatsTable[Average])),0)</f>
        <v>0</v>
      </c>
      <c r="Q1792" s="5" cm="1">
        <f t="array" ref="Q1792">MAX(IF((ProjectInfoTable[ProjectName]=ContinuousStatsTable[[#This Row],[ProjectName]]),(ProjectInfoTable[ProjectName]=ContinuousStatsTable[[#This Row],[ProjectName]])*ProjectInfoTable[ConfidenceInterval]))</f>
        <v>0.95</v>
      </c>
      <c r="R17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2" s="5" cm="1">
        <f t="array" ref="S1792">MIN(IF((ContinuousStatsTable[GroupByKey]=ContinuousStatsTable[[#This Row],[GroupByKey]]),(ContinuousStatsTable[GroupByKey]=ContinuousStatsTable[[#This Row],[GroupByKey]])*ContinuousStatsTable[Average]))</f>
        <v>3</v>
      </c>
      <c r="T1792" s="5" cm="1">
        <f t="array" ref="T1792">MAX(IF((ContinuousStatsTable[GroupByKey]=ContinuousStatsTable[[#This Row],[GroupByKey]]),(ContinuousStatsTable[GroupByKey]=ContinuousStatsTable[[#This Row],[GroupByKey]])*ContinuousStatsTable[Average]))</f>
        <v>3</v>
      </c>
      <c r="U1792" s="5">
        <f>IF((ContinuousStatsTable[[#This Row],[RepsRequested]]&gt;1),ContinuousStatsTable[[#This Row],[HalfWidth]],ContinuousStatsTable[[#This Row],[BatchMeansHalfWidth]])</f>
        <v>0</v>
      </c>
    </row>
    <row r="1793" spans="1:21" x14ac:dyDescent="0.35">
      <c r="A1793" t="s">
        <v>68</v>
      </c>
      <c r="B1793" t="s">
        <v>70</v>
      </c>
      <c r="C1793">
        <v>40</v>
      </c>
      <c r="D1793" t="s">
        <v>112</v>
      </c>
      <c r="E1793" t="s">
        <v>101</v>
      </c>
      <c r="F1793" t="s">
        <v>102</v>
      </c>
      <c r="G1793">
        <v>0.13535653333584499</v>
      </c>
      <c r="H1793">
        <v>2E+20</v>
      </c>
      <c r="I1793">
        <v>0</v>
      </c>
      <c r="J1793">
        <v>1</v>
      </c>
      <c r="K1793">
        <v>4.1666666666666699E-2</v>
      </c>
      <c r="L1793">
        <v>0</v>
      </c>
      <c r="M1793" s="5" t="str">
        <f>ContinuousStatsTable[[#This Row],[ProjectName]]&amp;ContinuousStatsTable[[#This Row],[Name]]&amp;ContinuousStatsTable[[#This Row],[Type]]&amp;ContinuousStatsTable[[#This Row],[Source]]</f>
        <v>Drone ProjectTechnician_AdvancedInstantaneous UtilizationResource</v>
      </c>
      <c r="N1793" s="5" cm="1">
        <f t="array" ref="N1793">MAX(IF((ProjectInfoTable[ProjectName]=ContinuousStatsTable[[#This Row],[ProjectName]]),(ProjectInfoTable[ProjectName]=ContinuousStatsTable[[#This Row],[ProjectName]])*ProjectInfoTable[NumberOfReplications]))</f>
        <v>40</v>
      </c>
      <c r="O1793" s="5" cm="1">
        <f t="array" ref="O1793">IFERROR(AVERAGE(IF((ContinuousStatsTable[GroupByKey]=ContinuousStatsTable[[#This Row],[GroupByKey]]),(ContinuousStatsTable[GroupByKey]=ContinuousStatsTable[[#This Row],[GroupByKey]])*ContinuousStatsTable[Average])),0)</f>
        <v>0.10348851970725233</v>
      </c>
      <c r="P1793" s="5" cm="1">
        <f t="array" ref="P1793">IFERROR(_xlfn.STDEV.S(IF((ContinuousStatsTable[GroupByKey]=ContinuousStatsTable[[#This Row],[GroupByKey]]),(ContinuousStatsTable[GroupByKey]=ContinuousStatsTable[[#This Row],[GroupByKey]])*ContinuousStatsTable[Average])),0)</f>
        <v>3.0237821301827165E-2</v>
      </c>
      <c r="Q1793" s="5" cm="1">
        <f t="array" ref="Q1793">MAX(IF((ProjectInfoTable[ProjectName]=ContinuousStatsTable[[#This Row],[ProjectName]]),(ProjectInfoTable[ProjectName]=ContinuousStatsTable[[#This Row],[ProjectName]])*ProjectInfoTable[ConfidenceInterval]))</f>
        <v>0.95</v>
      </c>
      <c r="R17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9.6705244070255485E-3</v>
      </c>
      <c r="S1793" s="5" cm="1">
        <f t="array" ref="S1793">MIN(IF((ContinuousStatsTable[GroupByKey]=ContinuousStatsTable[[#This Row],[GroupByKey]]),(ContinuousStatsTable[GroupByKey]=ContinuousStatsTable[[#This Row],[GroupByKey]])*ContinuousStatsTable[Average]))</f>
        <v>2.6917362930432401E-2</v>
      </c>
      <c r="T1793" s="5" cm="1">
        <f t="array" ref="T1793">MAX(IF((ContinuousStatsTable[GroupByKey]=ContinuousStatsTable[[#This Row],[GroupByKey]]),(ContinuousStatsTable[GroupByKey]=ContinuousStatsTable[[#This Row],[GroupByKey]])*ContinuousStatsTable[Average]))</f>
        <v>0.16976135707510301</v>
      </c>
      <c r="U1793" s="5">
        <f>IF((ContinuousStatsTable[[#This Row],[RepsRequested]]&gt;1),ContinuousStatsTable[[#This Row],[HalfWidth]],ContinuousStatsTable[[#This Row],[BatchMeansHalfWidth]])</f>
        <v>9.6705244070255485E-3</v>
      </c>
    </row>
    <row r="1794" spans="1:21" x14ac:dyDescent="0.35">
      <c r="A1794" t="s">
        <v>68</v>
      </c>
      <c r="B1794" t="s">
        <v>70</v>
      </c>
      <c r="C1794">
        <v>40</v>
      </c>
      <c r="D1794" t="s">
        <v>112</v>
      </c>
      <c r="E1794" t="s">
        <v>103</v>
      </c>
      <c r="F1794" t="s">
        <v>102</v>
      </c>
      <c r="G1794">
        <v>3.4945258533150998</v>
      </c>
      <c r="H1794">
        <v>2E+20</v>
      </c>
      <c r="I1794">
        <v>0</v>
      </c>
      <c r="J1794">
        <v>24</v>
      </c>
      <c r="K1794">
        <v>2</v>
      </c>
      <c r="L1794">
        <v>0</v>
      </c>
      <c r="M1794" s="5" t="str">
        <f>ContinuousStatsTable[[#This Row],[ProjectName]]&amp;ContinuousStatsTable[[#This Row],[Name]]&amp;ContinuousStatsTable[[#This Row],[Type]]&amp;ContinuousStatsTable[[#This Row],[Source]]</f>
        <v>Drone ProjectTechnician_AdvancedNumber BusyResource</v>
      </c>
      <c r="N1794" s="5" cm="1">
        <f t="array" ref="N1794">MAX(IF((ProjectInfoTable[ProjectName]=ContinuousStatsTable[[#This Row],[ProjectName]]),(ProjectInfoTable[ProjectName]=ContinuousStatsTable[[#This Row],[ProjectName]])*ProjectInfoTable[NumberOfReplications]))</f>
        <v>40</v>
      </c>
      <c r="O1794" s="5" cm="1">
        <f t="array" ref="O1794">IFERROR(AVERAGE(IF((ContinuousStatsTable[GroupByKey]=ContinuousStatsTable[[#This Row],[GroupByKey]]),(ContinuousStatsTable[GroupByKey]=ContinuousStatsTable[[#This Row],[GroupByKey]])*ContinuousStatsTable[Average])),0)</f>
        <v>2.9609373167239834</v>
      </c>
      <c r="P1794" s="5" cm="1">
        <f t="array" ref="P1794">IFERROR(_xlfn.STDEV.S(IF((ContinuousStatsTable[GroupByKey]=ContinuousStatsTable[[#This Row],[GroupByKey]]),(ContinuousStatsTable[GroupByKey]=ContinuousStatsTable[[#This Row],[GroupByKey]])*ContinuousStatsTable[Average])),0)</f>
        <v>0.7471167499100746</v>
      </c>
      <c r="Q1794" s="5" cm="1">
        <f t="array" ref="Q1794">MAX(IF((ProjectInfoTable[ProjectName]=ContinuousStatsTable[[#This Row],[ProjectName]]),(ProjectInfoTable[ProjectName]=ContinuousStatsTable[[#This Row],[ProjectName]])*ProjectInfoTable[ConfidenceInterval]))</f>
        <v>0.95</v>
      </c>
      <c r="R17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0.23893952850585826</v>
      </c>
      <c r="S1794" s="5" cm="1">
        <f t="array" ref="S1794">MIN(IF((ContinuousStatsTable[GroupByKey]=ContinuousStatsTable[[#This Row],[GroupByKey]]),(ContinuousStatsTable[GroupByKey]=ContinuousStatsTable[[#This Row],[GroupByKey]])*ContinuousStatsTable[Average]))</f>
        <v>1.2588231451035701</v>
      </c>
      <c r="T1794" s="5" cm="1">
        <f t="array" ref="T1794">MAX(IF((ContinuousStatsTable[GroupByKey]=ContinuousStatsTable[[#This Row],[GroupByKey]]),(ContinuousStatsTable[GroupByKey]=ContinuousStatsTable[[#This Row],[GroupByKey]])*ContinuousStatsTable[Average]))</f>
        <v>4.9134925203039197</v>
      </c>
      <c r="U1794" s="5">
        <f>IF((ContinuousStatsTable[[#This Row],[RepsRequested]]&gt;1),ContinuousStatsTable[[#This Row],[HalfWidth]],ContinuousStatsTable[[#This Row],[BatchMeansHalfWidth]])</f>
        <v>0.23893952850585826</v>
      </c>
    </row>
    <row r="1795" spans="1:21" x14ac:dyDescent="0.35">
      <c r="A1795" t="s">
        <v>68</v>
      </c>
      <c r="B1795" t="s">
        <v>70</v>
      </c>
      <c r="C1795">
        <v>40</v>
      </c>
      <c r="D1795" t="s">
        <v>112</v>
      </c>
      <c r="E1795" t="s">
        <v>104</v>
      </c>
      <c r="F1795" t="s">
        <v>102</v>
      </c>
      <c r="G1795">
        <v>40.572429378157899</v>
      </c>
      <c r="H1795">
        <v>2E+20</v>
      </c>
      <c r="I1795">
        <v>0</v>
      </c>
      <c r="J1795">
        <v>48</v>
      </c>
      <c r="K1795">
        <v>48</v>
      </c>
      <c r="L1795">
        <v>0</v>
      </c>
      <c r="M1795" s="5" t="str">
        <f>ContinuousStatsTable[[#This Row],[ProjectName]]&amp;ContinuousStatsTable[[#This Row],[Name]]&amp;ContinuousStatsTable[[#This Row],[Type]]&amp;ContinuousStatsTable[[#This Row],[Source]]</f>
        <v>Drone ProjectTechnician_AdvancedNumber ScheduledResource</v>
      </c>
      <c r="N1795" s="5" cm="1">
        <f t="array" ref="N1795">MAX(IF((ProjectInfoTable[ProjectName]=ContinuousStatsTable[[#This Row],[ProjectName]]),(ProjectInfoTable[ProjectName]=ContinuousStatsTable[[#This Row],[ProjectName]])*ProjectInfoTable[NumberOfReplications]))</f>
        <v>40</v>
      </c>
      <c r="O1795" s="5" cm="1">
        <f t="array" ref="O1795">IFERROR(AVERAGE(IF((ContinuousStatsTable[GroupByKey]=ContinuousStatsTable[[#This Row],[GroupByKey]]),(ContinuousStatsTable[GroupByKey]=ContinuousStatsTable[[#This Row],[GroupByKey]])*ContinuousStatsTable[Average])),0)</f>
        <v>41.580946382069101</v>
      </c>
      <c r="P1795" s="5" cm="1">
        <f t="array" ref="P1795">IFERROR(_xlfn.STDEV.S(IF((ContinuousStatsTable[GroupByKey]=ContinuousStatsTable[[#This Row],[GroupByKey]]),(ContinuousStatsTable[GroupByKey]=ContinuousStatsTable[[#This Row],[GroupByKey]])*ContinuousStatsTable[Average])),0)</f>
        <v>1.1687245829938879</v>
      </c>
      <c r="Q1795" s="5" cm="1">
        <f t="array" ref="Q1795">MAX(IF((ProjectInfoTable[ProjectName]=ContinuousStatsTable[[#This Row],[ProjectName]]),(ProjectInfoTable[ProjectName]=ContinuousStatsTable[[#This Row],[ProjectName]])*ProjectInfoTable[ConfidenceInterval]))</f>
        <v>0.95</v>
      </c>
      <c r="R17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0.37377625497939559</v>
      </c>
      <c r="S1795" s="5" cm="1">
        <f t="array" ref="S1795">MIN(IF((ContinuousStatsTable[GroupByKey]=ContinuousStatsTable[[#This Row],[GroupByKey]]),(ContinuousStatsTable[GroupByKey]=ContinuousStatsTable[[#This Row],[GroupByKey]])*ContinuousStatsTable[Average]))</f>
        <v>39.319148936170201</v>
      </c>
      <c r="T1795" s="5" cm="1">
        <f t="array" ref="T1795">MAX(IF((ContinuousStatsTable[GroupByKey]=ContinuousStatsTable[[#This Row],[GroupByKey]]),(ContinuousStatsTable[GroupByKey]=ContinuousStatsTable[[#This Row],[GroupByKey]])*ContinuousStatsTable[Average]))</f>
        <v>43.914893617021299</v>
      </c>
      <c r="U1795" s="5">
        <f>IF((ContinuousStatsTable[[#This Row],[RepsRequested]]&gt;1),ContinuousStatsTable[[#This Row],[HalfWidth]],ContinuousStatsTable[[#This Row],[BatchMeansHalfWidth]])</f>
        <v>0.37377625497939559</v>
      </c>
    </row>
    <row r="1796" spans="1:21" x14ac:dyDescent="0.35">
      <c r="A1796" t="s">
        <v>68</v>
      </c>
      <c r="B1796" t="s">
        <v>70</v>
      </c>
      <c r="C1796">
        <v>40</v>
      </c>
      <c r="D1796" t="s">
        <v>113</v>
      </c>
      <c r="E1796" t="s">
        <v>101</v>
      </c>
      <c r="F1796" t="s">
        <v>102</v>
      </c>
      <c r="G1796">
        <v>4.3033923827946602E-2</v>
      </c>
      <c r="H1796">
        <v>1.94484854971947E-2</v>
      </c>
      <c r="I1796">
        <v>0</v>
      </c>
      <c r="J1796">
        <v>1</v>
      </c>
      <c r="K1796">
        <v>0.11111111111111099</v>
      </c>
      <c r="L1796">
        <v>0</v>
      </c>
      <c r="M1796" s="5" t="str">
        <f>ContinuousStatsTable[[#This Row],[ProjectName]]&amp;ContinuousStatsTable[[#This Row],[Name]]&amp;ContinuousStatsTable[[#This Row],[Type]]&amp;ContinuousStatsTable[[#This Row],[Source]]</f>
        <v>Drone ProjectTechnician_DiagnosticsInstantaneous UtilizationResource</v>
      </c>
      <c r="N1796" s="5" cm="1">
        <f t="array" ref="N1796">MAX(IF((ProjectInfoTable[ProjectName]=ContinuousStatsTable[[#This Row],[ProjectName]]),(ProjectInfoTable[ProjectName]=ContinuousStatsTable[[#This Row],[ProjectName]])*ProjectInfoTable[NumberOfReplications]))</f>
        <v>40</v>
      </c>
      <c r="O1796" s="5" cm="1">
        <f t="array" ref="O1796">IFERROR(AVERAGE(IF((ContinuousStatsTable[GroupByKey]=ContinuousStatsTable[[#This Row],[GroupByKey]]),(ContinuousStatsTable[GroupByKey]=ContinuousStatsTable[[#This Row],[GroupByKey]])*ContinuousStatsTable[Average])),0)</f>
        <v>3.1093371200788856E-2</v>
      </c>
      <c r="P1796" s="5" cm="1">
        <f t="array" ref="P1796">IFERROR(_xlfn.STDEV.S(IF((ContinuousStatsTable[GroupByKey]=ContinuousStatsTable[[#This Row],[GroupByKey]]),(ContinuousStatsTable[GroupByKey]=ContinuousStatsTable[[#This Row],[GroupByKey]])*ContinuousStatsTable[Average])),0)</f>
        <v>7.2698690734303278E-3</v>
      </c>
      <c r="Q1796" s="5" cm="1">
        <f t="array" ref="Q1796">MAX(IF((ProjectInfoTable[ProjectName]=ContinuousStatsTable[[#This Row],[ProjectName]]),(ProjectInfoTable[ProjectName]=ContinuousStatsTable[[#This Row],[ProjectName]])*ProjectInfoTable[ConfidenceInterval]))</f>
        <v>0.95</v>
      </c>
      <c r="R17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2.3250169252848917E-3</v>
      </c>
      <c r="S1796" s="5" cm="1">
        <f t="array" ref="S1796">MIN(IF((ContinuousStatsTable[GroupByKey]=ContinuousStatsTable[[#This Row],[GroupByKey]]),(ContinuousStatsTable[GroupByKey]=ContinuousStatsTable[[#This Row],[GroupByKey]])*ContinuousStatsTable[Average]))</f>
        <v>1.9285676078063401E-2</v>
      </c>
      <c r="T1796" s="5" cm="1">
        <f t="array" ref="T1796">MAX(IF((ContinuousStatsTable[GroupByKey]=ContinuousStatsTable[[#This Row],[GroupByKey]]),(ContinuousStatsTable[GroupByKey]=ContinuousStatsTable[[#This Row],[GroupByKey]])*ContinuousStatsTable[Average]))</f>
        <v>4.8625620211652898E-2</v>
      </c>
      <c r="U1796" s="5">
        <f>IF((ContinuousStatsTable[[#This Row],[RepsRequested]]&gt;1),ContinuousStatsTable[[#This Row],[HalfWidth]],ContinuousStatsTable[[#This Row],[BatchMeansHalfWidth]])</f>
        <v>2.3250169252848917E-3</v>
      </c>
    </row>
    <row r="1797" spans="1:21" x14ac:dyDescent="0.35">
      <c r="A1797" t="s">
        <v>68</v>
      </c>
      <c r="B1797" t="s">
        <v>70</v>
      </c>
      <c r="C1797">
        <v>40</v>
      </c>
      <c r="D1797" t="s">
        <v>113</v>
      </c>
      <c r="E1797" t="s">
        <v>103</v>
      </c>
      <c r="F1797" t="s">
        <v>102</v>
      </c>
      <c r="G1797">
        <v>1.18783344551929</v>
      </c>
      <c r="H1797">
        <v>0.38025376758956297</v>
      </c>
      <c r="I1797">
        <v>0</v>
      </c>
      <c r="J1797">
        <v>22</v>
      </c>
      <c r="K1797">
        <v>4</v>
      </c>
      <c r="L1797">
        <v>0</v>
      </c>
      <c r="M1797" s="5" t="str">
        <f>ContinuousStatsTable[[#This Row],[ProjectName]]&amp;ContinuousStatsTable[[#This Row],[Name]]&amp;ContinuousStatsTable[[#This Row],[Type]]&amp;ContinuousStatsTable[[#This Row],[Source]]</f>
        <v>Drone ProjectTechnician_DiagnosticsNumber BusyResource</v>
      </c>
      <c r="N1797" s="5" cm="1">
        <f t="array" ref="N1797">MAX(IF((ProjectInfoTable[ProjectName]=ContinuousStatsTable[[#This Row],[ProjectName]]),(ProjectInfoTable[ProjectName]=ContinuousStatsTable[[#This Row],[ProjectName]])*ProjectInfoTable[NumberOfReplications]))</f>
        <v>40</v>
      </c>
      <c r="O1797" s="5" cm="1">
        <f t="array" ref="O1797">IFERROR(AVERAGE(IF((ContinuousStatsTable[GroupByKey]=ContinuousStatsTable[[#This Row],[GroupByKey]]),(ContinuousStatsTable[GroupByKey]=ContinuousStatsTable[[#This Row],[GroupByKey]])*ContinuousStatsTable[Average])),0)</f>
        <v>0.95654888396435034</v>
      </c>
      <c r="P1797" s="5" cm="1">
        <f t="array" ref="P1797">IFERROR(_xlfn.STDEV.S(IF((ContinuousStatsTable[GroupByKey]=ContinuousStatsTable[[#This Row],[GroupByKey]]),(ContinuousStatsTable[GroupByKey]=ContinuousStatsTable[[#This Row],[GroupByKey]])*ContinuousStatsTable[Average])),0)</f>
        <v>0.19918690727812557</v>
      </c>
      <c r="Q1797" s="5" cm="1">
        <f t="array" ref="Q1797">MAX(IF((ProjectInfoTable[ProjectName]=ContinuousStatsTable[[#This Row],[ProjectName]]),(ProjectInfoTable[ProjectName]=ContinuousStatsTable[[#This Row],[ProjectName]])*ProjectInfoTable[ConfidenceInterval]))</f>
        <v>0.95</v>
      </c>
      <c r="R17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6.3703063430586918E-2</v>
      </c>
      <c r="S1797" s="5" cm="1">
        <f t="array" ref="S1797">MIN(IF((ContinuousStatsTable[GroupByKey]=ContinuousStatsTable[[#This Row],[GroupByKey]]),(ContinuousStatsTable[GroupByKey]=ContinuousStatsTable[[#This Row],[GroupByKey]])*ContinuousStatsTable[Average]))</f>
        <v>0.49501686695507002</v>
      </c>
      <c r="T1797" s="5" cm="1">
        <f t="array" ref="T1797">MAX(IF((ContinuousStatsTable[GroupByKey]=ContinuousStatsTable[[#This Row],[GroupByKey]]),(ContinuousStatsTable[GroupByKey]=ContinuousStatsTable[[#This Row],[GroupByKey]])*ContinuousStatsTable[Average]))</f>
        <v>1.34083283444468</v>
      </c>
      <c r="U1797" s="5">
        <f>IF((ContinuousStatsTable[[#This Row],[RepsRequested]]&gt;1),ContinuousStatsTable[[#This Row],[HalfWidth]],ContinuousStatsTable[[#This Row],[BatchMeansHalfWidth]])</f>
        <v>6.3703063430586918E-2</v>
      </c>
    </row>
    <row r="1798" spans="1:21" x14ac:dyDescent="0.35">
      <c r="A1798" t="s">
        <v>68</v>
      </c>
      <c r="B1798" t="s">
        <v>70</v>
      </c>
      <c r="C1798">
        <v>40</v>
      </c>
      <c r="D1798" t="s">
        <v>113</v>
      </c>
      <c r="E1798" t="s">
        <v>104</v>
      </c>
      <c r="F1798" t="s">
        <v>102</v>
      </c>
      <c r="G1798">
        <v>34.077795129691303</v>
      </c>
      <c r="H1798">
        <v>2E+20</v>
      </c>
      <c r="I1798">
        <v>0</v>
      </c>
      <c r="J1798">
        <v>36</v>
      </c>
      <c r="K1798">
        <v>36</v>
      </c>
      <c r="L1798">
        <v>0</v>
      </c>
      <c r="M1798" s="5" t="str">
        <f>ContinuousStatsTable[[#This Row],[ProjectName]]&amp;ContinuousStatsTable[[#This Row],[Name]]&amp;ContinuousStatsTable[[#This Row],[Type]]&amp;ContinuousStatsTable[[#This Row],[Source]]</f>
        <v>Drone ProjectTechnician_DiagnosticsNumber ScheduledResource</v>
      </c>
      <c r="N1798" s="5" cm="1">
        <f t="array" ref="N1798">MAX(IF((ProjectInfoTable[ProjectName]=ContinuousStatsTable[[#This Row],[ProjectName]]),(ProjectInfoTable[ProjectName]=ContinuousStatsTable[[#This Row],[ProjectName]])*ProjectInfoTable[NumberOfReplications]))</f>
        <v>40</v>
      </c>
      <c r="O1798" s="5" cm="1">
        <f t="array" ref="O1798">IFERROR(AVERAGE(IF((ContinuousStatsTable[GroupByKey]=ContinuousStatsTable[[#This Row],[GroupByKey]]),(ContinuousStatsTable[GroupByKey]=ContinuousStatsTable[[#This Row],[GroupByKey]])*ContinuousStatsTable[Average])),0)</f>
        <v>34.294809558355077</v>
      </c>
      <c r="P1798" s="5" cm="1">
        <f t="array" ref="P1798">IFERROR(_xlfn.STDEV.S(IF((ContinuousStatsTable[GroupByKey]=ContinuousStatsTable[[#This Row],[GroupByKey]]),(ContinuousStatsTable[GroupByKey]=ContinuousStatsTable[[#This Row],[GroupByKey]])*ContinuousStatsTable[Average])),0)</f>
        <v>0.17841534257108352</v>
      </c>
      <c r="Q1798" s="5" cm="1">
        <f t="array" ref="Q1798">MAX(IF((ProjectInfoTable[ProjectName]=ContinuousStatsTable[[#This Row],[ProjectName]]),(ProjectInfoTable[ProjectName]=ContinuousStatsTable[[#This Row],[ProjectName]])*ProjectInfoTable[ConfidenceInterval]))</f>
        <v>0.95</v>
      </c>
      <c r="R17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5.7059994756210479E-2</v>
      </c>
      <c r="S1798" s="5" cm="1">
        <f t="array" ref="S1798">MIN(IF((ContinuousStatsTable[GroupByKey]=ContinuousStatsTable[[#This Row],[GroupByKey]]),(ContinuousStatsTable[GroupByKey]=ContinuousStatsTable[[#This Row],[GroupByKey]])*ContinuousStatsTable[Average]))</f>
        <v>33.840029614371403</v>
      </c>
      <c r="T1798" s="5" cm="1">
        <f t="array" ref="T1798">MAX(IF((ContinuousStatsTable[GroupByKey]=ContinuousStatsTable[[#This Row],[GroupByKey]]),(ContinuousStatsTable[GroupByKey]=ContinuousStatsTable[[#This Row],[GroupByKey]])*ContinuousStatsTable[Average]))</f>
        <v>34.468085106383</v>
      </c>
      <c r="U1798" s="5">
        <f>IF((ContinuousStatsTable[[#This Row],[RepsRequested]]&gt;1),ContinuousStatsTable[[#This Row],[HalfWidth]],ContinuousStatsTable[[#This Row],[BatchMeansHalfWidth]])</f>
        <v>5.7059994756210479E-2</v>
      </c>
    </row>
    <row r="1799" spans="1:21" x14ac:dyDescent="0.35">
      <c r="A1799" t="s">
        <v>68</v>
      </c>
      <c r="B1799" t="s">
        <v>70</v>
      </c>
      <c r="C1799">
        <v>40</v>
      </c>
      <c r="D1799" t="s">
        <v>114</v>
      </c>
      <c r="E1799" t="s">
        <v>101</v>
      </c>
      <c r="F1799" t="s">
        <v>102</v>
      </c>
      <c r="G1799">
        <v>0.123753638430986</v>
      </c>
      <c r="H1799">
        <v>4.5679397732784302E-2</v>
      </c>
      <c r="I1799">
        <v>0</v>
      </c>
      <c r="J1799">
        <v>1</v>
      </c>
      <c r="K1799">
        <v>0.11111111111111099</v>
      </c>
      <c r="L1799">
        <v>0</v>
      </c>
      <c r="M1799" s="5" t="str">
        <f>ContinuousStatsTable[[#This Row],[ProjectName]]&amp;ContinuousStatsTable[[#This Row],[Name]]&amp;ContinuousStatsTable[[#This Row],[Type]]&amp;ContinuousStatsTable[[#This Row],[Source]]</f>
        <v>Drone ProjectTechnician_StandardInstantaneous UtilizationResource</v>
      </c>
      <c r="N1799" s="5" cm="1">
        <f t="array" ref="N1799">MAX(IF((ProjectInfoTable[ProjectName]=ContinuousStatsTable[[#This Row],[ProjectName]]),(ProjectInfoTable[ProjectName]=ContinuousStatsTable[[#This Row],[ProjectName]])*ProjectInfoTable[NumberOfReplications]))</f>
        <v>40</v>
      </c>
      <c r="O1799" s="5" cm="1">
        <f t="array" ref="O1799">IFERROR(AVERAGE(IF((ContinuousStatsTable[GroupByKey]=ContinuousStatsTable[[#This Row],[GroupByKey]]),(ContinuousStatsTable[GroupByKey]=ContinuousStatsTable[[#This Row],[GroupByKey]])*ContinuousStatsTable[Average])),0)</f>
        <v>9.3567866753463277E-2</v>
      </c>
      <c r="P1799" s="5" cm="1">
        <f t="array" ref="P1799">IFERROR(_xlfn.STDEV.S(IF((ContinuousStatsTable[GroupByKey]=ContinuousStatsTable[[#This Row],[GroupByKey]]),(ContinuousStatsTable[GroupByKey]=ContinuousStatsTable[[#This Row],[GroupByKey]])*ContinuousStatsTable[Average])),0)</f>
        <v>2.262689420223727E-2</v>
      </c>
      <c r="Q1799" s="5" cm="1">
        <f t="array" ref="Q1799">MAX(IF((ProjectInfoTable[ProjectName]=ContinuousStatsTable[[#This Row],[ProjectName]]),(ProjectInfoTable[ProjectName]=ContinuousStatsTable[[#This Row],[ProjectName]])*ProjectInfoTable[ConfidenceInterval]))</f>
        <v>0.95</v>
      </c>
      <c r="R17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7.2364318332914495E-3</v>
      </c>
      <c r="S1799" s="5" cm="1">
        <f t="array" ref="S1799">MIN(IF((ContinuousStatsTable[GroupByKey]=ContinuousStatsTable[[#This Row],[GroupByKey]]),(ContinuousStatsTable[GroupByKey]=ContinuousStatsTable[[#This Row],[GroupByKey]])*ContinuousStatsTable[Average]))</f>
        <v>5.2407092959504499E-2</v>
      </c>
      <c r="T1799" s="5" cm="1">
        <f t="array" ref="T1799">MAX(IF((ContinuousStatsTable[GroupByKey]=ContinuousStatsTable[[#This Row],[GroupByKey]]),(ContinuousStatsTable[GroupByKey]=ContinuousStatsTable[[#This Row],[GroupByKey]])*ContinuousStatsTable[Average]))</f>
        <v>0.13103116230963199</v>
      </c>
      <c r="U1799" s="5">
        <f>IF((ContinuousStatsTable[[#This Row],[RepsRequested]]&gt;1),ContinuousStatsTable[[#This Row],[HalfWidth]],ContinuousStatsTable[[#This Row],[BatchMeansHalfWidth]])</f>
        <v>7.2364318332914495E-3</v>
      </c>
    </row>
    <row r="1800" spans="1:21" x14ac:dyDescent="0.35">
      <c r="A1800" t="s">
        <v>68</v>
      </c>
      <c r="B1800" t="s">
        <v>70</v>
      </c>
      <c r="C1800">
        <v>40</v>
      </c>
      <c r="D1800" t="s">
        <v>114</v>
      </c>
      <c r="E1800" t="s">
        <v>103</v>
      </c>
      <c r="F1800" t="s">
        <v>102</v>
      </c>
      <c r="G1800">
        <v>3.1869467190193999</v>
      </c>
      <c r="H1800">
        <v>1.1361316735047899</v>
      </c>
      <c r="I1800">
        <v>0</v>
      </c>
      <c r="J1800">
        <v>20</v>
      </c>
      <c r="K1800">
        <v>4</v>
      </c>
      <c r="L1800">
        <v>0</v>
      </c>
      <c r="M1800" s="5" t="str">
        <f>ContinuousStatsTable[[#This Row],[ProjectName]]&amp;ContinuousStatsTable[[#This Row],[Name]]&amp;ContinuousStatsTable[[#This Row],[Type]]&amp;ContinuousStatsTable[[#This Row],[Source]]</f>
        <v>Drone ProjectTechnician_StandardNumber BusyResource</v>
      </c>
      <c r="N1800" s="5" cm="1">
        <f t="array" ref="N1800">MAX(IF((ProjectInfoTable[ProjectName]=ContinuousStatsTable[[#This Row],[ProjectName]]),(ProjectInfoTable[ProjectName]=ContinuousStatsTable[[#This Row],[ProjectName]])*ProjectInfoTable[NumberOfReplications]))</f>
        <v>40</v>
      </c>
      <c r="O1800" s="5" cm="1">
        <f t="array" ref="O1800">IFERROR(AVERAGE(IF((ContinuousStatsTable[GroupByKey]=ContinuousStatsTable[[#This Row],[GroupByKey]]),(ContinuousStatsTable[GroupByKey]=ContinuousStatsTable[[#This Row],[GroupByKey]])*ContinuousStatsTable[Average])),0)</f>
        <v>2.5792289160764841</v>
      </c>
      <c r="P1800" s="5" cm="1">
        <f t="array" ref="P1800">IFERROR(_xlfn.STDEV.S(IF((ContinuousStatsTable[GroupByKey]=ContinuousStatsTable[[#This Row],[GroupByKey]]),(ContinuousStatsTable[GroupByKey]=ContinuousStatsTable[[#This Row],[GroupByKey]])*ContinuousStatsTable[Average])),0)</f>
        <v>0.534312915097226</v>
      </c>
      <c r="Q1800" s="5" cm="1">
        <f t="array" ref="Q1800">MAX(IF((ProjectInfoTable[ProjectName]=ContinuousStatsTable[[#This Row],[ProjectName]]),(ProjectInfoTable[ProjectName]=ContinuousStatsTable[[#This Row],[ProjectName]])*ProjectInfoTable[ConfidenceInterval]))</f>
        <v>0.95</v>
      </c>
      <c r="R18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0.17088156037632463</v>
      </c>
      <c r="S1800" s="5" cm="1">
        <f t="array" ref="S1800">MIN(IF((ContinuousStatsTable[GroupByKey]=ContinuousStatsTable[[#This Row],[GroupByKey]]),(ContinuousStatsTable[GroupByKey]=ContinuousStatsTable[[#This Row],[GroupByKey]])*ContinuousStatsTable[Average]))</f>
        <v>1.4135292926674801</v>
      </c>
      <c r="T1800" s="5" cm="1">
        <f t="array" ref="T1800">MAX(IF((ContinuousStatsTable[GroupByKey]=ContinuousStatsTable[[#This Row],[GroupByKey]]),(ContinuousStatsTable[GroupByKey]=ContinuousStatsTable[[#This Row],[GroupByKey]])*ContinuousStatsTable[Average]))</f>
        <v>3.63156438765147</v>
      </c>
      <c r="U1800" s="5">
        <f>IF((ContinuousStatsTable[[#This Row],[RepsRequested]]&gt;1),ContinuousStatsTable[[#This Row],[HalfWidth]],ContinuousStatsTable[[#This Row],[BatchMeansHalfWidth]])</f>
        <v>0.17088156037632463</v>
      </c>
    </row>
    <row r="1801" spans="1:21" x14ac:dyDescent="0.35">
      <c r="A1801" t="s">
        <v>68</v>
      </c>
      <c r="B1801" t="s">
        <v>70</v>
      </c>
      <c r="C1801">
        <v>40</v>
      </c>
      <c r="D1801" t="s">
        <v>114</v>
      </c>
      <c r="E1801" t="s">
        <v>104</v>
      </c>
      <c r="F1801" t="s">
        <v>102</v>
      </c>
      <c r="G1801">
        <v>33.101422211767499</v>
      </c>
      <c r="H1801">
        <v>2E+20</v>
      </c>
      <c r="I1801">
        <v>0</v>
      </c>
      <c r="J1801">
        <v>36</v>
      </c>
      <c r="K1801">
        <v>36</v>
      </c>
      <c r="L1801">
        <v>0</v>
      </c>
      <c r="M1801" s="5" t="str">
        <f>ContinuousStatsTable[[#This Row],[ProjectName]]&amp;ContinuousStatsTable[[#This Row],[Name]]&amp;ContinuousStatsTable[[#This Row],[Type]]&amp;ContinuousStatsTable[[#This Row],[Source]]</f>
        <v>Drone ProjectTechnician_StandardNumber ScheduledResource</v>
      </c>
      <c r="N1801" s="5" cm="1">
        <f t="array" ref="N1801">MAX(IF((ProjectInfoTable[ProjectName]=ContinuousStatsTable[[#This Row],[ProjectName]]),(ProjectInfoTable[ProjectName]=ContinuousStatsTable[[#This Row],[ProjectName]])*ProjectInfoTable[NumberOfReplications]))</f>
        <v>40</v>
      </c>
      <c r="O1801" s="5" cm="1">
        <f t="array" ref="O1801">IFERROR(AVERAGE(IF((ContinuousStatsTable[GroupByKey]=ContinuousStatsTable[[#This Row],[GroupByKey]]),(ContinuousStatsTable[GroupByKey]=ContinuousStatsTable[[#This Row],[GroupByKey]])*ContinuousStatsTable[Average])),0)</f>
        <v>33.609658125683914</v>
      </c>
      <c r="P1801" s="5" cm="1">
        <f t="array" ref="P1801">IFERROR(_xlfn.STDEV.S(IF((ContinuousStatsTable[GroupByKey]=ContinuousStatsTable[[#This Row],[GroupByKey]]),(ContinuousStatsTable[GroupByKey]=ContinuousStatsTable[[#This Row],[GroupByKey]])*ContinuousStatsTable[Average])),0)</f>
        <v>0.49753381369550581</v>
      </c>
      <c r="Q1801" s="5" cm="1">
        <f t="array" ref="Q1801">MAX(IF((ProjectInfoTable[ProjectName]=ContinuousStatsTable[[#This Row],[ProjectName]]),(ProjectInfoTable[ProjectName]=ContinuousStatsTable[[#This Row],[ProjectName]])*ProjectInfoTable[ConfidenceInterval]))</f>
        <v>0.95</v>
      </c>
      <c r="R18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0.15911903310216846</v>
      </c>
      <c r="S1801" s="5" cm="1">
        <f t="array" ref="S1801">MIN(IF((ContinuousStatsTable[GroupByKey]=ContinuousStatsTable[[#This Row],[GroupByKey]]),(ContinuousStatsTable[GroupByKey]=ContinuousStatsTable[[#This Row],[GroupByKey]])*ContinuousStatsTable[Average]))</f>
        <v>32.66897321215</v>
      </c>
      <c r="T1801" s="5" cm="1">
        <f t="array" ref="T1801">MAX(IF((ContinuousStatsTable[GroupByKey]=ContinuousStatsTable[[#This Row],[GroupByKey]]),(ContinuousStatsTable[GroupByKey]=ContinuousStatsTable[[#This Row],[GroupByKey]])*ContinuousStatsTable[Average]))</f>
        <v>34.468085106383</v>
      </c>
      <c r="U1801" s="5">
        <f>IF((ContinuousStatsTable[[#This Row],[RepsRequested]]&gt;1),ContinuousStatsTable[[#This Row],[HalfWidth]],ContinuousStatsTable[[#This Row],[BatchMeansHalfWidth]])</f>
        <v>0.15911903310216846</v>
      </c>
    </row>
  </sheetData>
  <phoneticPr fontId="2" type="noConversion"/>
  <conditionalFormatting sqref="H2:H1801">
    <cfRule type="expression" dxfId="11" priority="9">
      <formula>H2=200000000000000000000</formula>
    </cfRule>
  </conditionalFormatting>
  <conditionalFormatting sqref="H2:H1801">
    <cfRule type="expression" dxfId="10" priority="7">
      <formula>H2=300000000000000000000</formula>
    </cfRule>
  </conditionalFormatting>
  <conditionalFormatting sqref="M2:U1801">
    <cfRule type="expression" dxfId="9" priority="5">
      <formula>MOD(ROW(),2)=0</formula>
    </cfRule>
  </conditionalFormatting>
  <conditionalFormatting sqref="U2:U180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801 U2:U180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001"/>
  <sheetViews>
    <sheetView workbookViewId="0">
      <selection activeCell="A2" sqref="A2:H31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38.0898437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75.2695312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68</v>
      </c>
      <c r="B2" t="s">
        <v>70</v>
      </c>
      <c r="C2">
        <v>1</v>
      </c>
      <c r="D2" t="s">
        <v>115</v>
      </c>
      <c r="E2" t="s">
        <v>116</v>
      </c>
      <c r="F2" t="s">
        <v>81</v>
      </c>
      <c r="G2">
        <v>300</v>
      </c>
      <c r="H2">
        <v>0</v>
      </c>
      <c r="I2" t="str">
        <f>OutputTable[[#This Row],[ProjectName]]&amp;OutputTable[[#This Row],[Name]]&amp;OutputTable[[#This Row],[Type]]&amp;OutputTable[[#This Row],[Source]]</f>
        <v>Drone ProjectDrone.NumberInNumber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40</v>
      </c>
      <c r="K2" cm="1">
        <f t="array" ref="K2">IFERROR(AVERAGE(IF((OutputTable[GroupByKey]=OutputTable[[#This Row],[GroupByKey]]),(OutputTable[GroupByKey]=OutputTable[[#This Row],[GroupByKey]])*OutputTable[RecordedValue])),0)</f>
        <v>279.7</v>
      </c>
      <c r="L2" cm="1">
        <f t="array" ref="L2">IFERROR(_xlfn.STDEV.S(IF((OutputTable[GroupByKey]=OutputTable[[#This Row],[GroupByKey]]),(OutputTable[GroupByKey]=OutputTable[[#This Row],[GroupByKey]])*OutputTable[RecordedValue])),0)</f>
        <v>60.175043809173047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2" cm="1">
        <f t="array" ref="O2">MIN(IF((OutputTable[GroupByKey]=OutputTable[[#This Row],[GroupByKey]]),(OutputTable[GroupByKey]=OutputTable[[#This Row],[GroupByKey]])*OutputTable[RecordedValue]))</f>
        <v>124</v>
      </c>
      <c r="P2" cm="1">
        <f t="array" ref="P2">MAX(IF((OutputTable[GroupByKey]=OutputTable[[#This Row],[GroupByKey]]),(OutputTable[GroupByKey]=OutputTable[[#This Row],[GroupByKey]])*OutputTable[RecordedValue]))</f>
        <v>422</v>
      </c>
    </row>
    <row r="3" spans="1:16" x14ac:dyDescent="0.35">
      <c r="A3" t="s">
        <v>68</v>
      </c>
      <c r="B3" t="s">
        <v>70</v>
      </c>
      <c r="C3">
        <v>1</v>
      </c>
      <c r="D3" t="s">
        <v>117</v>
      </c>
      <c r="E3" t="s">
        <v>118</v>
      </c>
      <c r="F3" t="s">
        <v>81</v>
      </c>
      <c r="G3">
        <v>280</v>
      </c>
      <c r="H3">
        <v>0</v>
      </c>
      <c r="I3" t="str">
        <f>OutputTable[[#This Row],[ProjectName]]&amp;OutputTable[[#This Row],[Name]]&amp;OutputTable[[#This Row],[Type]]&amp;OutputTable[[#This Row],[Source]]</f>
        <v>Drone ProjectDrone.NumberOutNumber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40</v>
      </c>
      <c r="K3" cm="1">
        <f t="array" ref="K3">IFERROR(AVERAGE(IF((OutputTable[GroupByKey]=OutputTable[[#This Row],[GroupByKey]]),(OutputTable[GroupByKey]=OutputTable[[#This Row],[GroupByKey]])*OutputTable[RecordedValue])),0)</f>
        <v>250.25</v>
      </c>
      <c r="L3" cm="1">
        <f t="array" ref="L3">IFERROR(_xlfn.STDEV.S(IF((OutputTable[GroupByKey]=OutputTable[[#This Row],[GroupByKey]]),(OutputTable[GroupByKey]=OutputTable[[#This Row],[GroupByKey]])*OutputTable[RecordedValue])),0)</f>
        <v>35.973458877202006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3" cm="1">
        <f t="array" ref="O3">MIN(IF((OutputTable[GroupByKey]=OutputTable[[#This Row],[GroupByKey]]),(OutputTable[GroupByKey]=OutputTable[[#This Row],[GroupByKey]])*OutputTable[RecordedValue]))</f>
        <v>150</v>
      </c>
      <c r="P3" cm="1">
        <f t="array" ref="P3">MAX(IF((OutputTable[GroupByKey]=OutputTable[[#This Row],[GroupByKey]]),(OutputTable[GroupByKey]=OutputTable[[#This Row],[GroupByKey]])*OutputTable[RecordedValue]))</f>
        <v>295</v>
      </c>
    </row>
    <row r="4" spans="1:16" x14ac:dyDescent="0.35">
      <c r="A4" t="s">
        <v>68</v>
      </c>
      <c r="B4" t="s">
        <v>70</v>
      </c>
      <c r="C4">
        <v>1</v>
      </c>
      <c r="D4" t="s">
        <v>119</v>
      </c>
      <c r="E4" t="s">
        <v>120</v>
      </c>
      <c r="F4" t="s">
        <v>102</v>
      </c>
      <c r="G4">
        <v>227</v>
      </c>
      <c r="H4">
        <v>0</v>
      </c>
      <c r="I4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40</v>
      </c>
      <c r="K4" cm="1">
        <f t="array" ref="K4">IFERROR(AVERAGE(IF((OutputTable[GroupByKey]=OutputTable[[#This Row],[GroupByKey]]),(OutputTable[GroupByKey]=OutputTable[[#This Row],[GroupByKey]])*OutputTable[RecordedValue])),0)</f>
        <v>209.95</v>
      </c>
      <c r="L4" cm="1">
        <f t="array" ref="L4">IFERROR(_xlfn.STDEV.S(IF((OutputTable[GroupByKey]=OutputTable[[#This Row],[GroupByKey]]),(OutputTable[GroupByKey]=OutputTable[[#This Row],[GroupByKey]])*OutputTable[RecordedValue])),0)</f>
        <v>32.757813708707069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4" cm="1">
        <f t="array" ref="O4">MIN(IF((OutputTable[GroupByKey]=OutputTable[[#This Row],[GroupByKey]]),(OutputTable[GroupByKey]=OutputTable[[#This Row],[GroupByKey]])*OutputTable[RecordedValue]))</f>
        <v>123</v>
      </c>
      <c r="P4" cm="1">
        <f t="array" ref="P4">MAX(IF((OutputTable[GroupByKey]=OutputTable[[#This Row],[GroupByKey]]),(OutputTable[GroupByKey]=OutputTable[[#This Row],[GroupByKey]])*OutputTable[RecordedValue]))</f>
        <v>264</v>
      </c>
    </row>
    <row r="5" spans="1:16" x14ac:dyDescent="0.35">
      <c r="A5" t="s">
        <v>68</v>
      </c>
      <c r="B5" t="s">
        <v>70</v>
      </c>
      <c r="C5">
        <v>1</v>
      </c>
      <c r="D5" t="s">
        <v>121</v>
      </c>
      <c r="E5" t="s">
        <v>122</v>
      </c>
      <c r="F5" t="s">
        <v>102</v>
      </c>
      <c r="G5">
        <v>0.893016116906029</v>
      </c>
      <c r="H5">
        <v>0</v>
      </c>
      <c r="I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40</v>
      </c>
      <c r="K5" cm="1">
        <f t="array" ref="K5">IFERROR(AVERAGE(IF((OutputTable[GroupByKey]=OutputTable[[#This Row],[GroupByKey]]),(OutputTable[GroupByKey]=OutputTable[[#This Row],[GroupByKey]])*OutputTable[RecordedValue])),0)</f>
        <v>0.83772529254372086</v>
      </c>
      <c r="L5" cm="1">
        <f t="array" ref="L5">IFERROR(_xlfn.STDEV.S(IF((OutputTable[GroupByKey]=OutputTable[[#This Row],[GroupByKey]]),(OutputTable[GroupByKey]=OutputTable[[#This Row],[GroupByKey]])*OutputTable[RecordedValue])),0)</f>
        <v>0.13090241215221513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5" cm="1">
        <f t="array" ref="O5">MIN(IF((OutputTable[GroupByKey]=OutputTable[[#This Row],[GroupByKey]]),(OutputTable[GroupByKey]=OutputTable[[#This Row],[GroupByKey]])*OutputTable[RecordedValue]))</f>
        <v>0.460239554527484</v>
      </c>
      <c r="P5" cm="1">
        <f t="array" ref="P5">MAX(IF((OutputTable[GroupByKey]=OutputTable[[#This Row],[GroupByKey]]),(OutputTable[GroupByKey]=OutputTable[[#This Row],[GroupByKey]])*OutputTable[RecordedValue]))</f>
        <v>1</v>
      </c>
    </row>
    <row r="6" spans="1:16" x14ac:dyDescent="0.35">
      <c r="A6" t="s">
        <v>68</v>
      </c>
      <c r="B6" t="s">
        <v>70</v>
      </c>
      <c r="C6">
        <v>1</v>
      </c>
      <c r="D6" t="s">
        <v>123</v>
      </c>
      <c r="E6" t="s">
        <v>120</v>
      </c>
      <c r="F6" t="s">
        <v>102</v>
      </c>
      <c r="G6">
        <v>150</v>
      </c>
      <c r="H6">
        <v>0</v>
      </c>
      <c r="I6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40</v>
      </c>
      <c r="K6" cm="1">
        <f t="array" ref="K6">IFERROR(AVERAGE(IF((OutputTable[GroupByKey]=OutputTable[[#This Row],[GroupByKey]]),(OutputTable[GroupByKey]=OutputTable[[#This Row],[GroupByKey]])*OutputTable[RecordedValue])),0)</f>
        <v>138.82499999999999</v>
      </c>
      <c r="L6" cm="1">
        <f t="array" ref="L6">IFERROR(_xlfn.STDEV.S(IF((OutputTable[GroupByKey]=OutputTable[[#This Row],[GroupByKey]]),(OutputTable[GroupByKey]=OutputTable[[#This Row],[GroupByKey]])*OutputTable[RecordedValue])),0)</f>
        <v>19.237899960021505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6" cm="1">
        <f t="array" ref="O6">MIN(IF((OutputTable[GroupByKey]=OutputTable[[#This Row],[GroupByKey]]),(OutputTable[GroupByKey]=OutputTable[[#This Row],[GroupByKey]])*OutputTable[RecordedValue]))</f>
        <v>83</v>
      </c>
      <c r="P6" cm="1">
        <f t="array" ref="P6">MAX(IF((OutputTable[GroupByKey]=OutputTable[[#This Row],[GroupByKey]]),(OutputTable[GroupByKey]=OutputTable[[#This Row],[GroupByKey]])*OutputTable[RecordedValue]))</f>
        <v>161</v>
      </c>
    </row>
    <row r="7" spans="1:16" x14ac:dyDescent="0.35">
      <c r="A7" t="s">
        <v>68</v>
      </c>
      <c r="B7" t="s">
        <v>70</v>
      </c>
      <c r="C7">
        <v>1</v>
      </c>
      <c r="D7" t="s">
        <v>124</v>
      </c>
      <c r="E7" t="s">
        <v>122</v>
      </c>
      <c r="F7" t="s">
        <v>102</v>
      </c>
      <c r="G7">
        <v>0.91915893612183597</v>
      </c>
      <c r="H7">
        <v>0</v>
      </c>
      <c r="I7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40</v>
      </c>
      <c r="K7" cm="1">
        <f t="array" ref="K7">IFERROR(AVERAGE(IF((OutputTable[GroupByKey]=OutputTable[[#This Row],[GroupByKey]]),(OutputTable[GroupByKey]=OutputTable[[#This Row],[GroupByKey]])*OutputTable[RecordedValue])),0)</f>
        <v>0.85638733125801425</v>
      </c>
      <c r="L7" cm="1">
        <f t="array" ref="L7">IFERROR(_xlfn.STDEV.S(IF((OutputTable[GroupByKey]=OutputTable[[#This Row],[GroupByKey]]),(OutputTable[GroupByKey]=OutputTable[[#This Row],[GroupByKey]])*OutputTable[RecordedValue])),0)</f>
        <v>0.11893184571914565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7" cm="1">
        <f t="array" ref="O7">MIN(IF((OutputTable[GroupByKey]=OutputTable[[#This Row],[GroupByKey]]),(OutputTable[GroupByKey]=OutputTable[[#This Row],[GroupByKey]])*OutputTable[RecordedValue]))</f>
        <v>0.51093143286290499</v>
      </c>
      <c r="P7" cm="1">
        <f t="array" ref="P7">MAX(IF((OutputTable[GroupByKey]=OutputTable[[#This Row],[GroupByKey]]),(OutputTable[GroupByKey]=OutputTable[[#This Row],[GroupByKey]])*OutputTable[RecordedValue]))</f>
        <v>0.99324124232539002</v>
      </c>
    </row>
    <row r="8" spans="1:16" x14ac:dyDescent="0.35">
      <c r="A8" t="s">
        <v>68</v>
      </c>
      <c r="B8" t="s">
        <v>70</v>
      </c>
      <c r="C8">
        <v>1</v>
      </c>
      <c r="D8" t="s">
        <v>125</v>
      </c>
      <c r="E8" t="s">
        <v>120</v>
      </c>
      <c r="F8" t="s">
        <v>102</v>
      </c>
      <c r="G8">
        <v>10</v>
      </c>
      <c r="H8">
        <v>0</v>
      </c>
      <c r="I8" t="str">
        <f>OutputTable[[#This Row],[ProjectName]]&amp;OutputTable[[#This Row],[Name]]&amp;OutputTable[[#This Row],[Type]]&amp;OutputTable[[#This Row],[Source]]</f>
        <v>Drone ProjectPorter.NumberSeizedTotal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40</v>
      </c>
      <c r="K8" cm="1">
        <f t="array" ref="K8">IFERROR(AVERAGE(IF((OutputTable[GroupByKey]=OutputTable[[#This Row],[GroupByKey]]),(OutputTable[GroupByKey]=OutputTable[[#This Row],[GroupByKey]])*OutputTable[RecordedValue])),0)</f>
        <v>8.1999999999999993</v>
      </c>
      <c r="L8" cm="1">
        <f t="array" ref="L8">IFERROR(_xlfn.STDEV.S(IF((OutputTable[GroupByKey]=OutputTable[[#This Row],[GroupByKey]]),(OutputTable[GroupByKey]=OutputTable[[#This Row],[GroupByKey]])*OutputTable[RecordedValue])),0)</f>
        <v>1.8563819235690291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8" cm="1">
        <f t="array" ref="O8">MIN(IF((OutputTable[GroupByKey]=OutputTable[[#This Row],[GroupByKey]]),(OutputTable[GroupByKey]=OutputTable[[#This Row],[GroupByKey]])*OutputTable[RecordedValue]))</f>
        <v>4</v>
      </c>
      <c r="P8" cm="1">
        <f t="array" ref="P8">MAX(IF((OutputTable[GroupByKey]=OutputTable[[#This Row],[GroupByKey]]),(OutputTable[GroupByKey]=OutputTable[[#This Row],[GroupByKey]])*OutputTable[RecordedValue]))</f>
        <v>12</v>
      </c>
    </row>
    <row r="9" spans="1:16" x14ac:dyDescent="0.35">
      <c r="A9" t="s">
        <v>68</v>
      </c>
      <c r="B9" t="s">
        <v>70</v>
      </c>
      <c r="C9">
        <v>1</v>
      </c>
      <c r="D9" t="s">
        <v>126</v>
      </c>
      <c r="E9" t="s">
        <v>122</v>
      </c>
      <c r="F9" t="s">
        <v>102</v>
      </c>
      <c r="G9">
        <v>3.9225973768922097E-2</v>
      </c>
      <c r="H9">
        <v>0</v>
      </c>
      <c r="I9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40</v>
      </c>
      <c r="K9" cm="1">
        <f t="array" ref="K9">IFERROR(AVERAGE(IF((OutputTable[GroupByKey]=OutputTable[[#This Row],[GroupByKey]]),(OutputTable[GroupByKey]=OutputTable[[#This Row],[GroupByKey]])*OutputTable[RecordedValue])),0)</f>
        <v>2.9190391824590895E-2</v>
      </c>
      <c r="L9" cm="1">
        <f t="array" ref="L9">IFERROR(_xlfn.STDEV.S(IF((OutputTable[GroupByKey]=OutputTable[[#This Row],[GroupByKey]]),(OutputTable[GroupByKey]=OutputTable[[#This Row],[GroupByKey]])*OutputTable[RecordedValue])),0)</f>
        <v>6.7784511723503766E-3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9" cm="1">
        <f t="array" ref="O9">MIN(IF((OutputTable[GroupByKey]=OutputTable[[#This Row],[GroupByKey]]),(OutputTable[GroupByKey]=OutputTable[[#This Row],[GroupByKey]])*OutputTable[RecordedValue]))</f>
        <v>1.4048189417398899E-2</v>
      </c>
      <c r="P9" cm="1">
        <f t="array" ref="P9">MAX(IF((OutputTable[GroupByKey]=OutputTable[[#This Row],[GroupByKey]]),(OutputTable[GroupByKey]=OutputTable[[#This Row],[GroupByKey]])*OutputTable[RecordedValue]))</f>
        <v>4.5875370133509598E-2</v>
      </c>
    </row>
    <row r="10" spans="1:16" x14ac:dyDescent="0.35">
      <c r="A10" t="s">
        <v>68</v>
      </c>
      <c r="B10" t="s">
        <v>70</v>
      </c>
      <c r="C10">
        <v>1</v>
      </c>
      <c r="D10" t="s">
        <v>127</v>
      </c>
      <c r="E10" t="s">
        <v>120</v>
      </c>
      <c r="F10" t="s">
        <v>102</v>
      </c>
      <c r="G10">
        <v>50</v>
      </c>
      <c r="H10">
        <v>0</v>
      </c>
      <c r="I10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40</v>
      </c>
      <c r="K10" cm="1">
        <f t="array" ref="K10">IFERROR(AVERAGE(IF((OutputTable[GroupByKey]=OutputTable[[#This Row],[GroupByKey]]),(OutputTable[GroupByKey]=OutputTable[[#This Row],[GroupByKey]])*OutputTable[RecordedValue])),0)</f>
        <v>40.625</v>
      </c>
      <c r="L10" cm="1">
        <f t="array" ref="L10">IFERROR(_xlfn.STDEV.S(IF((OutputTable[GroupByKey]=OutputTable[[#This Row],[GroupByKey]]),(OutputTable[GroupByKey]=OutputTable[[#This Row],[GroupByKey]])*OutputTable[RecordedValue])),0)</f>
        <v>9.0940597687129312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10" cm="1">
        <f t="array" ref="O10">MIN(IF((OutputTable[GroupByKey]=OutputTable[[#This Row],[GroupByKey]]),(OutputTable[GroupByKey]=OutputTable[[#This Row],[GroupByKey]])*OutputTable[RecordedValue]))</f>
        <v>20</v>
      </c>
      <c r="P10" cm="1">
        <f t="array" ref="P10">MAX(IF((OutputTable[GroupByKey]=OutputTable[[#This Row],[GroupByKey]]),(OutputTable[GroupByKey]=OutputTable[[#This Row],[GroupByKey]])*OutputTable[RecordedValue]))</f>
        <v>60</v>
      </c>
    </row>
    <row r="11" spans="1:16" x14ac:dyDescent="0.35">
      <c r="A11" t="s">
        <v>68</v>
      </c>
      <c r="B11" t="s">
        <v>70</v>
      </c>
      <c r="C11">
        <v>1</v>
      </c>
      <c r="D11" t="s">
        <v>128</v>
      </c>
      <c r="E11" t="s">
        <v>122</v>
      </c>
      <c r="F11" t="s">
        <v>102</v>
      </c>
      <c r="G11">
        <v>0.12423910979181201</v>
      </c>
      <c r="H11">
        <v>0</v>
      </c>
      <c r="I11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40</v>
      </c>
      <c r="K11" cm="1">
        <f t="array" ref="K11">IFERROR(AVERAGE(IF((OutputTable[GroupByKey]=OutputTable[[#This Row],[GroupByKey]]),(OutputTable[GroupByKey]=OutputTable[[#This Row],[GroupByKey]])*OutputTable[RecordedValue])),0)</f>
        <v>0.12883579602073331</v>
      </c>
      <c r="L11" cm="1">
        <f t="array" ref="L11">IFERROR(_xlfn.STDEV.S(IF((OutputTable[GroupByKey]=OutputTable[[#This Row],[GroupByKey]]),(OutputTable[GroupByKey]=OutputTable[[#This Row],[GroupByKey]])*OutputTable[RecordedValue])),0)</f>
        <v>3.923026202957465E-2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11" cm="1">
        <f t="array" ref="O11">MIN(IF((OutputTable[GroupByKey]=OutputTable[[#This Row],[GroupByKey]]),(OutputTable[GroupByKey]=OutputTable[[#This Row],[GroupByKey]])*OutputTable[RecordedValue]))</f>
        <v>5.37537032568541E-2</v>
      </c>
      <c r="P11" cm="1">
        <f t="array" ref="P11">MAX(IF((OutputTable[GroupByKey]=OutputTable[[#This Row],[GroupByKey]]),(OutputTable[GroupByKey]=OutputTable[[#This Row],[GroupByKey]])*OutputTable[RecordedValue]))</f>
        <v>0.25294900578934798</v>
      </c>
    </row>
    <row r="12" spans="1:16" x14ac:dyDescent="0.35">
      <c r="A12" t="s">
        <v>68</v>
      </c>
      <c r="B12" t="s">
        <v>70</v>
      </c>
      <c r="C12">
        <v>1</v>
      </c>
      <c r="D12" t="s">
        <v>129</v>
      </c>
      <c r="E12" t="s">
        <v>118</v>
      </c>
      <c r="F12" t="s">
        <v>130</v>
      </c>
      <c r="G12">
        <v>275</v>
      </c>
      <c r="H12">
        <v>0</v>
      </c>
      <c r="I12" t="str">
        <f>OutputTable[[#This Row],[ProjectName]]&amp;OutputTable[[#This Row],[Name]]&amp;OutputTable[[#This Row],[Type]]&amp;OutputTable[[#This Row],[Source]]</f>
        <v>Drone ProjectSystem.NumberOutNumber OutSystem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40</v>
      </c>
      <c r="K12" cm="1">
        <f t="array" ref="K12">IFERROR(AVERAGE(IF((OutputTable[GroupByKey]=OutputTable[[#This Row],[GroupByKey]]),(OutputTable[GroupByKey]=OutputTable[[#This Row],[GroupByKey]])*OutputTable[RecordedValue])),0)</f>
        <v>246.15</v>
      </c>
      <c r="L12" cm="1">
        <f t="array" ref="L12">IFERROR(_xlfn.STDEV.S(IF((OutputTable[GroupByKey]=OutputTable[[#This Row],[GroupByKey]]),(OutputTable[GroupByKey]=OutputTable[[#This Row],[GroupByKey]])*OutputTable[RecordedValue])),0)</f>
        <v>35.193640159726442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12" cm="1">
        <f t="array" ref="O12">MIN(IF((OutputTable[GroupByKey]=OutputTable[[#This Row],[GroupByKey]]),(OutputTable[GroupByKey]=OutputTable[[#This Row],[GroupByKey]])*OutputTable[RecordedValue]))</f>
        <v>148</v>
      </c>
      <c r="P12" cm="1">
        <f t="array" ref="P12">MAX(IF((OutputTable[GroupByKey]=OutputTable[[#This Row],[GroupByKey]]),(OutputTable[GroupByKey]=OutputTable[[#This Row],[GroupByKey]])*OutputTable[RecordedValue]))</f>
        <v>289</v>
      </c>
    </row>
    <row r="13" spans="1:16" x14ac:dyDescent="0.35">
      <c r="A13" t="s">
        <v>68</v>
      </c>
      <c r="B13" t="s">
        <v>70</v>
      </c>
      <c r="C13">
        <v>1</v>
      </c>
      <c r="D13" t="s">
        <v>131</v>
      </c>
      <c r="E13" t="s">
        <v>120</v>
      </c>
      <c r="F13" t="s">
        <v>102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Drone ProjectTech1.NumberSeizedTotal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40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35">
      <c r="A14" t="s">
        <v>68</v>
      </c>
      <c r="B14" t="s">
        <v>70</v>
      </c>
      <c r="C14">
        <v>1</v>
      </c>
      <c r="D14" t="s">
        <v>132</v>
      </c>
      <c r="E14" t="s">
        <v>122</v>
      </c>
      <c r="F14" t="s">
        <v>102</v>
      </c>
      <c r="G14">
        <v>0</v>
      </c>
      <c r="H14">
        <v>0</v>
      </c>
      <c r="I14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40</v>
      </c>
      <c r="K14" cm="1">
        <f t="array" ref="K14">IFERROR(AVERAGE(IF((OutputTable[GroupByKey]=OutputTable[[#This Row],[GroupByKey]]),(OutputTable[GroupByKey]=OutputTable[[#This Row],[GroupByKey]])*OutputTable[RecordedValue])),0)</f>
        <v>0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" cm="1">
        <f t="array" ref="O14">MIN(IF((OutputTable[GroupByKey]=OutputTable[[#This Row],[GroupByKey]]),(OutputTable[GroupByKey]=OutputTable[[#This Row],[GroupByKey]])*OutputTable[RecordedValue]))</f>
        <v>0</v>
      </c>
      <c r="P14" cm="1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35">
      <c r="A15" t="s">
        <v>68</v>
      </c>
      <c r="B15" t="s">
        <v>70</v>
      </c>
      <c r="C15">
        <v>1</v>
      </c>
      <c r="D15" t="s">
        <v>133</v>
      </c>
      <c r="E15" t="s">
        <v>120</v>
      </c>
      <c r="F15" t="s">
        <v>102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Drone ProjectTech2.NumberSeizedTotal Number SeizedResource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40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35">
      <c r="A16" t="s">
        <v>68</v>
      </c>
      <c r="B16" t="s">
        <v>70</v>
      </c>
      <c r="C16">
        <v>1</v>
      </c>
      <c r="D16" t="s">
        <v>134</v>
      </c>
      <c r="E16" t="s">
        <v>122</v>
      </c>
      <c r="F16" t="s">
        <v>102</v>
      </c>
      <c r="G16">
        <v>0</v>
      </c>
      <c r="H16">
        <v>0</v>
      </c>
      <c r="I16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40</v>
      </c>
      <c r="K16" cm="1">
        <f t="array" ref="K16">IFERROR(AVERAGE(IF((OutputTable[GroupByKey]=OutputTable[[#This Row],[GroupByKey]]),(OutputTable[GroupByKey]=OutputTable[[#This Row],[GroupByKey]])*OutputTable[RecordedValue])),0)</f>
        <v>0</v>
      </c>
      <c r="L16" cm="1">
        <f t="array" ref="L16">IFERROR(_xlfn.STDEV.S(IF((OutputTable[GroupByKey]=OutputTable[[#This Row],[GroupByKey]]),(OutputTable[GroupByKey]=OutputTable[[#This Row],[GroupByKey]])*OutputTable[RecordedValue])),0)</f>
        <v>0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" cm="1">
        <f t="array" ref="O16">MIN(IF((OutputTable[GroupByKey]=OutputTable[[#This Row],[GroupByKey]]),(OutputTable[GroupByKey]=OutputTable[[#This Row],[GroupByKey]])*OutputTable[RecordedValue]))</f>
        <v>0</v>
      </c>
      <c r="P16" cm="1">
        <f t="array" ref="P16">MAX(IF((OutputTable[GroupByKey]=OutputTable[[#This Row],[GroupByKey]]),(OutputTable[GroupByKey]=OutputTable[[#This Row],[GroupByKey]])*OutputTable[RecordedValue]))</f>
        <v>0</v>
      </c>
    </row>
    <row r="17" spans="1:16" x14ac:dyDescent="0.35">
      <c r="A17" t="s">
        <v>68</v>
      </c>
      <c r="B17" t="s">
        <v>70</v>
      </c>
      <c r="C17">
        <v>1</v>
      </c>
      <c r="D17" t="s">
        <v>135</v>
      </c>
      <c r="E17" t="s">
        <v>120</v>
      </c>
      <c r="F17" t="s">
        <v>102</v>
      </c>
      <c r="G17">
        <v>0</v>
      </c>
      <c r="H17">
        <v>0</v>
      </c>
      <c r="I17" t="str">
        <f>OutputTable[[#This Row],[ProjectName]]&amp;OutputTable[[#This Row],[Name]]&amp;OutputTable[[#This Row],[Type]]&amp;OutputTable[[#This Row],[Source]]</f>
        <v>Drone ProjectTech3.NumberSeizedTotal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40</v>
      </c>
      <c r="K17" cm="1">
        <f t="array" ref="K17">IFERROR(AVERAGE(IF((OutputTable[GroupByKey]=OutputTable[[#This Row],[GroupByKey]]),(OutputTable[GroupByKey]=OutputTable[[#This Row],[GroupByKey]])*OutputTable[RecordedValue])),0)</f>
        <v>0</v>
      </c>
      <c r="L17" cm="1">
        <f t="array" ref="L17">IFERROR(_xlfn.STDEV.S(IF((OutputTable[GroupByKey]=OutputTable[[#This Row],[GroupByKey]]),(OutputTable[GroupByKey]=OutputTable[[#This Row],[GroupByKey]])*OutputTable[RecordedValue])),0)</f>
        <v>0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" cm="1">
        <f t="array" ref="O17">MIN(IF((OutputTable[GroupByKey]=OutputTable[[#This Row],[GroupByKey]]),(OutputTable[GroupByKey]=OutputTable[[#This Row],[GroupByKey]])*OutputTable[RecordedValue]))</f>
        <v>0</v>
      </c>
      <c r="P17" cm="1">
        <f t="array" ref="P17">MAX(IF((OutputTable[GroupByKey]=OutputTable[[#This Row],[GroupByKey]]),(OutputTable[GroupByKey]=OutputTable[[#This Row],[GroupByKey]])*OutputTable[RecordedValue]))</f>
        <v>0</v>
      </c>
    </row>
    <row r="18" spans="1:16" x14ac:dyDescent="0.35">
      <c r="A18" t="s">
        <v>68</v>
      </c>
      <c r="B18" t="s">
        <v>70</v>
      </c>
      <c r="C18">
        <v>1</v>
      </c>
      <c r="D18" t="s">
        <v>136</v>
      </c>
      <c r="E18" t="s">
        <v>122</v>
      </c>
      <c r="F18" t="s">
        <v>102</v>
      </c>
      <c r="G18">
        <v>0</v>
      </c>
      <c r="H18">
        <v>0</v>
      </c>
      <c r="I18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40</v>
      </c>
      <c r="K18" cm="1">
        <f t="array" ref="K18">IFERROR(AVERAGE(IF((OutputTable[GroupByKey]=OutputTable[[#This Row],[GroupByKey]]),(OutputTable[GroupByKey]=OutputTable[[#This Row],[GroupByKey]])*OutputTable[RecordedValue])),0)</f>
        <v>0</v>
      </c>
      <c r="L18" cm="1">
        <f t="array" ref="L18">IFERROR(_xlfn.STDEV.S(IF((OutputTable[GroupByKey]=OutputTable[[#This Row],[GroupByKey]]),(OutputTable[GroupByKey]=OutputTable[[#This Row],[GroupByKey]])*OutputTable[RecordedValue])),0)</f>
        <v>0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" cm="1">
        <f t="array" ref="O18">MIN(IF((OutputTable[GroupByKey]=OutputTable[[#This Row],[GroupByKey]]),(OutputTable[GroupByKey]=OutputTable[[#This Row],[GroupByKey]])*OutputTable[RecordedValue]))</f>
        <v>0</v>
      </c>
      <c r="P18" cm="1">
        <f t="array" ref="P18">MAX(IF((OutputTable[GroupByKey]=OutputTable[[#This Row],[GroupByKey]]),(OutputTable[GroupByKey]=OutputTable[[#This Row],[GroupByKey]])*OutputTable[RecordedValue]))</f>
        <v>0</v>
      </c>
    </row>
    <row r="19" spans="1:16" x14ac:dyDescent="0.35">
      <c r="A19" t="s">
        <v>68</v>
      </c>
      <c r="B19" t="s">
        <v>70</v>
      </c>
      <c r="C19">
        <v>1</v>
      </c>
      <c r="D19" t="s">
        <v>137</v>
      </c>
      <c r="E19" t="s">
        <v>120</v>
      </c>
      <c r="F19" t="s">
        <v>102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40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35">
      <c r="A20" t="s">
        <v>68</v>
      </c>
      <c r="B20" t="s">
        <v>70</v>
      </c>
      <c r="C20">
        <v>1</v>
      </c>
      <c r="D20" t="s">
        <v>138</v>
      </c>
      <c r="E20" t="s">
        <v>122</v>
      </c>
      <c r="F20" t="s">
        <v>102</v>
      </c>
      <c r="G20">
        <v>0</v>
      </c>
      <c r="H20">
        <v>0</v>
      </c>
      <c r="I20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40</v>
      </c>
      <c r="K20" cm="1">
        <f t="array" ref="K20">IFERROR(AVERAGE(IF((OutputTable[GroupByKey]=OutputTable[[#This Row],[GroupByKey]]),(OutputTable[GroupByKey]=OutputTable[[#This Row],[GroupByKey]])*OutputTable[RecordedValue])),0)</f>
        <v>0</v>
      </c>
      <c r="L20" cm="1">
        <f t="array" ref="L20">IFERROR(_xlfn.STDEV.S(IF((OutputTable[GroupByKey]=OutputTable[[#This Row],[GroupByKey]]),(OutputTable[GroupByKey]=OutputTable[[#This Row],[GroupByKey]])*OutputTable[RecordedValue])),0)</f>
        <v>0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" cm="1">
        <f t="array" ref="O20">MIN(IF((OutputTable[GroupByKey]=OutputTable[[#This Row],[GroupByKey]]),(OutputTable[GroupByKey]=OutputTable[[#This Row],[GroupByKey]])*OutputTable[RecordedValue]))</f>
        <v>0</v>
      </c>
      <c r="P20" cm="1">
        <f t="array" ref="P20">MAX(IF((OutputTable[GroupByKey]=OutputTable[[#This Row],[GroupByKey]]),(OutputTable[GroupByKey]=OutputTable[[#This Row],[GroupByKey]])*OutputTable[RecordedValue]))</f>
        <v>0</v>
      </c>
    </row>
    <row r="21" spans="1:16" x14ac:dyDescent="0.35">
      <c r="A21" t="s">
        <v>68</v>
      </c>
      <c r="B21" t="s">
        <v>70</v>
      </c>
      <c r="C21">
        <v>1</v>
      </c>
      <c r="D21" t="s">
        <v>139</v>
      </c>
      <c r="E21" t="s">
        <v>120</v>
      </c>
      <c r="F21" t="s">
        <v>102</v>
      </c>
      <c r="G21">
        <v>204</v>
      </c>
      <c r="H21">
        <v>0</v>
      </c>
      <c r="I21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40</v>
      </c>
      <c r="K21" cm="1">
        <f t="array" ref="K21">IFERROR(AVERAGE(IF((OutputTable[GroupByKey]=OutputTable[[#This Row],[GroupByKey]]),(OutputTable[GroupByKey]=OutputTable[[#This Row],[GroupByKey]])*OutputTable[RecordedValue])),0)</f>
        <v>166.8</v>
      </c>
      <c r="L21" cm="1">
        <f t="array" ref="L21">IFERROR(_xlfn.STDEV.S(IF((OutputTable[GroupByKey]=OutputTable[[#This Row],[GroupByKey]]),(OutputTable[GroupByKey]=OutputTable[[#This Row],[GroupByKey]])*OutputTable[RecordedValue])),0)</f>
        <v>42.803786077449971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21" cm="1">
        <f t="array" ref="O21">MIN(IF((OutputTable[GroupByKey]=OutputTable[[#This Row],[GroupByKey]]),(OutputTable[GroupByKey]=OutputTable[[#This Row],[GroupByKey]])*OutputTable[RecordedValue]))</f>
        <v>58</v>
      </c>
      <c r="P21" cm="1">
        <f t="array" ref="P21">MAX(IF((OutputTable[GroupByKey]=OutputTable[[#This Row],[GroupByKey]]),(OutputTable[GroupByKey]=OutputTable[[#This Row],[GroupByKey]])*OutputTable[RecordedValue]))</f>
        <v>284</v>
      </c>
    </row>
    <row r="22" spans="1:16" x14ac:dyDescent="0.35">
      <c r="A22" t="s">
        <v>68</v>
      </c>
      <c r="B22" t="s">
        <v>70</v>
      </c>
      <c r="C22">
        <v>1</v>
      </c>
      <c r="D22" t="s">
        <v>140</v>
      </c>
      <c r="E22" t="s">
        <v>122</v>
      </c>
      <c r="F22" t="s">
        <v>102</v>
      </c>
      <c r="G22">
        <v>8.7488130208097994E-2</v>
      </c>
      <c r="H22">
        <v>0</v>
      </c>
      <c r="I22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40</v>
      </c>
      <c r="K22" cm="1">
        <f t="array" ref="K22">IFERROR(AVERAGE(IF((OutputTable[GroupByKey]=OutputTable[[#This Row],[GroupByKey]]),(OutputTable[GroupByKey]=OutputTable[[#This Row],[GroupByKey]])*OutputTable[RecordedValue])),0)</f>
        <v>7.1466534765718931E-2</v>
      </c>
      <c r="L22" cm="1">
        <f t="array" ref="L22">IFERROR(_xlfn.STDEV.S(IF((OutputTable[GroupByKey]=OutputTable[[#This Row],[GroupByKey]]),(OutputTable[GroupByKey]=OutputTable[[#This Row],[GroupByKey]])*OutputTable[RecordedValue])),0)</f>
        <v>1.877615258182818E-2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22" cm="1">
        <f t="array" ref="O22">MIN(IF((OutputTable[GroupByKey]=OutputTable[[#This Row],[GroupByKey]]),(OutputTable[GroupByKey]=OutputTable[[#This Row],[GroupByKey]])*OutputTable[RecordedValue]))</f>
        <v>2.8772178353729399E-2</v>
      </c>
      <c r="P22" cm="1">
        <f t="array" ref="P22">MAX(IF((OutputTable[GroupByKey]=OutputTable[[#This Row],[GroupByKey]]),(OutputTable[GroupByKey]=OutputTable[[#This Row],[GroupByKey]])*OutputTable[RecordedValue]))</f>
        <v>0.12414195729513899</v>
      </c>
    </row>
    <row r="23" spans="1:16" x14ac:dyDescent="0.35">
      <c r="A23" t="s">
        <v>68</v>
      </c>
      <c r="B23" t="s">
        <v>70</v>
      </c>
      <c r="C23">
        <v>1</v>
      </c>
      <c r="D23" t="s">
        <v>141</v>
      </c>
      <c r="E23" t="s">
        <v>120</v>
      </c>
      <c r="F23" t="s">
        <v>102</v>
      </c>
      <c r="G23">
        <v>306</v>
      </c>
      <c r="H23">
        <v>0</v>
      </c>
      <c r="I23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40</v>
      </c>
      <c r="K23" cm="1">
        <f t="array" ref="K23">IFERROR(AVERAGE(IF((OutputTable[GroupByKey]=OutputTable[[#This Row],[GroupByKey]]),(OutputTable[GroupByKey]=OutputTable[[#This Row],[GroupByKey]])*OutputTable[RecordedValue])),0)</f>
        <v>287.89999999999998</v>
      </c>
      <c r="L23" cm="1">
        <f t="array" ref="L23">IFERROR(_xlfn.STDEV.S(IF((OutputTable[GroupByKey]=OutputTable[[#This Row],[GroupByKey]]),(OutputTable[GroupByKey]=OutputTable[[#This Row],[GroupByKey]])*OutputTable[RecordedValue])),0)</f>
        <v>61.633241114324115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23" cm="1">
        <f t="array" ref="O23">MIN(IF((OutputTable[GroupByKey]=OutputTable[[#This Row],[GroupByKey]]),(OutputTable[GroupByKey]=OutputTable[[#This Row],[GroupByKey]])*OutputTable[RecordedValue]))</f>
        <v>136</v>
      </c>
      <c r="P23" cm="1">
        <f t="array" ref="P23">MAX(IF((OutputTable[GroupByKey]=OutputTable[[#This Row],[GroupByKey]]),(OutputTable[GroupByKey]=OutputTable[[#This Row],[GroupByKey]])*OutputTable[RecordedValue]))</f>
        <v>432</v>
      </c>
    </row>
    <row r="24" spans="1:16" x14ac:dyDescent="0.35">
      <c r="A24" t="s">
        <v>68</v>
      </c>
      <c r="B24" t="s">
        <v>70</v>
      </c>
      <c r="C24">
        <v>1</v>
      </c>
      <c r="D24" t="s">
        <v>142</v>
      </c>
      <c r="E24" t="s">
        <v>122</v>
      </c>
      <c r="F24" t="s">
        <v>102</v>
      </c>
      <c r="G24">
        <v>2.90006724912132E-2</v>
      </c>
      <c r="H24">
        <v>0</v>
      </c>
      <c r="I24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40</v>
      </c>
      <c r="K24" cm="1">
        <f t="array" ref="K24">IFERROR(AVERAGE(IF((OutputTable[GroupByKey]=OutputTable[[#This Row],[GroupByKey]]),(OutputTable[GroupByKey]=OutputTable[[#This Row],[GroupByKey]])*OutputTable[RecordedValue])),0)</f>
        <v>2.7893041556859417E-2</v>
      </c>
      <c r="L24" cm="1">
        <f t="array" ref="L24">IFERROR(_xlfn.STDEV.S(IF((OutputTable[GroupByKey]=OutputTable[[#This Row],[GroupByKey]]),(OutputTable[GroupByKey]=OutputTable[[#This Row],[GroupByKey]])*OutputTable[RecordedValue])),0)</f>
        <v>5.8163740550683058E-3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24" cm="1">
        <f t="array" ref="O24">MIN(IF((OutputTable[GroupByKey]=OutputTable[[#This Row],[GroupByKey]]),(OutputTable[GroupByKey]=OutputTable[[#This Row],[GroupByKey]])*OutputTable[RecordedValue]))</f>
        <v>1.44717077644446E-2</v>
      </c>
      <c r="P24" cm="1">
        <f t="array" ref="P24">MAX(IF((OutputTable[GroupByKey]=OutputTable[[#This Row],[GroupByKey]]),(OutputTable[GroupByKey]=OutputTable[[#This Row],[GroupByKey]])*OutputTable[RecordedValue]))</f>
        <v>3.8945432682821003E-2</v>
      </c>
    </row>
    <row r="25" spans="1:16" x14ac:dyDescent="0.35">
      <c r="A25" t="s">
        <v>68</v>
      </c>
      <c r="B25" t="s">
        <v>70</v>
      </c>
      <c r="C25">
        <v>1</v>
      </c>
      <c r="D25" t="s">
        <v>143</v>
      </c>
      <c r="E25" t="s">
        <v>120</v>
      </c>
      <c r="F25" t="s">
        <v>102</v>
      </c>
      <c r="G25">
        <v>172</v>
      </c>
      <c r="H25">
        <v>0</v>
      </c>
      <c r="I2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40</v>
      </c>
      <c r="K25" cm="1">
        <f t="array" ref="K25">IFERROR(AVERAGE(IF((OutputTable[GroupByKey]=OutputTable[[#This Row],[GroupByKey]]),(OutputTable[GroupByKey]=OutputTable[[#This Row],[GroupByKey]])*OutputTable[RecordedValue])),0)</f>
        <v>179.07499999999999</v>
      </c>
      <c r="L25" cm="1">
        <f t="array" ref="L25">IFERROR(_xlfn.STDEV.S(IF((OutputTable[GroupByKey]=OutputTable[[#This Row],[GroupByKey]]),(OutputTable[GroupByKey]=OutputTable[[#This Row],[GroupByKey]])*OutputTable[RecordedValue])),0)</f>
        <v>37.677026598888226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25" cm="1">
        <f t="array" ref="O25">MIN(IF((OutputTable[GroupByKey]=OutputTable[[#This Row],[GroupByKey]]),(OutputTable[GroupByKey]=OutputTable[[#This Row],[GroupByKey]])*OutputTable[RecordedValue]))</f>
        <v>96</v>
      </c>
      <c r="P25" cm="1">
        <f t="array" ref="P25">MAX(IF((OutputTable[GroupByKey]=OutputTable[[#This Row],[GroupByKey]]),(OutputTable[GroupByKey]=OutputTable[[#This Row],[GroupByKey]])*OutputTable[RecordedValue]))</f>
        <v>256</v>
      </c>
    </row>
    <row r="26" spans="1:16" x14ac:dyDescent="0.35">
      <c r="A26" t="s">
        <v>68</v>
      </c>
      <c r="B26" t="s">
        <v>70</v>
      </c>
      <c r="C26">
        <v>1</v>
      </c>
      <c r="D26" t="s">
        <v>144</v>
      </c>
      <c r="E26" t="s">
        <v>122</v>
      </c>
      <c r="F26" t="s">
        <v>102</v>
      </c>
      <c r="G26">
        <v>7.5334887329099695E-2</v>
      </c>
      <c r="H26">
        <v>0</v>
      </c>
      <c r="I26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40</v>
      </c>
      <c r="K26" cm="1">
        <f t="array" ref="K26">IFERROR(AVERAGE(IF((OutputTable[GroupByKey]=OutputTable[[#This Row],[GroupByKey]]),(OutputTable[GroupByKey]=OutputTable[[#This Row],[GroupByKey]])*OutputTable[RecordedValue])),0)</f>
        <v>7.6842915815432761E-2</v>
      </c>
      <c r="L26" cm="1">
        <f t="array" ref="L26">IFERROR(_xlfn.STDEV.S(IF((OutputTable[GroupByKey]=OutputTable[[#This Row],[GroupByKey]]),(OutputTable[GroupByKey]=OutputTable[[#This Row],[GroupByKey]])*OutputTable[RecordedValue])),0)</f>
        <v>1.6318267374116645E-2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26" cm="1">
        <f t="array" ref="O26">MIN(IF((OutputTable[GroupByKey]=OutputTable[[#This Row],[GroupByKey]]),(OutputTable[GroupByKey]=OutputTable[[#This Row],[GroupByKey]])*OutputTable[RecordedValue]))</f>
        <v>4.1598739885881399E-2</v>
      </c>
      <c r="P26" cm="1">
        <f t="array" ref="P26">MAX(IF((OutputTable[GroupByKey]=OutputTable[[#This Row],[GroupByKey]]),(OutputTable[GroupByKey]=OutputTable[[#This Row],[GroupByKey]])*OutputTable[RecordedValue]))</f>
        <v>0.109326341521763</v>
      </c>
    </row>
    <row r="27" spans="1:16" x14ac:dyDescent="0.35">
      <c r="A27" t="s">
        <v>68</v>
      </c>
      <c r="B27" t="s">
        <v>70</v>
      </c>
      <c r="C27">
        <v>2</v>
      </c>
      <c r="D27" t="s">
        <v>115</v>
      </c>
      <c r="E27" t="s">
        <v>116</v>
      </c>
      <c r="F27" t="s">
        <v>81</v>
      </c>
      <c r="G27">
        <v>228</v>
      </c>
      <c r="H27">
        <v>0</v>
      </c>
      <c r="I27" t="str">
        <f>OutputTable[[#This Row],[ProjectName]]&amp;OutputTable[[#This Row],[Name]]&amp;OutputTable[[#This Row],[Type]]&amp;OutputTable[[#This Row],[Source]]</f>
        <v>Drone ProjectDrone.NumberInNumber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40</v>
      </c>
      <c r="K27" cm="1">
        <f t="array" ref="K27">IFERROR(AVERAGE(IF((OutputTable[GroupByKey]=OutputTable[[#This Row],[GroupByKey]]),(OutputTable[GroupByKey]=OutputTable[[#This Row],[GroupByKey]])*OutputTable[RecordedValue])),0)</f>
        <v>279.7</v>
      </c>
      <c r="L27" cm="1">
        <f t="array" ref="L27">IFERROR(_xlfn.STDEV.S(IF((OutputTable[GroupByKey]=OutputTable[[#This Row],[GroupByKey]]),(OutputTable[GroupByKey]=OutputTable[[#This Row],[GroupByKey]])*OutputTable[RecordedValue])),0)</f>
        <v>60.175043809173047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27" cm="1">
        <f t="array" ref="O27">MIN(IF((OutputTable[GroupByKey]=OutputTable[[#This Row],[GroupByKey]]),(OutputTable[GroupByKey]=OutputTable[[#This Row],[GroupByKey]])*OutputTable[RecordedValue]))</f>
        <v>124</v>
      </c>
      <c r="P27" cm="1">
        <f t="array" ref="P27">MAX(IF((OutputTable[GroupByKey]=OutputTable[[#This Row],[GroupByKey]]),(OutputTable[GroupByKey]=OutputTable[[#This Row],[GroupByKey]])*OutputTable[RecordedValue]))</f>
        <v>422</v>
      </c>
    </row>
    <row r="28" spans="1:16" x14ac:dyDescent="0.35">
      <c r="A28" t="s">
        <v>68</v>
      </c>
      <c r="B28" t="s">
        <v>70</v>
      </c>
      <c r="C28">
        <v>2</v>
      </c>
      <c r="D28" t="s">
        <v>117</v>
      </c>
      <c r="E28" t="s">
        <v>118</v>
      </c>
      <c r="F28" t="s">
        <v>81</v>
      </c>
      <c r="G28">
        <v>242</v>
      </c>
      <c r="H28">
        <v>0</v>
      </c>
      <c r="I28" t="str">
        <f>OutputTable[[#This Row],[ProjectName]]&amp;OutputTable[[#This Row],[Name]]&amp;OutputTable[[#This Row],[Type]]&amp;OutputTable[[#This Row],[Source]]</f>
        <v>Drone ProjectDrone.NumberOutNumber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40</v>
      </c>
      <c r="K28" cm="1">
        <f t="array" ref="K28">IFERROR(AVERAGE(IF((OutputTable[GroupByKey]=OutputTable[[#This Row],[GroupByKey]]),(OutputTable[GroupByKey]=OutputTable[[#This Row],[GroupByKey]])*OutputTable[RecordedValue])),0)</f>
        <v>250.25</v>
      </c>
      <c r="L28" cm="1">
        <f t="array" ref="L28">IFERROR(_xlfn.STDEV.S(IF((OutputTable[GroupByKey]=OutputTable[[#This Row],[GroupByKey]]),(OutputTable[GroupByKey]=OutputTable[[#This Row],[GroupByKey]])*OutputTable[RecordedValue])),0)</f>
        <v>35.973458877202006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28" cm="1">
        <f t="array" ref="O28">MIN(IF((OutputTable[GroupByKey]=OutputTable[[#This Row],[GroupByKey]]),(OutputTable[GroupByKey]=OutputTable[[#This Row],[GroupByKey]])*OutputTable[RecordedValue]))</f>
        <v>150</v>
      </c>
      <c r="P28" cm="1">
        <f t="array" ref="P28">MAX(IF((OutputTable[GroupByKey]=OutputTable[[#This Row],[GroupByKey]]),(OutputTable[GroupByKey]=OutputTable[[#This Row],[GroupByKey]])*OutputTable[RecordedValue]))</f>
        <v>295</v>
      </c>
    </row>
    <row r="29" spans="1:16" x14ac:dyDescent="0.35">
      <c r="A29" t="s">
        <v>68</v>
      </c>
      <c r="B29" t="s">
        <v>70</v>
      </c>
      <c r="C29">
        <v>2</v>
      </c>
      <c r="D29" t="s">
        <v>119</v>
      </c>
      <c r="E29" t="s">
        <v>120</v>
      </c>
      <c r="F29" t="s">
        <v>102</v>
      </c>
      <c r="G29">
        <v>191</v>
      </c>
      <c r="H29">
        <v>0</v>
      </c>
      <c r="I29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40</v>
      </c>
      <c r="K29" cm="1">
        <f t="array" ref="K29">IFERROR(AVERAGE(IF((OutputTable[GroupByKey]=OutputTable[[#This Row],[GroupByKey]]),(OutputTable[GroupByKey]=OutputTable[[#This Row],[GroupByKey]])*OutputTable[RecordedValue])),0)</f>
        <v>209.95</v>
      </c>
      <c r="L29" cm="1">
        <f t="array" ref="L29">IFERROR(_xlfn.STDEV.S(IF((OutputTable[GroupByKey]=OutputTable[[#This Row],[GroupByKey]]),(OutputTable[GroupByKey]=OutputTable[[#This Row],[GroupByKey]])*OutputTable[RecordedValue])),0)</f>
        <v>32.757813708707069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29" cm="1">
        <f t="array" ref="O29">MIN(IF((OutputTable[GroupByKey]=OutputTable[[#This Row],[GroupByKey]]),(OutputTable[GroupByKey]=OutputTable[[#This Row],[GroupByKey]])*OutputTable[RecordedValue]))</f>
        <v>123</v>
      </c>
      <c r="P29" cm="1">
        <f t="array" ref="P29">MAX(IF((OutputTable[GroupByKey]=OutputTable[[#This Row],[GroupByKey]]),(OutputTable[GroupByKey]=OutputTable[[#This Row],[GroupByKey]])*OutputTable[RecordedValue]))</f>
        <v>264</v>
      </c>
    </row>
    <row r="30" spans="1:16" x14ac:dyDescent="0.35">
      <c r="A30" t="s">
        <v>68</v>
      </c>
      <c r="B30" t="s">
        <v>70</v>
      </c>
      <c r="C30">
        <v>2</v>
      </c>
      <c r="D30" t="s">
        <v>121</v>
      </c>
      <c r="E30" t="s">
        <v>122</v>
      </c>
      <c r="F30" t="s">
        <v>102</v>
      </c>
      <c r="G30">
        <v>0.76259184321495299</v>
      </c>
      <c r="H30">
        <v>0</v>
      </c>
      <c r="I30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40</v>
      </c>
      <c r="K30" cm="1">
        <f t="array" ref="K30">IFERROR(AVERAGE(IF((OutputTable[GroupByKey]=OutputTable[[#This Row],[GroupByKey]]),(OutputTable[GroupByKey]=OutputTable[[#This Row],[GroupByKey]])*OutputTable[RecordedValue])),0)</f>
        <v>0.83772529254372086</v>
      </c>
      <c r="L30" cm="1">
        <f t="array" ref="L30">IFERROR(_xlfn.STDEV.S(IF((OutputTable[GroupByKey]=OutputTable[[#This Row],[GroupByKey]]),(OutputTable[GroupByKey]=OutputTable[[#This Row],[GroupByKey]])*OutputTable[RecordedValue])),0)</f>
        <v>0.13090241215221513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30" cm="1">
        <f t="array" ref="O30">MIN(IF((OutputTable[GroupByKey]=OutputTable[[#This Row],[GroupByKey]]),(OutputTable[GroupByKey]=OutputTable[[#This Row],[GroupByKey]])*OutputTable[RecordedValue]))</f>
        <v>0.460239554527484</v>
      </c>
      <c r="P30" cm="1">
        <f t="array" ref="P30">MAX(IF((OutputTable[GroupByKey]=OutputTable[[#This Row],[GroupByKey]]),(OutputTable[GroupByKey]=OutputTable[[#This Row],[GroupByKey]])*OutputTable[RecordedValue]))</f>
        <v>1</v>
      </c>
    </row>
    <row r="31" spans="1:16" x14ac:dyDescent="0.35">
      <c r="A31" t="s">
        <v>68</v>
      </c>
      <c r="B31" t="s">
        <v>70</v>
      </c>
      <c r="C31">
        <v>2</v>
      </c>
      <c r="D31" t="s">
        <v>123</v>
      </c>
      <c r="E31" t="s">
        <v>120</v>
      </c>
      <c r="F31" t="s">
        <v>102</v>
      </c>
      <c r="G31">
        <v>134</v>
      </c>
      <c r="H31">
        <v>0</v>
      </c>
      <c r="I31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40</v>
      </c>
      <c r="K31" cm="1">
        <f t="array" ref="K31">IFERROR(AVERAGE(IF((OutputTable[GroupByKey]=OutputTable[[#This Row],[GroupByKey]]),(OutputTable[GroupByKey]=OutputTable[[#This Row],[GroupByKey]])*OutputTable[RecordedValue])),0)</f>
        <v>138.82499999999999</v>
      </c>
      <c r="L31" cm="1">
        <f t="array" ref="L31">IFERROR(_xlfn.STDEV.S(IF((OutputTable[GroupByKey]=OutputTable[[#This Row],[GroupByKey]]),(OutputTable[GroupByKey]=OutputTable[[#This Row],[GroupByKey]])*OutputTable[RecordedValue])),0)</f>
        <v>19.237899960021505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31" cm="1">
        <f t="array" ref="O31">MIN(IF((OutputTable[GroupByKey]=OutputTable[[#This Row],[GroupByKey]]),(OutputTable[GroupByKey]=OutputTable[[#This Row],[GroupByKey]])*OutputTable[RecordedValue]))</f>
        <v>83</v>
      </c>
      <c r="P31" cm="1">
        <f t="array" ref="P31">MAX(IF((OutputTable[GroupByKey]=OutputTable[[#This Row],[GroupByKey]]),(OutputTable[GroupByKey]=OutputTable[[#This Row],[GroupByKey]])*OutputTable[RecordedValue]))</f>
        <v>161</v>
      </c>
    </row>
    <row r="32" spans="1:16" x14ac:dyDescent="0.35">
      <c r="A32" t="s">
        <v>68</v>
      </c>
      <c r="B32" t="s">
        <v>70</v>
      </c>
      <c r="C32">
        <v>2</v>
      </c>
      <c r="D32" t="s">
        <v>124</v>
      </c>
      <c r="E32" t="s">
        <v>122</v>
      </c>
      <c r="F32" t="s">
        <v>102</v>
      </c>
      <c r="G32">
        <v>0.82500530312900999</v>
      </c>
      <c r="H32">
        <v>0</v>
      </c>
      <c r="I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40</v>
      </c>
      <c r="K32" s="5" cm="1">
        <f t="array" ref="K32">IFERROR(AVERAGE(IF((OutputTable[GroupByKey]=OutputTable[[#This Row],[GroupByKey]]),(OutputTable[GroupByKey]=OutputTable[[#This Row],[GroupByKey]])*OutputTable[RecordedValue])),0)</f>
        <v>0.85638733125801425</v>
      </c>
      <c r="L32" s="5" cm="1">
        <f t="array" ref="L32">IFERROR(_xlfn.STDEV.S(IF((OutputTable[GroupByKey]=OutputTable[[#This Row],[GroupByKey]]),(OutputTable[GroupByKey]=OutputTable[[#This Row],[GroupByKey]])*OutputTable[RecordedValue])),0)</f>
        <v>0.11893184571914565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32" s="5" cm="1">
        <f t="array" ref="O32">MIN(IF((OutputTable[GroupByKey]=OutputTable[[#This Row],[GroupByKey]]),(OutputTable[GroupByKey]=OutputTable[[#This Row],[GroupByKey]])*OutputTable[RecordedValue]))</f>
        <v>0.51093143286290499</v>
      </c>
      <c r="P32" s="5" cm="1">
        <f t="array" ref="P32">MAX(IF((OutputTable[GroupByKey]=OutputTable[[#This Row],[GroupByKey]]),(OutputTable[GroupByKey]=OutputTable[[#This Row],[GroupByKey]])*OutputTable[RecordedValue]))</f>
        <v>0.99324124232539002</v>
      </c>
    </row>
    <row r="33" spans="1:16" x14ac:dyDescent="0.35">
      <c r="A33" t="s">
        <v>68</v>
      </c>
      <c r="B33" t="s">
        <v>70</v>
      </c>
      <c r="C33">
        <v>2</v>
      </c>
      <c r="D33" t="s">
        <v>125</v>
      </c>
      <c r="E33" t="s">
        <v>120</v>
      </c>
      <c r="F33" t="s">
        <v>102</v>
      </c>
      <c r="G33">
        <v>8</v>
      </c>
      <c r="H33">
        <v>0</v>
      </c>
      <c r="I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40</v>
      </c>
      <c r="K33" s="5" cm="1">
        <f t="array" ref="K33">IFERROR(AVERAGE(IF((OutputTable[GroupByKey]=OutputTable[[#This Row],[GroupByKey]]),(OutputTable[GroupByKey]=OutputTable[[#This Row],[GroupByKey]])*OutputTable[RecordedValue])),0)</f>
        <v>8.1999999999999993</v>
      </c>
      <c r="L33" s="5" cm="1">
        <f t="array" ref="L33">IFERROR(_xlfn.STDEV.S(IF((OutputTable[GroupByKey]=OutputTable[[#This Row],[GroupByKey]]),(OutputTable[GroupByKey]=OutputTable[[#This Row],[GroupByKey]])*OutputTable[RecordedValue])),0)</f>
        <v>1.8563819235690291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33" s="5" cm="1">
        <f t="array" ref="O33">MIN(IF((OutputTable[GroupByKey]=OutputTable[[#This Row],[GroupByKey]]),(OutputTable[GroupByKey]=OutputTable[[#This Row],[GroupByKey]])*OutputTable[RecordedValue]))</f>
        <v>4</v>
      </c>
      <c r="P33" s="5" cm="1">
        <f t="array" ref="P33">MAX(IF((OutputTable[GroupByKey]=OutputTable[[#This Row],[GroupByKey]]),(OutputTable[GroupByKey]=OutputTable[[#This Row],[GroupByKey]])*OutputTable[RecordedValue]))</f>
        <v>12</v>
      </c>
    </row>
    <row r="34" spans="1:16" x14ac:dyDescent="0.35">
      <c r="A34" t="s">
        <v>68</v>
      </c>
      <c r="B34" t="s">
        <v>70</v>
      </c>
      <c r="C34">
        <v>2</v>
      </c>
      <c r="D34" t="s">
        <v>126</v>
      </c>
      <c r="E34" t="s">
        <v>122</v>
      </c>
      <c r="F34" t="s">
        <v>102</v>
      </c>
      <c r="G34">
        <v>3.0019340511070001E-2</v>
      </c>
      <c r="H34">
        <v>0</v>
      </c>
      <c r="I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40</v>
      </c>
      <c r="K34" s="5" cm="1">
        <f t="array" ref="K34">IFERROR(AVERAGE(IF((OutputTable[GroupByKey]=OutputTable[[#This Row],[GroupByKey]]),(OutputTable[GroupByKey]=OutputTable[[#This Row],[GroupByKey]])*OutputTable[RecordedValue])),0)</f>
        <v>2.9190391824590895E-2</v>
      </c>
      <c r="L34" s="5" cm="1">
        <f t="array" ref="L34">IFERROR(_xlfn.STDEV.S(IF((OutputTable[GroupByKey]=OutputTable[[#This Row],[GroupByKey]]),(OutputTable[GroupByKey]=OutputTable[[#This Row],[GroupByKey]])*OutputTable[RecordedValue])),0)</f>
        <v>6.7784511723503766E-3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34" s="5" cm="1">
        <f t="array" ref="O34">MIN(IF((OutputTable[GroupByKey]=OutputTable[[#This Row],[GroupByKey]]),(OutputTable[GroupByKey]=OutputTable[[#This Row],[GroupByKey]])*OutputTable[RecordedValue]))</f>
        <v>1.4048189417398899E-2</v>
      </c>
      <c r="P34" s="5" cm="1">
        <f t="array" ref="P34">MAX(IF((OutputTable[GroupByKey]=OutputTable[[#This Row],[GroupByKey]]),(OutputTable[GroupByKey]=OutputTable[[#This Row],[GroupByKey]])*OutputTable[RecordedValue]))</f>
        <v>4.5875370133509598E-2</v>
      </c>
    </row>
    <row r="35" spans="1:16" x14ac:dyDescent="0.35">
      <c r="A35" t="s">
        <v>68</v>
      </c>
      <c r="B35" t="s">
        <v>70</v>
      </c>
      <c r="C35">
        <v>2</v>
      </c>
      <c r="D35" t="s">
        <v>127</v>
      </c>
      <c r="E35" t="s">
        <v>120</v>
      </c>
      <c r="F35" t="s">
        <v>102</v>
      </c>
      <c r="G35">
        <v>40</v>
      </c>
      <c r="H35">
        <v>0</v>
      </c>
      <c r="I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40</v>
      </c>
      <c r="K35" s="5" cm="1">
        <f t="array" ref="K35">IFERROR(AVERAGE(IF((OutputTable[GroupByKey]=OutputTable[[#This Row],[GroupByKey]]),(OutputTable[GroupByKey]=OutputTable[[#This Row],[GroupByKey]])*OutputTable[RecordedValue])),0)</f>
        <v>40.625</v>
      </c>
      <c r="L35" s="5" cm="1">
        <f t="array" ref="L35">IFERROR(_xlfn.STDEV.S(IF((OutputTable[GroupByKey]=OutputTable[[#This Row],[GroupByKey]]),(OutputTable[GroupByKey]=OutputTable[[#This Row],[GroupByKey]])*OutputTable[RecordedValue])),0)</f>
        <v>9.0940597687129312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35" s="5" cm="1">
        <f t="array" ref="O35">MIN(IF((OutputTable[GroupByKey]=OutputTable[[#This Row],[GroupByKey]]),(OutputTable[GroupByKey]=OutputTable[[#This Row],[GroupByKey]])*OutputTable[RecordedValue]))</f>
        <v>20</v>
      </c>
      <c r="P35" s="5" cm="1">
        <f t="array" ref="P35">MAX(IF((OutputTable[GroupByKey]=OutputTable[[#This Row],[GroupByKey]]),(OutputTable[GroupByKey]=OutputTable[[#This Row],[GroupByKey]])*OutputTable[RecordedValue]))</f>
        <v>60</v>
      </c>
    </row>
    <row r="36" spans="1:16" x14ac:dyDescent="0.35">
      <c r="A36" t="s">
        <v>68</v>
      </c>
      <c r="B36" t="s">
        <v>70</v>
      </c>
      <c r="C36">
        <v>2</v>
      </c>
      <c r="D36" t="s">
        <v>128</v>
      </c>
      <c r="E36" t="s">
        <v>122</v>
      </c>
      <c r="F36" t="s">
        <v>102</v>
      </c>
      <c r="G36">
        <v>0.109525207754351</v>
      </c>
      <c r="H36">
        <v>0</v>
      </c>
      <c r="I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40</v>
      </c>
      <c r="K36" s="5" cm="1">
        <f t="array" ref="K36">IFERROR(AVERAGE(IF((OutputTable[GroupByKey]=OutputTable[[#This Row],[GroupByKey]]),(OutputTable[GroupByKey]=OutputTable[[#This Row],[GroupByKey]])*OutputTable[RecordedValue])),0)</f>
        <v>0.12883579602073331</v>
      </c>
      <c r="L36" s="5" cm="1">
        <f t="array" ref="L36">IFERROR(_xlfn.STDEV.S(IF((OutputTable[GroupByKey]=OutputTable[[#This Row],[GroupByKey]]),(OutputTable[GroupByKey]=OutputTable[[#This Row],[GroupByKey]])*OutputTable[RecordedValue])),0)</f>
        <v>3.923026202957465E-2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36" s="5" cm="1">
        <f t="array" ref="O36">MIN(IF((OutputTable[GroupByKey]=OutputTable[[#This Row],[GroupByKey]]),(OutputTable[GroupByKey]=OutputTable[[#This Row],[GroupByKey]])*OutputTable[RecordedValue]))</f>
        <v>5.37537032568541E-2</v>
      </c>
      <c r="P36" s="5" cm="1">
        <f t="array" ref="P36">MAX(IF((OutputTable[GroupByKey]=OutputTable[[#This Row],[GroupByKey]]),(OutputTable[GroupByKey]=OutputTable[[#This Row],[GroupByKey]])*OutputTable[RecordedValue]))</f>
        <v>0.25294900578934798</v>
      </c>
    </row>
    <row r="37" spans="1:16" x14ac:dyDescent="0.35">
      <c r="A37" t="s">
        <v>68</v>
      </c>
      <c r="B37" t="s">
        <v>70</v>
      </c>
      <c r="C37">
        <v>2</v>
      </c>
      <c r="D37" t="s">
        <v>129</v>
      </c>
      <c r="E37" t="s">
        <v>118</v>
      </c>
      <c r="F37" t="s">
        <v>130</v>
      </c>
      <c r="G37">
        <v>238</v>
      </c>
      <c r="H37">
        <v>0</v>
      </c>
      <c r="I37" s="5" t="str">
        <f>OutputTable[[#This Row],[ProjectName]]&amp;OutputTable[[#This Row],[Name]]&amp;OutputTable[[#This Row],[Type]]&amp;OutputTable[[#This Row],[Source]]</f>
        <v>Drone ProjectSystem.NumberOutNumber OutSystem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40</v>
      </c>
      <c r="K37" s="5" cm="1">
        <f t="array" ref="K37">IFERROR(AVERAGE(IF((OutputTable[GroupByKey]=OutputTable[[#This Row],[GroupByKey]]),(OutputTable[GroupByKey]=OutputTable[[#This Row],[GroupByKey]])*OutputTable[RecordedValue])),0)</f>
        <v>246.15</v>
      </c>
      <c r="L37" s="5" cm="1">
        <f t="array" ref="L37">IFERROR(_xlfn.STDEV.S(IF((OutputTable[GroupByKey]=OutputTable[[#This Row],[GroupByKey]]),(OutputTable[GroupByKey]=OutputTable[[#This Row],[GroupByKey]])*OutputTable[RecordedValue])),0)</f>
        <v>35.193640159726442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37" s="5" cm="1">
        <f t="array" ref="O37">MIN(IF((OutputTable[GroupByKey]=OutputTable[[#This Row],[GroupByKey]]),(OutputTable[GroupByKey]=OutputTable[[#This Row],[GroupByKey]])*OutputTable[RecordedValue]))</f>
        <v>148</v>
      </c>
      <c r="P37" s="5" cm="1">
        <f t="array" ref="P37">MAX(IF((OutputTable[GroupByKey]=OutputTable[[#This Row],[GroupByKey]]),(OutputTable[GroupByKey]=OutputTable[[#This Row],[GroupByKey]])*OutputTable[RecordedValue]))</f>
        <v>289</v>
      </c>
    </row>
    <row r="38" spans="1:16" x14ac:dyDescent="0.35">
      <c r="A38" t="s">
        <v>68</v>
      </c>
      <c r="B38" t="s">
        <v>70</v>
      </c>
      <c r="C38">
        <v>2</v>
      </c>
      <c r="D38" t="s">
        <v>131</v>
      </c>
      <c r="E38" t="s">
        <v>120</v>
      </c>
      <c r="F38" t="s">
        <v>102</v>
      </c>
      <c r="G38">
        <v>0</v>
      </c>
      <c r="H38">
        <v>0</v>
      </c>
      <c r="I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40</v>
      </c>
      <c r="K38" s="5" cm="1">
        <f t="array" ref="K38">IFERROR(AVERAGE(IF((OutputTable[GroupByKey]=OutputTable[[#This Row],[GroupByKey]]),(OutputTable[GroupByKey]=OutputTable[[#This Row],[GroupByKey]])*OutputTable[RecordedValue])),0)</f>
        <v>0</v>
      </c>
      <c r="L38" s="5" cm="1">
        <f t="array" ref="L38">IFERROR(_xlfn.STDEV.S(IF((OutputTable[GroupByKey]=OutputTable[[#This Row],[GroupByKey]]),(OutputTable[GroupByKey]=OutputTable[[#This Row],[GroupByKey]])*OutputTable[RecordedValue])),0)</f>
        <v>0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" s="5" cm="1">
        <f t="array" ref="O38">MIN(IF((OutputTable[GroupByKey]=OutputTable[[#This Row],[GroupByKey]]),(OutputTable[GroupByKey]=OutputTable[[#This Row],[GroupByKey]])*OutputTable[RecordedValue]))</f>
        <v>0</v>
      </c>
      <c r="P38" s="5" cm="1">
        <f t="array" ref="P38">MAX(IF((OutputTable[GroupByKey]=OutputTable[[#This Row],[GroupByKey]]),(OutputTable[GroupByKey]=OutputTable[[#This Row],[GroupByKey]])*OutputTable[RecordedValue]))</f>
        <v>0</v>
      </c>
    </row>
    <row r="39" spans="1:16" x14ac:dyDescent="0.35">
      <c r="A39" t="s">
        <v>68</v>
      </c>
      <c r="B39" t="s">
        <v>70</v>
      </c>
      <c r="C39">
        <v>2</v>
      </c>
      <c r="D39" t="s">
        <v>132</v>
      </c>
      <c r="E39" t="s">
        <v>122</v>
      </c>
      <c r="F39" t="s">
        <v>102</v>
      </c>
      <c r="G39">
        <v>0</v>
      </c>
      <c r="H39">
        <v>0</v>
      </c>
      <c r="I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40</v>
      </c>
      <c r="K39" s="5" cm="1">
        <f t="array" ref="K39">IFERROR(AVERAGE(IF((OutputTable[GroupByKey]=OutputTable[[#This Row],[GroupByKey]]),(OutputTable[GroupByKey]=OutputTable[[#This Row],[GroupByKey]])*OutputTable[RecordedValue])),0)</f>
        <v>0</v>
      </c>
      <c r="L39" s="5" cm="1">
        <f t="array" ref="L39">IFERROR(_xlfn.STDEV.S(IF((OutputTable[GroupByKey]=OutputTable[[#This Row],[GroupByKey]]),(OutputTable[GroupByKey]=OutputTable[[#This Row],[GroupByKey]])*OutputTable[RecordedValue])),0)</f>
        <v>0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" s="5" cm="1">
        <f t="array" ref="O39">MIN(IF((OutputTable[GroupByKey]=OutputTable[[#This Row],[GroupByKey]]),(OutputTable[GroupByKey]=OutputTable[[#This Row],[GroupByKey]])*OutputTable[RecordedValue]))</f>
        <v>0</v>
      </c>
      <c r="P39" s="5" cm="1">
        <f t="array" ref="P39">MAX(IF((OutputTable[GroupByKey]=OutputTable[[#This Row],[GroupByKey]]),(OutputTable[GroupByKey]=OutputTable[[#This Row],[GroupByKey]])*OutputTable[RecordedValue]))</f>
        <v>0</v>
      </c>
    </row>
    <row r="40" spans="1:16" x14ac:dyDescent="0.35">
      <c r="A40" t="s">
        <v>68</v>
      </c>
      <c r="B40" t="s">
        <v>70</v>
      </c>
      <c r="C40">
        <v>2</v>
      </c>
      <c r="D40" t="s">
        <v>133</v>
      </c>
      <c r="E40" t="s">
        <v>120</v>
      </c>
      <c r="F40" t="s">
        <v>102</v>
      </c>
      <c r="G40">
        <v>0</v>
      </c>
      <c r="H40">
        <v>0</v>
      </c>
      <c r="I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40</v>
      </c>
      <c r="K40" s="5" cm="1">
        <f t="array" ref="K40">IFERROR(AVERAGE(IF((OutputTable[GroupByKey]=OutputTable[[#This Row],[GroupByKey]]),(OutputTable[GroupByKey]=OutputTable[[#This Row],[GroupByKey]])*OutputTable[RecordedValue])),0)</f>
        <v>0</v>
      </c>
      <c r="L40" s="5" cm="1">
        <f t="array" ref="L40">IFERROR(_xlfn.STDEV.S(IF((OutputTable[GroupByKey]=OutputTable[[#This Row],[GroupByKey]]),(OutputTable[GroupByKey]=OutputTable[[#This Row],[GroupByKey]])*OutputTable[RecordedValue])),0)</f>
        <v>0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" s="5" cm="1">
        <f t="array" ref="O40">MIN(IF((OutputTable[GroupByKey]=OutputTable[[#This Row],[GroupByKey]]),(OutputTable[GroupByKey]=OutputTable[[#This Row],[GroupByKey]])*OutputTable[RecordedValue]))</f>
        <v>0</v>
      </c>
      <c r="P40" s="5" cm="1">
        <f t="array" ref="P40">MAX(IF((OutputTable[GroupByKey]=OutputTable[[#This Row],[GroupByKey]]),(OutputTable[GroupByKey]=OutputTable[[#This Row],[GroupByKey]])*OutputTable[RecordedValue]))</f>
        <v>0</v>
      </c>
    </row>
    <row r="41" spans="1:16" x14ac:dyDescent="0.35">
      <c r="A41" t="s">
        <v>68</v>
      </c>
      <c r="B41" t="s">
        <v>70</v>
      </c>
      <c r="C41">
        <v>2</v>
      </c>
      <c r="D41" t="s">
        <v>134</v>
      </c>
      <c r="E41" t="s">
        <v>122</v>
      </c>
      <c r="F41" t="s">
        <v>102</v>
      </c>
      <c r="G41">
        <v>0</v>
      </c>
      <c r="H41">
        <v>0</v>
      </c>
      <c r="I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40</v>
      </c>
      <c r="K41" s="5" cm="1">
        <f t="array" ref="K41">IFERROR(AVERAGE(IF((OutputTable[GroupByKey]=OutputTable[[#This Row],[GroupByKey]]),(OutputTable[GroupByKey]=OutputTable[[#This Row],[GroupByKey]])*OutputTable[RecordedValue])),0)</f>
        <v>0</v>
      </c>
      <c r="L41" s="5" cm="1">
        <f t="array" ref="L41">IFERROR(_xlfn.STDEV.S(IF((OutputTable[GroupByKey]=OutputTable[[#This Row],[GroupByKey]]),(OutputTable[GroupByKey]=OutputTable[[#This Row],[GroupByKey]])*OutputTable[RecordedValue])),0)</f>
        <v>0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35">
      <c r="A42" t="s">
        <v>68</v>
      </c>
      <c r="B42" t="s">
        <v>70</v>
      </c>
      <c r="C42">
        <v>2</v>
      </c>
      <c r="D42" t="s">
        <v>135</v>
      </c>
      <c r="E42" t="s">
        <v>120</v>
      </c>
      <c r="F42" t="s">
        <v>102</v>
      </c>
      <c r="G42">
        <v>0</v>
      </c>
      <c r="H42">
        <v>0</v>
      </c>
      <c r="I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40</v>
      </c>
      <c r="K42" s="5" cm="1">
        <f t="array" ref="K42">IFERROR(AVERAGE(IF((OutputTable[GroupByKey]=OutputTable[[#This Row],[GroupByKey]]),(OutputTable[GroupByKey]=OutputTable[[#This Row],[GroupByKey]])*OutputTable[RecordedValue])),0)</f>
        <v>0</v>
      </c>
      <c r="L42" s="5" cm="1">
        <f t="array" ref="L42">IFERROR(_xlfn.STDEV.S(IF((OutputTable[GroupByKey]=OutputTable[[#This Row],[GroupByKey]]),(OutputTable[GroupByKey]=OutputTable[[#This Row],[GroupByKey]])*OutputTable[RecordedValue])),0)</f>
        <v>0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" s="5" cm="1">
        <f t="array" ref="O42">MIN(IF((OutputTable[GroupByKey]=OutputTable[[#This Row],[GroupByKey]]),(OutputTable[GroupByKey]=OutputTable[[#This Row],[GroupByKey]])*OutputTable[RecordedValue]))</f>
        <v>0</v>
      </c>
      <c r="P42" s="5" cm="1">
        <f t="array" ref="P42">MAX(IF((OutputTable[GroupByKey]=OutputTable[[#This Row],[GroupByKey]]),(OutputTable[GroupByKey]=OutputTable[[#This Row],[GroupByKey]])*OutputTable[RecordedValue]))</f>
        <v>0</v>
      </c>
    </row>
    <row r="43" spans="1:16" x14ac:dyDescent="0.35">
      <c r="A43" t="s">
        <v>68</v>
      </c>
      <c r="B43" t="s">
        <v>70</v>
      </c>
      <c r="C43">
        <v>2</v>
      </c>
      <c r="D43" t="s">
        <v>136</v>
      </c>
      <c r="E43" t="s">
        <v>122</v>
      </c>
      <c r="F43" t="s">
        <v>102</v>
      </c>
      <c r="G43">
        <v>0</v>
      </c>
      <c r="H43">
        <v>0</v>
      </c>
      <c r="I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40</v>
      </c>
      <c r="K43" s="5" cm="1">
        <f t="array" ref="K43">IFERROR(AVERAGE(IF((OutputTable[GroupByKey]=OutputTable[[#This Row],[GroupByKey]]),(OutputTable[GroupByKey]=OutputTable[[#This Row],[GroupByKey]])*OutputTable[RecordedValue])),0)</f>
        <v>0</v>
      </c>
      <c r="L43" s="5" cm="1">
        <f t="array" ref="L43">IFERROR(_xlfn.STDEV.S(IF((OutputTable[GroupByKey]=OutputTable[[#This Row],[GroupByKey]]),(OutputTable[GroupByKey]=OutputTable[[#This Row],[GroupByKey]])*OutputTable[RecordedValue])),0)</f>
        <v>0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" s="5" cm="1">
        <f t="array" ref="O43">MIN(IF((OutputTable[GroupByKey]=OutputTable[[#This Row],[GroupByKey]]),(OutputTable[GroupByKey]=OutputTable[[#This Row],[GroupByKey]])*OutputTable[RecordedValue]))</f>
        <v>0</v>
      </c>
      <c r="P43" s="5" cm="1">
        <f t="array" ref="P43">MAX(IF((OutputTable[GroupByKey]=OutputTable[[#This Row],[GroupByKey]]),(OutputTable[GroupByKey]=OutputTable[[#This Row],[GroupByKey]])*OutputTable[RecordedValue]))</f>
        <v>0</v>
      </c>
    </row>
    <row r="44" spans="1:16" x14ac:dyDescent="0.35">
      <c r="A44" t="s">
        <v>68</v>
      </c>
      <c r="B44" t="s">
        <v>70</v>
      </c>
      <c r="C44">
        <v>2</v>
      </c>
      <c r="D44" t="s">
        <v>137</v>
      </c>
      <c r="E44" t="s">
        <v>120</v>
      </c>
      <c r="F44" t="s">
        <v>102</v>
      </c>
      <c r="G44">
        <v>0</v>
      </c>
      <c r="H44">
        <v>0</v>
      </c>
      <c r="I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40</v>
      </c>
      <c r="K44" s="5" cm="1">
        <f t="array" ref="K44">IFERROR(AVERAGE(IF((OutputTable[GroupByKey]=OutputTable[[#This Row],[GroupByKey]]),(OutputTable[GroupByKey]=OutputTable[[#This Row],[GroupByKey]])*OutputTable[RecordedValue])),0)</f>
        <v>0</v>
      </c>
      <c r="L44" s="5" cm="1">
        <f t="array" ref="L44">IFERROR(_xlfn.STDEV.S(IF((OutputTable[GroupByKey]=OutputTable[[#This Row],[GroupByKey]]),(OutputTable[GroupByKey]=OutputTable[[#This Row],[GroupByKey]])*OutputTable[RecordedValue])),0)</f>
        <v>0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s="5" cm="1">
        <f t="array" ref="O44">MIN(IF((OutputTable[GroupByKey]=OutputTable[[#This Row],[GroupByKey]]),(OutputTable[GroupByKey]=OutputTable[[#This Row],[GroupByKey]])*OutputTable[RecordedValue]))</f>
        <v>0</v>
      </c>
      <c r="P44" s="5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35">
      <c r="A45" t="s">
        <v>68</v>
      </c>
      <c r="B45" t="s">
        <v>70</v>
      </c>
      <c r="C45">
        <v>2</v>
      </c>
      <c r="D45" t="s">
        <v>138</v>
      </c>
      <c r="E45" t="s">
        <v>122</v>
      </c>
      <c r="F45" t="s">
        <v>102</v>
      </c>
      <c r="G45">
        <v>0</v>
      </c>
      <c r="H45">
        <v>0</v>
      </c>
      <c r="I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40</v>
      </c>
      <c r="K45" s="5" cm="1">
        <f t="array" ref="K45">IFERROR(AVERAGE(IF((OutputTable[GroupByKey]=OutputTable[[#This Row],[GroupByKey]]),(OutputTable[GroupByKey]=OutputTable[[#This Row],[GroupByKey]])*OutputTable[RecordedValue])),0)</f>
        <v>0</v>
      </c>
      <c r="L45" s="5" cm="1">
        <f t="array" ref="L45">IFERROR(_xlfn.STDEV.S(IF((OutputTable[GroupByKey]=OutputTable[[#This Row],[GroupByKey]]),(OutputTable[GroupByKey]=OutputTable[[#This Row],[GroupByKey]])*OutputTable[RecordedValue])),0)</f>
        <v>0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" s="5" cm="1">
        <f t="array" ref="O45">MIN(IF((OutputTable[GroupByKey]=OutputTable[[#This Row],[GroupByKey]]),(OutputTable[GroupByKey]=OutputTable[[#This Row],[GroupByKey]])*OutputTable[RecordedValue]))</f>
        <v>0</v>
      </c>
      <c r="P45" s="5" cm="1">
        <f t="array" ref="P45">MAX(IF((OutputTable[GroupByKey]=OutputTable[[#This Row],[GroupByKey]]),(OutputTable[GroupByKey]=OutputTable[[#This Row],[GroupByKey]])*OutputTable[RecordedValue]))</f>
        <v>0</v>
      </c>
    </row>
    <row r="46" spans="1:16" x14ac:dyDescent="0.35">
      <c r="A46" t="s">
        <v>68</v>
      </c>
      <c r="B46" t="s">
        <v>70</v>
      </c>
      <c r="C46">
        <v>2</v>
      </c>
      <c r="D46" t="s">
        <v>139</v>
      </c>
      <c r="E46" t="s">
        <v>120</v>
      </c>
      <c r="F46" t="s">
        <v>102</v>
      </c>
      <c r="G46">
        <v>128</v>
      </c>
      <c r="H46">
        <v>0</v>
      </c>
      <c r="I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40</v>
      </c>
      <c r="K46" s="5" cm="1">
        <f t="array" ref="K46">IFERROR(AVERAGE(IF((OutputTable[GroupByKey]=OutputTable[[#This Row],[GroupByKey]]),(OutputTable[GroupByKey]=OutputTable[[#This Row],[GroupByKey]])*OutputTable[RecordedValue])),0)</f>
        <v>166.8</v>
      </c>
      <c r="L46" s="5" cm="1">
        <f t="array" ref="L46">IFERROR(_xlfn.STDEV.S(IF((OutputTable[GroupByKey]=OutputTable[[#This Row],[GroupByKey]]),(OutputTable[GroupByKey]=OutputTable[[#This Row],[GroupByKey]])*OutputTable[RecordedValue])),0)</f>
        <v>42.803786077449971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46" s="5" cm="1">
        <f t="array" ref="O46">MIN(IF((OutputTable[GroupByKey]=OutputTable[[#This Row],[GroupByKey]]),(OutputTable[GroupByKey]=OutputTable[[#This Row],[GroupByKey]])*OutputTable[RecordedValue]))</f>
        <v>58</v>
      </c>
      <c r="P46" s="5" cm="1">
        <f t="array" ref="P46">MAX(IF((OutputTable[GroupByKey]=OutputTable[[#This Row],[GroupByKey]]),(OutputTable[GroupByKey]=OutputTable[[#This Row],[GroupByKey]])*OutputTable[RecordedValue]))</f>
        <v>284</v>
      </c>
    </row>
    <row r="47" spans="1:16" x14ac:dyDescent="0.35">
      <c r="A47" t="s">
        <v>68</v>
      </c>
      <c r="B47" t="s">
        <v>70</v>
      </c>
      <c r="C47">
        <v>2</v>
      </c>
      <c r="D47" t="s">
        <v>140</v>
      </c>
      <c r="E47" t="s">
        <v>122</v>
      </c>
      <c r="F47" t="s">
        <v>102</v>
      </c>
      <c r="G47">
        <v>5.4048011318793998E-2</v>
      </c>
      <c r="H47">
        <v>0</v>
      </c>
      <c r="I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40</v>
      </c>
      <c r="K47" s="5" cm="1">
        <f t="array" ref="K47">IFERROR(AVERAGE(IF((OutputTable[GroupByKey]=OutputTable[[#This Row],[GroupByKey]]),(OutputTable[GroupByKey]=OutputTable[[#This Row],[GroupByKey]])*OutputTable[RecordedValue])),0)</f>
        <v>7.1466534765718931E-2</v>
      </c>
      <c r="L47" s="5" cm="1">
        <f t="array" ref="L47">IFERROR(_xlfn.STDEV.S(IF((OutputTable[GroupByKey]=OutputTable[[#This Row],[GroupByKey]]),(OutputTable[GroupByKey]=OutputTable[[#This Row],[GroupByKey]])*OutputTable[RecordedValue])),0)</f>
        <v>1.877615258182818E-2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47" s="5" cm="1">
        <f t="array" ref="O47">MIN(IF((OutputTable[GroupByKey]=OutputTable[[#This Row],[GroupByKey]]),(OutputTable[GroupByKey]=OutputTable[[#This Row],[GroupByKey]])*OutputTable[RecordedValue]))</f>
        <v>2.8772178353729399E-2</v>
      </c>
      <c r="P47" s="5" cm="1">
        <f t="array" ref="P47">MAX(IF((OutputTable[GroupByKey]=OutputTable[[#This Row],[GroupByKey]]),(OutputTable[GroupByKey]=OutputTable[[#This Row],[GroupByKey]])*OutputTable[RecordedValue]))</f>
        <v>0.12414195729513899</v>
      </c>
    </row>
    <row r="48" spans="1:16" x14ac:dyDescent="0.35">
      <c r="A48" t="s">
        <v>68</v>
      </c>
      <c r="B48" t="s">
        <v>70</v>
      </c>
      <c r="C48">
        <v>2</v>
      </c>
      <c r="D48" t="s">
        <v>141</v>
      </c>
      <c r="E48" t="s">
        <v>120</v>
      </c>
      <c r="F48" t="s">
        <v>102</v>
      </c>
      <c r="G48">
        <v>240</v>
      </c>
      <c r="H48">
        <v>0</v>
      </c>
      <c r="I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40</v>
      </c>
      <c r="K48" s="5" cm="1">
        <f t="array" ref="K48">IFERROR(AVERAGE(IF((OutputTable[GroupByKey]=OutputTable[[#This Row],[GroupByKey]]),(OutputTable[GroupByKey]=OutputTable[[#This Row],[GroupByKey]])*OutputTable[RecordedValue])),0)</f>
        <v>287.89999999999998</v>
      </c>
      <c r="L48" s="5" cm="1">
        <f t="array" ref="L48">IFERROR(_xlfn.STDEV.S(IF((OutputTable[GroupByKey]=OutputTable[[#This Row],[GroupByKey]]),(OutputTable[GroupByKey]=OutputTable[[#This Row],[GroupByKey]])*OutputTable[RecordedValue])),0)</f>
        <v>61.633241114324115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48" s="5" cm="1">
        <f t="array" ref="O48">MIN(IF((OutputTable[GroupByKey]=OutputTable[[#This Row],[GroupByKey]]),(OutputTable[GroupByKey]=OutputTable[[#This Row],[GroupByKey]])*OutputTable[RecordedValue]))</f>
        <v>136</v>
      </c>
      <c r="P48" s="5" cm="1">
        <f t="array" ref="P48">MAX(IF((OutputTable[GroupByKey]=OutputTable[[#This Row],[GroupByKey]]),(OutputTable[GroupByKey]=OutputTable[[#This Row],[GroupByKey]])*OutputTable[RecordedValue]))</f>
        <v>432</v>
      </c>
    </row>
    <row r="49" spans="1:16" x14ac:dyDescent="0.35">
      <c r="A49" t="s">
        <v>68</v>
      </c>
      <c r="B49" t="s">
        <v>70</v>
      </c>
      <c r="C49">
        <v>2</v>
      </c>
      <c r="D49" t="s">
        <v>142</v>
      </c>
      <c r="E49" t="s">
        <v>122</v>
      </c>
      <c r="F49" t="s">
        <v>102</v>
      </c>
      <c r="G49">
        <v>2.5165067121525199E-2</v>
      </c>
      <c r="H49">
        <v>0</v>
      </c>
      <c r="I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40</v>
      </c>
      <c r="K49" s="5" cm="1">
        <f t="array" ref="K49">IFERROR(AVERAGE(IF((OutputTable[GroupByKey]=OutputTable[[#This Row],[GroupByKey]]),(OutputTable[GroupByKey]=OutputTable[[#This Row],[GroupByKey]])*OutputTable[RecordedValue])),0)</f>
        <v>2.7893041556859417E-2</v>
      </c>
      <c r="L49" s="5" cm="1">
        <f t="array" ref="L49">IFERROR(_xlfn.STDEV.S(IF((OutputTable[GroupByKey]=OutputTable[[#This Row],[GroupByKey]]),(OutputTable[GroupByKey]=OutputTable[[#This Row],[GroupByKey]])*OutputTable[RecordedValue])),0)</f>
        <v>5.8163740550683058E-3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49" s="5" cm="1">
        <f t="array" ref="O49">MIN(IF((OutputTable[GroupByKey]=OutputTable[[#This Row],[GroupByKey]]),(OutputTable[GroupByKey]=OutputTable[[#This Row],[GroupByKey]])*OutputTable[RecordedValue]))</f>
        <v>1.44717077644446E-2</v>
      </c>
      <c r="P49" s="5" cm="1">
        <f t="array" ref="P49">MAX(IF((OutputTable[GroupByKey]=OutputTable[[#This Row],[GroupByKey]]),(OutputTable[GroupByKey]=OutputTable[[#This Row],[GroupByKey]])*OutputTable[RecordedValue]))</f>
        <v>3.8945432682821003E-2</v>
      </c>
    </row>
    <row r="50" spans="1:16" x14ac:dyDescent="0.35">
      <c r="A50" t="s">
        <v>68</v>
      </c>
      <c r="B50" t="s">
        <v>70</v>
      </c>
      <c r="C50">
        <v>2</v>
      </c>
      <c r="D50" t="s">
        <v>143</v>
      </c>
      <c r="E50" t="s">
        <v>120</v>
      </c>
      <c r="F50" t="s">
        <v>102</v>
      </c>
      <c r="G50">
        <v>151</v>
      </c>
      <c r="H50">
        <v>0</v>
      </c>
      <c r="I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40</v>
      </c>
      <c r="K50" s="5" cm="1">
        <f t="array" ref="K50">IFERROR(AVERAGE(IF((OutputTable[GroupByKey]=OutputTable[[#This Row],[GroupByKey]]),(OutputTable[GroupByKey]=OutputTable[[#This Row],[GroupByKey]])*OutputTable[RecordedValue])),0)</f>
        <v>179.07499999999999</v>
      </c>
      <c r="L50" s="5" cm="1">
        <f t="array" ref="L50">IFERROR(_xlfn.STDEV.S(IF((OutputTable[GroupByKey]=OutputTable[[#This Row],[GroupByKey]]),(OutputTable[GroupByKey]=OutputTable[[#This Row],[GroupByKey]])*OutputTable[RecordedValue])),0)</f>
        <v>37.677026598888226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50" s="5" cm="1">
        <f t="array" ref="O50">MIN(IF((OutputTable[GroupByKey]=OutputTable[[#This Row],[GroupByKey]]),(OutputTable[GroupByKey]=OutputTable[[#This Row],[GroupByKey]])*OutputTable[RecordedValue]))</f>
        <v>96</v>
      </c>
      <c r="P50" s="5" cm="1">
        <f t="array" ref="P50">MAX(IF((OutputTable[GroupByKey]=OutputTable[[#This Row],[GroupByKey]]),(OutputTable[GroupByKey]=OutputTable[[#This Row],[GroupByKey]])*OutputTable[RecordedValue]))</f>
        <v>256</v>
      </c>
    </row>
    <row r="51" spans="1:16" x14ac:dyDescent="0.35">
      <c r="A51" t="s">
        <v>68</v>
      </c>
      <c r="B51" t="s">
        <v>70</v>
      </c>
      <c r="C51">
        <v>2</v>
      </c>
      <c r="D51" t="s">
        <v>144</v>
      </c>
      <c r="E51" t="s">
        <v>122</v>
      </c>
      <c r="F51" t="s">
        <v>102</v>
      </c>
      <c r="G51">
        <v>6.46661634826627E-2</v>
      </c>
      <c r="H51">
        <v>0</v>
      </c>
      <c r="I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40</v>
      </c>
      <c r="K51" s="5" cm="1">
        <f t="array" ref="K51">IFERROR(AVERAGE(IF((OutputTable[GroupByKey]=OutputTable[[#This Row],[GroupByKey]]),(OutputTable[GroupByKey]=OutputTable[[#This Row],[GroupByKey]])*OutputTable[RecordedValue])),0)</f>
        <v>7.6842915815432761E-2</v>
      </c>
      <c r="L51" s="5" cm="1">
        <f t="array" ref="L51">IFERROR(_xlfn.STDEV.S(IF((OutputTable[GroupByKey]=OutputTable[[#This Row],[GroupByKey]]),(OutputTable[GroupByKey]=OutputTable[[#This Row],[GroupByKey]])*OutputTable[RecordedValue])),0)</f>
        <v>1.6318267374116645E-2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51" s="5" cm="1">
        <f t="array" ref="O51">MIN(IF((OutputTable[GroupByKey]=OutputTable[[#This Row],[GroupByKey]]),(OutputTable[GroupByKey]=OutputTable[[#This Row],[GroupByKey]])*OutputTable[RecordedValue]))</f>
        <v>4.1598739885881399E-2</v>
      </c>
      <c r="P51" s="5" cm="1">
        <f t="array" ref="P51">MAX(IF((OutputTable[GroupByKey]=OutputTable[[#This Row],[GroupByKey]]),(OutputTable[GroupByKey]=OutputTable[[#This Row],[GroupByKey]])*OutputTable[RecordedValue]))</f>
        <v>0.109326341521763</v>
      </c>
    </row>
    <row r="52" spans="1:16" x14ac:dyDescent="0.35">
      <c r="A52" t="s">
        <v>68</v>
      </c>
      <c r="B52" t="s">
        <v>70</v>
      </c>
      <c r="C52">
        <v>3</v>
      </c>
      <c r="D52" t="s">
        <v>115</v>
      </c>
      <c r="E52" t="s">
        <v>116</v>
      </c>
      <c r="F52" t="s">
        <v>81</v>
      </c>
      <c r="G52">
        <v>218</v>
      </c>
      <c r="H52">
        <v>0</v>
      </c>
      <c r="I52" s="5" t="str">
        <f>OutputTable[[#This Row],[ProjectName]]&amp;OutputTable[[#This Row],[Name]]&amp;OutputTable[[#This Row],[Type]]&amp;OutputTable[[#This Row],[Source]]</f>
        <v>Drone ProjectDrone.NumberInNumber InEntity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40</v>
      </c>
      <c r="K52" s="5" cm="1">
        <f t="array" ref="K52">IFERROR(AVERAGE(IF((OutputTable[GroupByKey]=OutputTable[[#This Row],[GroupByKey]]),(OutputTable[GroupByKey]=OutputTable[[#This Row],[GroupByKey]])*OutputTable[RecordedValue])),0)</f>
        <v>279.7</v>
      </c>
      <c r="L52" s="5" cm="1">
        <f t="array" ref="L52">IFERROR(_xlfn.STDEV.S(IF((OutputTable[GroupByKey]=OutputTable[[#This Row],[GroupByKey]]),(OutputTable[GroupByKey]=OutputTable[[#This Row],[GroupByKey]])*OutputTable[RecordedValue])),0)</f>
        <v>60.175043809173047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52" s="5" cm="1">
        <f t="array" ref="O52">MIN(IF((OutputTable[GroupByKey]=OutputTable[[#This Row],[GroupByKey]]),(OutputTable[GroupByKey]=OutputTable[[#This Row],[GroupByKey]])*OutputTable[RecordedValue]))</f>
        <v>124</v>
      </c>
      <c r="P52" s="5" cm="1">
        <f t="array" ref="P52">MAX(IF((OutputTable[GroupByKey]=OutputTable[[#This Row],[GroupByKey]]),(OutputTable[GroupByKey]=OutputTable[[#This Row],[GroupByKey]])*OutputTable[RecordedValue]))</f>
        <v>422</v>
      </c>
    </row>
    <row r="53" spans="1:16" x14ac:dyDescent="0.35">
      <c r="A53" t="s">
        <v>68</v>
      </c>
      <c r="B53" t="s">
        <v>70</v>
      </c>
      <c r="C53">
        <v>3</v>
      </c>
      <c r="D53" t="s">
        <v>117</v>
      </c>
      <c r="E53" t="s">
        <v>118</v>
      </c>
      <c r="F53" t="s">
        <v>81</v>
      </c>
      <c r="G53">
        <v>245</v>
      </c>
      <c r="H53">
        <v>0</v>
      </c>
      <c r="I53" s="5" t="str">
        <f>OutputTable[[#This Row],[ProjectName]]&amp;OutputTable[[#This Row],[Name]]&amp;OutputTable[[#This Row],[Type]]&amp;OutputTable[[#This Row],[Source]]</f>
        <v>Drone ProjectDrone.NumberOutNumber OutEntity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40</v>
      </c>
      <c r="K53" s="5" cm="1">
        <f t="array" ref="K53">IFERROR(AVERAGE(IF((OutputTable[GroupByKey]=OutputTable[[#This Row],[GroupByKey]]),(OutputTable[GroupByKey]=OutputTable[[#This Row],[GroupByKey]])*OutputTable[RecordedValue])),0)</f>
        <v>250.25</v>
      </c>
      <c r="L53" s="5" cm="1">
        <f t="array" ref="L53">IFERROR(_xlfn.STDEV.S(IF((OutputTable[GroupByKey]=OutputTable[[#This Row],[GroupByKey]]),(OutputTable[GroupByKey]=OutputTable[[#This Row],[GroupByKey]])*OutputTable[RecordedValue])),0)</f>
        <v>35.973458877202006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53" s="5" cm="1">
        <f t="array" ref="O53">MIN(IF((OutputTable[GroupByKey]=OutputTable[[#This Row],[GroupByKey]]),(OutputTable[GroupByKey]=OutputTable[[#This Row],[GroupByKey]])*OutputTable[RecordedValue]))</f>
        <v>150</v>
      </c>
      <c r="P53" s="5" cm="1">
        <f t="array" ref="P53">MAX(IF((OutputTable[GroupByKey]=OutputTable[[#This Row],[GroupByKey]]),(OutputTable[GroupByKey]=OutputTable[[#This Row],[GroupByKey]])*OutputTable[RecordedValue]))</f>
        <v>295</v>
      </c>
    </row>
    <row r="54" spans="1:16" x14ac:dyDescent="0.35">
      <c r="A54" t="s">
        <v>68</v>
      </c>
      <c r="B54" t="s">
        <v>70</v>
      </c>
      <c r="C54">
        <v>3</v>
      </c>
      <c r="D54" t="s">
        <v>119</v>
      </c>
      <c r="E54" t="s">
        <v>120</v>
      </c>
      <c r="F54" t="s">
        <v>102</v>
      </c>
      <c r="G54">
        <v>200</v>
      </c>
      <c r="H54">
        <v>0</v>
      </c>
      <c r="I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40</v>
      </c>
      <c r="K54" s="5" cm="1">
        <f t="array" ref="K54">IFERROR(AVERAGE(IF((OutputTable[GroupByKey]=OutputTable[[#This Row],[GroupByKey]]),(OutputTable[GroupByKey]=OutputTable[[#This Row],[GroupByKey]])*OutputTable[RecordedValue])),0)</f>
        <v>209.95</v>
      </c>
      <c r="L54" s="5" cm="1">
        <f t="array" ref="L54">IFERROR(_xlfn.STDEV.S(IF((OutputTable[GroupByKey]=OutputTable[[#This Row],[GroupByKey]]),(OutputTable[GroupByKey]=OutputTable[[#This Row],[GroupByKey]])*OutputTable[RecordedValue])),0)</f>
        <v>32.757813708707069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54" s="5" cm="1">
        <f t="array" ref="O54">MIN(IF((OutputTable[GroupByKey]=OutputTable[[#This Row],[GroupByKey]]),(OutputTable[GroupByKey]=OutputTable[[#This Row],[GroupByKey]])*OutputTable[RecordedValue]))</f>
        <v>123</v>
      </c>
      <c r="P54" s="5" cm="1">
        <f t="array" ref="P54">MAX(IF((OutputTable[GroupByKey]=OutputTable[[#This Row],[GroupByKey]]),(OutputTable[GroupByKey]=OutputTable[[#This Row],[GroupByKey]])*OutputTable[RecordedValue]))</f>
        <v>264</v>
      </c>
    </row>
    <row r="55" spans="1:16" x14ac:dyDescent="0.35">
      <c r="A55" t="s">
        <v>68</v>
      </c>
      <c r="B55" t="s">
        <v>70</v>
      </c>
      <c r="C55">
        <v>3</v>
      </c>
      <c r="D55" t="s">
        <v>121</v>
      </c>
      <c r="E55" t="s">
        <v>122</v>
      </c>
      <c r="F55" t="s">
        <v>102</v>
      </c>
      <c r="G55">
        <v>0.82275662636686997</v>
      </c>
      <c r="H55">
        <v>0</v>
      </c>
      <c r="I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40</v>
      </c>
      <c r="K55" s="5" cm="1">
        <f t="array" ref="K55">IFERROR(AVERAGE(IF((OutputTable[GroupByKey]=OutputTable[[#This Row],[GroupByKey]]),(OutputTable[GroupByKey]=OutputTable[[#This Row],[GroupByKey]])*OutputTable[RecordedValue])),0)</f>
        <v>0.83772529254372086</v>
      </c>
      <c r="L55" s="5" cm="1">
        <f t="array" ref="L55">IFERROR(_xlfn.STDEV.S(IF((OutputTable[GroupByKey]=OutputTable[[#This Row],[GroupByKey]]),(OutputTable[GroupByKey]=OutputTable[[#This Row],[GroupByKey]])*OutputTable[RecordedValue])),0)</f>
        <v>0.13090241215221513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55" s="5" cm="1">
        <f t="array" ref="O55">MIN(IF((OutputTable[GroupByKey]=OutputTable[[#This Row],[GroupByKey]]),(OutputTable[GroupByKey]=OutputTable[[#This Row],[GroupByKey]])*OutputTable[RecordedValue]))</f>
        <v>0.460239554527484</v>
      </c>
      <c r="P55" s="5" cm="1">
        <f t="array" ref="P55">MAX(IF((OutputTable[GroupByKey]=OutputTable[[#This Row],[GroupByKey]]),(OutputTable[GroupByKey]=OutputTable[[#This Row],[GroupByKey]])*OutputTable[RecordedValue]))</f>
        <v>1</v>
      </c>
    </row>
    <row r="56" spans="1:16" x14ac:dyDescent="0.35">
      <c r="A56" t="s">
        <v>68</v>
      </c>
      <c r="B56" t="s">
        <v>70</v>
      </c>
      <c r="C56">
        <v>3</v>
      </c>
      <c r="D56" t="s">
        <v>123</v>
      </c>
      <c r="E56" t="s">
        <v>120</v>
      </c>
      <c r="F56" t="s">
        <v>102</v>
      </c>
      <c r="G56">
        <v>142</v>
      </c>
      <c r="H56">
        <v>0</v>
      </c>
      <c r="I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40</v>
      </c>
      <c r="K56" s="5" cm="1">
        <f t="array" ref="K56">IFERROR(AVERAGE(IF((OutputTable[GroupByKey]=OutputTable[[#This Row],[GroupByKey]]),(OutputTable[GroupByKey]=OutputTable[[#This Row],[GroupByKey]])*OutputTable[RecordedValue])),0)</f>
        <v>138.82499999999999</v>
      </c>
      <c r="L56" s="5" cm="1">
        <f t="array" ref="L56">IFERROR(_xlfn.STDEV.S(IF((OutputTable[GroupByKey]=OutputTable[[#This Row],[GroupByKey]]),(OutputTable[GroupByKey]=OutputTable[[#This Row],[GroupByKey]])*OutputTable[RecordedValue])),0)</f>
        <v>19.237899960021505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56" s="5" cm="1">
        <f t="array" ref="O56">MIN(IF((OutputTable[GroupByKey]=OutputTable[[#This Row],[GroupByKey]]),(OutputTable[GroupByKey]=OutputTable[[#This Row],[GroupByKey]])*OutputTable[RecordedValue]))</f>
        <v>83</v>
      </c>
      <c r="P56" s="5" cm="1">
        <f t="array" ref="P56">MAX(IF((OutputTable[GroupByKey]=OutputTable[[#This Row],[GroupByKey]]),(OutputTable[GroupByKey]=OutputTable[[#This Row],[GroupByKey]])*OutputTable[RecordedValue]))</f>
        <v>161</v>
      </c>
    </row>
    <row r="57" spans="1:16" x14ac:dyDescent="0.35">
      <c r="A57" t="s">
        <v>68</v>
      </c>
      <c r="B57" t="s">
        <v>70</v>
      </c>
      <c r="C57">
        <v>3</v>
      </c>
      <c r="D57" t="s">
        <v>124</v>
      </c>
      <c r="E57" t="s">
        <v>122</v>
      </c>
      <c r="F57" t="s">
        <v>102</v>
      </c>
      <c r="G57">
        <v>0.87447727146232201</v>
      </c>
      <c r="H57">
        <v>0</v>
      </c>
      <c r="I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40</v>
      </c>
      <c r="K57" s="5" cm="1">
        <f t="array" ref="K57">IFERROR(AVERAGE(IF((OutputTable[GroupByKey]=OutputTable[[#This Row],[GroupByKey]]),(OutputTable[GroupByKey]=OutputTable[[#This Row],[GroupByKey]])*OutputTable[RecordedValue])),0)</f>
        <v>0.85638733125801425</v>
      </c>
      <c r="L57" s="5" cm="1">
        <f t="array" ref="L57">IFERROR(_xlfn.STDEV.S(IF((OutputTable[GroupByKey]=OutputTable[[#This Row],[GroupByKey]]),(OutputTable[GroupByKey]=OutputTable[[#This Row],[GroupByKey]])*OutputTable[RecordedValue])),0)</f>
        <v>0.11893184571914565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57" s="5" cm="1">
        <f t="array" ref="O57">MIN(IF((OutputTable[GroupByKey]=OutputTable[[#This Row],[GroupByKey]]),(OutputTable[GroupByKey]=OutputTable[[#This Row],[GroupByKey]])*OutputTable[RecordedValue]))</f>
        <v>0.51093143286290499</v>
      </c>
      <c r="P57" s="5" cm="1">
        <f t="array" ref="P57">MAX(IF((OutputTable[GroupByKey]=OutputTable[[#This Row],[GroupByKey]]),(OutputTable[GroupByKey]=OutputTable[[#This Row],[GroupByKey]])*OutputTable[RecordedValue]))</f>
        <v>0.99324124232539002</v>
      </c>
    </row>
    <row r="58" spans="1:16" x14ac:dyDescent="0.35">
      <c r="A58" t="s">
        <v>68</v>
      </c>
      <c r="B58" t="s">
        <v>70</v>
      </c>
      <c r="C58">
        <v>3</v>
      </c>
      <c r="D58" t="s">
        <v>125</v>
      </c>
      <c r="E58" t="s">
        <v>120</v>
      </c>
      <c r="F58" t="s">
        <v>102</v>
      </c>
      <c r="G58">
        <v>8</v>
      </c>
      <c r="H58">
        <v>0</v>
      </c>
      <c r="I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40</v>
      </c>
      <c r="K58" s="5" cm="1">
        <f t="array" ref="K58">IFERROR(AVERAGE(IF((OutputTable[GroupByKey]=OutputTable[[#This Row],[GroupByKey]]),(OutputTable[GroupByKey]=OutputTable[[#This Row],[GroupByKey]])*OutputTable[RecordedValue])),0)</f>
        <v>8.1999999999999993</v>
      </c>
      <c r="L58" s="5" cm="1">
        <f t="array" ref="L58">IFERROR(_xlfn.STDEV.S(IF((OutputTable[GroupByKey]=OutputTable[[#This Row],[GroupByKey]]),(OutputTable[GroupByKey]=OutputTable[[#This Row],[GroupByKey]])*OutputTable[RecordedValue])),0)</f>
        <v>1.8563819235690291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58" s="5" cm="1">
        <f t="array" ref="O58">MIN(IF((OutputTable[GroupByKey]=OutputTable[[#This Row],[GroupByKey]]),(OutputTable[GroupByKey]=OutputTable[[#This Row],[GroupByKey]])*OutputTable[RecordedValue]))</f>
        <v>4</v>
      </c>
      <c r="P58" s="5" cm="1">
        <f t="array" ref="P58">MAX(IF((OutputTable[GroupByKey]=OutputTable[[#This Row],[GroupByKey]]),(OutputTable[GroupByKey]=OutputTable[[#This Row],[GroupByKey]])*OutputTable[RecordedValue]))</f>
        <v>12</v>
      </c>
    </row>
    <row r="59" spans="1:16" x14ac:dyDescent="0.35">
      <c r="A59" t="s">
        <v>68</v>
      </c>
      <c r="B59" t="s">
        <v>70</v>
      </c>
      <c r="C59">
        <v>3</v>
      </c>
      <c r="D59" t="s">
        <v>126</v>
      </c>
      <c r="E59" t="s">
        <v>122</v>
      </c>
      <c r="F59" t="s">
        <v>102</v>
      </c>
      <c r="G59">
        <v>2.72713694838638E-2</v>
      </c>
      <c r="H59">
        <v>0</v>
      </c>
      <c r="I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40</v>
      </c>
      <c r="K59" s="5" cm="1">
        <f t="array" ref="K59">IFERROR(AVERAGE(IF((OutputTable[GroupByKey]=OutputTable[[#This Row],[GroupByKey]]),(OutputTable[GroupByKey]=OutputTable[[#This Row],[GroupByKey]])*OutputTable[RecordedValue])),0)</f>
        <v>2.9190391824590895E-2</v>
      </c>
      <c r="L59" s="5" cm="1">
        <f t="array" ref="L59">IFERROR(_xlfn.STDEV.S(IF((OutputTable[GroupByKey]=OutputTable[[#This Row],[GroupByKey]]),(OutputTable[GroupByKey]=OutputTable[[#This Row],[GroupByKey]])*OutputTable[RecordedValue])),0)</f>
        <v>6.7784511723503766E-3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59" s="5" cm="1">
        <f t="array" ref="O59">MIN(IF((OutputTable[GroupByKey]=OutputTable[[#This Row],[GroupByKey]]),(OutputTable[GroupByKey]=OutputTable[[#This Row],[GroupByKey]])*OutputTable[RecordedValue]))</f>
        <v>1.4048189417398899E-2</v>
      </c>
      <c r="P59" s="5" cm="1">
        <f t="array" ref="P59">MAX(IF((OutputTable[GroupByKey]=OutputTable[[#This Row],[GroupByKey]]),(OutputTable[GroupByKey]=OutputTable[[#This Row],[GroupByKey]])*OutputTable[RecordedValue]))</f>
        <v>4.5875370133509598E-2</v>
      </c>
    </row>
    <row r="60" spans="1:16" x14ac:dyDescent="0.35">
      <c r="A60" t="s">
        <v>68</v>
      </c>
      <c r="B60" t="s">
        <v>70</v>
      </c>
      <c r="C60">
        <v>3</v>
      </c>
      <c r="D60" t="s">
        <v>127</v>
      </c>
      <c r="E60" t="s">
        <v>120</v>
      </c>
      <c r="F60" t="s">
        <v>102</v>
      </c>
      <c r="G60">
        <v>40</v>
      </c>
      <c r="H60">
        <v>0</v>
      </c>
      <c r="I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40</v>
      </c>
      <c r="K60" s="5" cm="1">
        <f t="array" ref="K60">IFERROR(AVERAGE(IF((OutputTable[GroupByKey]=OutputTable[[#This Row],[GroupByKey]]),(OutputTable[GroupByKey]=OutputTable[[#This Row],[GroupByKey]])*OutputTable[RecordedValue])),0)</f>
        <v>40.625</v>
      </c>
      <c r="L60" s="5" cm="1">
        <f t="array" ref="L60">IFERROR(_xlfn.STDEV.S(IF((OutputTable[GroupByKey]=OutputTable[[#This Row],[GroupByKey]]),(OutputTable[GroupByKey]=OutputTable[[#This Row],[GroupByKey]])*OutputTable[RecordedValue])),0)</f>
        <v>9.0940597687129312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60" s="5" cm="1">
        <f t="array" ref="O60">MIN(IF((OutputTable[GroupByKey]=OutputTable[[#This Row],[GroupByKey]]),(OutputTable[GroupByKey]=OutputTable[[#This Row],[GroupByKey]])*OutputTable[RecordedValue]))</f>
        <v>20</v>
      </c>
      <c r="P60" s="5" cm="1">
        <f t="array" ref="P60">MAX(IF((OutputTable[GroupByKey]=OutputTable[[#This Row],[GroupByKey]]),(OutputTable[GroupByKey]=OutputTable[[#This Row],[GroupByKey]])*OutputTable[RecordedValue]))</f>
        <v>60</v>
      </c>
    </row>
    <row r="61" spans="1:16" x14ac:dyDescent="0.35">
      <c r="A61" t="s">
        <v>68</v>
      </c>
      <c r="B61" t="s">
        <v>70</v>
      </c>
      <c r="C61">
        <v>3</v>
      </c>
      <c r="D61" t="s">
        <v>128</v>
      </c>
      <c r="E61" t="s">
        <v>122</v>
      </c>
      <c r="F61" t="s">
        <v>102</v>
      </c>
      <c r="G61">
        <v>0.129348125574307</v>
      </c>
      <c r="H61">
        <v>0</v>
      </c>
      <c r="I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40</v>
      </c>
      <c r="K61" s="5" cm="1">
        <f t="array" ref="K61">IFERROR(AVERAGE(IF((OutputTable[GroupByKey]=OutputTable[[#This Row],[GroupByKey]]),(OutputTable[GroupByKey]=OutputTable[[#This Row],[GroupByKey]])*OutputTable[RecordedValue])),0)</f>
        <v>0.12883579602073331</v>
      </c>
      <c r="L61" s="5" cm="1">
        <f t="array" ref="L61">IFERROR(_xlfn.STDEV.S(IF((OutputTable[GroupByKey]=OutputTable[[#This Row],[GroupByKey]]),(OutputTable[GroupByKey]=OutputTable[[#This Row],[GroupByKey]])*OutputTable[RecordedValue])),0)</f>
        <v>3.923026202957465E-2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61" s="5" cm="1">
        <f t="array" ref="O61">MIN(IF((OutputTable[GroupByKey]=OutputTable[[#This Row],[GroupByKey]]),(OutputTable[GroupByKey]=OutputTable[[#This Row],[GroupByKey]])*OutputTable[RecordedValue]))</f>
        <v>5.37537032568541E-2</v>
      </c>
      <c r="P61" s="5" cm="1">
        <f t="array" ref="P61">MAX(IF((OutputTable[GroupByKey]=OutputTable[[#This Row],[GroupByKey]]),(OutputTable[GroupByKey]=OutputTable[[#This Row],[GroupByKey]])*OutputTable[RecordedValue]))</f>
        <v>0.25294900578934798</v>
      </c>
    </row>
    <row r="62" spans="1:16" x14ac:dyDescent="0.35">
      <c r="A62" t="s">
        <v>68</v>
      </c>
      <c r="B62" t="s">
        <v>70</v>
      </c>
      <c r="C62">
        <v>3</v>
      </c>
      <c r="D62" t="s">
        <v>129</v>
      </c>
      <c r="E62" t="s">
        <v>118</v>
      </c>
      <c r="F62" t="s">
        <v>130</v>
      </c>
      <c r="G62">
        <v>241</v>
      </c>
      <c r="H62">
        <v>0</v>
      </c>
      <c r="I62" s="5" t="str">
        <f>OutputTable[[#This Row],[ProjectName]]&amp;OutputTable[[#This Row],[Name]]&amp;OutputTable[[#This Row],[Type]]&amp;OutputTable[[#This Row],[Source]]</f>
        <v>Drone ProjectSystem.NumberOutNumber OutSystem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40</v>
      </c>
      <c r="K62" s="5" cm="1">
        <f t="array" ref="K62">IFERROR(AVERAGE(IF((OutputTable[GroupByKey]=OutputTable[[#This Row],[GroupByKey]]),(OutputTable[GroupByKey]=OutputTable[[#This Row],[GroupByKey]])*OutputTable[RecordedValue])),0)</f>
        <v>246.15</v>
      </c>
      <c r="L62" s="5" cm="1">
        <f t="array" ref="L62">IFERROR(_xlfn.STDEV.S(IF((OutputTable[GroupByKey]=OutputTable[[#This Row],[GroupByKey]]),(OutputTable[GroupByKey]=OutputTable[[#This Row],[GroupByKey]])*OutputTable[RecordedValue])),0)</f>
        <v>35.193640159726442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62" s="5" cm="1">
        <f t="array" ref="O62">MIN(IF((OutputTable[GroupByKey]=OutputTable[[#This Row],[GroupByKey]]),(OutputTable[GroupByKey]=OutputTable[[#This Row],[GroupByKey]])*OutputTable[RecordedValue]))</f>
        <v>148</v>
      </c>
      <c r="P62" s="5" cm="1">
        <f t="array" ref="P62">MAX(IF((OutputTable[GroupByKey]=OutputTable[[#This Row],[GroupByKey]]),(OutputTable[GroupByKey]=OutputTable[[#This Row],[GroupByKey]])*OutputTable[RecordedValue]))</f>
        <v>289</v>
      </c>
    </row>
    <row r="63" spans="1:16" x14ac:dyDescent="0.35">
      <c r="A63" t="s">
        <v>68</v>
      </c>
      <c r="B63" t="s">
        <v>70</v>
      </c>
      <c r="C63">
        <v>3</v>
      </c>
      <c r="D63" t="s">
        <v>131</v>
      </c>
      <c r="E63" t="s">
        <v>120</v>
      </c>
      <c r="F63" t="s">
        <v>102</v>
      </c>
      <c r="G63">
        <v>0</v>
      </c>
      <c r="H63">
        <v>0</v>
      </c>
      <c r="I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40</v>
      </c>
      <c r="K63" s="5" cm="1">
        <f t="array" ref="K63">IFERROR(AVERAGE(IF((OutputTable[GroupByKey]=OutputTable[[#This Row],[GroupByKey]]),(OutputTable[GroupByKey]=OutputTable[[#This Row],[GroupByKey]])*OutputTable[RecordedValue])),0)</f>
        <v>0</v>
      </c>
      <c r="L63" s="5" cm="1">
        <f t="array" ref="L63">IFERROR(_xlfn.STDEV.S(IF((OutputTable[GroupByKey]=OutputTable[[#This Row],[GroupByKey]]),(OutputTable[GroupByKey]=OutputTable[[#This Row],[GroupByKey]])*OutputTable[RecordedValue])),0)</f>
        <v>0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s="5" cm="1">
        <f t="array" ref="O63">MIN(IF((OutputTable[GroupByKey]=OutputTable[[#This Row],[GroupByKey]]),(OutputTable[GroupByKey]=OutputTable[[#This Row],[GroupByKey]])*OutputTable[RecordedValue]))</f>
        <v>0</v>
      </c>
      <c r="P63" s="5" cm="1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35">
      <c r="A64" t="s">
        <v>68</v>
      </c>
      <c r="B64" t="s">
        <v>70</v>
      </c>
      <c r="C64">
        <v>3</v>
      </c>
      <c r="D64" t="s">
        <v>132</v>
      </c>
      <c r="E64" t="s">
        <v>122</v>
      </c>
      <c r="F64" t="s">
        <v>102</v>
      </c>
      <c r="G64">
        <v>0</v>
      </c>
      <c r="H64">
        <v>0</v>
      </c>
      <c r="I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40</v>
      </c>
      <c r="K64" s="5" cm="1">
        <f t="array" ref="K64">IFERROR(AVERAGE(IF((OutputTable[GroupByKey]=OutputTable[[#This Row],[GroupByKey]]),(OutputTable[GroupByKey]=OutputTable[[#This Row],[GroupByKey]])*OutputTable[RecordedValue])),0)</f>
        <v>0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 cm="1">
        <f t="array" ref="O64">MIN(IF((OutputTable[GroupByKey]=OutputTable[[#This Row],[GroupByKey]]),(OutputTable[GroupByKey]=OutputTable[[#This Row],[GroupByKey]])*OutputTable[RecordedValue]))</f>
        <v>0</v>
      </c>
      <c r="P64" s="5" cm="1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35">
      <c r="A65" t="s">
        <v>68</v>
      </c>
      <c r="B65" t="s">
        <v>70</v>
      </c>
      <c r="C65">
        <v>3</v>
      </c>
      <c r="D65" t="s">
        <v>133</v>
      </c>
      <c r="E65" t="s">
        <v>120</v>
      </c>
      <c r="F65" t="s">
        <v>102</v>
      </c>
      <c r="G65">
        <v>0</v>
      </c>
      <c r="H65">
        <v>0</v>
      </c>
      <c r="I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40</v>
      </c>
      <c r="K65" s="5" cm="1">
        <f t="array" ref="K65">IFERROR(AVERAGE(IF((OutputTable[GroupByKey]=OutputTable[[#This Row],[GroupByKey]]),(OutputTable[GroupByKey]=OutputTable[[#This Row],[GroupByKey]])*OutputTable[RecordedValue])),0)</f>
        <v>0</v>
      </c>
      <c r="L65" s="5" cm="1">
        <f t="array" ref="L65">IFERROR(_xlfn.STDEV.S(IF((OutputTable[GroupByKey]=OutputTable[[#This Row],[GroupByKey]]),(OutputTable[GroupByKey]=OutputTable[[#This Row],[GroupByKey]])*OutputTable[RecordedValue])),0)</f>
        <v>0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" s="5" cm="1">
        <f t="array" ref="O65">MIN(IF((OutputTable[GroupByKey]=OutputTable[[#This Row],[GroupByKey]]),(OutputTable[GroupByKey]=OutputTable[[#This Row],[GroupByKey]])*OutputTable[RecordedValue]))</f>
        <v>0</v>
      </c>
      <c r="P65" s="5" cm="1">
        <f t="array" ref="P65">MAX(IF((OutputTable[GroupByKey]=OutputTable[[#This Row],[GroupByKey]]),(OutputTable[GroupByKey]=OutputTable[[#This Row],[GroupByKey]])*OutputTable[RecordedValue]))</f>
        <v>0</v>
      </c>
    </row>
    <row r="66" spans="1:16" x14ac:dyDescent="0.35">
      <c r="A66" t="s">
        <v>68</v>
      </c>
      <c r="B66" t="s">
        <v>70</v>
      </c>
      <c r="C66">
        <v>3</v>
      </c>
      <c r="D66" t="s">
        <v>134</v>
      </c>
      <c r="E66" t="s">
        <v>122</v>
      </c>
      <c r="F66" t="s">
        <v>102</v>
      </c>
      <c r="G66">
        <v>0</v>
      </c>
      <c r="H66">
        <v>0</v>
      </c>
      <c r="I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40</v>
      </c>
      <c r="K66" s="5" cm="1">
        <f t="array" ref="K66">IFERROR(AVERAGE(IF((OutputTable[GroupByKey]=OutputTable[[#This Row],[GroupByKey]]),(OutputTable[GroupByKey]=OutputTable[[#This Row],[GroupByKey]])*OutputTable[RecordedValue])),0)</f>
        <v>0</v>
      </c>
      <c r="L66" s="5" cm="1">
        <f t="array" ref="L66">IFERROR(_xlfn.STDEV.S(IF((OutputTable[GroupByKey]=OutputTable[[#This Row],[GroupByKey]]),(OutputTable[GroupByKey]=OutputTable[[#This Row],[GroupByKey]])*OutputTable[RecordedValue])),0)</f>
        <v>0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s="5" cm="1">
        <f t="array" ref="O66">MIN(IF((OutputTable[GroupByKey]=OutputTable[[#This Row],[GroupByKey]]),(OutputTable[GroupByKey]=OutputTable[[#This Row],[GroupByKey]])*OutputTable[RecordedValue]))</f>
        <v>0</v>
      </c>
      <c r="P66" s="5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35">
      <c r="A67" t="s">
        <v>68</v>
      </c>
      <c r="B67" t="s">
        <v>70</v>
      </c>
      <c r="C67">
        <v>3</v>
      </c>
      <c r="D67" t="s">
        <v>135</v>
      </c>
      <c r="E67" t="s">
        <v>120</v>
      </c>
      <c r="F67" t="s">
        <v>102</v>
      </c>
      <c r="G67">
        <v>0</v>
      </c>
      <c r="H67">
        <v>0</v>
      </c>
      <c r="I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40</v>
      </c>
      <c r="K67" s="5" cm="1">
        <f t="array" ref="K67">IFERROR(AVERAGE(IF((OutputTable[GroupByKey]=OutputTable[[#This Row],[GroupByKey]]),(OutputTable[GroupByKey]=OutputTable[[#This Row],[GroupByKey]])*OutputTable[RecordedValue])),0)</f>
        <v>0</v>
      </c>
      <c r="L67" s="5" cm="1">
        <f t="array" ref="L67">IFERROR(_xlfn.STDEV.S(IF((OutputTable[GroupByKey]=OutputTable[[#This Row],[GroupByKey]]),(OutputTable[GroupByKey]=OutputTable[[#This Row],[GroupByKey]])*OutputTable[RecordedValue])),0)</f>
        <v>0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" s="5" cm="1">
        <f t="array" ref="O67">MIN(IF((OutputTable[GroupByKey]=OutputTable[[#This Row],[GroupByKey]]),(OutputTable[GroupByKey]=OutputTable[[#This Row],[GroupByKey]])*OutputTable[RecordedValue]))</f>
        <v>0</v>
      </c>
      <c r="P67" s="5" cm="1">
        <f t="array" ref="P67">MAX(IF((OutputTable[GroupByKey]=OutputTable[[#This Row],[GroupByKey]]),(OutputTable[GroupByKey]=OutputTable[[#This Row],[GroupByKey]])*OutputTable[RecordedValue]))</f>
        <v>0</v>
      </c>
    </row>
    <row r="68" spans="1:16" x14ac:dyDescent="0.35">
      <c r="A68" t="s">
        <v>68</v>
      </c>
      <c r="B68" t="s">
        <v>70</v>
      </c>
      <c r="C68">
        <v>3</v>
      </c>
      <c r="D68" t="s">
        <v>136</v>
      </c>
      <c r="E68" t="s">
        <v>122</v>
      </c>
      <c r="F68" t="s">
        <v>102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40</v>
      </c>
      <c r="K68" s="5" cm="1">
        <f t="array" ref="K68">IFERROR(AVERAGE(IF((OutputTable[GroupByKey]=OutputTable[[#This Row],[GroupByKey]]),(OutputTable[GroupByKey]=OutputTable[[#This Row],[GroupByKey]])*OutputTable[RecordedValue])),0)</f>
        <v>0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35">
      <c r="A69" t="s">
        <v>68</v>
      </c>
      <c r="B69" t="s">
        <v>70</v>
      </c>
      <c r="C69">
        <v>3</v>
      </c>
      <c r="D69" t="s">
        <v>137</v>
      </c>
      <c r="E69" t="s">
        <v>120</v>
      </c>
      <c r="F69" t="s">
        <v>102</v>
      </c>
      <c r="G69">
        <v>0</v>
      </c>
      <c r="H69">
        <v>0</v>
      </c>
      <c r="I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40</v>
      </c>
      <c r="K69" s="5" cm="1">
        <f t="array" ref="K69">IFERROR(AVERAGE(IF((OutputTable[GroupByKey]=OutputTable[[#This Row],[GroupByKey]]),(OutputTable[GroupByKey]=OutputTable[[#This Row],[GroupByKey]])*OutputTable[RecordedValue])),0)</f>
        <v>0</v>
      </c>
      <c r="L69" s="5" cm="1">
        <f t="array" ref="L69">IFERROR(_xlfn.STDEV.S(IF((OutputTable[GroupByKey]=OutputTable[[#This Row],[GroupByKey]]),(OutputTable[GroupByKey]=OutputTable[[#This Row],[GroupByKey]])*OutputTable[RecordedValue])),0)</f>
        <v>0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" s="5" cm="1">
        <f t="array" ref="O69">MIN(IF((OutputTable[GroupByKey]=OutputTable[[#This Row],[GroupByKey]]),(OutputTable[GroupByKey]=OutputTable[[#This Row],[GroupByKey]])*OutputTable[RecordedValue]))</f>
        <v>0</v>
      </c>
      <c r="P69" s="5" cm="1">
        <f t="array" ref="P69">MAX(IF((OutputTable[GroupByKey]=OutputTable[[#This Row],[GroupByKey]]),(OutputTable[GroupByKey]=OutputTable[[#This Row],[GroupByKey]])*OutputTable[RecordedValue]))</f>
        <v>0</v>
      </c>
    </row>
    <row r="70" spans="1:16" x14ac:dyDescent="0.35">
      <c r="A70" t="s">
        <v>68</v>
      </c>
      <c r="B70" t="s">
        <v>70</v>
      </c>
      <c r="C70">
        <v>3</v>
      </c>
      <c r="D70" t="s">
        <v>138</v>
      </c>
      <c r="E70" t="s">
        <v>122</v>
      </c>
      <c r="F70" t="s">
        <v>102</v>
      </c>
      <c r="G70">
        <v>0</v>
      </c>
      <c r="H70">
        <v>0</v>
      </c>
      <c r="I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40</v>
      </c>
      <c r="K70" s="5" cm="1">
        <f t="array" ref="K70">IFERROR(AVERAGE(IF((OutputTable[GroupByKey]=OutputTable[[#This Row],[GroupByKey]]),(OutputTable[GroupByKey]=OutputTable[[#This Row],[GroupByKey]])*OutputTable[RecordedValue])),0)</f>
        <v>0</v>
      </c>
      <c r="L70" s="5" cm="1">
        <f t="array" ref="L70">IFERROR(_xlfn.STDEV.S(IF((OutputTable[GroupByKey]=OutputTable[[#This Row],[GroupByKey]]),(OutputTable[GroupByKey]=OutputTable[[#This Row],[GroupByKey]])*OutputTable[RecordedValue])),0)</f>
        <v>0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" s="5" cm="1">
        <f t="array" ref="O70">MIN(IF((OutputTable[GroupByKey]=OutputTable[[#This Row],[GroupByKey]]),(OutputTable[GroupByKey]=OutputTable[[#This Row],[GroupByKey]])*OutputTable[RecordedValue]))</f>
        <v>0</v>
      </c>
      <c r="P70" s="5" cm="1">
        <f t="array" ref="P70">MAX(IF((OutputTable[GroupByKey]=OutputTable[[#This Row],[GroupByKey]]),(OutputTable[GroupByKey]=OutputTable[[#This Row],[GroupByKey]])*OutputTable[RecordedValue]))</f>
        <v>0</v>
      </c>
    </row>
    <row r="71" spans="1:16" x14ac:dyDescent="0.35">
      <c r="A71" t="s">
        <v>68</v>
      </c>
      <c r="B71" t="s">
        <v>70</v>
      </c>
      <c r="C71">
        <v>3</v>
      </c>
      <c r="D71" t="s">
        <v>139</v>
      </c>
      <c r="E71" t="s">
        <v>120</v>
      </c>
      <c r="F71" t="s">
        <v>102</v>
      </c>
      <c r="G71">
        <v>146</v>
      </c>
      <c r="H71">
        <v>0</v>
      </c>
      <c r="I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40</v>
      </c>
      <c r="K71" s="5" cm="1">
        <f t="array" ref="K71">IFERROR(AVERAGE(IF((OutputTable[GroupByKey]=OutputTable[[#This Row],[GroupByKey]]),(OutputTable[GroupByKey]=OutputTable[[#This Row],[GroupByKey]])*OutputTable[RecordedValue])),0)</f>
        <v>166.8</v>
      </c>
      <c r="L71" s="5" cm="1">
        <f t="array" ref="L71">IFERROR(_xlfn.STDEV.S(IF((OutputTable[GroupByKey]=OutputTable[[#This Row],[GroupByKey]]),(OutputTable[GroupByKey]=OutputTable[[#This Row],[GroupByKey]])*OutputTable[RecordedValue])),0)</f>
        <v>42.803786077449971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71" s="5" cm="1">
        <f t="array" ref="O71">MIN(IF((OutputTable[GroupByKey]=OutputTable[[#This Row],[GroupByKey]]),(OutputTable[GroupByKey]=OutputTable[[#This Row],[GroupByKey]])*OutputTable[RecordedValue]))</f>
        <v>58</v>
      </c>
      <c r="P71" s="5" cm="1">
        <f t="array" ref="P71">MAX(IF((OutputTable[GroupByKey]=OutputTable[[#This Row],[GroupByKey]]),(OutputTable[GroupByKey]=OutputTable[[#This Row],[GroupByKey]])*OutputTable[RecordedValue]))</f>
        <v>284</v>
      </c>
    </row>
    <row r="72" spans="1:16" x14ac:dyDescent="0.35">
      <c r="A72" t="s">
        <v>68</v>
      </c>
      <c r="B72" t="s">
        <v>70</v>
      </c>
      <c r="C72">
        <v>3</v>
      </c>
      <c r="D72" t="s">
        <v>140</v>
      </c>
      <c r="E72" t="s">
        <v>122</v>
      </c>
      <c r="F72" t="s">
        <v>102</v>
      </c>
      <c r="G72">
        <v>6.0401236849991199E-2</v>
      </c>
      <c r="H72">
        <v>0</v>
      </c>
      <c r="I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40</v>
      </c>
      <c r="K72" s="5" cm="1">
        <f t="array" ref="K72">IFERROR(AVERAGE(IF((OutputTable[GroupByKey]=OutputTable[[#This Row],[GroupByKey]]),(OutputTable[GroupByKey]=OutputTable[[#This Row],[GroupByKey]])*OutputTable[RecordedValue])),0)</f>
        <v>7.1466534765718931E-2</v>
      </c>
      <c r="L72" s="5" cm="1">
        <f t="array" ref="L72">IFERROR(_xlfn.STDEV.S(IF((OutputTable[GroupByKey]=OutputTable[[#This Row],[GroupByKey]]),(OutputTable[GroupByKey]=OutputTable[[#This Row],[GroupByKey]])*OutputTable[RecordedValue])),0)</f>
        <v>1.877615258182818E-2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72" s="5" cm="1">
        <f t="array" ref="O72">MIN(IF((OutputTable[GroupByKey]=OutputTable[[#This Row],[GroupByKey]]),(OutputTable[GroupByKey]=OutputTable[[#This Row],[GroupByKey]])*OutputTable[RecordedValue]))</f>
        <v>2.8772178353729399E-2</v>
      </c>
      <c r="P72" s="5" cm="1">
        <f t="array" ref="P72">MAX(IF((OutputTable[GroupByKey]=OutputTable[[#This Row],[GroupByKey]]),(OutputTable[GroupByKey]=OutputTable[[#This Row],[GroupByKey]])*OutputTable[RecordedValue]))</f>
        <v>0.12414195729513899</v>
      </c>
    </row>
    <row r="73" spans="1:16" x14ac:dyDescent="0.35">
      <c r="A73" t="s">
        <v>68</v>
      </c>
      <c r="B73" t="s">
        <v>70</v>
      </c>
      <c r="C73">
        <v>3</v>
      </c>
      <c r="D73" t="s">
        <v>141</v>
      </c>
      <c r="E73" t="s">
        <v>120</v>
      </c>
      <c r="F73" t="s">
        <v>102</v>
      </c>
      <c r="G73">
        <v>227</v>
      </c>
      <c r="H73">
        <v>0</v>
      </c>
      <c r="I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40</v>
      </c>
      <c r="K73" s="5" cm="1">
        <f t="array" ref="K73">IFERROR(AVERAGE(IF((OutputTable[GroupByKey]=OutputTable[[#This Row],[GroupByKey]]),(OutputTable[GroupByKey]=OutputTable[[#This Row],[GroupByKey]])*OutputTable[RecordedValue])),0)</f>
        <v>287.89999999999998</v>
      </c>
      <c r="L73" s="5" cm="1">
        <f t="array" ref="L73">IFERROR(_xlfn.STDEV.S(IF((OutputTable[GroupByKey]=OutputTable[[#This Row],[GroupByKey]]),(OutputTable[GroupByKey]=OutputTable[[#This Row],[GroupByKey]])*OutputTable[RecordedValue])),0)</f>
        <v>61.633241114324115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73" s="5" cm="1">
        <f t="array" ref="O73">MIN(IF((OutputTable[GroupByKey]=OutputTable[[#This Row],[GroupByKey]]),(OutputTable[GroupByKey]=OutputTable[[#This Row],[GroupByKey]])*OutputTable[RecordedValue]))</f>
        <v>136</v>
      </c>
      <c r="P73" s="5" cm="1">
        <f t="array" ref="P73">MAX(IF((OutputTable[GroupByKey]=OutputTable[[#This Row],[GroupByKey]]),(OutputTable[GroupByKey]=OutputTable[[#This Row],[GroupByKey]])*OutputTable[RecordedValue]))</f>
        <v>432</v>
      </c>
    </row>
    <row r="74" spans="1:16" x14ac:dyDescent="0.35">
      <c r="A74" t="s">
        <v>68</v>
      </c>
      <c r="B74" t="s">
        <v>70</v>
      </c>
      <c r="C74">
        <v>3</v>
      </c>
      <c r="D74" t="s">
        <v>142</v>
      </c>
      <c r="E74" t="s">
        <v>122</v>
      </c>
      <c r="F74" t="s">
        <v>102</v>
      </c>
      <c r="G74">
        <v>2.4856344508571701E-2</v>
      </c>
      <c r="H74">
        <v>0</v>
      </c>
      <c r="I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40</v>
      </c>
      <c r="K74" s="5" cm="1">
        <f t="array" ref="K74">IFERROR(AVERAGE(IF((OutputTable[GroupByKey]=OutputTable[[#This Row],[GroupByKey]]),(OutputTable[GroupByKey]=OutputTable[[#This Row],[GroupByKey]])*OutputTable[RecordedValue])),0)</f>
        <v>2.7893041556859417E-2</v>
      </c>
      <c r="L74" s="5" cm="1">
        <f t="array" ref="L74">IFERROR(_xlfn.STDEV.S(IF((OutputTable[GroupByKey]=OutputTable[[#This Row],[GroupByKey]]),(OutputTable[GroupByKey]=OutputTable[[#This Row],[GroupByKey]])*OutputTable[RecordedValue])),0)</f>
        <v>5.8163740550683058E-3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74" s="5" cm="1">
        <f t="array" ref="O74">MIN(IF((OutputTable[GroupByKey]=OutputTable[[#This Row],[GroupByKey]]),(OutputTable[GroupByKey]=OutputTable[[#This Row],[GroupByKey]])*OutputTable[RecordedValue]))</f>
        <v>1.44717077644446E-2</v>
      </c>
      <c r="P74" s="5" cm="1">
        <f t="array" ref="P74">MAX(IF((OutputTable[GroupByKey]=OutputTable[[#This Row],[GroupByKey]]),(OutputTable[GroupByKey]=OutputTable[[#This Row],[GroupByKey]])*OutputTable[RecordedValue]))</f>
        <v>3.8945432682821003E-2</v>
      </c>
    </row>
    <row r="75" spans="1:16" x14ac:dyDescent="0.35">
      <c r="A75" t="s">
        <v>68</v>
      </c>
      <c r="B75" t="s">
        <v>70</v>
      </c>
      <c r="C75">
        <v>3</v>
      </c>
      <c r="D75" t="s">
        <v>143</v>
      </c>
      <c r="E75" t="s">
        <v>120</v>
      </c>
      <c r="F75" t="s">
        <v>102</v>
      </c>
      <c r="G75">
        <v>134</v>
      </c>
      <c r="H75">
        <v>0</v>
      </c>
      <c r="I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40</v>
      </c>
      <c r="K75" s="5" cm="1">
        <f t="array" ref="K75">IFERROR(AVERAGE(IF((OutputTable[GroupByKey]=OutputTable[[#This Row],[GroupByKey]]),(OutputTable[GroupByKey]=OutputTable[[#This Row],[GroupByKey]])*OutputTable[RecordedValue])),0)</f>
        <v>179.07499999999999</v>
      </c>
      <c r="L75" s="5" cm="1">
        <f t="array" ref="L75">IFERROR(_xlfn.STDEV.S(IF((OutputTable[GroupByKey]=OutputTable[[#This Row],[GroupByKey]]),(OutputTable[GroupByKey]=OutputTable[[#This Row],[GroupByKey]])*OutputTable[RecordedValue])),0)</f>
        <v>37.677026598888226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75" s="5" cm="1">
        <f t="array" ref="O75">MIN(IF((OutputTable[GroupByKey]=OutputTable[[#This Row],[GroupByKey]]),(OutputTable[GroupByKey]=OutputTable[[#This Row],[GroupByKey]])*OutputTable[RecordedValue]))</f>
        <v>96</v>
      </c>
      <c r="P75" s="5" cm="1">
        <f t="array" ref="P75">MAX(IF((OutputTable[GroupByKey]=OutputTable[[#This Row],[GroupByKey]]),(OutputTable[GroupByKey]=OutputTable[[#This Row],[GroupByKey]])*OutputTable[RecordedValue]))</f>
        <v>256</v>
      </c>
    </row>
    <row r="76" spans="1:16" x14ac:dyDescent="0.35">
      <c r="A76" t="s">
        <v>68</v>
      </c>
      <c r="B76" t="s">
        <v>70</v>
      </c>
      <c r="C76">
        <v>3</v>
      </c>
      <c r="D76" t="s">
        <v>144</v>
      </c>
      <c r="E76" t="s">
        <v>122</v>
      </c>
      <c r="F76" t="s">
        <v>102</v>
      </c>
      <c r="G76">
        <v>6.0301173240279803E-2</v>
      </c>
      <c r="H76">
        <v>0</v>
      </c>
      <c r="I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40</v>
      </c>
      <c r="K76" s="5" cm="1">
        <f t="array" ref="K76">IFERROR(AVERAGE(IF((OutputTable[GroupByKey]=OutputTable[[#This Row],[GroupByKey]]),(OutputTable[GroupByKey]=OutputTable[[#This Row],[GroupByKey]])*OutputTable[RecordedValue])),0)</f>
        <v>7.6842915815432761E-2</v>
      </c>
      <c r="L76" s="5" cm="1">
        <f t="array" ref="L76">IFERROR(_xlfn.STDEV.S(IF((OutputTable[GroupByKey]=OutputTable[[#This Row],[GroupByKey]]),(OutputTable[GroupByKey]=OutputTable[[#This Row],[GroupByKey]])*OutputTable[RecordedValue])),0)</f>
        <v>1.6318267374116645E-2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76" s="5" cm="1">
        <f t="array" ref="O76">MIN(IF((OutputTable[GroupByKey]=OutputTable[[#This Row],[GroupByKey]]),(OutputTable[GroupByKey]=OutputTable[[#This Row],[GroupByKey]])*OutputTable[RecordedValue]))</f>
        <v>4.1598739885881399E-2</v>
      </c>
      <c r="P76" s="5" cm="1">
        <f t="array" ref="P76">MAX(IF((OutputTable[GroupByKey]=OutputTable[[#This Row],[GroupByKey]]),(OutputTable[GroupByKey]=OutputTable[[#This Row],[GroupByKey]])*OutputTable[RecordedValue]))</f>
        <v>0.109326341521763</v>
      </c>
    </row>
    <row r="77" spans="1:16" x14ac:dyDescent="0.35">
      <c r="A77" t="s">
        <v>68</v>
      </c>
      <c r="B77" t="s">
        <v>70</v>
      </c>
      <c r="C77">
        <v>4</v>
      </c>
      <c r="D77" t="s">
        <v>115</v>
      </c>
      <c r="E77" t="s">
        <v>116</v>
      </c>
      <c r="F77" t="s">
        <v>81</v>
      </c>
      <c r="G77">
        <v>300</v>
      </c>
      <c r="H77">
        <v>0</v>
      </c>
      <c r="I77" s="5" t="str">
        <f>OutputTable[[#This Row],[ProjectName]]&amp;OutputTable[[#This Row],[Name]]&amp;OutputTable[[#This Row],[Type]]&amp;OutputTable[[#This Row],[Source]]</f>
        <v>Drone ProjectDrone.NumberInNumber InEntity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40</v>
      </c>
      <c r="K77" s="5" cm="1">
        <f t="array" ref="K77">IFERROR(AVERAGE(IF((OutputTable[GroupByKey]=OutputTable[[#This Row],[GroupByKey]]),(OutputTable[GroupByKey]=OutputTable[[#This Row],[GroupByKey]])*OutputTable[RecordedValue])),0)</f>
        <v>279.7</v>
      </c>
      <c r="L77" s="5" cm="1">
        <f t="array" ref="L77">IFERROR(_xlfn.STDEV.S(IF((OutputTable[GroupByKey]=OutputTable[[#This Row],[GroupByKey]]),(OutputTable[GroupByKey]=OutputTable[[#This Row],[GroupByKey]])*OutputTable[RecordedValue])),0)</f>
        <v>60.175043809173047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77" s="5" cm="1">
        <f t="array" ref="O77">MIN(IF((OutputTable[GroupByKey]=OutputTable[[#This Row],[GroupByKey]]),(OutputTable[GroupByKey]=OutputTable[[#This Row],[GroupByKey]])*OutputTable[RecordedValue]))</f>
        <v>124</v>
      </c>
      <c r="P77" s="5" cm="1">
        <f t="array" ref="P77">MAX(IF((OutputTable[GroupByKey]=OutputTable[[#This Row],[GroupByKey]]),(OutputTable[GroupByKey]=OutputTable[[#This Row],[GroupByKey]])*OutputTable[RecordedValue]))</f>
        <v>422</v>
      </c>
    </row>
    <row r="78" spans="1:16" x14ac:dyDescent="0.35">
      <c r="A78" t="s">
        <v>68</v>
      </c>
      <c r="B78" t="s">
        <v>70</v>
      </c>
      <c r="C78">
        <v>4</v>
      </c>
      <c r="D78" t="s">
        <v>117</v>
      </c>
      <c r="E78" t="s">
        <v>118</v>
      </c>
      <c r="F78" t="s">
        <v>81</v>
      </c>
      <c r="G78">
        <v>265</v>
      </c>
      <c r="H78">
        <v>0</v>
      </c>
      <c r="I78" s="5" t="str">
        <f>OutputTable[[#This Row],[ProjectName]]&amp;OutputTable[[#This Row],[Name]]&amp;OutputTable[[#This Row],[Type]]&amp;OutputTable[[#This Row],[Source]]</f>
        <v>Drone ProjectDrone.NumberOutNumber OutEntity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40</v>
      </c>
      <c r="K78" s="5" cm="1">
        <f t="array" ref="K78">IFERROR(AVERAGE(IF((OutputTable[GroupByKey]=OutputTable[[#This Row],[GroupByKey]]),(OutputTable[GroupByKey]=OutputTable[[#This Row],[GroupByKey]])*OutputTable[RecordedValue])),0)</f>
        <v>250.25</v>
      </c>
      <c r="L78" s="5" cm="1">
        <f t="array" ref="L78">IFERROR(_xlfn.STDEV.S(IF((OutputTable[GroupByKey]=OutputTable[[#This Row],[GroupByKey]]),(OutputTable[GroupByKey]=OutputTable[[#This Row],[GroupByKey]])*OutputTable[RecordedValue])),0)</f>
        <v>35.973458877202006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78" s="5" cm="1">
        <f t="array" ref="O78">MIN(IF((OutputTable[GroupByKey]=OutputTable[[#This Row],[GroupByKey]]),(OutputTable[GroupByKey]=OutputTable[[#This Row],[GroupByKey]])*OutputTable[RecordedValue]))</f>
        <v>150</v>
      </c>
      <c r="P78" s="5" cm="1">
        <f t="array" ref="P78">MAX(IF((OutputTable[GroupByKey]=OutputTable[[#This Row],[GroupByKey]]),(OutputTable[GroupByKey]=OutputTable[[#This Row],[GroupByKey]])*OutputTable[RecordedValue]))</f>
        <v>295</v>
      </c>
    </row>
    <row r="79" spans="1:16" x14ac:dyDescent="0.35">
      <c r="A79" t="s">
        <v>68</v>
      </c>
      <c r="B79" t="s">
        <v>70</v>
      </c>
      <c r="C79">
        <v>4</v>
      </c>
      <c r="D79" t="s">
        <v>119</v>
      </c>
      <c r="E79" t="s">
        <v>120</v>
      </c>
      <c r="F79" t="s">
        <v>102</v>
      </c>
      <c r="G79">
        <v>217</v>
      </c>
      <c r="H79">
        <v>0</v>
      </c>
      <c r="I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40</v>
      </c>
      <c r="K79" s="5" cm="1">
        <f t="array" ref="K79">IFERROR(AVERAGE(IF((OutputTable[GroupByKey]=OutputTable[[#This Row],[GroupByKey]]),(OutputTable[GroupByKey]=OutputTable[[#This Row],[GroupByKey]])*OutputTable[RecordedValue])),0)</f>
        <v>209.95</v>
      </c>
      <c r="L79" s="5" cm="1">
        <f t="array" ref="L79">IFERROR(_xlfn.STDEV.S(IF((OutputTable[GroupByKey]=OutputTable[[#This Row],[GroupByKey]]),(OutputTable[GroupByKey]=OutputTable[[#This Row],[GroupByKey]])*OutputTable[RecordedValue])),0)</f>
        <v>32.757813708707069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79" s="5" cm="1">
        <f t="array" ref="O79">MIN(IF((OutputTable[GroupByKey]=OutputTable[[#This Row],[GroupByKey]]),(OutputTable[GroupByKey]=OutputTable[[#This Row],[GroupByKey]])*OutputTable[RecordedValue]))</f>
        <v>123</v>
      </c>
      <c r="P79" s="5" cm="1">
        <f t="array" ref="P79">MAX(IF((OutputTable[GroupByKey]=OutputTable[[#This Row],[GroupByKey]]),(OutputTable[GroupByKey]=OutputTable[[#This Row],[GroupByKey]])*OutputTable[RecordedValue]))</f>
        <v>264</v>
      </c>
    </row>
    <row r="80" spans="1:16" x14ac:dyDescent="0.35">
      <c r="A80" t="s">
        <v>68</v>
      </c>
      <c r="B80" t="s">
        <v>70</v>
      </c>
      <c r="C80">
        <v>4</v>
      </c>
      <c r="D80" t="s">
        <v>121</v>
      </c>
      <c r="E80" t="s">
        <v>122</v>
      </c>
      <c r="F80" t="s">
        <v>102</v>
      </c>
      <c r="G80">
        <v>0.86636435187590399</v>
      </c>
      <c r="H80">
        <v>0</v>
      </c>
      <c r="I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40</v>
      </c>
      <c r="K80" s="5" cm="1">
        <f t="array" ref="K80">IFERROR(AVERAGE(IF((OutputTable[GroupByKey]=OutputTable[[#This Row],[GroupByKey]]),(OutputTable[GroupByKey]=OutputTable[[#This Row],[GroupByKey]])*OutputTable[RecordedValue])),0)</f>
        <v>0.83772529254372086</v>
      </c>
      <c r="L80" s="5" cm="1">
        <f t="array" ref="L80">IFERROR(_xlfn.STDEV.S(IF((OutputTable[GroupByKey]=OutputTable[[#This Row],[GroupByKey]]),(OutputTable[GroupByKey]=OutputTable[[#This Row],[GroupByKey]])*OutputTable[RecordedValue])),0)</f>
        <v>0.13090241215221513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80" s="5" cm="1">
        <f t="array" ref="O80">MIN(IF((OutputTable[GroupByKey]=OutputTable[[#This Row],[GroupByKey]]),(OutputTable[GroupByKey]=OutputTable[[#This Row],[GroupByKey]])*OutputTable[RecordedValue]))</f>
        <v>0.460239554527484</v>
      </c>
      <c r="P80" s="5" cm="1">
        <f t="array" ref="P80">MAX(IF((OutputTable[GroupByKey]=OutputTable[[#This Row],[GroupByKey]]),(OutputTable[GroupByKey]=OutputTable[[#This Row],[GroupByKey]])*OutputTable[RecordedValue]))</f>
        <v>1</v>
      </c>
    </row>
    <row r="81" spans="1:16" x14ac:dyDescent="0.35">
      <c r="A81" t="s">
        <v>68</v>
      </c>
      <c r="B81" t="s">
        <v>70</v>
      </c>
      <c r="C81">
        <v>4</v>
      </c>
      <c r="D81" t="s">
        <v>123</v>
      </c>
      <c r="E81" t="s">
        <v>120</v>
      </c>
      <c r="F81" t="s">
        <v>102</v>
      </c>
      <c r="G81">
        <v>148</v>
      </c>
      <c r="H81">
        <v>0</v>
      </c>
      <c r="I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40</v>
      </c>
      <c r="K81" s="5" cm="1">
        <f t="array" ref="K81">IFERROR(AVERAGE(IF((OutputTable[GroupByKey]=OutputTable[[#This Row],[GroupByKey]]),(OutputTable[GroupByKey]=OutputTable[[#This Row],[GroupByKey]])*OutputTable[RecordedValue])),0)</f>
        <v>138.82499999999999</v>
      </c>
      <c r="L81" s="5" cm="1">
        <f t="array" ref="L81">IFERROR(_xlfn.STDEV.S(IF((OutputTable[GroupByKey]=OutputTable[[#This Row],[GroupByKey]]),(OutputTable[GroupByKey]=OutputTable[[#This Row],[GroupByKey]])*OutputTable[RecordedValue])),0)</f>
        <v>19.237899960021505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81" s="5" cm="1">
        <f t="array" ref="O81">MIN(IF((OutputTable[GroupByKey]=OutputTable[[#This Row],[GroupByKey]]),(OutputTable[GroupByKey]=OutputTable[[#This Row],[GroupByKey]])*OutputTable[RecordedValue]))</f>
        <v>83</v>
      </c>
      <c r="P81" s="5" cm="1">
        <f t="array" ref="P81">MAX(IF((OutputTable[GroupByKey]=OutputTable[[#This Row],[GroupByKey]]),(OutputTable[GroupByKey]=OutputTable[[#This Row],[GroupByKey]])*OutputTable[RecordedValue]))</f>
        <v>161</v>
      </c>
    </row>
    <row r="82" spans="1:16" x14ac:dyDescent="0.35">
      <c r="A82" t="s">
        <v>68</v>
      </c>
      <c r="B82" t="s">
        <v>70</v>
      </c>
      <c r="C82">
        <v>4</v>
      </c>
      <c r="D82" t="s">
        <v>124</v>
      </c>
      <c r="E82" t="s">
        <v>122</v>
      </c>
      <c r="F82" t="s">
        <v>102</v>
      </c>
      <c r="G82">
        <v>0.90818840047168004</v>
      </c>
      <c r="H82">
        <v>0</v>
      </c>
      <c r="I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40</v>
      </c>
      <c r="K82" s="5" cm="1">
        <f t="array" ref="K82">IFERROR(AVERAGE(IF((OutputTable[GroupByKey]=OutputTable[[#This Row],[GroupByKey]]),(OutputTable[GroupByKey]=OutputTable[[#This Row],[GroupByKey]])*OutputTable[RecordedValue])),0)</f>
        <v>0.85638733125801425</v>
      </c>
      <c r="L82" s="5" cm="1">
        <f t="array" ref="L82">IFERROR(_xlfn.STDEV.S(IF((OutputTable[GroupByKey]=OutputTable[[#This Row],[GroupByKey]]),(OutputTable[GroupByKey]=OutputTable[[#This Row],[GroupByKey]])*OutputTable[RecordedValue])),0)</f>
        <v>0.11893184571914565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82" s="5" cm="1">
        <f t="array" ref="O82">MIN(IF((OutputTable[GroupByKey]=OutputTable[[#This Row],[GroupByKey]]),(OutputTable[GroupByKey]=OutputTable[[#This Row],[GroupByKey]])*OutputTable[RecordedValue]))</f>
        <v>0.51093143286290499</v>
      </c>
      <c r="P82" s="5" cm="1">
        <f t="array" ref="P82">MAX(IF((OutputTable[GroupByKey]=OutputTable[[#This Row],[GroupByKey]]),(OutputTable[GroupByKey]=OutputTable[[#This Row],[GroupByKey]])*OutputTable[RecordedValue]))</f>
        <v>0.99324124232539002</v>
      </c>
    </row>
    <row r="83" spans="1:16" x14ac:dyDescent="0.35">
      <c r="A83" t="s">
        <v>68</v>
      </c>
      <c r="B83" t="s">
        <v>70</v>
      </c>
      <c r="C83">
        <v>4</v>
      </c>
      <c r="D83" t="s">
        <v>125</v>
      </c>
      <c r="E83" t="s">
        <v>120</v>
      </c>
      <c r="F83" t="s">
        <v>102</v>
      </c>
      <c r="G83">
        <v>10</v>
      </c>
      <c r="H83">
        <v>0</v>
      </c>
      <c r="I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40</v>
      </c>
      <c r="K83" s="5" cm="1">
        <f t="array" ref="K83">IFERROR(AVERAGE(IF((OutputTable[GroupByKey]=OutputTable[[#This Row],[GroupByKey]]),(OutputTable[GroupByKey]=OutputTable[[#This Row],[GroupByKey]])*OutputTable[RecordedValue])),0)</f>
        <v>8.1999999999999993</v>
      </c>
      <c r="L83" s="5" cm="1">
        <f t="array" ref="L83">IFERROR(_xlfn.STDEV.S(IF((OutputTable[GroupByKey]=OutputTable[[#This Row],[GroupByKey]]),(OutputTable[GroupByKey]=OutputTable[[#This Row],[GroupByKey]])*OutputTable[RecordedValue])),0)</f>
        <v>1.8563819235690291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83" s="5" cm="1">
        <f t="array" ref="O83">MIN(IF((OutputTable[GroupByKey]=OutputTable[[#This Row],[GroupByKey]]),(OutputTable[GroupByKey]=OutputTable[[#This Row],[GroupByKey]])*OutputTable[RecordedValue]))</f>
        <v>4</v>
      </c>
      <c r="P83" s="5" cm="1">
        <f t="array" ref="P83">MAX(IF((OutputTable[GroupByKey]=OutputTable[[#This Row],[GroupByKey]]),(OutputTable[GroupByKey]=OutputTable[[#This Row],[GroupByKey]])*OutputTable[RecordedValue]))</f>
        <v>12</v>
      </c>
    </row>
    <row r="84" spans="1:16" x14ac:dyDescent="0.35">
      <c r="A84" t="s">
        <v>68</v>
      </c>
      <c r="B84" t="s">
        <v>70</v>
      </c>
      <c r="C84">
        <v>4</v>
      </c>
      <c r="D84" t="s">
        <v>126</v>
      </c>
      <c r="E84" t="s">
        <v>122</v>
      </c>
      <c r="F84" t="s">
        <v>102</v>
      </c>
      <c r="G84">
        <v>3.4821686648641603E-2</v>
      </c>
      <c r="H84">
        <v>0</v>
      </c>
      <c r="I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40</v>
      </c>
      <c r="K84" s="5" cm="1">
        <f t="array" ref="K84">IFERROR(AVERAGE(IF((OutputTable[GroupByKey]=OutputTable[[#This Row],[GroupByKey]]),(OutputTable[GroupByKey]=OutputTable[[#This Row],[GroupByKey]])*OutputTable[RecordedValue])),0)</f>
        <v>2.9190391824590895E-2</v>
      </c>
      <c r="L84" s="5" cm="1">
        <f t="array" ref="L84">IFERROR(_xlfn.STDEV.S(IF((OutputTable[GroupByKey]=OutputTable[[#This Row],[GroupByKey]]),(OutputTable[GroupByKey]=OutputTable[[#This Row],[GroupByKey]])*OutputTable[RecordedValue])),0)</f>
        <v>6.7784511723503766E-3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84" s="5" cm="1">
        <f t="array" ref="O84">MIN(IF((OutputTable[GroupByKey]=OutputTable[[#This Row],[GroupByKey]]),(OutputTable[GroupByKey]=OutputTable[[#This Row],[GroupByKey]])*OutputTable[RecordedValue]))</f>
        <v>1.4048189417398899E-2</v>
      </c>
      <c r="P84" s="5" cm="1">
        <f t="array" ref="P84">MAX(IF((OutputTable[GroupByKey]=OutputTable[[#This Row],[GroupByKey]]),(OutputTable[GroupByKey]=OutputTable[[#This Row],[GroupByKey]])*OutputTable[RecordedValue]))</f>
        <v>4.5875370133509598E-2</v>
      </c>
    </row>
    <row r="85" spans="1:16" x14ac:dyDescent="0.35">
      <c r="A85" t="s">
        <v>68</v>
      </c>
      <c r="B85" t="s">
        <v>70</v>
      </c>
      <c r="C85">
        <v>4</v>
      </c>
      <c r="D85" t="s">
        <v>127</v>
      </c>
      <c r="E85" t="s">
        <v>120</v>
      </c>
      <c r="F85" t="s">
        <v>102</v>
      </c>
      <c r="G85">
        <v>50</v>
      </c>
      <c r="H85">
        <v>0</v>
      </c>
      <c r="I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40</v>
      </c>
      <c r="K85" s="5" cm="1">
        <f t="array" ref="K85">IFERROR(AVERAGE(IF((OutputTable[GroupByKey]=OutputTable[[#This Row],[GroupByKey]]),(OutputTable[GroupByKey]=OutputTable[[#This Row],[GroupByKey]])*OutputTable[RecordedValue])),0)</f>
        <v>40.625</v>
      </c>
      <c r="L85" s="5" cm="1">
        <f t="array" ref="L85">IFERROR(_xlfn.STDEV.S(IF((OutputTable[GroupByKey]=OutputTable[[#This Row],[GroupByKey]]),(OutputTable[GroupByKey]=OutputTable[[#This Row],[GroupByKey]])*OutputTable[RecordedValue])),0)</f>
        <v>9.0940597687129312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85" s="5" cm="1">
        <f t="array" ref="O85">MIN(IF((OutputTable[GroupByKey]=OutputTable[[#This Row],[GroupByKey]]),(OutputTable[GroupByKey]=OutputTable[[#This Row],[GroupByKey]])*OutputTable[RecordedValue]))</f>
        <v>20</v>
      </c>
      <c r="P85" s="5" cm="1">
        <f t="array" ref="P85">MAX(IF((OutputTable[GroupByKey]=OutputTable[[#This Row],[GroupByKey]]),(OutputTable[GroupByKey]=OutputTable[[#This Row],[GroupByKey]])*OutputTable[RecordedValue]))</f>
        <v>60</v>
      </c>
    </row>
    <row r="86" spans="1:16" x14ac:dyDescent="0.35">
      <c r="A86" t="s">
        <v>68</v>
      </c>
      <c r="B86" t="s">
        <v>70</v>
      </c>
      <c r="C86">
        <v>4</v>
      </c>
      <c r="D86" t="s">
        <v>128</v>
      </c>
      <c r="E86" t="s">
        <v>122</v>
      </c>
      <c r="F86" t="s">
        <v>102</v>
      </c>
      <c r="G86">
        <v>0.19399084508575901</v>
      </c>
      <c r="H86">
        <v>0</v>
      </c>
      <c r="I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40</v>
      </c>
      <c r="K86" s="5" cm="1">
        <f t="array" ref="K86">IFERROR(AVERAGE(IF((OutputTable[GroupByKey]=OutputTable[[#This Row],[GroupByKey]]),(OutputTable[GroupByKey]=OutputTable[[#This Row],[GroupByKey]])*OutputTable[RecordedValue])),0)</f>
        <v>0.12883579602073331</v>
      </c>
      <c r="L86" s="5" cm="1">
        <f t="array" ref="L86">IFERROR(_xlfn.STDEV.S(IF((OutputTable[GroupByKey]=OutputTable[[#This Row],[GroupByKey]]),(OutputTable[GroupByKey]=OutputTable[[#This Row],[GroupByKey]])*OutputTable[RecordedValue])),0)</f>
        <v>3.923026202957465E-2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86" s="5" cm="1">
        <f t="array" ref="O86">MIN(IF((OutputTable[GroupByKey]=OutputTable[[#This Row],[GroupByKey]]),(OutputTable[GroupByKey]=OutputTable[[#This Row],[GroupByKey]])*OutputTable[RecordedValue]))</f>
        <v>5.37537032568541E-2</v>
      </c>
      <c r="P86" s="5" cm="1">
        <f t="array" ref="P86">MAX(IF((OutputTable[GroupByKey]=OutputTable[[#This Row],[GroupByKey]]),(OutputTable[GroupByKey]=OutputTable[[#This Row],[GroupByKey]])*OutputTable[RecordedValue]))</f>
        <v>0.25294900578934798</v>
      </c>
    </row>
    <row r="87" spans="1:16" x14ac:dyDescent="0.35">
      <c r="A87" t="s">
        <v>68</v>
      </c>
      <c r="B87" t="s">
        <v>70</v>
      </c>
      <c r="C87">
        <v>4</v>
      </c>
      <c r="D87" t="s">
        <v>129</v>
      </c>
      <c r="E87" t="s">
        <v>118</v>
      </c>
      <c r="F87" t="s">
        <v>130</v>
      </c>
      <c r="G87">
        <v>260</v>
      </c>
      <c r="H87">
        <v>0</v>
      </c>
      <c r="I87" s="5" t="str">
        <f>OutputTable[[#This Row],[ProjectName]]&amp;OutputTable[[#This Row],[Name]]&amp;OutputTable[[#This Row],[Type]]&amp;OutputTable[[#This Row],[Source]]</f>
        <v>Drone ProjectSystem.NumberOutNumber OutSystem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40</v>
      </c>
      <c r="K87" s="5" cm="1">
        <f t="array" ref="K87">IFERROR(AVERAGE(IF((OutputTable[GroupByKey]=OutputTable[[#This Row],[GroupByKey]]),(OutputTable[GroupByKey]=OutputTable[[#This Row],[GroupByKey]])*OutputTable[RecordedValue])),0)</f>
        <v>246.15</v>
      </c>
      <c r="L87" s="5" cm="1">
        <f t="array" ref="L87">IFERROR(_xlfn.STDEV.S(IF((OutputTable[GroupByKey]=OutputTable[[#This Row],[GroupByKey]]),(OutputTable[GroupByKey]=OutputTable[[#This Row],[GroupByKey]])*OutputTable[RecordedValue])),0)</f>
        <v>35.193640159726442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87" s="5" cm="1">
        <f t="array" ref="O87">MIN(IF((OutputTable[GroupByKey]=OutputTable[[#This Row],[GroupByKey]]),(OutputTable[GroupByKey]=OutputTable[[#This Row],[GroupByKey]])*OutputTable[RecordedValue]))</f>
        <v>148</v>
      </c>
      <c r="P87" s="5" cm="1">
        <f t="array" ref="P87">MAX(IF((OutputTable[GroupByKey]=OutputTable[[#This Row],[GroupByKey]]),(OutputTable[GroupByKey]=OutputTable[[#This Row],[GroupByKey]])*OutputTable[RecordedValue]))</f>
        <v>289</v>
      </c>
    </row>
    <row r="88" spans="1:16" x14ac:dyDescent="0.35">
      <c r="A88" t="s">
        <v>68</v>
      </c>
      <c r="B88" t="s">
        <v>70</v>
      </c>
      <c r="C88">
        <v>4</v>
      </c>
      <c r="D88" t="s">
        <v>131</v>
      </c>
      <c r="E88" t="s">
        <v>120</v>
      </c>
      <c r="F88" t="s">
        <v>102</v>
      </c>
      <c r="G88">
        <v>0</v>
      </c>
      <c r="H88">
        <v>0</v>
      </c>
      <c r="I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40</v>
      </c>
      <c r="K88" s="5" cm="1">
        <f t="array" ref="K88">IFERROR(AVERAGE(IF((OutputTable[GroupByKey]=OutputTable[[#This Row],[GroupByKey]]),(OutputTable[GroupByKey]=OutputTable[[#This Row],[GroupByKey]])*OutputTable[RecordedValue])),0)</f>
        <v>0</v>
      </c>
      <c r="L88" s="5" cm="1">
        <f t="array" ref="L88">IFERROR(_xlfn.STDEV.S(IF((OutputTable[GroupByKey]=OutputTable[[#This Row],[GroupByKey]]),(OutputTable[GroupByKey]=OutputTable[[#This Row],[GroupByKey]])*OutputTable[RecordedValue])),0)</f>
        <v>0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" s="5" cm="1">
        <f t="array" ref="O88">MIN(IF((OutputTable[GroupByKey]=OutputTable[[#This Row],[GroupByKey]]),(OutputTable[GroupByKey]=OutputTable[[#This Row],[GroupByKey]])*OutputTable[RecordedValue]))</f>
        <v>0</v>
      </c>
      <c r="P88" s="5" cm="1">
        <f t="array" ref="P88">MAX(IF((OutputTable[GroupByKey]=OutputTable[[#This Row],[GroupByKey]]),(OutputTable[GroupByKey]=OutputTable[[#This Row],[GroupByKey]])*OutputTable[RecordedValue]))</f>
        <v>0</v>
      </c>
    </row>
    <row r="89" spans="1:16" x14ac:dyDescent="0.35">
      <c r="A89" t="s">
        <v>68</v>
      </c>
      <c r="B89" t="s">
        <v>70</v>
      </c>
      <c r="C89">
        <v>4</v>
      </c>
      <c r="D89" t="s">
        <v>132</v>
      </c>
      <c r="E89" t="s">
        <v>122</v>
      </c>
      <c r="F89" t="s">
        <v>102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40</v>
      </c>
      <c r="K89" s="5" cm="1">
        <f t="array" ref="K89">IFERROR(AVERAGE(IF((OutputTable[GroupByKey]=OutputTable[[#This Row],[GroupByKey]]),(OutputTable[GroupByKey]=OutputTable[[#This Row],[GroupByKey]])*OutputTable[RecordedValue])),0)</f>
        <v>0</v>
      </c>
      <c r="L89" s="5" cm="1">
        <f t="array" ref="L89">IFERROR(_xlfn.STDEV.S(IF((OutputTable[GroupByKey]=OutputTable[[#This Row],[GroupByKey]]),(OutputTable[GroupByKey]=OutputTable[[#This Row],[GroupByKey]])*OutputTable[RecordedValue])),0)</f>
        <v>0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35">
      <c r="A90" t="s">
        <v>68</v>
      </c>
      <c r="B90" t="s">
        <v>70</v>
      </c>
      <c r="C90">
        <v>4</v>
      </c>
      <c r="D90" t="s">
        <v>133</v>
      </c>
      <c r="E90" t="s">
        <v>120</v>
      </c>
      <c r="F90" t="s">
        <v>102</v>
      </c>
      <c r="G90">
        <v>0</v>
      </c>
      <c r="H90">
        <v>0</v>
      </c>
      <c r="I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40</v>
      </c>
      <c r="K90" s="5" cm="1">
        <f t="array" ref="K90">IFERROR(AVERAGE(IF((OutputTable[GroupByKey]=OutputTable[[#This Row],[GroupByKey]]),(OutputTable[GroupByKey]=OutputTable[[#This Row],[GroupByKey]])*OutputTable[RecordedValue])),0)</f>
        <v>0</v>
      </c>
      <c r="L90" s="5" cm="1">
        <f t="array" ref="L90">IFERROR(_xlfn.STDEV.S(IF((OutputTable[GroupByKey]=OutputTable[[#This Row],[GroupByKey]]),(OutputTable[GroupByKey]=OutputTable[[#This Row],[GroupByKey]])*OutputTable[RecordedValue])),0)</f>
        <v>0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" s="5" cm="1">
        <f t="array" ref="O90">MIN(IF((OutputTable[GroupByKey]=OutputTable[[#This Row],[GroupByKey]]),(OutputTable[GroupByKey]=OutputTable[[#This Row],[GroupByKey]])*OutputTable[RecordedValue]))</f>
        <v>0</v>
      </c>
      <c r="P90" s="5" cm="1">
        <f t="array" ref="P90">MAX(IF((OutputTable[GroupByKey]=OutputTable[[#This Row],[GroupByKey]]),(OutputTable[GroupByKey]=OutputTable[[#This Row],[GroupByKey]])*OutputTable[RecordedValue]))</f>
        <v>0</v>
      </c>
    </row>
    <row r="91" spans="1:16" x14ac:dyDescent="0.35">
      <c r="A91" t="s">
        <v>68</v>
      </c>
      <c r="B91" t="s">
        <v>70</v>
      </c>
      <c r="C91">
        <v>4</v>
      </c>
      <c r="D91" t="s">
        <v>134</v>
      </c>
      <c r="E91" t="s">
        <v>122</v>
      </c>
      <c r="F91" t="s">
        <v>102</v>
      </c>
      <c r="G91">
        <v>0</v>
      </c>
      <c r="H91">
        <v>0</v>
      </c>
      <c r="I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40</v>
      </c>
      <c r="K91" s="5" cm="1">
        <f t="array" ref="K91">IFERROR(AVERAGE(IF((OutputTable[GroupByKey]=OutputTable[[#This Row],[GroupByKey]]),(OutputTable[GroupByKey]=OutputTable[[#This Row],[GroupByKey]])*OutputTable[RecordedValue])),0)</f>
        <v>0</v>
      </c>
      <c r="L91" s="5" cm="1">
        <f t="array" ref="L91">IFERROR(_xlfn.STDEV.S(IF((OutputTable[GroupByKey]=OutputTable[[#This Row],[GroupByKey]]),(OutputTable[GroupByKey]=OutputTable[[#This Row],[GroupByKey]])*OutputTable[RecordedValue])),0)</f>
        <v>0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" s="5" cm="1">
        <f t="array" ref="O91">MIN(IF((OutputTable[GroupByKey]=OutputTable[[#This Row],[GroupByKey]]),(OutputTable[GroupByKey]=OutputTable[[#This Row],[GroupByKey]])*OutputTable[RecordedValue]))</f>
        <v>0</v>
      </c>
      <c r="P91" s="5" cm="1">
        <f t="array" ref="P91">MAX(IF((OutputTable[GroupByKey]=OutputTable[[#This Row],[GroupByKey]]),(OutputTable[GroupByKey]=OutputTable[[#This Row],[GroupByKey]])*OutputTable[RecordedValue]))</f>
        <v>0</v>
      </c>
    </row>
    <row r="92" spans="1:16" x14ac:dyDescent="0.35">
      <c r="A92" t="s">
        <v>68</v>
      </c>
      <c r="B92" t="s">
        <v>70</v>
      </c>
      <c r="C92">
        <v>4</v>
      </c>
      <c r="D92" t="s">
        <v>135</v>
      </c>
      <c r="E92" t="s">
        <v>120</v>
      </c>
      <c r="F92" t="s">
        <v>102</v>
      </c>
      <c r="G92">
        <v>0</v>
      </c>
      <c r="H92">
        <v>0</v>
      </c>
      <c r="I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40</v>
      </c>
      <c r="K92" s="5" cm="1">
        <f t="array" ref="K92">IFERROR(AVERAGE(IF((OutputTable[GroupByKey]=OutputTable[[#This Row],[GroupByKey]]),(OutputTable[GroupByKey]=OutputTable[[#This Row],[GroupByKey]])*OutputTable[RecordedValue])),0)</f>
        <v>0</v>
      </c>
      <c r="L92" s="5" cm="1">
        <f t="array" ref="L92">IFERROR(_xlfn.STDEV.S(IF((OutputTable[GroupByKey]=OutputTable[[#This Row],[GroupByKey]]),(OutputTable[GroupByKey]=OutputTable[[#This Row],[GroupByKey]])*OutputTable[RecordedValue])),0)</f>
        <v>0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" s="5" cm="1">
        <f t="array" ref="O92">MIN(IF((OutputTable[GroupByKey]=OutputTable[[#This Row],[GroupByKey]]),(OutputTable[GroupByKey]=OutputTable[[#This Row],[GroupByKey]])*OutputTable[RecordedValue]))</f>
        <v>0</v>
      </c>
      <c r="P92" s="5" cm="1">
        <f t="array" ref="P92">MAX(IF((OutputTable[GroupByKey]=OutputTable[[#This Row],[GroupByKey]]),(OutputTable[GroupByKey]=OutputTable[[#This Row],[GroupByKey]])*OutputTable[RecordedValue]))</f>
        <v>0</v>
      </c>
    </row>
    <row r="93" spans="1:16" x14ac:dyDescent="0.35">
      <c r="A93" t="s">
        <v>68</v>
      </c>
      <c r="B93" t="s">
        <v>70</v>
      </c>
      <c r="C93">
        <v>4</v>
      </c>
      <c r="D93" t="s">
        <v>136</v>
      </c>
      <c r="E93" t="s">
        <v>122</v>
      </c>
      <c r="F93" t="s">
        <v>102</v>
      </c>
      <c r="G93">
        <v>0</v>
      </c>
      <c r="H93">
        <v>0</v>
      </c>
      <c r="I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40</v>
      </c>
      <c r="K93" s="5" cm="1">
        <f t="array" ref="K93">IFERROR(AVERAGE(IF((OutputTable[GroupByKey]=OutputTable[[#This Row],[GroupByKey]]),(OutputTable[GroupByKey]=OutputTable[[#This Row],[GroupByKey]])*OutputTable[RecordedValue])),0)</f>
        <v>0</v>
      </c>
      <c r="L93" s="5" cm="1">
        <f t="array" ref="L93">IFERROR(_xlfn.STDEV.S(IF((OutputTable[GroupByKey]=OutputTable[[#This Row],[GroupByKey]]),(OutputTable[GroupByKey]=OutputTable[[#This Row],[GroupByKey]])*OutputTable[RecordedValue])),0)</f>
        <v>0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" s="5" cm="1">
        <f t="array" ref="O93">MIN(IF((OutputTable[GroupByKey]=OutputTable[[#This Row],[GroupByKey]]),(OutputTable[GroupByKey]=OutputTable[[#This Row],[GroupByKey]])*OutputTable[RecordedValue]))</f>
        <v>0</v>
      </c>
      <c r="P93" s="5" cm="1">
        <f t="array" ref="P93">MAX(IF((OutputTable[GroupByKey]=OutputTable[[#This Row],[GroupByKey]]),(OutputTable[GroupByKey]=OutputTable[[#This Row],[GroupByKey]])*OutputTable[RecordedValue]))</f>
        <v>0</v>
      </c>
    </row>
    <row r="94" spans="1:16" x14ac:dyDescent="0.35">
      <c r="A94" t="s">
        <v>68</v>
      </c>
      <c r="B94" t="s">
        <v>70</v>
      </c>
      <c r="C94">
        <v>4</v>
      </c>
      <c r="D94" t="s">
        <v>137</v>
      </c>
      <c r="E94" t="s">
        <v>120</v>
      </c>
      <c r="F94" t="s">
        <v>102</v>
      </c>
      <c r="G94">
        <v>0</v>
      </c>
      <c r="H94">
        <v>0</v>
      </c>
      <c r="I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40</v>
      </c>
      <c r="K94" s="5" cm="1">
        <f t="array" ref="K94">IFERROR(AVERAGE(IF((OutputTable[GroupByKey]=OutputTable[[#This Row],[GroupByKey]]),(OutputTable[GroupByKey]=OutputTable[[#This Row],[GroupByKey]])*OutputTable[RecordedValue])),0)</f>
        <v>0</v>
      </c>
      <c r="L94" s="5" cm="1">
        <f t="array" ref="L94">IFERROR(_xlfn.STDEV.S(IF((OutputTable[GroupByKey]=OutputTable[[#This Row],[GroupByKey]]),(OutputTable[GroupByKey]=OutputTable[[#This Row],[GroupByKey]])*OutputTable[RecordedValue])),0)</f>
        <v>0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35">
      <c r="A95" t="s">
        <v>68</v>
      </c>
      <c r="B95" t="s">
        <v>70</v>
      </c>
      <c r="C95">
        <v>4</v>
      </c>
      <c r="D95" t="s">
        <v>138</v>
      </c>
      <c r="E95" t="s">
        <v>122</v>
      </c>
      <c r="F95" t="s">
        <v>102</v>
      </c>
      <c r="G95">
        <v>0</v>
      </c>
      <c r="H95">
        <v>0</v>
      </c>
      <c r="I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40</v>
      </c>
      <c r="K95" s="5" cm="1">
        <f t="array" ref="K95">IFERROR(AVERAGE(IF((OutputTable[GroupByKey]=OutputTable[[#This Row],[GroupByKey]]),(OutputTable[GroupByKey]=OutputTable[[#This Row],[GroupByKey]])*OutputTable[RecordedValue])),0)</f>
        <v>0</v>
      </c>
      <c r="L95" s="5" cm="1">
        <f t="array" ref="L95">IFERROR(_xlfn.STDEV.S(IF((OutputTable[GroupByKey]=OutputTable[[#This Row],[GroupByKey]]),(OutputTable[GroupByKey]=OutputTable[[#This Row],[GroupByKey]])*OutputTable[RecordedValue])),0)</f>
        <v>0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" s="5" cm="1">
        <f t="array" ref="O95">MIN(IF((OutputTable[GroupByKey]=OutputTable[[#This Row],[GroupByKey]]),(OutputTable[GroupByKey]=OutputTable[[#This Row],[GroupByKey]])*OutputTable[RecordedValue]))</f>
        <v>0</v>
      </c>
      <c r="P95" s="5" cm="1">
        <f t="array" ref="P95">MAX(IF((OutputTable[GroupByKey]=OutputTable[[#This Row],[GroupByKey]]),(OutputTable[GroupByKey]=OutputTable[[#This Row],[GroupByKey]])*OutputTable[RecordedValue]))</f>
        <v>0</v>
      </c>
    </row>
    <row r="96" spans="1:16" x14ac:dyDescent="0.35">
      <c r="A96" t="s">
        <v>68</v>
      </c>
      <c r="B96" t="s">
        <v>70</v>
      </c>
      <c r="C96">
        <v>4</v>
      </c>
      <c r="D96" t="s">
        <v>139</v>
      </c>
      <c r="E96" t="s">
        <v>120</v>
      </c>
      <c r="F96" t="s">
        <v>102</v>
      </c>
      <c r="G96">
        <v>150</v>
      </c>
      <c r="H96">
        <v>0</v>
      </c>
      <c r="I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40</v>
      </c>
      <c r="K96" s="5" cm="1">
        <f t="array" ref="K96">IFERROR(AVERAGE(IF((OutputTable[GroupByKey]=OutputTable[[#This Row],[GroupByKey]]),(OutputTable[GroupByKey]=OutputTable[[#This Row],[GroupByKey]])*OutputTable[RecordedValue])),0)</f>
        <v>166.8</v>
      </c>
      <c r="L96" s="5" cm="1">
        <f t="array" ref="L96">IFERROR(_xlfn.STDEV.S(IF((OutputTable[GroupByKey]=OutputTable[[#This Row],[GroupByKey]]),(OutputTable[GroupByKey]=OutputTable[[#This Row],[GroupByKey]])*OutputTable[RecordedValue])),0)</f>
        <v>42.803786077449971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96" s="5" cm="1">
        <f t="array" ref="O96">MIN(IF((OutputTable[GroupByKey]=OutputTable[[#This Row],[GroupByKey]]),(OutputTable[GroupByKey]=OutputTable[[#This Row],[GroupByKey]])*OutputTable[RecordedValue]))</f>
        <v>58</v>
      </c>
      <c r="P96" s="5" cm="1">
        <f t="array" ref="P96">MAX(IF((OutputTable[GroupByKey]=OutputTable[[#This Row],[GroupByKey]]),(OutputTable[GroupByKey]=OutputTable[[#This Row],[GroupByKey]])*OutputTable[RecordedValue]))</f>
        <v>284</v>
      </c>
    </row>
    <row r="97" spans="1:16" x14ac:dyDescent="0.35">
      <c r="A97" t="s">
        <v>68</v>
      </c>
      <c r="B97" t="s">
        <v>70</v>
      </c>
      <c r="C97">
        <v>4</v>
      </c>
      <c r="D97" t="s">
        <v>140</v>
      </c>
      <c r="E97" t="s">
        <v>122</v>
      </c>
      <c r="F97" t="s">
        <v>102</v>
      </c>
      <c r="G97">
        <v>6.10189199868095E-2</v>
      </c>
      <c r="H97">
        <v>0</v>
      </c>
      <c r="I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40</v>
      </c>
      <c r="K97" s="5" cm="1">
        <f t="array" ref="K97">IFERROR(AVERAGE(IF((OutputTable[GroupByKey]=OutputTable[[#This Row],[GroupByKey]]),(OutputTable[GroupByKey]=OutputTable[[#This Row],[GroupByKey]])*OutputTable[RecordedValue])),0)</f>
        <v>7.1466534765718931E-2</v>
      </c>
      <c r="L97" s="5" cm="1">
        <f t="array" ref="L97">IFERROR(_xlfn.STDEV.S(IF((OutputTable[GroupByKey]=OutputTable[[#This Row],[GroupByKey]]),(OutputTable[GroupByKey]=OutputTable[[#This Row],[GroupByKey]])*OutputTable[RecordedValue])),0)</f>
        <v>1.877615258182818E-2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97" s="5" cm="1">
        <f t="array" ref="O97">MIN(IF((OutputTable[GroupByKey]=OutputTable[[#This Row],[GroupByKey]]),(OutputTable[GroupByKey]=OutputTable[[#This Row],[GroupByKey]])*OutputTable[RecordedValue]))</f>
        <v>2.8772178353729399E-2</v>
      </c>
      <c r="P97" s="5" cm="1">
        <f t="array" ref="P97">MAX(IF((OutputTable[GroupByKey]=OutputTable[[#This Row],[GroupByKey]]),(OutputTable[GroupByKey]=OutputTable[[#This Row],[GroupByKey]])*OutputTable[RecordedValue]))</f>
        <v>0.12414195729513899</v>
      </c>
    </row>
    <row r="98" spans="1:16" x14ac:dyDescent="0.35">
      <c r="A98" t="s">
        <v>68</v>
      </c>
      <c r="B98" t="s">
        <v>70</v>
      </c>
      <c r="C98">
        <v>4</v>
      </c>
      <c r="D98" t="s">
        <v>141</v>
      </c>
      <c r="E98" t="s">
        <v>120</v>
      </c>
      <c r="F98" t="s">
        <v>102</v>
      </c>
      <c r="G98">
        <v>306</v>
      </c>
      <c r="H98">
        <v>0</v>
      </c>
      <c r="I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40</v>
      </c>
      <c r="K98" s="5" cm="1">
        <f t="array" ref="K98">IFERROR(AVERAGE(IF((OutputTable[GroupByKey]=OutputTable[[#This Row],[GroupByKey]]),(OutputTable[GroupByKey]=OutputTable[[#This Row],[GroupByKey]])*OutputTable[RecordedValue])),0)</f>
        <v>287.89999999999998</v>
      </c>
      <c r="L98" s="5" cm="1">
        <f t="array" ref="L98">IFERROR(_xlfn.STDEV.S(IF((OutputTable[GroupByKey]=OutputTable[[#This Row],[GroupByKey]]),(OutputTable[GroupByKey]=OutputTable[[#This Row],[GroupByKey]])*OutputTable[RecordedValue])),0)</f>
        <v>61.633241114324115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98" s="5" cm="1">
        <f t="array" ref="O98">MIN(IF((OutputTable[GroupByKey]=OutputTable[[#This Row],[GroupByKey]]),(OutputTable[GroupByKey]=OutputTable[[#This Row],[GroupByKey]])*OutputTable[RecordedValue]))</f>
        <v>136</v>
      </c>
      <c r="P98" s="5" cm="1">
        <f t="array" ref="P98">MAX(IF((OutputTable[GroupByKey]=OutputTable[[#This Row],[GroupByKey]]),(OutputTable[GroupByKey]=OutputTable[[#This Row],[GroupByKey]])*OutputTable[RecordedValue]))</f>
        <v>432</v>
      </c>
    </row>
    <row r="99" spans="1:16" x14ac:dyDescent="0.35">
      <c r="A99" t="s">
        <v>68</v>
      </c>
      <c r="B99" t="s">
        <v>70</v>
      </c>
      <c r="C99">
        <v>4</v>
      </c>
      <c r="D99" t="s">
        <v>142</v>
      </c>
      <c r="E99" t="s">
        <v>122</v>
      </c>
      <c r="F99" t="s">
        <v>102</v>
      </c>
      <c r="G99">
        <v>2.9556243464687E-2</v>
      </c>
      <c r="H99">
        <v>0</v>
      </c>
      <c r="I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40</v>
      </c>
      <c r="K99" s="5" cm="1">
        <f t="array" ref="K99">IFERROR(AVERAGE(IF((OutputTable[GroupByKey]=OutputTable[[#This Row],[GroupByKey]]),(OutputTable[GroupByKey]=OutputTable[[#This Row],[GroupByKey]])*OutputTable[RecordedValue])),0)</f>
        <v>2.7893041556859417E-2</v>
      </c>
      <c r="L99" s="5" cm="1">
        <f t="array" ref="L99">IFERROR(_xlfn.STDEV.S(IF((OutputTable[GroupByKey]=OutputTable[[#This Row],[GroupByKey]]),(OutputTable[GroupByKey]=OutputTable[[#This Row],[GroupByKey]])*OutputTable[RecordedValue])),0)</f>
        <v>5.8163740550683058E-3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99" s="5" cm="1">
        <f t="array" ref="O99">MIN(IF((OutputTable[GroupByKey]=OutputTable[[#This Row],[GroupByKey]]),(OutputTable[GroupByKey]=OutputTable[[#This Row],[GroupByKey]])*OutputTable[RecordedValue]))</f>
        <v>1.44717077644446E-2</v>
      </c>
      <c r="P99" s="5" cm="1">
        <f t="array" ref="P99">MAX(IF((OutputTable[GroupByKey]=OutputTable[[#This Row],[GroupByKey]]),(OutputTable[GroupByKey]=OutputTable[[#This Row],[GroupByKey]])*OutputTable[RecordedValue]))</f>
        <v>3.8945432682821003E-2</v>
      </c>
    </row>
    <row r="100" spans="1:16" x14ac:dyDescent="0.35">
      <c r="A100" t="s">
        <v>68</v>
      </c>
      <c r="B100" t="s">
        <v>70</v>
      </c>
      <c r="C100">
        <v>4</v>
      </c>
      <c r="D100" t="s">
        <v>143</v>
      </c>
      <c r="E100" t="s">
        <v>120</v>
      </c>
      <c r="F100" t="s">
        <v>102</v>
      </c>
      <c r="G100">
        <v>203</v>
      </c>
      <c r="H100">
        <v>0</v>
      </c>
      <c r="I1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40</v>
      </c>
      <c r="K100" s="5" cm="1">
        <f t="array" ref="K100">IFERROR(AVERAGE(IF((OutputTable[GroupByKey]=OutputTable[[#This Row],[GroupByKey]]),(OutputTable[GroupByKey]=OutputTable[[#This Row],[GroupByKey]])*OutputTable[RecordedValue])),0)</f>
        <v>179.07499999999999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37.677026598888226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100" s="5" cm="1">
        <f t="array" ref="O100">MIN(IF((OutputTable[GroupByKey]=OutputTable[[#This Row],[GroupByKey]]),(OutputTable[GroupByKey]=OutputTable[[#This Row],[GroupByKey]])*OutputTable[RecordedValue]))</f>
        <v>96</v>
      </c>
      <c r="P100" s="5" cm="1">
        <f t="array" ref="P100">MAX(IF((OutputTable[GroupByKey]=OutputTable[[#This Row],[GroupByKey]]),(OutputTable[GroupByKey]=OutputTable[[#This Row],[GroupByKey]])*OutputTable[RecordedValue]))</f>
        <v>256</v>
      </c>
    </row>
    <row r="101" spans="1:16" x14ac:dyDescent="0.35">
      <c r="A101" t="s">
        <v>68</v>
      </c>
      <c r="B101" t="s">
        <v>70</v>
      </c>
      <c r="C101">
        <v>4</v>
      </c>
      <c r="D101" t="s">
        <v>144</v>
      </c>
      <c r="E101" t="s">
        <v>122</v>
      </c>
      <c r="F101" t="s">
        <v>102</v>
      </c>
      <c r="G101">
        <v>8.0654635324652904E-2</v>
      </c>
      <c r="H101">
        <v>0</v>
      </c>
      <c r="I1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40</v>
      </c>
      <c r="K101" s="5" cm="1">
        <f t="array" ref="K101">IFERROR(AVERAGE(IF((OutputTable[GroupByKey]=OutputTable[[#This Row],[GroupByKey]]),(OutputTable[GroupByKey]=OutputTable[[#This Row],[GroupByKey]])*OutputTable[RecordedValue])),0)</f>
        <v>7.6842915815432761E-2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1.6318267374116645E-2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101" s="5" cm="1">
        <f t="array" ref="O101">MIN(IF((OutputTable[GroupByKey]=OutputTable[[#This Row],[GroupByKey]]),(OutputTable[GroupByKey]=OutputTable[[#This Row],[GroupByKey]])*OutputTable[RecordedValue]))</f>
        <v>4.1598739885881399E-2</v>
      </c>
      <c r="P101" s="5" cm="1">
        <f t="array" ref="P101">MAX(IF((OutputTable[GroupByKey]=OutputTable[[#This Row],[GroupByKey]]),(OutputTable[GroupByKey]=OutputTable[[#This Row],[GroupByKey]])*OutputTable[RecordedValue]))</f>
        <v>0.109326341521763</v>
      </c>
    </row>
    <row r="102" spans="1:16" x14ac:dyDescent="0.35">
      <c r="A102" t="s">
        <v>68</v>
      </c>
      <c r="B102" t="s">
        <v>70</v>
      </c>
      <c r="C102">
        <v>5</v>
      </c>
      <c r="D102" t="s">
        <v>115</v>
      </c>
      <c r="E102" t="s">
        <v>116</v>
      </c>
      <c r="F102" t="s">
        <v>81</v>
      </c>
      <c r="G102">
        <v>342</v>
      </c>
      <c r="H102">
        <v>0</v>
      </c>
      <c r="I102" s="5" t="str">
        <f>OutputTable[[#This Row],[ProjectName]]&amp;OutputTable[[#This Row],[Name]]&amp;OutputTable[[#This Row],[Type]]&amp;OutputTable[[#This Row],[Source]]</f>
        <v>Drone ProjectDrone.NumberInNumber InEntity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40</v>
      </c>
      <c r="K102" s="5" cm="1">
        <f t="array" ref="K102">IFERROR(AVERAGE(IF((OutputTable[GroupByKey]=OutputTable[[#This Row],[GroupByKey]]),(OutputTable[GroupByKey]=OutputTable[[#This Row],[GroupByKey]])*OutputTable[RecordedValue])),0)</f>
        <v>279.7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60.175043809173047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102" s="5" cm="1">
        <f t="array" ref="O102">MIN(IF((OutputTable[GroupByKey]=OutputTable[[#This Row],[GroupByKey]]),(OutputTable[GroupByKey]=OutputTable[[#This Row],[GroupByKey]])*OutputTable[RecordedValue]))</f>
        <v>124</v>
      </c>
      <c r="P102" s="5" cm="1">
        <f t="array" ref="P102">MAX(IF((OutputTable[GroupByKey]=OutputTable[[#This Row],[GroupByKey]]),(OutputTable[GroupByKey]=OutputTable[[#This Row],[GroupByKey]])*OutputTable[RecordedValue]))</f>
        <v>422</v>
      </c>
    </row>
    <row r="103" spans="1:16" x14ac:dyDescent="0.35">
      <c r="A103" t="s">
        <v>68</v>
      </c>
      <c r="B103" t="s">
        <v>70</v>
      </c>
      <c r="C103">
        <v>5</v>
      </c>
      <c r="D103" t="s">
        <v>117</v>
      </c>
      <c r="E103" t="s">
        <v>118</v>
      </c>
      <c r="F103" t="s">
        <v>81</v>
      </c>
      <c r="G103">
        <v>292</v>
      </c>
      <c r="H103">
        <v>0</v>
      </c>
      <c r="I103" s="5" t="str">
        <f>OutputTable[[#This Row],[ProjectName]]&amp;OutputTable[[#This Row],[Name]]&amp;OutputTable[[#This Row],[Type]]&amp;OutputTable[[#This Row],[Source]]</f>
        <v>Drone ProjectDrone.NumberOutNumber OutEntity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40</v>
      </c>
      <c r="K103" s="5" cm="1">
        <f t="array" ref="K103">IFERROR(AVERAGE(IF((OutputTable[GroupByKey]=OutputTable[[#This Row],[GroupByKey]]),(OutputTable[GroupByKey]=OutputTable[[#This Row],[GroupByKey]])*OutputTable[RecordedValue])),0)</f>
        <v>250.25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35.973458877202006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103" s="5" cm="1">
        <f t="array" ref="O103">MIN(IF((OutputTable[GroupByKey]=OutputTable[[#This Row],[GroupByKey]]),(OutputTable[GroupByKey]=OutputTable[[#This Row],[GroupByKey]])*OutputTable[RecordedValue]))</f>
        <v>150</v>
      </c>
      <c r="P103" s="5" cm="1">
        <f t="array" ref="P103">MAX(IF((OutputTable[GroupByKey]=OutputTable[[#This Row],[GroupByKey]]),(OutputTable[GroupByKey]=OutputTable[[#This Row],[GroupByKey]])*OutputTable[RecordedValue]))</f>
        <v>295</v>
      </c>
    </row>
    <row r="104" spans="1:16" x14ac:dyDescent="0.35">
      <c r="A104" t="s">
        <v>68</v>
      </c>
      <c r="B104" t="s">
        <v>70</v>
      </c>
      <c r="C104">
        <v>5</v>
      </c>
      <c r="D104" t="s">
        <v>119</v>
      </c>
      <c r="E104" t="s">
        <v>120</v>
      </c>
      <c r="F104" t="s">
        <v>102</v>
      </c>
      <c r="G104">
        <v>223</v>
      </c>
      <c r="H104">
        <v>0</v>
      </c>
      <c r="I10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40</v>
      </c>
      <c r="K104" s="5" cm="1">
        <f t="array" ref="K104">IFERROR(AVERAGE(IF((OutputTable[GroupByKey]=OutputTable[[#This Row],[GroupByKey]]),(OutputTable[GroupByKey]=OutputTable[[#This Row],[GroupByKey]])*OutputTable[RecordedValue])),0)</f>
        <v>209.95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32.757813708707069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104" s="5" cm="1">
        <f t="array" ref="O104">MIN(IF((OutputTable[GroupByKey]=OutputTable[[#This Row],[GroupByKey]]),(OutputTable[GroupByKey]=OutputTable[[#This Row],[GroupByKey]])*OutputTable[RecordedValue]))</f>
        <v>123</v>
      </c>
      <c r="P104" s="5" cm="1">
        <f t="array" ref="P104">MAX(IF((OutputTable[GroupByKey]=OutputTable[[#This Row],[GroupByKey]]),(OutputTable[GroupByKey]=OutputTable[[#This Row],[GroupByKey]])*OutputTable[RecordedValue]))</f>
        <v>264</v>
      </c>
    </row>
    <row r="105" spans="1:16" x14ac:dyDescent="0.35">
      <c r="A105" t="s">
        <v>68</v>
      </c>
      <c r="B105" t="s">
        <v>70</v>
      </c>
      <c r="C105">
        <v>5</v>
      </c>
      <c r="D105" t="s">
        <v>121</v>
      </c>
      <c r="E105" t="s">
        <v>122</v>
      </c>
      <c r="F105" t="s">
        <v>102</v>
      </c>
      <c r="G105">
        <v>0.91243419207479004</v>
      </c>
      <c r="H105">
        <v>0</v>
      </c>
      <c r="I10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40</v>
      </c>
      <c r="K105" s="5" cm="1">
        <f t="array" ref="K105">IFERROR(AVERAGE(IF((OutputTable[GroupByKey]=OutputTable[[#This Row],[GroupByKey]]),(OutputTable[GroupByKey]=OutputTable[[#This Row],[GroupByKey]])*OutputTable[RecordedValue])),0)</f>
        <v>0.83772529254372086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0.13090241215221513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105" s="5" cm="1">
        <f t="array" ref="O105">MIN(IF((OutputTable[GroupByKey]=OutputTable[[#This Row],[GroupByKey]]),(OutputTable[GroupByKey]=OutputTable[[#This Row],[GroupByKey]])*OutputTable[RecordedValue]))</f>
        <v>0.460239554527484</v>
      </c>
      <c r="P105" s="5" cm="1">
        <f t="array" ref="P105">MAX(IF((OutputTable[GroupByKey]=OutputTable[[#This Row],[GroupByKey]]),(OutputTable[GroupByKey]=OutputTable[[#This Row],[GroupByKey]])*OutputTable[RecordedValue]))</f>
        <v>1</v>
      </c>
    </row>
    <row r="106" spans="1:16" x14ac:dyDescent="0.35">
      <c r="A106" t="s">
        <v>68</v>
      </c>
      <c r="B106" t="s">
        <v>70</v>
      </c>
      <c r="C106">
        <v>5</v>
      </c>
      <c r="D106" t="s">
        <v>123</v>
      </c>
      <c r="E106" t="s">
        <v>120</v>
      </c>
      <c r="F106" t="s">
        <v>102</v>
      </c>
      <c r="G106">
        <v>150</v>
      </c>
      <c r="H106">
        <v>0</v>
      </c>
      <c r="I10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40</v>
      </c>
      <c r="K106" s="5" cm="1">
        <f t="array" ref="K106">IFERROR(AVERAGE(IF((OutputTable[GroupByKey]=OutputTable[[#This Row],[GroupByKey]]),(OutputTable[GroupByKey]=OutputTable[[#This Row],[GroupByKey]])*OutputTable[RecordedValue])),0)</f>
        <v>138.82499999999999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19.237899960021505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106" s="5" cm="1">
        <f t="array" ref="O106">MIN(IF((OutputTable[GroupByKey]=OutputTable[[#This Row],[GroupByKey]]),(OutputTable[GroupByKey]=OutputTable[[#This Row],[GroupByKey]])*OutputTable[RecordedValue]))</f>
        <v>83</v>
      </c>
      <c r="P106" s="5" cm="1">
        <f t="array" ref="P106">MAX(IF((OutputTable[GroupByKey]=OutputTable[[#This Row],[GroupByKey]]),(OutputTable[GroupByKey]=OutputTable[[#This Row],[GroupByKey]])*OutputTable[RecordedValue]))</f>
        <v>161</v>
      </c>
    </row>
    <row r="107" spans="1:16" x14ac:dyDescent="0.35">
      <c r="A107" t="s">
        <v>68</v>
      </c>
      <c r="B107" t="s">
        <v>70</v>
      </c>
      <c r="C107">
        <v>5</v>
      </c>
      <c r="D107" t="s">
        <v>124</v>
      </c>
      <c r="E107" t="s">
        <v>122</v>
      </c>
      <c r="F107" t="s">
        <v>102</v>
      </c>
      <c r="G107">
        <v>0.92288615850332101</v>
      </c>
      <c r="H107">
        <v>0</v>
      </c>
      <c r="I10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40</v>
      </c>
      <c r="K107" s="5" cm="1">
        <f t="array" ref="K107">IFERROR(AVERAGE(IF((OutputTable[GroupByKey]=OutputTable[[#This Row],[GroupByKey]]),(OutputTable[GroupByKey]=OutputTable[[#This Row],[GroupByKey]])*OutputTable[RecordedValue])),0)</f>
        <v>0.85638733125801425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0.11893184571914565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107" s="5" cm="1">
        <f t="array" ref="O107">MIN(IF((OutputTable[GroupByKey]=OutputTable[[#This Row],[GroupByKey]]),(OutputTable[GroupByKey]=OutputTable[[#This Row],[GroupByKey]])*OutputTable[RecordedValue]))</f>
        <v>0.51093143286290499</v>
      </c>
      <c r="P107" s="5" cm="1">
        <f t="array" ref="P107">MAX(IF((OutputTable[GroupByKey]=OutputTable[[#This Row],[GroupByKey]]),(OutputTable[GroupByKey]=OutputTable[[#This Row],[GroupByKey]])*OutputTable[RecordedValue]))</f>
        <v>0.99324124232539002</v>
      </c>
    </row>
    <row r="108" spans="1:16" x14ac:dyDescent="0.35">
      <c r="A108" t="s">
        <v>68</v>
      </c>
      <c r="B108" t="s">
        <v>70</v>
      </c>
      <c r="C108">
        <v>5</v>
      </c>
      <c r="D108" t="s">
        <v>125</v>
      </c>
      <c r="E108" t="s">
        <v>120</v>
      </c>
      <c r="F108" t="s">
        <v>102</v>
      </c>
      <c r="G108">
        <v>12</v>
      </c>
      <c r="H108">
        <v>0</v>
      </c>
      <c r="I10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40</v>
      </c>
      <c r="K108" s="5" cm="1">
        <f t="array" ref="K108">IFERROR(AVERAGE(IF((OutputTable[GroupByKey]=OutputTable[[#This Row],[GroupByKey]]),(OutputTable[GroupByKey]=OutputTable[[#This Row],[GroupByKey]])*OutputTable[RecordedValue])),0)</f>
        <v>8.1999999999999993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1.8563819235690291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108" s="5" cm="1">
        <f t="array" ref="O108">MIN(IF((OutputTable[GroupByKey]=OutputTable[[#This Row],[GroupByKey]]),(OutputTable[GroupByKey]=OutputTable[[#This Row],[GroupByKey]])*OutputTable[RecordedValue]))</f>
        <v>4</v>
      </c>
      <c r="P108" s="5" cm="1">
        <f t="array" ref="P108">MAX(IF((OutputTable[GroupByKey]=OutputTable[[#This Row],[GroupByKey]]),(OutputTable[GroupByKey]=OutputTable[[#This Row],[GroupByKey]])*OutputTable[RecordedValue]))</f>
        <v>12</v>
      </c>
    </row>
    <row r="109" spans="1:16" x14ac:dyDescent="0.35">
      <c r="A109" t="s">
        <v>68</v>
      </c>
      <c r="B109" t="s">
        <v>70</v>
      </c>
      <c r="C109">
        <v>5</v>
      </c>
      <c r="D109" t="s">
        <v>126</v>
      </c>
      <c r="E109" t="s">
        <v>122</v>
      </c>
      <c r="F109" t="s">
        <v>102</v>
      </c>
      <c r="G109">
        <v>4.5875370133509598E-2</v>
      </c>
      <c r="H109">
        <v>0</v>
      </c>
      <c r="I10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40</v>
      </c>
      <c r="K109" s="5" cm="1">
        <f t="array" ref="K109">IFERROR(AVERAGE(IF((OutputTable[GroupByKey]=OutputTable[[#This Row],[GroupByKey]]),(OutputTable[GroupByKey]=OutputTable[[#This Row],[GroupByKey]])*OutputTable[RecordedValue])),0)</f>
        <v>2.9190391824590895E-2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6.7784511723503766E-3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109" s="5" cm="1">
        <f t="array" ref="O109">MIN(IF((OutputTable[GroupByKey]=OutputTable[[#This Row],[GroupByKey]]),(OutputTable[GroupByKey]=OutputTable[[#This Row],[GroupByKey]])*OutputTable[RecordedValue]))</f>
        <v>1.4048189417398899E-2</v>
      </c>
      <c r="P109" s="5" cm="1">
        <f t="array" ref="P109">MAX(IF((OutputTable[GroupByKey]=OutputTable[[#This Row],[GroupByKey]]),(OutputTable[GroupByKey]=OutputTable[[#This Row],[GroupByKey]])*OutputTable[RecordedValue]))</f>
        <v>4.5875370133509598E-2</v>
      </c>
    </row>
    <row r="110" spans="1:16" x14ac:dyDescent="0.35">
      <c r="A110" t="s">
        <v>68</v>
      </c>
      <c r="B110" t="s">
        <v>70</v>
      </c>
      <c r="C110">
        <v>5</v>
      </c>
      <c r="D110" t="s">
        <v>127</v>
      </c>
      <c r="E110" t="s">
        <v>120</v>
      </c>
      <c r="F110" t="s">
        <v>102</v>
      </c>
      <c r="G110">
        <v>60</v>
      </c>
      <c r="H110">
        <v>0</v>
      </c>
      <c r="I11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40</v>
      </c>
      <c r="K110" s="5" cm="1">
        <f t="array" ref="K110">IFERROR(AVERAGE(IF((OutputTable[GroupByKey]=OutputTable[[#This Row],[GroupByKey]]),(OutputTable[GroupByKey]=OutputTable[[#This Row],[GroupByKey]])*OutputTable[RecordedValue])),0)</f>
        <v>40.625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9.0940597687129312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110" s="5" cm="1">
        <f t="array" ref="O110">MIN(IF((OutputTable[GroupByKey]=OutputTable[[#This Row],[GroupByKey]]),(OutputTable[GroupByKey]=OutputTable[[#This Row],[GroupByKey]])*OutputTable[RecordedValue]))</f>
        <v>20</v>
      </c>
      <c r="P110" s="5" cm="1">
        <f t="array" ref="P110">MAX(IF((OutputTable[GroupByKey]=OutputTable[[#This Row],[GroupByKey]]),(OutputTable[GroupByKey]=OutputTable[[#This Row],[GroupByKey]])*OutputTable[RecordedValue]))</f>
        <v>60</v>
      </c>
    </row>
    <row r="111" spans="1:16" x14ac:dyDescent="0.35">
      <c r="A111" t="s">
        <v>68</v>
      </c>
      <c r="B111" t="s">
        <v>70</v>
      </c>
      <c r="C111">
        <v>5</v>
      </c>
      <c r="D111" t="s">
        <v>128</v>
      </c>
      <c r="E111" t="s">
        <v>122</v>
      </c>
      <c r="F111" t="s">
        <v>102</v>
      </c>
      <c r="G111">
        <v>0.18656457902262799</v>
      </c>
      <c r="H111">
        <v>0</v>
      </c>
      <c r="I11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40</v>
      </c>
      <c r="K111" s="5" cm="1">
        <f t="array" ref="K111">IFERROR(AVERAGE(IF((OutputTable[GroupByKey]=OutputTable[[#This Row],[GroupByKey]]),(OutputTable[GroupByKey]=OutputTable[[#This Row],[GroupByKey]])*OutputTable[RecordedValue])),0)</f>
        <v>0.12883579602073331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3.923026202957465E-2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111" s="5" cm="1">
        <f t="array" ref="O111">MIN(IF((OutputTable[GroupByKey]=OutputTable[[#This Row],[GroupByKey]]),(OutputTable[GroupByKey]=OutputTable[[#This Row],[GroupByKey]])*OutputTable[RecordedValue]))</f>
        <v>5.37537032568541E-2</v>
      </c>
      <c r="P111" s="5" cm="1">
        <f t="array" ref="P111">MAX(IF((OutputTable[GroupByKey]=OutputTable[[#This Row],[GroupByKey]]),(OutputTable[GroupByKey]=OutputTable[[#This Row],[GroupByKey]])*OutputTable[RecordedValue]))</f>
        <v>0.25294900578934798</v>
      </c>
    </row>
    <row r="112" spans="1:16" x14ac:dyDescent="0.35">
      <c r="A112" t="s">
        <v>68</v>
      </c>
      <c r="B112" t="s">
        <v>70</v>
      </c>
      <c r="C112">
        <v>5</v>
      </c>
      <c r="D112" t="s">
        <v>129</v>
      </c>
      <c r="E112" t="s">
        <v>118</v>
      </c>
      <c r="F112" t="s">
        <v>130</v>
      </c>
      <c r="G112">
        <v>286</v>
      </c>
      <c r="H112">
        <v>0</v>
      </c>
      <c r="I112" s="5" t="str">
        <f>OutputTable[[#This Row],[ProjectName]]&amp;OutputTable[[#This Row],[Name]]&amp;OutputTable[[#This Row],[Type]]&amp;OutputTable[[#This Row],[Source]]</f>
        <v>Drone ProjectSystem.NumberOutNumber OutSystem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40</v>
      </c>
      <c r="K112" s="5" cm="1">
        <f t="array" ref="K112">IFERROR(AVERAGE(IF((OutputTable[GroupByKey]=OutputTable[[#This Row],[GroupByKey]]),(OutputTable[GroupByKey]=OutputTable[[#This Row],[GroupByKey]])*OutputTable[RecordedValue])),0)</f>
        <v>246.15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35.193640159726442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112" s="5" cm="1">
        <f t="array" ref="O112">MIN(IF((OutputTable[GroupByKey]=OutputTable[[#This Row],[GroupByKey]]),(OutputTable[GroupByKey]=OutputTable[[#This Row],[GroupByKey]])*OutputTable[RecordedValue]))</f>
        <v>148</v>
      </c>
      <c r="P112" s="5" cm="1">
        <f t="array" ref="P112">MAX(IF((OutputTable[GroupByKey]=OutputTable[[#This Row],[GroupByKey]]),(OutputTable[GroupByKey]=OutputTable[[#This Row],[GroupByKey]])*OutputTable[RecordedValue]))</f>
        <v>289</v>
      </c>
    </row>
    <row r="113" spans="1:16" x14ac:dyDescent="0.35">
      <c r="A113" t="s">
        <v>68</v>
      </c>
      <c r="B113" t="s">
        <v>70</v>
      </c>
      <c r="C113">
        <v>5</v>
      </c>
      <c r="D113" t="s">
        <v>131</v>
      </c>
      <c r="E113" t="s">
        <v>120</v>
      </c>
      <c r="F113" t="s">
        <v>102</v>
      </c>
      <c r="G113">
        <v>0</v>
      </c>
      <c r="H113">
        <v>0</v>
      </c>
      <c r="I11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40</v>
      </c>
      <c r="K113" s="5" cm="1">
        <f t="array" ref="K113">IFERROR(AVERAGE(IF((OutputTable[GroupByKey]=OutputTable[[#This Row],[GroupByKey]]),(OutputTable[GroupByKey]=OutputTable[[#This Row],[GroupByKey]])*OutputTable[RecordedValue])),0)</f>
        <v>0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0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" s="5" cm="1">
        <f t="array" ref="O113">MIN(IF((OutputTable[GroupByKey]=OutputTable[[#This Row],[GroupByKey]]),(OutputTable[GroupByKey]=OutputTable[[#This Row],[GroupByKey]])*OutputTable[RecordedValue]))</f>
        <v>0</v>
      </c>
      <c r="P113" s="5" cm="1">
        <f t="array" ref="P113">MAX(IF((OutputTable[GroupByKey]=OutputTable[[#This Row],[GroupByKey]]),(OutputTable[GroupByKey]=OutputTable[[#This Row],[GroupByKey]])*OutputTable[RecordedValue]))</f>
        <v>0</v>
      </c>
    </row>
    <row r="114" spans="1:16" x14ac:dyDescent="0.35">
      <c r="A114" t="s">
        <v>68</v>
      </c>
      <c r="B114" t="s">
        <v>70</v>
      </c>
      <c r="C114">
        <v>5</v>
      </c>
      <c r="D114" t="s">
        <v>132</v>
      </c>
      <c r="E114" t="s">
        <v>122</v>
      </c>
      <c r="F114" t="s">
        <v>102</v>
      </c>
      <c r="G114">
        <v>0</v>
      </c>
      <c r="H114">
        <v>0</v>
      </c>
      <c r="I11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40</v>
      </c>
      <c r="K114" s="5" cm="1">
        <f t="array" ref="K114">IFERROR(AVERAGE(IF((OutputTable[GroupByKey]=OutputTable[[#This Row],[GroupByKey]]),(OutputTable[GroupByKey]=OutputTable[[#This Row],[GroupByKey]])*OutputTable[RecordedValue])),0)</f>
        <v>0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" s="5" cm="1">
        <f t="array" ref="O114">MIN(IF((OutputTable[GroupByKey]=OutputTable[[#This Row],[GroupByKey]]),(OutputTable[GroupByKey]=OutputTable[[#This Row],[GroupByKey]])*OutputTable[RecordedValue]))</f>
        <v>0</v>
      </c>
      <c r="P114" s="5" cm="1">
        <f t="array" ref="P114">MAX(IF((OutputTable[GroupByKey]=OutputTable[[#This Row],[GroupByKey]]),(OutputTable[GroupByKey]=OutputTable[[#This Row],[GroupByKey]])*OutputTable[RecordedValue]))</f>
        <v>0</v>
      </c>
    </row>
    <row r="115" spans="1:16" x14ac:dyDescent="0.35">
      <c r="A115" t="s">
        <v>68</v>
      </c>
      <c r="B115" t="s">
        <v>70</v>
      </c>
      <c r="C115">
        <v>5</v>
      </c>
      <c r="D115" t="s">
        <v>133</v>
      </c>
      <c r="E115" t="s">
        <v>120</v>
      </c>
      <c r="F115" t="s">
        <v>102</v>
      </c>
      <c r="G115">
        <v>0</v>
      </c>
      <c r="H115">
        <v>0</v>
      </c>
      <c r="I11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40</v>
      </c>
      <c r="K115" s="5" cm="1">
        <f t="array" ref="K115">IFERROR(AVERAGE(IF((OutputTable[GroupByKey]=OutputTable[[#This Row],[GroupByKey]]),(OutputTable[GroupByKey]=OutputTable[[#This Row],[GroupByKey]])*OutputTable[RecordedValue])),0)</f>
        <v>0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" s="5" cm="1">
        <f t="array" ref="O115">MIN(IF((OutputTable[GroupByKey]=OutputTable[[#This Row],[GroupByKey]]),(OutputTable[GroupByKey]=OutputTable[[#This Row],[GroupByKey]])*OutputTable[RecordedValue]))</f>
        <v>0</v>
      </c>
      <c r="P115" s="5" cm="1">
        <f t="array" ref="P115">MAX(IF((OutputTable[GroupByKey]=OutputTable[[#This Row],[GroupByKey]]),(OutputTable[GroupByKey]=OutputTable[[#This Row],[GroupByKey]])*OutputTable[RecordedValue]))</f>
        <v>0</v>
      </c>
    </row>
    <row r="116" spans="1:16" x14ac:dyDescent="0.35">
      <c r="A116" t="s">
        <v>68</v>
      </c>
      <c r="B116" t="s">
        <v>70</v>
      </c>
      <c r="C116">
        <v>5</v>
      </c>
      <c r="D116" t="s">
        <v>134</v>
      </c>
      <c r="E116" t="s">
        <v>122</v>
      </c>
      <c r="F116" t="s">
        <v>102</v>
      </c>
      <c r="G116">
        <v>0</v>
      </c>
      <c r="H116">
        <v>0</v>
      </c>
      <c r="I11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40</v>
      </c>
      <c r="K116" s="5" cm="1">
        <f t="array" ref="K116">IFERROR(AVERAGE(IF((OutputTable[GroupByKey]=OutputTable[[#This Row],[GroupByKey]]),(OutputTable[GroupByKey]=OutputTable[[#This Row],[GroupByKey]])*OutputTable[RecordedValue])),0)</f>
        <v>0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s="5" cm="1">
        <f t="array" ref="O116">MIN(IF((OutputTable[GroupByKey]=OutputTable[[#This Row],[GroupByKey]]),(OutputTable[GroupByKey]=OutputTable[[#This Row],[GroupByKey]])*OutputTable[RecordedValue]))</f>
        <v>0</v>
      </c>
      <c r="P116" s="5" cm="1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35">
      <c r="A117" t="s">
        <v>68</v>
      </c>
      <c r="B117" t="s">
        <v>70</v>
      </c>
      <c r="C117">
        <v>5</v>
      </c>
      <c r="D117" t="s">
        <v>135</v>
      </c>
      <c r="E117" t="s">
        <v>120</v>
      </c>
      <c r="F117" t="s">
        <v>102</v>
      </c>
      <c r="G117">
        <v>0</v>
      </c>
      <c r="H117">
        <v>0</v>
      </c>
      <c r="I11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40</v>
      </c>
      <c r="K117" s="5" cm="1">
        <f t="array" ref="K117">IFERROR(AVERAGE(IF((OutputTable[GroupByKey]=OutputTable[[#This Row],[GroupByKey]]),(OutputTable[GroupByKey]=OutputTable[[#This Row],[GroupByKey]])*OutputTable[RecordedValue])),0)</f>
        <v>0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0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" s="5" cm="1">
        <f t="array" ref="O117">MIN(IF((OutputTable[GroupByKey]=OutputTable[[#This Row],[GroupByKey]]),(OutputTable[GroupByKey]=OutputTable[[#This Row],[GroupByKey]])*OutputTable[RecordedValue]))</f>
        <v>0</v>
      </c>
      <c r="P117" s="5" cm="1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35">
      <c r="A118" t="s">
        <v>68</v>
      </c>
      <c r="B118" t="s">
        <v>70</v>
      </c>
      <c r="C118">
        <v>5</v>
      </c>
      <c r="D118" t="s">
        <v>136</v>
      </c>
      <c r="E118" t="s">
        <v>122</v>
      </c>
      <c r="F118" t="s">
        <v>102</v>
      </c>
      <c r="G118">
        <v>0</v>
      </c>
      <c r="H118">
        <v>0</v>
      </c>
      <c r="I11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40</v>
      </c>
      <c r="K118" s="5" cm="1">
        <f t="array" ref="K118">IFERROR(AVERAGE(IF((OutputTable[GroupByKey]=OutputTable[[#This Row],[GroupByKey]]),(OutputTable[GroupByKey]=OutputTable[[#This Row],[GroupByKey]])*OutputTable[RecordedValue])),0)</f>
        <v>0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0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" s="5" cm="1">
        <f t="array" ref="O118">MIN(IF((OutputTable[GroupByKey]=OutputTable[[#This Row],[GroupByKey]]),(OutputTable[GroupByKey]=OutputTable[[#This Row],[GroupByKey]])*OutputTable[RecordedValue]))</f>
        <v>0</v>
      </c>
      <c r="P118" s="5" cm="1">
        <f t="array" ref="P118">MAX(IF((OutputTable[GroupByKey]=OutputTable[[#This Row],[GroupByKey]]),(OutputTable[GroupByKey]=OutputTable[[#This Row],[GroupByKey]])*OutputTable[RecordedValue]))</f>
        <v>0</v>
      </c>
    </row>
    <row r="119" spans="1:16" x14ac:dyDescent="0.35">
      <c r="A119" t="s">
        <v>68</v>
      </c>
      <c r="B119" t="s">
        <v>70</v>
      </c>
      <c r="C119">
        <v>5</v>
      </c>
      <c r="D119" t="s">
        <v>137</v>
      </c>
      <c r="E119" t="s">
        <v>120</v>
      </c>
      <c r="F119" t="s">
        <v>102</v>
      </c>
      <c r="G119">
        <v>0</v>
      </c>
      <c r="H119">
        <v>0</v>
      </c>
      <c r="I11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40</v>
      </c>
      <c r="K119" s="5" cm="1">
        <f t="array" ref="K119">IFERROR(AVERAGE(IF((OutputTable[GroupByKey]=OutputTable[[#This Row],[GroupByKey]]),(OutputTable[GroupByKey]=OutputTable[[#This Row],[GroupByKey]])*OutputTable[RecordedValue])),0)</f>
        <v>0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s="5" cm="1">
        <f t="array" ref="O119">MIN(IF((OutputTable[GroupByKey]=OutputTable[[#This Row],[GroupByKey]]),(OutputTable[GroupByKey]=OutputTable[[#This Row],[GroupByKey]])*OutputTable[RecordedValue]))</f>
        <v>0</v>
      </c>
      <c r="P119" s="5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35">
      <c r="A120" t="s">
        <v>68</v>
      </c>
      <c r="B120" t="s">
        <v>70</v>
      </c>
      <c r="C120">
        <v>5</v>
      </c>
      <c r="D120" t="s">
        <v>138</v>
      </c>
      <c r="E120" t="s">
        <v>122</v>
      </c>
      <c r="F120" t="s">
        <v>102</v>
      </c>
      <c r="G120">
        <v>0</v>
      </c>
      <c r="H120">
        <v>0</v>
      </c>
      <c r="I12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40</v>
      </c>
      <c r="K120" s="5" cm="1">
        <f t="array" ref="K120">IFERROR(AVERAGE(IF((OutputTable[GroupByKey]=OutputTable[[#This Row],[GroupByKey]]),(OutputTable[GroupByKey]=OutputTable[[#This Row],[GroupByKey]])*OutputTable[RecordedValue])),0)</f>
        <v>0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" s="5" cm="1">
        <f t="array" ref="O120">MIN(IF((OutputTable[GroupByKey]=OutputTable[[#This Row],[GroupByKey]]),(OutputTable[GroupByKey]=OutputTable[[#This Row],[GroupByKey]])*OutputTable[RecordedValue]))</f>
        <v>0</v>
      </c>
      <c r="P120" s="5" cm="1">
        <f t="array" ref="P120">MAX(IF((OutputTable[GroupByKey]=OutputTable[[#This Row],[GroupByKey]]),(OutputTable[GroupByKey]=OutputTable[[#This Row],[GroupByKey]])*OutputTable[RecordedValue]))</f>
        <v>0</v>
      </c>
    </row>
    <row r="121" spans="1:16" x14ac:dyDescent="0.35">
      <c r="A121" t="s">
        <v>68</v>
      </c>
      <c r="B121" t="s">
        <v>70</v>
      </c>
      <c r="C121">
        <v>5</v>
      </c>
      <c r="D121" t="s">
        <v>139</v>
      </c>
      <c r="E121" t="s">
        <v>120</v>
      </c>
      <c r="F121" t="s">
        <v>102</v>
      </c>
      <c r="G121">
        <v>198</v>
      </c>
      <c r="H121">
        <v>0</v>
      </c>
      <c r="I12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40</v>
      </c>
      <c r="K121" s="5" cm="1">
        <f t="array" ref="K121">IFERROR(AVERAGE(IF((OutputTable[GroupByKey]=OutputTable[[#This Row],[GroupByKey]]),(OutputTable[GroupByKey]=OutputTable[[#This Row],[GroupByKey]])*OutputTable[RecordedValue])),0)</f>
        <v>166.8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42.803786077449971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121" s="5" cm="1">
        <f t="array" ref="O121">MIN(IF((OutputTable[GroupByKey]=OutputTable[[#This Row],[GroupByKey]]),(OutputTable[GroupByKey]=OutputTable[[#This Row],[GroupByKey]])*OutputTable[RecordedValue]))</f>
        <v>58</v>
      </c>
      <c r="P121" s="5" cm="1">
        <f t="array" ref="P121">MAX(IF((OutputTable[GroupByKey]=OutputTable[[#This Row],[GroupByKey]]),(OutputTable[GroupByKey]=OutputTable[[#This Row],[GroupByKey]])*OutputTable[RecordedValue]))</f>
        <v>284</v>
      </c>
    </row>
    <row r="122" spans="1:16" x14ac:dyDescent="0.35">
      <c r="A122" t="s">
        <v>68</v>
      </c>
      <c r="B122" t="s">
        <v>70</v>
      </c>
      <c r="C122">
        <v>5</v>
      </c>
      <c r="D122" t="s">
        <v>140</v>
      </c>
      <c r="E122" t="s">
        <v>122</v>
      </c>
      <c r="F122" t="s">
        <v>102</v>
      </c>
      <c r="G122">
        <v>8.52816137861266E-2</v>
      </c>
      <c r="H122">
        <v>0</v>
      </c>
      <c r="I12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40</v>
      </c>
      <c r="K122" s="5" cm="1">
        <f t="array" ref="K122">IFERROR(AVERAGE(IF((OutputTable[GroupByKey]=OutputTable[[#This Row],[GroupByKey]]),(OutputTable[GroupByKey]=OutputTable[[#This Row],[GroupByKey]])*OutputTable[RecordedValue])),0)</f>
        <v>7.1466534765718931E-2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1.877615258182818E-2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122" s="5" cm="1">
        <f t="array" ref="O122">MIN(IF((OutputTable[GroupByKey]=OutputTable[[#This Row],[GroupByKey]]),(OutputTable[GroupByKey]=OutputTable[[#This Row],[GroupByKey]])*OutputTable[RecordedValue]))</f>
        <v>2.8772178353729399E-2</v>
      </c>
      <c r="P122" s="5" cm="1">
        <f t="array" ref="P122">MAX(IF((OutputTable[GroupByKey]=OutputTable[[#This Row],[GroupByKey]]),(OutputTable[GroupByKey]=OutputTable[[#This Row],[GroupByKey]])*OutputTable[RecordedValue]))</f>
        <v>0.12414195729513899</v>
      </c>
    </row>
    <row r="123" spans="1:16" x14ac:dyDescent="0.35">
      <c r="A123" t="s">
        <v>68</v>
      </c>
      <c r="B123" t="s">
        <v>70</v>
      </c>
      <c r="C123">
        <v>5</v>
      </c>
      <c r="D123" t="s">
        <v>141</v>
      </c>
      <c r="E123" t="s">
        <v>120</v>
      </c>
      <c r="F123" t="s">
        <v>102</v>
      </c>
      <c r="G123">
        <v>339</v>
      </c>
      <c r="H123">
        <v>0</v>
      </c>
      <c r="I12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40</v>
      </c>
      <c r="K123" s="5" cm="1">
        <f t="array" ref="K123">IFERROR(AVERAGE(IF((OutputTable[GroupByKey]=OutputTable[[#This Row],[GroupByKey]]),(OutputTable[GroupByKey]=OutputTable[[#This Row],[GroupByKey]])*OutputTable[RecordedValue])),0)</f>
        <v>287.89999999999998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61.633241114324115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123" s="5" cm="1">
        <f t="array" ref="O123">MIN(IF((OutputTable[GroupByKey]=OutputTable[[#This Row],[GroupByKey]]),(OutputTable[GroupByKey]=OutputTable[[#This Row],[GroupByKey]])*OutputTable[RecordedValue]))</f>
        <v>136</v>
      </c>
      <c r="P123" s="5" cm="1">
        <f t="array" ref="P123">MAX(IF((OutputTable[GroupByKey]=OutputTable[[#This Row],[GroupByKey]]),(OutputTable[GroupByKey]=OutputTable[[#This Row],[GroupByKey]])*OutputTable[RecordedValue]))</f>
        <v>432</v>
      </c>
    </row>
    <row r="124" spans="1:16" x14ac:dyDescent="0.35">
      <c r="A124" t="s">
        <v>68</v>
      </c>
      <c r="B124" t="s">
        <v>70</v>
      </c>
      <c r="C124">
        <v>5</v>
      </c>
      <c r="D124" t="s">
        <v>142</v>
      </c>
      <c r="E124" t="s">
        <v>122</v>
      </c>
      <c r="F124" t="s">
        <v>102</v>
      </c>
      <c r="G124">
        <v>2.9141253094414302E-2</v>
      </c>
      <c r="H124">
        <v>0</v>
      </c>
      <c r="I12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40</v>
      </c>
      <c r="K124" s="5" cm="1">
        <f t="array" ref="K124">IFERROR(AVERAGE(IF((OutputTable[GroupByKey]=OutputTable[[#This Row],[GroupByKey]]),(OutputTable[GroupByKey]=OutputTable[[#This Row],[GroupByKey]])*OutputTable[RecordedValue])),0)</f>
        <v>2.7893041556859417E-2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5.8163740550683058E-3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124" s="5" cm="1">
        <f t="array" ref="O124">MIN(IF((OutputTable[GroupByKey]=OutputTable[[#This Row],[GroupByKey]]),(OutputTable[GroupByKey]=OutputTable[[#This Row],[GroupByKey]])*OutputTable[RecordedValue]))</f>
        <v>1.44717077644446E-2</v>
      </c>
      <c r="P124" s="5" cm="1">
        <f t="array" ref="P124">MAX(IF((OutputTable[GroupByKey]=OutputTable[[#This Row],[GroupByKey]]),(OutputTable[GroupByKey]=OutputTable[[#This Row],[GroupByKey]])*OutputTable[RecordedValue]))</f>
        <v>3.8945432682821003E-2</v>
      </c>
    </row>
    <row r="125" spans="1:16" x14ac:dyDescent="0.35">
      <c r="A125" t="s">
        <v>68</v>
      </c>
      <c r="B125" t="s">
        <v>70</v>
      </c>
      <c r="C125">
        <v>5</v>
      </c>
      <c r="D125" t="s">
        <v>143</v>
      </c>
      <c r="E125" t="s">
        <v>120</v>
      </c>
      <c r="F125" t="s">
        <v>102</v>
      </c>
      <c r="G125">
        <v>185</v>
      </c>
      <c r="H125">
        <v>0</v>
      </c>
      <c r="I12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40</v>
      </c>
      <c r="K125" s="5" cm="1">
        <f t="array" ref="K125">IFERROR(AVERAGE(IF((OutputTable[GroupByKey]=OutputTable[[#This Row],[GroupByKey]]),(OutputTable[GroupByKey]=OutputTable[[#This Row],[GroupByKey]])*OutputTable[RecordedValue])),0)</f>
        <v>179.07499999999999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37.677026598888226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125" s="5" cm="1">
        <f t="array" ref="O125">MIN(IF((OutputTable[GroupByKey]=OutputTable[[#This Row],[GroupByKey]]),(OutputTable[GroupByKey]=OutputTable[[#This Row],[GroupByKey]])*OutputTable[RecordedValue]))</f>
        <v>96</v>
      </c>
      <c r="P125" s="5" cm="1">
        <f t="array" ref="P125">MAX(IF((OutputTable[GroupByKey]=OutputTable[[#This Row],[GroupByKey]]),(OutputTable[GroupByKey]=OutputTable[[#This Row],[GroupByKey]])*OutputTable[RecordedValue]))</f>
        <v>256</v>
      </c>
    </row>
    <row r="126" spans="1:16" x14ac:dyDescent="0.35">
      <c r="A126" t="s">
        <v>68</v>
      </c>
      <c r="B126" t="s">
        <v>70</v>
      </c>
      <c r="C126">
        <v>5</v>
      </c>
      <c r="D126" t="s">
        <v>144</v>
      </c>
      <c r="E126" t="s">
        <v>122</v>
      </c>
      <c r="F126" t="s">
        <v>102</v>
      </c>
      <c r="G126">
        <v>7.6554668042443999E-2</v>
      </c>
      <c r="H126">
        <v>0</v>
      </c>
      <c r="I12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40</v>
      </c>
      <c r="K126" s="5" cm="1">
        <f t="array" ref="K126">IFERROR(AVERAGE(IF((OutputTable[GroupByKey]=OutputTable[[#This Row],[GroupByKey]]),(OutputTable[GroupByKey]=OutputTable[[#This Row],[GroupByKey]])*OutputTable[RecordedValue])),0)</f>
        <v>7.6842915815432761E-2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1.6318267374116645E-2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126" s="5" cm="1">
        <f t="array" ref="O126">MIN(IF((OutputTable[GroupByKey]=OutputTable[[#This Row],[GroupByKey]]),(OutputTable[GroupByKey]=OutputTable[[#This Row],[GroupByKey]])*OutputTable[RecordedValue]))</f>
        <v>4.1598739885881399E-2</v>
      </c>
      <c r="P126" s="5" cm="1">
        <f t="array" ref="P126">MAX(IF((OutputTable[GroupByKey]=OutputTable[[#This Row],[GroupByKey]]),(OutputTable[GroupByKey]=OutputTable[[#This Row],[GroupByKey]])*OutputTable[RecordedValue]))</f>
        <v>0.109326341521763</v>
      </c>
    </row>
    <row r="127" spans="1:16" x14ac:dyDescent="0.35">
      <c r="A127" t="s">
        <v>68</v>
      </c>
      <c r="B127" t="s">
        <v>70</v>
      </c>
      <c r="C127">
        <v>6</v>
      </c>
      <c r="D127" t="s">
        <v>115</v>
      </c>
      <c r="E127" t="s">
        <v>116</v>
      </c>
      <c r="F127" t="s">
        <v>81</v>
      </c>
      <c r="G127">
        <v>328</v>
      </c>
      <c r="H127">
        <v>0</v>
      </c>
      <c r="I127" s="5" t="str">
        <f>OutputTable[[#This Row],[ProjectName]]&amp;OutputTable[[#This Row],[Name]]&amp;OutputTable[[#This Row],[Type]]&amp;OutputTable[[#This Row],[Source]]</f>
        <v>Drone ProjectDrone.NumberInNumber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40</v>
      </c>
      <c r="K127" s="5" cm="1">
        <f t="array" ref="K127">IFERROR(AVERAGE(IF((OutputTable[GroupByKey]=OutputTable[[#This Row],[GroupByKey]]),(OutputTable[GroupByKey]=OutputTable[[#This Row],[GroupByKey]])*OutputTable[RecordedValue])),0)</f>
        <v>279.7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60.175043809173047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127" s="5" cm="1">
        <f t="array" ref="O127">MIN(IF((OutputTable[GroupByKey]=OutputTable[[#This Row],[GroupByKey]]),(OutputTable[GroupByKey]=OutputTable[[#This Row],[GroupByKey]])*OutputTable[RecordedValue]))</f>
        <v>124</v>
      </c>
      <c r="P127" s="5" cm="1">
        <f t="array" ref="P127">MAX(IF((OutputTable[GroupByKey]=OutputTable[[#This Row],[GroupByKey]]),(OutputTable[GroupByKey]=OutputTable[[#This Row],[GroupByKey]])*OutputTable[RecordedValue]))</f>
        <v>422</v>
      </c>
    </row>
    <row r="128" spans="1:16" x14ac:dyDescent="0.35">
      <c r="A128" t="s">
        <v>68</v>
      </c>
      <c r="B128" t="s">
        <v>70</v>
      </c>
      <c r="C128">
        <v>6</v>
      </c>
      <c r="D128" t="s">
        <v>117</v>
      </c>
      <c r="E128" t="s">
        <v>118</v>
      </c>
      <c r="F128" t="s">
        <v>81</v>
      </c>
      <c r="G128">
        <v>276</v>
      </c>
      <c r="H128">
        <v>0</v>
      </c>
      <c r="I128" s="5" t="str">
        <f>OutputTable[[#This Row],[ProjectName]]&amp;OutputTable[[#This Row],[Name]]&amp;OutputTable[[#This Row],[Type]]&amp;OutputTable[[#This Row],[Source]]</f>
        <v>Drone ProjectDrone.NumberOutNumber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40</v>
      </c>
      <c r="K128" s="5" cm="1">
        <f t="array" ref="K128">IFERROR(AVERAGE(IF((OutputTable[GroupByKey]=OutputTable[[#This Row],[GroupByKey]]),(OutputTable[GroupByKey]=OutputTable[[#This Row],[GroupByKey]])*OutputTable[RecordedValue])),0)</f>
        <v>250.25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35.973458877202006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128" s="5" cm="1">
        <f t="array" ref="O128">MIN(IF((OutputTable[GroupByKey]=OutputTable[[#This Row],[GroupByKey]]),(OutputTable[GroupByKey]=OutputTable[[#This Row],[GroupByKey]])*OutputTable[RecordedValue]))</f>
        <v>150</v>
      </c>
      <c r="P128" s="5" cm="1">
        <f t="array" ref="P128">MAX(IF((OutputTable[GroupByKey]=OutputTable[[#This Row],[GroupByKey]]),(OutputTable[GroupByKey]=OutputTable[[#This Row],[GroupByKey]])*OutputTable[RecordedValue]))</f>
        <v>295</v>
      </c>
    </row>
    <row r="129" spans="1:16" x14ac:dyDescent="0.35">
      <c r="A129" t="s">
        <v>68</v>
      </c>
      <c r="B129" t="s">
        <v>70</v>
      </c>
      <c r="C129">
        <v>6</v>
      </c>
      <c r="D129" t="s">
        <v>119</v>
      </c>
      <c r="E129" t="s">
        <v>120</v>
      </c>
      <c r="F129" t="s">
        <v>102</v>
      </c>
      <c r="G129">
        <v>240</v>
      </c>
      <c r="H129">
        <v>0</v>
      </c>
      <c r="I12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40</v>
      </c>
      <c r="K129" s="5" cm="1">
        <f t="array" ref="K129">IFERROR(AVERAGE(IF((OutputTable[GroupByKey]=OutputTable[[#This Row],[GroupByKey]]),(OutputTable[GroupByKey]=OutputTable[[#This Row],[GroupByKey]])*OutputTable[RecordedValue])),0)</f>
        <v>209.95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32.757813708707069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129" s="5" cm="1">
        <f t="array" ref="O129">MIN(IF((OutputTable[GroupByKey]=OutputTable[[#This Row],[GroupByKey]]),(OutputTable[GroupByKey]=OutputTable[[#This Row],[GroupByKey]])*OutputTable[RecordedValue]))</f>
        <v>123</v>
      </c>
      <c r="P129" s="5" cm="1">
        <f t="array" ref="P129">MAX(IF((OutputTable[GroupByKey]=OutputTable[[#This Row],[GroupByKey]]),(OutputTable[GroupByKey]=OutputTable[[#This Row],[GroupByKey]])*OutputTable[RecordedValue]))</f>
        <v>264</v>
      </c>
    </row>
    <row r="130" spans="1:16" x14ac:dyDescent="0.35">
      <c r="A130" t="s">
        <v>68</v>
      </c>
      <c r="B130" t="s">
        <v>70</v>
      </c>
      <c r="C130">
        <v>6</v>
      </c>
      <c r="D130" t="s">
        <v>121</v>
      </c>
      <c r="E130" t="s">
        <v>122</v>
      </c>
      <c r="F130" t="s">
        <v>102</v>
      </c>
      <c r="G130">
        <v>0.96077559508635801</v>
      </c>
      <c r="H130">
        <v>0</v>
      </c>
      <c r="I13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40</v>
      </c>
      <c r="K130" s="5" cm="1">
        <f t="array" ref="K130">IFERROR(AVERAGE(IF((OutputTable[GroupByKey]=OutputTable[[#This Row],[GroupByKey]]),(OutputTable[GroupByKey]=OutputTable[[#This Row],[GroupByKey]])*OutputTable[RecordedValue])),0)</f>
        <v>0.83772529254372086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0.13090241215221513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130" s="5" cm="1">
        <f t="array" ref="O130">MIN(IF((OutputTable[GroupByKey]=OutputTable[[#This Row],[GroupByKey]]),(OutputTable[GroupByKey]=OutputTable[[#This Row],[GroupByKey]])*OutputTable[RecordedValue]))</f>
        <v>0.460239554527484</v>
      </c>
      <c r="P130" s="5" cm="1">
        <f t="array" ref="P130">MAX(IF((OutputTable[GroupByKey]=OutputTable[[#This Row],[GroupByKey]]),(OutputTable[GroupByKey]=OutputTable[[#This Row],[GroupByKey]])*OutputTable[RecordedValue]))</f>
        <v>1</v>
      </c>
    </row>
    <row r="131" spans="1:16" x14ac:dyDescent="0.35">
      <c r="A131" t="s">
        <v>68</v>
      </c>
      <c r="B131" t="s">
        <v>70</v>
      </c>
      <c r="C131">
        <v>6</v>
      </c>
      <c r="D131" t="s">
        <v>123</v>
      </c>
      <c r="E131" t="s">
        <v>120</v>
      </c>
      <c r="F131" t="s">
        <v>102</v>
      </c>
      <c r="G131">
        <v>161</v>
      </c>
      <c r="H131">
        <v>0</v>
      </c>
      <c r="I13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40</v>
      </c>
      <c r="K131" s="5" cm="1">
        <f t="array" ref="K131">IFERROR(AVERAGE(IF((OutputTable[GroupByKey]=OutputTable[[#This Row],[GroupByKey]]),(OutputTable[GroupByKey]=OutputTable[[#This Row],[GroupByKey]])*OutputTable[RecordedValue])),0)</f>
        <v>138.82499999999999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19.237899960021505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131" s="5" cm="1">
        <f t="array" ref="O131">MIN(IF((OutputTable[GroupByKey]=OutputTable[[#This Row],[GroupByKey]]),(OutputTable[GroupByKey]=OutputTable[[#This Row],[GroupByKey]])*OutputTable[RecordedValue]))</f>
        <v>83</v>
      </c>
      <c r="P131" s="5" cm="1">
        <f t="array" ref="P131">MAX(IF((OutputTable[GroupByKey]=OutputTable[[#This Row],[GroupByKey]]),(OutputTable[GroupByKey]=OutputTable[[#This Row],[GroupByKey]])*OutputTable[RecordedValue]))</f>
        <v>161</v>
      </c>
    </row>
    <row r="132" spans="1:16" x14ac:dyDescent="0.35">
      <c r="A132" t="s">
        <v>68</v>
      </c>
      <c r="B132" t="s">
        <v>70</v>
      </c>
      <c r="C132">
        <v>6</v>
      </c>
      <c r="D132" t="s">
        <v>124</v>
      </c>
      <c r="E132" t="s">
        <v>122</v>
      </c>
      <c r="F132" t="s">
        <v>102</v>
      </c>
      <c r="G132">
        <v>0.988124472552388</v>
      </c>
      <c r="H132">
        <v>0</v>
      </c>
      <c r="I1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40</v>
      </c>
      <c r="K132" s="5" cm="1">
        <f t="array" ref="K132">IFERROR(AVERAGE(IF((OutputTable[GroupByKey]=OutputTable[[#This Row],[GroupByKey]]),(OutputTable[GroupByKey]=OutputTable[[#This Row],[GroupByKey]])*OutputTable[RecordedValue])),0)</f>
        <v>0.85638733125801425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0.11893184571914565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132" s="5" cm="1">
        <f t="array" ref="O132">MIN(IF((OutputTable[GroupByKey]=OutputTable[[#This Row],[GroupByKey]]),(OutputTable[GroupByKey]=OutputTable[[#This Row],[GroupByKey]])*OutputTable[RecordedValue]))</f>
        <v>0.51093143286290499</v>
      </c>
      <c r="P132" s="5" cm="1">
        <f t="array" ref="P132">MAX(IF((OutputTable[GroupByKey]=OutputTable[[#This Row],[GroupByKey]]),(OutputTable[GroupByKey]=OutputTable[[#This Row],[GroupByKey]])*OutputTable[RecordedValue]))</f>
        <v>0.99324124232539002</v>
      </c>
    </row>
    <row r="133" spans="1:16" x14ac:dyDescent="0.35">
      <c r="A133" t="s">
        <v>68</v>
      </c>
      <c r="B133" t="s">
        <v>70</v>
      </c>
      <c r="C133">
        <v>6</v>
      </c>
      <c r="D133" t="s">
        <v>125</v>
      </c>
      <c r="E133" t="s">
        <v>120</v>
      </c>
      <c r="F133" t="s">
        <v>102</v>
      </c>
      <c r="G133">
        <v>8</v>
      </c>
      <c r="H133">
        <v>0</v>
      </c>
      <c r="I1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40</v>
      </c>
      <c r="K133" s="5" cm="1">
        <f t="array" ref="K133">IFERROR(AVERAGE(IF((OutputTable[GroupByKey]=OutputTable[[#This Row],[GroupByKey]]),(OutputTable[GroupByKey]=OutputTable[[#This Row],[GroupByKey]])*OutputTable[RecordedValue])),0)</f>
        <v>8.1999999999999993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1.8563819235690291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133" s="5" cm="1">
        <f t="array" ref="O133">MIN(IF((OutputTable[GroupByKey]=OutputTable[[#This Row],[GroupByKey]]),(OutputTable[GroupByKey]=OutputTable[[#This Row],[GroupByKey]])*OutputTable[RecordedValue]))</f>
        <v>4</v>
      </c>
      <c r="P133" s="5" cm="1">
        <f t="array" ref="P133">MAX(IF((OutputTable[GroupByKey]=OutputTable[[#This Row],[GroupByKey]]),(OutputTable[GroupByKey]=OutputTable[[#This Row],[GroupByKey]])*OutputTable[RecordedValue]))</f>
        <v>12</v>
      </c>
    </row>
    <row r="134" spans="1:16" x14ac:dyDescent="0.35">
      <c r="A134" t="s">
        <v>68</v>
      </c>
      <c r="B134" t="s">
        <v>70</v>
      </c>
      <c r="C134">
        <v>6</v>
      </c>
      <c r="D134" t="s">
        <v>126</v>
      </c>
      <c r="E134" t="s">
        <v>122</v>
      </c>
      <c r="F134" t="s">
        <v>102</v>
      </c>
      <c r="G134">
        <v>2.70027200516549E-2</v>
      </c>
      <c r="H134">
        <v>0</v>
      </c>
      <c r="I1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40</v>
      </c>
      <c r="K134" s="5" cm="1">
        <f t="array" ref="K134">IFERROR(AVERAGE(IF((OutputTable[GroupByKey]=OutputTable[[#This Row],[GroupByKey]]),(OutputTable[GroupByKey]=OutputTable[[#This Row],[GroupByKey]])*OutputTable[RecordedValue])),0)</f>
        <v>2.9190391824590895E-2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6.7784511723503766E-3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134" s="5" cm="1">
        <f t="array" ref="O134">MIN(IF((OutputTable[GroupByKey]=OutputTable[[#This Row],[GroupByKey]]),(OutputTable[GroupByKey]=OutputTable[[#This Row],[GroupByKey]])*OutputTable[RecordedValue]))</f>
        <v>1.4048189417398899E-2</v>
      </c>
      <c r="P134" s="5" cm="1">
        <f t="array" ref="P134">MAX(IF((OutputTable[GroupByKey]=OutputTable[[#This Row],[GroupByKey]]),(OutputTable[GroupByKey]=OutputTable[[#This Row],[GroupByKey]])*OutputTable[RecordedValue]))</f>
        <v>4.5875370133509598E-2</v>
      </c>
    </row>
    <row r="135" spans="1:16" x14ac:dyDescent="0.35">
      <c r="A135" t="s">
        <v>68</v>
      </c>
      <c r="B135" t="s">
        <v>70</v>
      </c>
      <c r="C135">
        <v>6</v>
      </c>
      <c r="D135" t="s">
        <v>127</v>
      </c>
      <c r="E135" t="s">
        <v>120</v>
      </c>
      <c r="F135" t="s">
        <v>102</v>
      </c>
      <c r="G135">
        <v>40</v>
      </c>
      <c r="H135">
        <v>0</v>
      </c>
      <c r="I1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40</v>
      </c>
      <c r="K135" s="5" cm="1">
        <f t="array" ref="K135">IFERROR(AVERAGE(IF((OutputTable[GroupByKey]=OutputTable[[#This Row],[GroupByKey]]),(OutputTable[GroupByKey]=OutputTable[[#This Row],[GroupByKey]])*OutputTable[RecordedValue])),0)</f>
        <v>40.625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9.0940597687129312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135" s="5" cm="1">
        <f t="array" ref="O135">MIN(IF((OutputTable[GroupByKey]=OutputTable[[#This Row],[GroupByKey]]),(OutputTable[GroupByKey]=OutputTable[[#This Row],[GroupByKey]])*OutputTable[RecordedValue]))</f>
        <v>20</v>
      </c>
      <c r="P135" s="5" cm="1">
        <f t="array" ref="P135">MAX(IF((OutputTable[GroupByKey]=OutputTable[[#This Row],[GroupByKey]]),(OutputTable[GroupByKey]=OutputTable[[#This Row],[GroupByKey]])*OutputTable[RecordedValue]))</f>
        <v>60</v>
      </c>
    </row>
    <row r="136" spans="1:16" x14ac:dyDescent="0.35">
      <c r="A136" t="s">
        <v>68</v>
      </c>
      <c r="B136" t="s">
        <v>70</v>
      </c>
      <c r="C136">
        <v>6</v>
      </c>
      <c r="D136" t="s">
        <v>128</v>
      </c>
      <c r="E136" t="s">
        <v>122</v>
      </c>
      <c r="F136" t="s">
        <v>102</v>
      </c>
      <c r="G136">
        <v>0.124145553781238</v>
      </c>
      <c r="H136">
        <v>0</v>
      </c>
      <c r="I1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40</v>
      </c>
      <c r="K136" s="5" cm="1">
        <f t="array" ref="K136">IFERROR(AVERAGE(IF((OutputTable[GroupByKey]=OutputTable[[#This Row],[GroupByKey]]),(OutputTable[GroupByKey]=OutputTable[[#This Row],[GroupByKey]])*OutputTable[RecordedValue])),0)</f>
        <v>0.12883579602073331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3.923026202957465E-2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136" s="5" cm="1">
        <f t="array" ref="O136">MIN(IF((OutputTable[GroupByKey]=OutputTable[[#This Row],[GroupByKey]]),(OutputTable[GroupByKey]=OutputTable[[#This Row],[GroupByKey]])*OutputTable[RecordedValue]))</f>
        <v>5.37537032568541E-2</v>
      </c>
      <c r="P136" s="5" cm="1">
        <f t="array" ref="P136">MAX(IF((OutputTable[GroupByKey]=OutputTable[[#This Row],[GroupByKey]]),(OutputTable[GroupByKey]=OutputTable[[#This Row],[GroupByKey]])*OutputTable[RecordedValue]))</f>
        <v>0.25294900578934798</v>
      </c>
    </row>
    <row r="137" spans="1:16" x14ac:dyDescent="0.35">
      <c r="A137" t="s">
        <v>68</v>
      </c>
      <c r="B137" t="s">
        <v>70</v>
      </c>
      <c r="C137">
        <v>6</v>
      </c>
      <c r="D137" t="s">
        <v>129</v>
      </c>
      <c r="E137" t="s">
        <v>118</v>
      </c>
      <c r="F137" t="s">
        <v>130</v>
      </c>
      <c r="G137">
        <v>272</v>
      </c>
      <c r="H137">
        <v>0</v>
      </c>
      <c r="I137" s="5" t="str">
        <f>OutputTable[[#This Row],[ProjectName]]&amp;OutputTable[[#This Row],[Name]]&amp;OutputTable[[#This Row],[Type]]&amp;OutputTable[[#This Row],[Source]]</f>
        <v>Drone ProjectSystem.NumberOutNumber OutSystem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40</v>
      </c>
      <c r="K137" s="5" cm="1">
        <f t="array" ref="K137">IFERROR(AVERAGE(IF((OutputTable[GroupByKey]=OutputTable[[#This Row],[GroupByKey]]),(OutputTable[GroupByKey]=OutputTable[[#This Row],[GroupByKey]])*OutputTable[RecordedValue])),0)</f>
        <v>246.15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35.193640159726442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137" s="5" cm="1">
        <f t="array" ref="O137">MIN(IF((OutputTable[GroupByKey]=OutputTable[[#This Row],[GroupByKey]]),(OutputTable[GroupByKey]=OutputTable[[#This Row],[GroupByKey]])*OutputTable[RecordedValue]))</f>
        <v>148</v>
      </c>
      <c r="P137" s="5" cm="1">
        <f t="array" ref="P137">MAX(IF((OutputTable[GroupByKey]=OutputTable[[#This Row],[GroupByKey]]),(OutputTable[GroupByKey]=OutputTable[[#This Row],[GroupByKey]])*OutputTable[RecordedValue]))</f>
        <v>289</v>
      </c>
    </row>
    <row r="138" spans="1:16" x14ac:dyDescent="0.35">
      <c r="A138" t="s">
        <v>68</v>
      </c>
      <c r="B138" t="s">
        <v>70</v>
      </c>
      <c r="C138">
        <v>6</v>
      </c>
      <c r="D138" t="s">
        <v>131</v>
      </c>
      <c r="E138" t="s">
        <v>120</v>
      </c>
      <c r="F138" t="s">
        <v>102</v>
      </c>
      <c r="G138">
        <v>0</v>
      </c>
      <c r="H138">
        <v>0</v>
      </c>
      <c r="I1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40</v>
      </c>
      <c r="K138" s="5" cm="1">
        <f t="array" ref="K138">IFERROR(AVERAGE(IF((OutputTable[GroupByKey]=OutputTable[[#This Row],[GroupByKey]]),(OutputTable[GroupByKey]=OutputTable[[#This Row],[GroupByKey]])*OutputTable[RecordedValue])),0)</f>
        <v>0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35">
      <c r="A139" t="s">
        <v>68</v>
      </c>
      <c r="B139" t="s">
        <v>70</v>
      </c>
      <c r="C139">
        <v>6</v>
      </c>
      <c r="D139" t="s">
        <v>132</v>
      </c>
      <c r="E139" t="s">
        <v>122</v>
      </c>
      <c r="F139" t="s">
        <v>102</v>
      </c>
      <c r="G139">
        <v>0</v>
      </c>
      <c r="H139">
        <v>0</v>
      </c>
      <c r="I1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40</v>
      </c>
      <c r="K139" s="5" cm="1">
        <f t="array" ref="K139">IFERROR(AVERAGE(IF((OutputTable[GroupByKey]=OutputTable[[#This Row],[GroupByKey]]),(OutputTable[GroupByKey]=OutputTable[[#This Row],[GroupByKey]])*OutputTable[RecordedValue])),0)</f>
        <v>0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0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" s="5" cm="1">
        <f t="array" ref="O139">MIN(IF((OutputTable[GroupByKey]=OutputTable[[#This Row],[GroupByKey]]),(OutputTable[GroupByKey]=OutputTable[[#This Row],[GroupByKey]])*OutputTable[RecordedValue]))</f>
        <v>0</v>
      </c>
      <c r="P139" s="5" cm="1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35">
      <c r="A140" t="s">
        <v>68</v>
      </c>
      <c r="B140" t="s">
        <v>70</v>
      </c>
      <c r="C140">
        <v>6</v>
      </c>
      <c r="D140" t="s">
        <v>133</v>
      </c>
      <c r="E140" t="s">
        <v>120</v>
      </c>
      <c r="F140" t="s">
        <v>102</v>
      </c>
      <c r="G140">
        <v>0</v>
      </c>
      <c r="H140">
        <v>0</v>
      </c>
      <c r="I1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40</v>
      </c>
      <c r="K140" s="5" cm="1">
        <f t="array" ref="K140">IFERROR(AVERAGE(IF((OutputTable[GroupByKey]=OutputTable[[#This Row],[GroupByKey]]),(OutputTable[GroupByKey]=OutputTable[[#This Row],[GroupByKey]])*OutputTable[RecordedValue])),0)</f>
        <v>0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s="5" cm="1">
        <f t="array" ref="O140">MIN(IF((OutputTable[GroupByKey]=OutputTable[[#This Row],[GroupByKey]]),(OutputTable[GroupByKey]=OutputTable[[#This Row],[GroupByKey]])*OutputTable[RecordedValue]))</f>
        <v>0</v>
      </c>
      <c r="P140" s="5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35">
      <c r="A141" t="s">
        <v>68</v>
      </c>
      <c r="B141" t="s">
        <v>70</v>
      </c>
      <c r="C141">
        <v>6</v>
      </c>
      <c r="D141" t="s">
        <v>134</v>
      </c>
      <c r="E141" t="s">
        <v>122</v>
      </c>
      <c r="F141" t="s">
        <v>102</v>
      </c>
      <c r="G141">
        <v>0</v>
      </c>
      <c r="H141">
        <v>0</v>
      </c>
      <c r="I1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40</v>
      </c>
      <c r="K141" s="5" cm="1">
        <f t="array" ref="K141">IFERROR(AVERAGE(IF((OutputTable[GroupByKey]=OutputTable[[#This Row],[GroupByKey]]),(OutputTable[GroupByKey]=OutputTable[[#This Row],[GroupByKey]])*OutputTable[RecordedValue])),0)</f>
        <v>0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0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" s="5" cm="1">
        <f t="array" ref="O141">MIN(IF((OutputTable[GroupByKey]=OutputTable[[#This Row],[GroupByKey]]),(OutputTable[GroupByKey]=OutputTable[[#This Row],[GroupByKey]])*OutputTable[RecordedValue]))</f>
        <v>0</v>
      </c>
      <c r="P141" s="5" cm="1">
        <f t="array" ref="P141">MAX(IF((OutputTable[GroupByKey]=OutputTable[[#This Row],[GroupByKey]]),(OutputTable[GroupByKey]=OutputTable[[#This Row],[GroupByKey]])*OutputTable[RecordedValue]))</f>
        <v>0</v>
      </c>
    </row>
    <row r="142" spans="1:16" x14ac:dyDescent="0.35">
      <c r="A142" t="s">
        <v>68</v>
      </c>
      <c r="B142" t="s">
        <v>70</v>
      </c>
      <c r="C142">
        <v>6</v>
      </c>
      <c r="D142" t="s">
        <v>135</v>
      </c>
      <c r="E142" t="s">
        <v>120</v>
      </c>
      <c r="F142" t="s">
        <v>102</v>
      </c>
      <c r="G142">
        <v>0</v>
      </c>
      <c r="H142">
        <v>0</v>
      </c>
      <c r="I1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40</v>
      </c>
      <c r="K142" s="5" cm="1">
        <f t="array" ref="K142">IFERROR(AVERAGE(IF((OutputTable[GroupByKey]=OutputTable[[#This Row],[GroupByKey]]),(OutputTable[GroupByKey]=OutputTable[[#This Row],[GroupByKey]])*OutputTable[RecordedValue])),0)</f>
        <v>0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0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" s="5" cm="1">
        <f t="array" ref="O142">MIN(IF((OutputTable[GroupByKey]=OutputTable[[#This Row],[GroupByKey]]),(OutputTable[GroupByKey]=OutputTable[[#This Row],[GroupByKey]])*OutputTable[RecordedValue]))</f>
        <v>0</v>
      </c>
      <c r="P142" s="5" cm="1">
        <f t="array" ref="P142">MAX(IF((OutputTable[GroupByKey]=OutputTable[[#This Row],[GroupByKey]]),(OutputTable[GroupByKey]=OutputTable[[#This Row],[GroupByKey]])*OutputTable[RecordedValue]))</f>
        <v>0</v>
      </c>
    </row>
    <row r="143" spans="1:16" x14ac:dyDescent="0.35">
      <c r="A143" t="s">
        <v>68</v>
      </c>
      <c r="B143" t="s">
        <v>70</v>
      </c>
      <c r="C143">
        <v>6</v>
      </c>
      <c r="D143" t="s">
        <v>136</v>
      </c>
      <c r="E143" t="s">
        <v>122</v>
      </c>
      <c r="F143" t="s">
        <v>102</v>
      </c>
      <c r="G143">
        <v>0</v>
      </c>
      <c r="H143">
        <v>0</v>
      </c>
      <c r="I1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40</v>
      </c>
      <c r="K143" s="5" cm="1">
        <f t="array" ref="K143">IFERROR(AVERAGE(IF((OutputTable[GroupByKey]=OutputTable[[#This Row],[GroupByKey]]),(OutputTable[GroupByKey]=OutputTable[[#This Row],[GroupByKey]])*OutputTable[RecordedValue])),0)</f>
        <v>0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0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" s="5" cm="1">
        <f t="array" ref="O143">MIN(IF((OutputTable[GroupByKey]=OutputTable[[#This Row],[GroupByKey]]),(OutputTable[GroupByKey]=OutputTable[[#This Row],[GroupByKey]])*OutputTable[RecordedValue]))</f>
        <v>0</v>
      </c>
      <c r="P143" s="5" cm="1">
        <f t="array" ref="P143">MAX(IF((OutputTable[GroupByKey]=OutputTable[[#This Row],[GroupByKey]]),(OutputTable[GroupByKey]=OutputTable[[#This Row],[GroupByKey]])*OutputTable[RecordedValue]))</f>
        <v>0</v>
      </c>
    </row>
    <row r="144" spans="1:16" x14ac:dyDescent="0.35">
      <c r="A144" t="s">
        <v>68</v>
      </c>
      <c r="B144" t="s">
        <v>70</v>
      </c>
      <c r="C144">
        <v>6</v>
      </c>
      <c r="D144" t="s">
        <v>137</v>
      </c>
      <c r="E144" t="s">
        <v>120</v>
      </c>
      <c r="F144" t="s">
        <v>102</v>
      </c>
      <c r="G144">
        <v>0</v>
      </c>
      <c r="H144">
        <v>0</v>
      </c>
      <c r="I1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40</v>
      </c>
      <c r="K144" s="5" cm="1">
        <f t="array" ref="K144">IFERROR(AVERAGE(IF((OutputTable[GroupByKey]=OutputTable[[#This Row],[GroupByKey]]),(OutputTable[GroupByKey]=OutputTable[[#This Row],[GroupByKey]])*OutputTable[RecordedValue])),0)</f>
        <v>0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0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" s="5" cm="1">
        <f t="array" ref="O144">MIN(IF((OutputTable[GroupByKey]=OutputTable[[#This Row],[GroupByKey]]),(OutputTable[GroupByKey]=OutputTable[[#This Row],[GroupByKey]])*OutputTable[RecordedValue]))</f>
        <v>0</v>
      </c>
      <c r="P144" s="5" cm="1">
        <f t="array" ref="P144">MAX(IF((OutputTable[GroupByKey]=OutputTable[[#This Row],[GroupByKey]]),(OutputTable[GroupByKey]=OutputTable[[#This Row],[GroupByKey]])*OutputTable[RecordedValue]))</f>
        <v>0</v>
      </c>
    </row>
    <row r="145" spans="1:16" x14ac:dyDescent="0.35">
      <c r="A145" t="s">
        <v>68</v>
      </c>
      <c r="B145" t="s">
        <v>70</v>
      </c>
      <c r="C145">
        <v>6</v>
      </c>
      <c r="D145" t="s">
        <v>138</v>
      </c>
      <c r="E145" t="s">
        <v>122</v>
      </c>
      <c r="F145" t="s">
        <v>102</v>
      </c>
      <c r="G145">
        <v>0</v>
      </c>
      <c r="H145">
        <v>0</v>
      </c>
      <c r="I1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40</v>
      </c>
      <c r="K145" s="5" cm="1">
        <f t="array" ref="K145">IFERROR(AVERAGE(IF((OutputTable[GroupByKey]=OutputTable[[#This Row],[GroupByKey]]),(OutputTable[GroupByKey]=OutputTable[[#This Row],[GroupByKey]])*OutputTable[RecordedValue])),0)</f>
        <v>0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" s="5" cm="1">
        <f t="array" ref="O145">MIN(IF((OutputTable[GroupByKey]=OutputTable[[#This Row],[GroupByKey]]),(OutputTable[GroupByKey]=OutputTable[[#This Row],[GroupByKey]])*OutputTable[RecordedValue]))</f>
        <v>0</v>
      </c>
      <c r="P145" s="5" cm="1">
        <f t="array" ref="P145">MAX(IF((OutputTable[GroupByKey]=OutputTable[[#This Row],[GroupByKey]]),(OutputTable[GroupByKey]=OutputTable[[#This Row],[GroupByKey]])*OutputTable[RecordedValue]))</f>
        <v>0</v>
      </c>
    </row>
    <row r="146" spans="1:16" x14ac:dyDescent="0.35">
      <c r="A146" t="s">
        <v>68</v>
      </c>
      <c r="B146" t="s">
        <v>70</v>
      </c>
      <c r="C146">
        <v>6</v>
      </c>
      <c r="D146" t="s">
        <v>139</v>
      </c>
      <c r="E146" t="s">
        <v>120</v>
      </c>
      <c r="F146" t="s">
        <v>102</v>
      </c>
      <c r="G146">
        <v>210</v>
      </c>
      <c r="H146">
        <v>0</v>
      </c>
      <c r="I1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40</v>
      </c>
      <c r="K146" s="5" cm="1">
        <f t="array" ref="K146">IFERROR(AVERAGE(IF((OutputTable[GroupByKey]=OutputTable[[#This Row],[GroupByKey]]),(OutputTable[GroupByKey]=OutputTable[[#This Row],[GroupByKey]])*OutputTable[RecordedValue])),0)</f>
        <v>166.8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42.803786077449971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146" s="5" cm="1">
        <f t="array" ref="O146">MIN(IF((OutputTable[GroupByKey]=OutputTable[[#This Row],[GroupByKey]]),(OutputTable[GroupByKey]=OutputTable[[#This Row],[GroupByKey]])*OutputTable[RecordedValue]))</f>
        <v>58</v>
      </c>
      <c r="P146" s="5" cm="1">
        <f t="array" ref="P146">MAX(IF((OutputTable[GroupByKey]=OutputTable[[#This Row],[GroupByKey]]),(OutputTable[GroupByKey]=OutputTable[[#This Row],[GroupByKey]])*OutputTable[RecordedValue]))</f>
        <v>284</v>
      </c>
    </row>
    <row r="147" spans="1:16" x14ac:dyDescent="0.35">
      <c r="A147" t="s">
        <v>68</v>
      </c>
      <c r="B147" t="s">
        <v>70</v>
      </c>
      <c r="C147">
        <v>6</v>
      </c>
      <c r="D147" t="s">
        <v>140</v>
      </c>
      <c r="E147" t="s">
        <v>122</v>
      </c>
      <c r="F147" t="s">
        <v>102</v>
      </c>
      <c r="G147">
        <v>9.1746645826478707E-2</v>
      </c>
      <c r="H147">
        <v>0</v>
      </c>
      <c r="I1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40</v>
      </c>
      <c r="K147" s="5" cm="1">
        <f t="array" ref="K147">IFERROR(AVERAGE(IF((OutputTable[GroupByKey]=OutputTable[[#This Row],[GroupByKey]]),(OutputTable[GroupByKey]=OutputTable[[#This Row],[GroupByKey]])*OutputTable[RecordedValue])),0)</f>
        <v>7.1466534765718931E-2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1.877615258182818E-2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147" s="5" cm="1">
        <f t="array" ref="O147">MIN(IF((OutputTable[GroupByKey]=OutputTable[[#This Row],[GroupByKey]]),(OutputTable[GroupByKey]=OutputTable[[#This Row],[GroupByKey]])*OutputTable[RecordedValue]))</f>
        <v>2.8772178353729399E-2</v>
      </c>
      <c r="P147" s="5" cm="1">
        <f t="array" ref="P147">MAX(IF((OutputTable[GroupByKey]=OutputTable[[#This Row],[GroupByKey]]),(OutputTable[GroupByKey]=OutputTable[[#This Row],[GroupByKey]])*OutputTable[RecordedValue]))</f>
        <v>0.12414195729513899</v>
      </c>
    </row>
    <row r="148" spans="1:16" x14ac:dyDescent="0.35">
      <c r="A148" t="s">
        <v>68</v>
      </c>
      <c r="B148" t="s">
        <v>70</v>
      </c>
      <c r="C148">
        <v>6</v>
      </c>
      <c r="D148" t="s">
        <v>141</v>
      </c>
      <c r="E148" t="s">
        <v>120</v>
      </c>
      <c r="F148" t="s">
        <v>102</v>
      </c>
      <c r="G148">
        <v>339</v>
      </c>
      <c r="H148">
        <v>0</v>
      </c>
      <c r="I1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40</v>
      </c>
      <c r="K148" s="5" cm="1">
        <f t="array" ref="K148">IFERROR(AVERAGE(IF((OutputTable[GroupByKey]=OutputTable[[#This Row],[GroupByKey]]),(OutputTable[GroupByKey]=OutputTable[[#This Row],[GroupByKey]])*OutputTable[RecordedValue])),0)</f>
        <v>287.89999999999998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61.633241114324115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148" s="5" cm="1">
        <f t="array" ref="O148">MIN(IF((OutputTable[GroupByKey]=OutputTable[[#This Row],[GroupByKey]]),(OutputTable[GroupByKey]=OutputTable[[#This Row],[GroupByKey]])*OutputTable[RecordedValue]))</f>
        <v>136</v>
      </c>
      <c r="P148" s="5" cm="1">
        <f t="array" ref="P148">MAX(IF((OutputTable[GroupByKey]=OutputTable[[#This Row],[GroupByKey]]),(OutputTable[GroupByKey]=OutputTable[[#This Row],[GroupByKey]])*OutputTable[RecordedValue]))</f>
        <v>432</v>
      </c>
    </row>
    <row r="149" spans="1:16" x14ac:dyDescent="0.35">
      <c r="A149" t="s">
        <v>68</v>
      </c>
      <c r="B149" t="s">
        <v>70</v>
      </c>
      <c r="C149">
        <v>6</v>
      </c>
      <c r="D149" t="s">
        <v>142</v>
      </c>
      <c r="E149" t="s">
        <v>122</v>
      </c>
      <c r="F149" t="s">
        <v>102</v>
      </c>
      <c r="G149">
        <v>3.0783448744407801E-2</v>
      </c>
      <c r="H149">
        <v>0</v>
      </c>
      <c r="I1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40</v>
      </c>
      <c r="K149" s="5" cm="1">
        <f t="array" ref="K149">IFERROR(AVERAGE(IF((OutputTable[GroupByKey]=OutputTable[[#This Row],[GroupByKey]]),(OutputTable[GroupByKey]=OutputTable[[#This Row],[GroupByKey]])*OutputTable[RecordedValue])),0)</f>
        <v>2.7893041556859417E-2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5.8163740550683058E-3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149" s="5" cm="1">
        <f t="array" ref="O149">MIN(IF((OutputTable[GroupByKey]=OutputTable[[#This Row],[GroupByKey]]),(OutputTable[GroupByKey]=OutputTable[[#This Row],[GroupByKey]])*OutputTable[RecordedValue]))</f>
        <v>1.44717077644446E-2</v>
      </c>
      <c r="P149" s="5" cm="1">
        <f t="array" ref="P149">MAX(IF((OutputTable[GroupByKey]=OutputTable[[#This Row],[GroupByKey]]),(OutputTable[GroupByKey]=OutputTable[[#This Row],[GroupByKey]])*OutputTable[RecordedValue]))</f>
        <v>3.8945432682821003E-2</v>
      </c>
    </row>
    <row r="150" spans="1:16" x14ac:dyDescent="0.35">
      <c r="A150" t="s">
        <v>68</v>
      </c>
      <c r="B150" t="s">
        <v>70</v>
      </c>
      <c r="C150">
        <v>6</v>
      </c>
      <c r="D150" t="s">
        <v>143</v>
      </c>
      <c r="E150" t="s">
        <v>120</v>
      </c>
      <c r="F150" t="s">
        <v>102</v>
      </c>
      <c r="G150">
        <v>206</v>
      </c>
      <c r="H150">
        <v>0</v>
      </c>
      <c r="I1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40</v>
      </c>
      <c r="K150" s="5" cm="1">
        <f t="array" ref="K150">IFERROR(AVERAGE(IF((OutputTable[GroupByKey]=OutputTable[[#This Row],[GroupByKey]]),(OutputTable[GroupByKey]=OutputTable[[#This Row],[GroupByKey]])*OutputTable[RecordedValue])),0)</f>
        <v>179.07499999999999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37.677026598888226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150" s="5" cm="1">
        <f t="array" ref="O150">MIN(IF((OutputTable[GroupByKey]=OutputTable[[#This Row],[GroupByKey]]),(OutputTable[GroupByKey]=OutputTable[[#This Row],[GroupByKey]])*OutputTable[RecordedValue]))</f>
        <v>96</v>
      </c>
      <c r="P150" s="5" cm="1">
        <f t="array" ref="P150">MAX(IF((OutputTable[GroupByKey]=OutputTable[[#This Row],[GroupByKey]]),(OutputTable[GroupByKey]=OutputTable[[#This Row],[GroupByKey]])*OutputTable[RecordedValue]))</f>
        <v>256</v>
      </c>
    </row>
    <row r="151" spans="1:16" x14ac:dyDescent="0.35">
      <c r="A151" t="s">
        <v>68</v>
      </c>
      <c r="B151" t="s">
        <v>70</v>
      </c>
      <c r="C151">
        <v>6</v>
      </c>
      <c r="D151" t="s">
        <v>144</v>
      </c>
      <c r="E151" t="s">
        <v>122</v>
      </c>
      <c r="F151" t="s">
        <v>102</v>
      </c>
      <c r="G151">
        <v>8.8924001814222706E-2</v>
      </c>
      <c r="H151">
        <v>0</v>
      </c>
      <c r="I1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40</v>
      </c>
      <c r="K151" s="5" cm="1">
        <f t="array" ref="K151">IFERROR(AVERAGE(IF((OutputTable[GroupByKey]=OutputTable[[#This Row],[GroupByKey]]),(OutputTable[GroupByKey]=OutputTable[[#This Row],[GroupByKey]])*OutputTable[RecordedValue])),0)</f>
        <v>7.6842915815432761E-2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1.6318267374116645E-2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151" s="5" cm="1">
        <f t="array" ref="O151">MIN(IF((OutputTable[GroupByKey]=OutputTable[[#This Row],[GroupByKey]]),(OutputTable[GroupByKey]=OutputTable[[#This Row],[GroupByKey]])*OutputTable[RecordedValue]))</f>
        <v>4.1598739885881399E-2</v>
      </c>
      <c r="P151" s="5" cm="1">
        <f t="array" ref="P151">MAX(IF((OutputTable[GroupByKey]=OutputTable[[#This Row],[GroupByKey]]),(OutputTable[GroupByKey]=OutputTable[[#This Row],[GroupByKey]])*OutputTable[RecordedValue]))</f>
        <v>0.109326341521763</v>
      </c>
    </row>
    <row r="152" spans="1:16" x14ac:dyDescent="0.35">
      <c r="A152" t="s">
        <v>68</v>
      </c>
      <c r="B152" t="s">
        <v>70</v>
      </c>
      <c r="C152">
        <v>7</v>
      </c>
      <c r="D152" t="s">
        <v>115</v>
      </c>
      <c r="E152" t="s">
        <v>116</v>
      </c>
      <c r="F152" t="s">
        <v>81</v>
      </c>
      <c r="G152">
        <v>268</v>
      </c>
      <c r="H152">
        <v>0</v>
      </c>
      <c r="I152" s="5" t="str">
        <f>OutputTable[[#This Row],[ProjectName]]&amp;OutputTable[[#This Row],[Name]]&amp;OutputTable[[#This Row],[Type]]&amp;OutputTable[[#This Row],[Source]]</f>
        <v>Drone ProjectDrone.NumberInNumber InEntity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40</v>
      </c>
      <c r="K152" s="5" cm="1">
        <f t="array" ref="K152">IFERROR(AVERAGE(IF((OutputTable[GroupByKey]=OutputTable[[#This Row],[GroupByKey]]),(OutputTable[GroupByKey]=OutputTable[[#This Row],[GroupByKey]])*OutputTable[RecordedValue])),0)</f>
        <v>279.7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60.175043809173047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152" s="5" cm="1">
        <f t="array" ref="O152">MIN(IF((OutputTable[GroupByKey]=OutputTable[[#This Row],[GroupByKey]]),(OutputTable[GroupByKey]=OutputTable[[#This Row],[GroupByKey]])*OutputTable[RecordedValue]))</f>
        <v>124</v>
      </c>
      <c r="P152" s="5" cm="1">
        <f t="array" ref="P152">MAX(IF((OutputTable[GroupByKey]=OutputTable[[#This Row],[GroupByKey]]),(OutputTable[GroupByKey]=OutputTable[[#This Row],[GroupByKey]])*OutputTable[RecordedValue]))</f>
        <v>422</v>
      </c>
    </row>
    <row r="153" spans="1:16" x14ac:dyDescent="0.35">
      <c r="A153" t="s">
        <v>68</v>
      </c>
      <c r="B153" t="s">
        <v>70</v>
      </c>
      <c r="C153">
        <v>7</v>
      </c>
      <c r="D153" t="s">
        <v>117</v>
      </c>
      <c r="E153" t="s">
        <v>118</v>
      </c>
      <c r="F153" t="s">
        <v>81</v>
      </c>
      <c r="G153">
        <v>244</v>
      </c>
      <c r="H153">
        <v>0</v>
      </c>
      <c r="I153" s="5" t="str">
        <f>OutputTable[[#This Row],[ProjectName]]&amp;OutputTable[[#This Row],[Name]]&amp;OutputTable[[#This Row],[Type]]&amp;OutputTable[[#This Row],[Source]]</f>
        <v>Drone ProjectDrone.NumberOutNumber OutEntity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40</v>
      </c>
      <c r="K153" s="5" cm="1">
        <f t="array" ref="K153">IFERROR(AVERAGE(IF((OutputTable[GroupByKey]=OutputTable[[#This Row],[GroupByKey]]),(OutputTable[GroupByKey]=OutputTable[[#This Row],[GroupByKey]])*OutputTable[RecordedValue])),0)</f>
        <v>250.25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35.973458877202006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153" s="5" cm="1">
        <f t="array" ref="O153">MIN(IF((OutputTable[GroupByKey]=OutputTable[[#This Row],[GroupByKey]]),(OutputTable[GroupByKey]=OutputTable[[#This Row],[GroupByKey]])*OutputTable[RecordedValue]))</f>
        <v>150</v>
      </c>
      <c r="P153" s="5" cm="1">
        <f t="array" ref="P153">MAX(IF((OutputTable[GroupByKey]=OutputTable[[#This Row],[GroupByKey]]),(OutputTable[GroupByKey]=OutputTable[[#This Row],[GroupByKey]])*OutputTable[RecordedValue]))</f>
        <v>295</v>
      </c>
    </row>
    <row r="154" spans="1:16" x14ac:dyDescent="0.35">
      <c r="A154" t="s">
        <v>68</v>
      </c>
      <c r="B154" t="s">
        <v>70</v>
      </c>
      <c r="C154">
        <v>7</v>
      </c>
      <c r="D154" t="s">
        <v>119</v>
      </c>
      <c r="E154" t="s">
        <v>120</v>
      </c>
      <c r="F154" t="s">
        <v>102</v>
      </c>
      <c r="G154">
        <v>200</v>
      </c>
      <c r="H154">
        <v>0</v>
      </c>
      <c r="I1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40</v>
      </c>
      <c r="K154" s="5" cm="1">
        <f t="array" ref="K154">IFERROR(AVERAGE(IF((OutputTable[GroupByKey]=OutputTable[[#This Row],[GroupByKey]]),(OutputTable[GroupByKey]=OutputTable[[#This Row],[GroupByKey]])*OutputTable[RecordedValue])),0)</f>
        <v>209.95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32.757813708707069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154" s="5" cm="1">
        <f t="array" ref="O154">MIN(IF((OutputTable[GroupByKey]=OutputTable[[#This Row],[GroupByKey]]),(OutputTable[GroupByKey]=OutputTable[[#This Row],[GroupByKey]])*OutputTable[RecordedValue]))</f>
        <v>123</v>
      </c>
      <c r="P154" s="5" cm="1">
        <f t="array" ref="P154">MAX(IF((OutputTable[GroupByKey]=OutputTable[[#This Row],[GroupByKey]]),(OutputTable[GroupByKey]=OutputTable[[#This Row],[GroupByKey]])*OutputTable[RecordedValue]))</f>
        <v>264</v>
      </c>
    </row>
    <row r="155" spans="1:16" x14ac:dyDescent="0.35">
      <c r="A155" t="s">
        <v>68</v>
      </c>
      <c r="B155" t="s">
        <v>70</v>
      </c>
      <c r="C155">
        <v>7</v>
      </c>
      <c r="D155" t="s">
        <v>121</v>
      </c>
      <c r="E155" t="s">
        <v>122</v>
      </c>
      <c r="F155" t="s">
        <v>102</v>
      </c>
      <c r="G155">
        <v>0.82182746613134605</v>
      </c>
      <c r="H155">
        <v>0</v>
      </c>
      <c r="I1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40</v>
      </c>
      <c r="K155" s="5" cm="1">
        <f t="array" ref="K155">IFERROR(AVERAGE(IF((OutputTable[GroupByKey]=OutputTable[[#This Row],[GroupByKey]]),(OutputTable[GroupByKey]=OutputTable[[#This Row],[GroupByKey]])*OutputTable[RecordedValue])),0)</f>
        <v>0.83772529254372086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0.13090241215221513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155" s="5" cm="1">
        <f t="array" ref="O155">MIN(IF((OutputTable[GroupByKey]=OutputTable[[#This Row],[GroupByKey]]),(OutputTable[GroupByKey]=OutputTable[[#This Row],[GroupByKey]])*OutputTable[RecordedValue]))</f>
        <v>0.460239554527484</v>
      </c>
      <c r="P155" s="5" cm="1">
        <f t="array" ref="P155">MAX(IF((OutputTable[GroupByKey]=OutputTable[[#This Row],[GroupByKey]]),(OutputTable[GroupByKey]=OutputTable[[#This Row],[GroupByKey]])*OutputTable[RecordedValue]))</f>
        <v>1</v>
      </c>
    </row>
    <row r="156" spans="1:16" x14ac:dyDescent="0.35">
      <c r="A156" t="s">
        <v>68</v>
      </c>
      <c r="B156" t="s">
        <v>70</v>
      </c>
      <c r="C156">
        <v>7</v>
      </c>
      <c r="D156" t="s">
        <v>123</v>
      </c>
      <c r="E156" t="s">
        <v>120</v>
      </c>
      <c r="F156" t="s">
        <v>102</v>
      </c>
      <c r="G156">
        <v>128</v>
      </c>
      <c r="H156">
        <v>0</v>
      </c>
      <c r="I1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40</v>
      </c>
      <c r="K156" s="5" cm="1">
        <f t="array" ref="K156">IFERROR(AVERAGE(IF((OutputTable[GroupByKey]=OutputTable[[#This Row],[GroupByKey]]),(OutputTable[GroupByKey]=OutputTable[[#This Row],[GroupByKey]])*OutputTable[RecordedValue])),0)</f>
        <v>138.82499999999999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19.237899960021505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156" s="5" cm="1">
        <f t="array" ref="O156">MIN(IF((OutputTable[GroupByKey]=OutputTable[[#This Row],[GroupByKey]]),(OutputTable[GroupByKey]=OutputTable[[#This Row],[GroupByKey]])*OutputTable[RecordedValue]))</f>
        <v>83</v>
      </c>
      <c r="P156" s="5" cm="1">
        <f t="array" ref="P156">MAX(IF((OutputTable[GroupByKey]=OutputTable[[#This Row],[GroupByKey]]),(OutputTable[GroupByKey]=OutputTable[[#This Row],[GroupByKey]])*OutputTable[RecordedValue]))</f>
        <v>161</v>
      </c>
    </row>
    <row r="157" spans="1:16" x14ac:dyDescent="0.35">
      <c r="A157" t="s">
        <v>68</v>
      </c>
      <c r="B157" t="s">
        <v>70</v>
      </c>
      <c r="C157">
        <v>7</v>
      </c>
      <c r="D157" t="s">
        <v>124</v>
      </c>
      <c r="E157" t="s">
        <v>122</v>
      </c>
      <c r="F157" t="s">
        <v>102</v>
      </c>
      <c r="G157">
        <v>0.79127786255876698</v>
      </c>
      <c r="H157">
        <v>0</v>
      </c>
      <c r="I1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40</v>
      </c>
      <c r="K157" s="5" cm="1">
        <f t="array" ref="K157">IFERROR(AVERAGE(IF((OutputTable[GroupByKey]=OutputTable[[#This Row],[GroupByKey]]),(OutputTable[GroupByKey]=OutputTable[[#This Row],[GroupByKey]])*OutputTable[RecordedValue])),0)</f>
        <v>0.85638733125801425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0.11893184571914565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157" s="5" cm="1">
        <f t="array" ref="O157">MIN(IF((OutputTable[GroupByKey]=OutputTable[[#This Row],[GroupByKey]]),(OutputTable[GroupByKey]=OutputTable[[#This Row],[GroupByKey]])*OutputTable[RecordedValue]))</f>
        <v>0.51093143286290499</v>
      </c>
      <c r="P157" s="5" cm="1">
        <f t="array" ref="P157">MAX(IF((OutputTable[GroupByKey]=OutputTable[[#This Row],[GroupByKey]]),(OutputTable[GroupByKey]=OutputTable[[#This Row],[GroupByKey]])*OutputTable[RecordedValue]))</f>
        <v>0.99324124232539002</v>
      </c>
    </row>
    <row r="158" spans="1:16" x14ac:dyDescent="0.35">
      <c r="A158" t="s">
        <v>68</v>
      </c>
      <c r="B158" t="s">
        <v>70</v>
      </c>
      <c r="C158">
        <v>7</v>
      </c>
      <c r="D158" t="s">
        <v>125</v>
      </c>
      <c r="E158" t="s">
        <v>120</v>
      </c>
      <c r="F158" t="s">
        <v>102</v>
      </c>
      <c r="G158">
        <v>8</v>
      </c>
      <c r="H158">
        <v>0</v>
      </c>
      <c r="I1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40</v>
      </c>
      <c r="K158" s="5" cm="1">
        <f t="array" ref="K158">IFERROR(AVERAGE(IF((OutputTable[GroupByKey]=OutputTable[[#This Row],[GroupByKey]]),(OutputTable[GroupByKey]=OutputTable[[#This Row],[GroupByKey]])*OutputTable[RecordedValue])),0)</f>
        <v>8.1999999999999993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1.8563819235690291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158" s="5" cm="1">
        <f t="array" ref="O158">MIN(IF((OutputTable[GroupByKey]=OutputTable[[#This Row],[GroupByKey]]),(OutputTable[GroupByKey]=OutputTable[[#This Row],[GroupByKey]])*OutputTable[RecordedValue]))</f>
        <v>4</v>
      </c>
      <c r="P158" s="5" cm="1">
        <f t="array" ref="P158">MAX(IF((OutputTable[GroupByKey]=OutputTable[[#This Row],[GroupByKey]]),(OutputTable[GroupByKey]=OutputTable[[#This Row],[GroupByKey]])*OutputTable[RecordedValue]))</f>
        <v>12</v>
      </c>
    </row>
    <row r="159" spans="1:16" x14ac:dyDescent="0.35">
      <c r="A159" t="s">
        <v>68</v>
      </c>
      <c r="B159" t="s">
        <v>70</v>
      </c>
      <c r="C159">
        <v>7</v>
      </c>
      <c r="D159" t="s">
        <v>126</v>
      </c>
      <c r="E159" t="s">
        <v>122</v>
      </c>
      <c r="F159" t="s">
        <v>102</v>
      </c>
      <c r="G159">
        <v>2.77880637274243E-2</v>
      </c>
      <c r="H159">
        <v>0</v>
      </c>
      <c r="I1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40</v>
      </c>
      <c r="K159" s="5" cm="1">
        <f t="array" ref="K159">IFERROR(AVERAGE(IF((OutputTable[GroupByKey]=OutputTable[[#This Row],[GroupByKey]]),(OutputTable[GroupByKey]=OutputTable[[#This Row],[GroupByKey]])*OutputTable[RecordedValue])),0)</f>
        <v>2.9190391824590895E-2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6.7784511723503766E-3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159" s="5" cm="1">
        <f t="array" ref="O159">MIN(IF((OutputTable[GroupByKey]=OutputTable[[#This Row],[GroupByKey]]),(OutputTable[GroupByKey]=OutputTable[[#This Row],[GroupByKey]])*OutputTable[RecordedValue]))</f>
        <v>1.4048189417398899E-2</v>
      </c>
      <c r="P159" s="5" cm="1">
        <f t="array" ref="P159">MAX(IF((OutputTable[GroupByKey]=OutputTable[[#This Row],[GroupByKey]]),(OutputTable[GroupByKey]=OutputTable[[#This Row],[GroupByKey]])*OutputTable[RecordedValue]))</f>
        <v>4.5875370133509598E-2</v>
      </c>
    </row>
    <row r="160" spans="1:16" x14ac:dyDescent="0.35">
      <c r="A160" t="s">
        <v>68</v>
      </c>
      <c r="B160" t="s">
        <v>70</v>
      </c>
      <c r="C160">
        <v>7</v>
      </c>
      <c r="D160" t="s">
        <v>127</v>
      </c>
      <c r="E160" t="s">
        <v>120</v>
      </c>
      <c r="F160" t="s">
        <v>102</v>
      </c>
      <c r="G160">
        <v>40</v>
      </c>
      <c r="H160">
        <v>0</v>
      </c>
      <c r="I1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40</v>
      </c>
      <c r="K160" s="5" cm="1">
        <f t="array" ref="K160">IFERROR(AVERAGE(IF((OutputTable[GroupByKey]=OutputTable[[#This Row],[GroupByKey]]),(OutputTable[GroupByKey]=OutputTable[[#This Row],[GroupByKey]])*OutputTable[RecordedValue])),0)</f>
        <v>40.625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9.0940597687129312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160" s="5" cm="1">
        <f t="array" ref="O160">MIN(IF((OutputTable[GroupByKey]=OutputTable[[#This Row],[GroupByKey]]),(OutputTable[GroupByKey]=OutputTable[[#This Row],[GroupByKey]])*OutputTable[RecordedValue]))</f>
        <v>20</v>
      </c>
      <c r="P160" s="5" cm="1">
        <f t="array" ref="P160">MAX(IF((OutputTable[GroupByKey]=OutputTable[[#This Row],[GroupByKey]]),(OutputTable[GroupByKey]=OutputTable[[#This Row],[GroupByKey]])*OutputTable[RecordedValue]))</f>
        <v>60</v>
      </c>
    </row>
    <row r="161" spans="1:16" x14ac:dyDescent="0.35">
      <c r="A161" t="s">
        <v>68</v>
      </c>
      <c r="B161" t="s">
        <v>70</v>
      </c>
      <c r="C161">
        <v>7</v>
      </c>
      <c r="D161" t="s">
        <v>128</v>
      </c>
      <c r="E161" t="s">
        <v>122</v>
      </c>
      <c r="F161" t="s">
        <v>102</v>
      </c>
      <c r="G161">
        <v>0.172503687449888</v>
      </c>
      <c r="H161">
        <v>0</v>
      </c>
      <c r="I1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40</v>
      </c>
      <c r="K161" s="5" cm="1">
        <f t="array" ref="K161">IFERROR(AVERAGE(IF((OutputTable[GroupByKey]=OutputTable[[#This Row],[GroupByKey]]),(OutputTable[GroupByKey]=OutputTable[[#This Row],[GroupByKey]])*OutputTable[RecordedValue])),0)</f>
        <v>0.12883579602073331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3.923026202957465E-2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161" s="5" cm="1">
        <f t="array" ref="O161">MIN(IF((OutputTable[GroupByKey]=OutputTable[[#This Row],[GroupByKey]]),(OutputTable[GroupByKey]=OutputTable[[#This Row],[GroupByKey]])*OutputTable[RecordedValue]))</f>
        <v>5.37537032568541E-2</v>
      </c>
      <c r="P161" s="5" cm="1">
        <f t="array" ref="P161">MAX(IF((OutputTable[GroupByKey]=OutputTable[[#This Row],[GroupByKey]]),(OutputTable[GroupByKey]=OutputTable[[#This Row],[GroupByKey]])*OutputTable[RecordedValue]))</f>
        <v>0.25294900578934798</v>
      </c>
    </row>
    <row r="162" spans="1:16" x14ac:dyDescent="0.35">
      <c r="A162" t="s">
        <v>68</v>
      </c>
      <c r="B162" t="s">
        <v>70</v>
      </c>
      <c r="C162">
        <v>7</v>
      </c>
      <c r="D162" t="s">
        <v>129</v>
      </c>
      <c r="E162" t="s">
        <v>118</v>
      </c>
      <c r="F162" t="s">
        <v>130</v>
      </c>
      <c r="G162">
        <v>240</v>
      </c>
      <c r="H162">
        <v>0</v>
      </c>
      <c r="I162" s="5" t="str">
        <f>OutputTable[[#This Row],[ProjectName]]&amp;OutputTable[[#This Row],[Name]]&amp;OutputTable[[#This Row],[Type]]&amp;OutputTable[[#This Row],[Source]]</f>
        <v>Drone ProjectSystem.NumberOutNumber OutSystem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40</v>
      </c>
      <c r="K162" s="5" cm="1">
        <f t="array" ref="K162">IFERROR(AVERAGE(IF((OutputTable[GroupByKey]=OutputTable[[#This Row],[GroupByKey]]),(OutputTable[GroupByKey]=OutputTable[[#This Row],[GroupByKey]])*OutputTable[RecordedValue])),0)</f>
        <v>246.15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35.193640159726442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162" s="5" cm="1">
        <f t="array" ref="O162">MIN(IF((OutputTable[GroupByKey]=OutputTable[[#This Row],[GroupByKey]]),(OutputTable[GroupByKey]=OutputTable[[#This Row],[GroupByKey]])*OutputTable[RecordedValue]))</f>
        <v>148</v>
      </c>
      <c r="P162" s="5" cm="1">
        <f t="array" ref="P162">MAX(IF((OutputTable[GroupByKey]=OutputTable[[#This Row],[GroupByKey]]),(OutputTable[GroupByKey]=OutputTable[[#This Row],[GroupByKey]])*OutputTable[RecordedValue]))</f>
        <v>289</v>
      </c>
    </row>
    <row r="163" spans="1:16" x14ac:dyDescent="0.35">
      <c r="A163" t="s">
        <v>68</v>
      </c>
      <c r="B163" t="s">
        <v>70</v>
      </c>
      <c r="C163">
        <v>7</v>
      </c>
      <c r="D163" t="s">
        <v>131</v>
      </c>
      <c r="E163" t="s">
        <v>120</v>
      </c>
      <c r="F163" t="s">
        <v>102</v>
      </c>
      <c r="G163">
        <v>0</v>
      </c>
      <c r="H163">
        <v>0</v>
      </c>
      <c r="I1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40</v>
      </c>
      <c r="K163" s="5" cm="1">
        <f t="array" ref="K163">IFERROR(AVERAGE(IF((OutputTable[GroupByKey]=OutputTable[[#This Row],[GroupByKey]]),(OutputTable[GroupByKey]=OutputTable[[#This Row],[GroupByKey]])*OutputTable[RecordedValue])),0)</f>
        <v>0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0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s="5" cm="1">
        <f t="array" ref="O163">MIN(IF((OutputTable[GroupByKey]=OutputTable[[#This Row],[GroupByKey]]),(OutputTable[GroupByKey]=OutputTable[[#This Row],[GroupByKey]])*OutputTable[RecordedValue]))</f>
        <v>0</v>
      </c>
      <c r="P163" s="5" cm="1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35">
      <c r="A164" t="s">
        <v>68</v>
      </c>
      <c r="B164" t="s">
        <v>70</v>
      </c>
      <c r="C164">
        <v>7</v>
      </c>
      <c r="D164" t="s">
        <v>132</v>
      </c>
      <c r="E164" t="s">
        <v>122</v>
      </c>
      <c r="F164" t="s">
        <v>102</v>
      </c>
      <c r="G164">
        <v>0</v>
      </c>
      <c r="H164">
        <v>0</v>
      </c>
      <c r="I1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40</v>
      </c>
      <c r="K164" s="5" cm="1">
        <f t="array" ref="K164">IFERROR(AVERAGE(IF((OutputTable[GroupByKey]=OutputTable[[#This Row],[GroupByKey]]),(OutputTable[GroupByKey]=OutputTable[[#This Row],[GroupByKey]])*OutputTable[RecordedValue])),0)</f>
        <v>0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0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" s="5" cm="1">
        <f t="array" ref="O164">MIN(IF((OutputTable[GroupByKey]=OutputTable[[#This Row],[GroupByKey]]),(OutputTable[GroupByKey]=OutputTable[[#This Row],[GroupByKey]])*OutputTable[RecordedValue]))</f>
        <v>0</v>
      </c>
      <c r="P164" s="5" cm="1">
        <f t="array" ref="P164">MAX(IF((OutputTable[GroupByKey]=OutputTable[[#This Row],[GroupByKey]]),(OutputTable[GroupByKey]=OutputTable[[#This Row],[GroupByKey]])*OutputTable[RecordedValue]))</f>
        <v>0</v>
      </c>
    </row>
    <row r="165" spans="1:16" x14ac:dyDescent="0.35">
      <c r="A165" t="s">
        <v>68</v>
      </c>
      <c r="B165" t="s">
        <v>70</v>
      </c>
      <c r="C165">
        <v>7</v>
      </c>
      <c r="D165" t="s">
        <v>133</v>
      </c>
      <c r="E165" t="s">
        <v>120</v>
      </c>
      <c r="F165" t="s">
        <v>102</v>
      </c>
      <c r="G165">
        <v>0</v>
      </c>
      <c r="H165">
        <v>0</v>
      </c>
      <c r="I1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40</v>
      </c>
      <c r="K165" s="5" cm="1">
        <f t="array" ref="K165">IFERROR(AVERAGE(IF((OutputTable[GroupByKey]=OutputTable[[#This Row],[GroupByKey]]),(OutputTable[GroupByKey]=OutputTable[[#This Row],[GroupByKey]])*OutputTable[RecordedValue])),0)</f>
        <v>0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0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" s="5" cm="1">
        <f t="array" ref="O165">MIN(IF((OutputTable[GroupByKey]=OutputTable[[#This Row],[GroupByKey]]),(OutputTable[GroupByKey]=OutputTable[[#This Row],[GroupByKey]])*OutputTable[RecordedValue]))</f>
        <v>0</v>
      </c>
      <c r="P165" s="5" cm="1">
        <f t="array" ref="P165">MAX(IF((OutputTable[GroupByKey]=OutputTable[[#This Row],[GroupByKey]]),(OutputTable[GroupByKey]=OutputTable[[#This Row],[GroupByKey]])*OutputTable[RecordedValue]))</f>
        <v>0</v>
      </c>
    </row>
    <row r="166" spans="1:16" x14ac:dyDescent="0.35">
      <c r="A166" t="s">
        <v>68</v>
      </c>
      <c r="B166" t="s">
        <v>70</v>
      </c>
      <c r="C166">
        <v>7</v>
      </c>
      <c r="D166" t="s">
        <v>134</v>
      </c>
      <c r="E166" t="s">
        <v>122</v>
      </c>
      <c r="F166" t="s">
        <v>102</v>
      </c>
      <c r="G166">
        <v>0</v>
      </c>
      <c r="H166">
        <v>0</v>
      </c>
      <c r="I1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40</v>
      </c>
      <c r="K166" s="5" cm="1">
        <f t="array" ref="K166">IFERROR(AVERAGE(IF((OutputTable[GroupByKey]=OutputTable[[#This Row],[GroupByKey]]),(OutputTable[GroupByKey]=OutputTable[[#This Row],[GroupByKey]])*OutputTable[RecordedValue])),0)</f>
        <v>0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0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" s="5" cm="1">
        <f t="array" ref="O166">MIN(IF((OutputTable[GroupByKey]=OutputTable[[#This Row],[GroupByKey]]),(OutputTable[GroupByKey]=OutputTable[[#This Row],[GroupByKey]])*OutputTable[RecordedValue]))</f>
        <v>0</v>
      </c>
      <c r="P166" s="5" cm="1">
        <f t="array" ref="P166">MAX(IF((OutputTable[GroupByKey]=OutputTable[[#This Row],[GroupByKey]]),(OutputTable[GroupByKey]=OutputTable[[#This Row],[GroupByKey]])*OutputTable[RecordedValue]))</f>
        <v>0</v>
      </c>
    </row>
    <row r="167" spans="1:16" x14ac:dyDescent="0.35">
      <c r="A167" t="s">
        <v>68</v>
      </c>
      <c r="B167" t="s">
        <v>70</v>
      </c>
      <c r="C167">
        <v>7</v>
      </c>
      <c r="D167" t="s">
        <v>135</v>
      </c>
      <c r="E167" t="s">
        <v>120</v>
      </c>
      <c r="F167" t="s">
        <v>102</v>
      </c>
      <c r="G167">
        <v>0</v>
      </c>
      <c r="H167">
        <v>0</v>
      </c>
      <c r="I1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40</v>
      </c>
      <c r="K167" s="5" cm="1">
        <f t="array" ref="K167">IFERROR(AVERAGE(IF((OutputTable[GroupByKey]=OutputTable[[#This Row],[GroupByKey]]),(OutputTable[GroupByKey]=OutputTable[[#This Row],[GroupByKey]])*OutputTable[RecordedValue])),0)</f>
        <v>0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0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" s="5" cm="1">
        <f t="array" ref="O167">MIN(IF((OutputTable[GroupByKey]=OutputTable[[#This Row],[GroupByKey]]),(OutputTable[GroupByKey]=OutputTable[[#This Row],[GroupByKey]])*OutputTable[RecordedValue]))</f>
        <v>0</v>
      </c>
      <c r="P167" s="5" cm="1">
        <f t="array" ref="P167">MAX(IF((OutputTable[GroupByKey]=OutputTable[[#This Row],[GroupByKey]]),(OutputTable[GroupByKey]=OutputTable[[#This Row],[GroupByKey]])*OutputTable[RecordedValue]))</f>
        <v>0</v>
      </c>
    </row>
    <row r="168" spans="1:16" x14ac:dyDescent="0.35">
      <c r="A168" t="s">
        <v>68</v>
      </c>
      <c r="B168" t="s">
        <v>70</v>
      </c>
      <c r="C168">
        <v>7</v>
      </c>
      <c r="D168" t="s">
        <v>136</v>
      </c>
      <c r="E168" t="s">
        <v>122</v>
      </c>
      <c r="F168" t="s">
        <v>102</v>
      </c>
      <c r="G168">
        <v>0</v>
      </c>
      <c r="H168">
        <v>0</v>
      </c>
      <c r="I1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40</v>
      </c>
      <c r="K168" s="5" cm="1">
        <f t="array" ref="K168">IFERROR(AVERAGE(IF((OutputTable[GroupByKey]=OutputTable[[#This Row],[GroupByKey]]),(OutputTable[GroupByKey]=OutputTable[[#This Row],[GroupByKey]])*OutputTable[RecordedValue])),0)</f>
        <v>0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0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" s="5" cm="1">
        <f t="array" ref="O168">MIN(IF((OutputTable[GroupByKey]=OutputTable[[#This Row],[GroupByKey]]),(OutputTable[GroupByKey]=OutputTable[[#This Row],[GroupByKey]])*OutputTable[RecordedValue]))</f>
        <v>0</v>
      </c>
      <c r="P168" s="5" cm="1">
        <f t="array" ref="P168">MAX(IF((OutputTable[GroupByKey]=OutputTable[[#This Row],[GroupByKey]]),(OutputTable[GroupByKey]=OutputTable[[#This Row],[GroupByKey]])*OutputTable[RecordedValue]))</f>
        <v>0</v>
      </c>
    </row>
    <row r="169" spans="1:16" x14ac:dyDescent="0.35">
      <c r="A169" t="s">
        <v>68</v>
      </c>
      <c r="B169" t="s">
        <v>70</v>
      </c>
      <c r="C169">
        <v>7</v>
      </c>
      <c r="D169" t="s">
        <v>137</v>
      </c>
      <c r="E169" t="s">
        <v>120</v>
      </c>
      <c r="F169" t="s">
        <v>102</v>
      </c>
      <c r="G169">
        <v>0</v>
      </c>
      <c r="H169">
        <v>0</v>
      </c>
      <c r="I1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40</v>
      </c>
      <c r="K169" s="5" cm="1">
        <f t="array" ref="K169">IFERROR(AVERAGE(IF((OutputTable[GroupByKey]=OutputTable[[#This Row],[GroupByKey]]),(OutputTable[GroupByKey]=OutputTable[[#This Row],[GroupByKey]])*OutputTable[RecordedValue])),0)</f>
        <v>0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s="5" cm="1">
        <f t="array" ref="O169">MIN(IF((OutputTable[GroupByKey]=OutputTable[[#This Row],[GroupByKey]]),(OutputTable[GroupByKey]=OutputTable[[#This Row],[GroupByKey]])*OutputTable[RecordedValue]))</f>
        <v>0</v>
      </c>
      <c r="P169" s="5" cm="1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35">
      <c r="A170" t="s">
        <v>68</v>
      </c>
      <c r="B170" t="s">
        <v>70</v>
      </c>
      <c r="C170">
        <v>7</v>
      </c>
      <c r="D170" t="s">
        <v>138</v>
      </c>
      <c r="E170" t="s">
        <v>122</v>
      </c>
      <c r="F170" t="s">
        <v>102</v>
      </c>
      <c r="G170">
        <v>0</v>
      </c>
      <c r="H170">
        <v>0</v>
      </c>
      <c r="I1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40</v>
      </c>
      <c r="K170" s="5" cm="1">
        <f t="array" ref="K170">IFERROR(AVERAGE(IF((OutputTable[GroupByKey]=OutputTable[[#This Row],[GroupByKey]]),(OutputTable[GroupByKey]=OutputTable[[#This Row],[GroupByKey]])*OutputTable[RecordedValue])),0)</f>
        <v>0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s="5" cm="1">
        <f t="array" ref="O170">MIN(IF((OutputTable[GroupByKey]=OutputTable[[#This Row],[GroupByKey]]),(OutputTable[GroupByKey]=OutputTable[[#This Row],[GroupByKey]])*OutputTable[RecordedValue]))</f>
        <v>0</v>
      </c>
      <c r="P170" s="5" cm="1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35">
      <c r="A171" t="s">
        <v>68</v>
      </c>
      <c r="B171" t="s">
        <v>70</v>
      </c>
      <c r="C171">
        <v>7</v>
      </c>
      <c r="D171" t="s">
        <v>139</v>
      </c>
      <c r="E171" t="s">
        <v>120</v>
      </c>
      <c r="F171" t="s">
        <v>102</v>
      </c>
      <c r="G171">
        <v>158</v>
      </c>
      <c r="H171">
        <v>0</v>
      </c>
      <c r="I1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40</v>
      </c>
      <c r="K171" s="5" cm="1">
        <f t="array" ref="K171">IFERROR(AVERAGE(IF((OutputTable[GroupByKey]=OutputTable[[#This Row],[GroupByKey]]),(OutputTable[GroupByKey]=OutputTable[[#This Row],[GroupByKey]])*OutputTable[RecordedValue])),0)</f>
        <v>166.8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42.803786077449971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171" s="5" cm="1">
        <f t="array" ref="O171">MIN(IF((OutputTable[GroupByKey]=OutputTable[[#This Row],[GroupByKey]]),(OutputTable[GroupByKey]=OutputTable[[#This Row],[GroupByKey]])*OutputTable[RecordedValue]))</f>
        <v>58</v>
      </c>
      <c r="P171" s="5" cm="1">
        <f t="array" ref="P171">MAX(IF((OutputTable[GroupByKey]=OutputTable[[#This Row],[GroupByKey]]),(OutputTable[GroupByKey]=OutputTable[[#This Row],[GroupByKey]])*OutputTable[RecordedValue]))</f>
        <v>284</v>
      </c>
    </row>
    <row r="172" spans="1:16" x14ac:dyDescent="0.35">
      <c r="A172" t="s">
        <v>68</v>
      </c>
      <c r="B172" t="s">
        <v>70</v>
      </c>
      <c r="C172">
        <v>7</v>
      </c>
      <c r="D172" t="s">
        <v>140</v>
      </c>
      <c r="E172" t="s">
        <v>122</v>
      </c>
      <c r="F172" t="s">
        <v>102</v>
      </c>
      <c r="G172">
        <v>6.8103801196837802E-2</v>
      </c>
      <c r="H172">
        <v>0</v>
      </c>
      <c r="I1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40</v>
      </c>
      <c r="K172" s="5" cm="1">
        <f t="array" ref="K172">IFERROR(AVERAGE(IF((OutputTable[GroupByKey]=OutputTable[[#This Row],[GroupByKey]]),(OutputTable[GroupByKey]=OutputTable[[#This Row],[GroupByKey]])*OutputTable[RecordedValue])),0)</f>
        <v>7.1466534765718931E-2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1.877615258182818E-2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172" s="5" cm="1">
        <f t="array" ref="O172">MIN(IF((OutputTable[GroupByKey]=OutputTable[[#This Row],[GroupByKey]]),(OutputTable[GroupByKey]=OutputTable[[#This Row],[GroupByKey]])*OutputTable[RecordedValue]))</f>
        <v>2.8772178353729399E-2</v>
      </c>
      <c r="P172" s="5" cm="1">
        <f t="array" ref="P172">MAX(IF((OutputTable[GroupByKey]=OutputTable[[#This Row],[GroupByKey]]),(OutputTable[GroupByKey]=OutputTable[[#This Row],[GroupByKey]])*OutputTable[RecordedValue]))</f>
        <v>0.12414195729513899</v>
      </c>
    </row>
    <row r="173" spans="1:16" x14ac:dyDescent="0.35">
      <c r="A173" t="s">
        <v>68</v>
      </c>
      <c r="B173" t="s">
        <v>70</v>
      </c>
      <c r="C173">
        <v>7</v>
      </c>
      <c r="D173" t="s">
        <v>141</v>
      </c>
      <c r="E173" t="s">
        <v>120</v>
      </c>
      <c r="F173" t="s">
        <v>102</v>
      </c>
      <c r="G173">
        <v>272</v>
      </c>
      <c r="H173">
        <v>0</v>
      </c>
      <c r="I1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40</v>
      </c>
      <c r="K173" s="5" cm="1">
        <f t="array" ref="K173">IFERROR(AVERAGE(IF((OutputTable[GroupByKey]=OutputTable[[#This Row],[GroupByKey]]),(OutputTable[GroupByKey]=OutputTable[[#This Row],[GroupByKey]])*OutputTable[RecordedValue])),0)</f>
        <v>287.89999999999998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61.633241114324115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173" s="5" cm="1">
        <f t="array" ref="O173">MIN(IF((OutputTable[GroupByKey]=OutputTable[[#This Row],[GroupByKey]]),(OutputTable[GroupByKey]=OutputTable[[#This Row],[GroupByKey]])*OutputTable[RecordedValue]))</f>
        <v>136</v>
      </c>
      <c r="P173" s="5" cm="1">
        <f t="array" ref="P173">MAX(IF((OutputTable[GroupByKey]=OutputTable[[#This Row],[GroupByKey]]),(OutputTable[GroupByKey]=OutputTable[[#This Row],[GroupByKey]])*OutputTable[RecordedValue]))</f>
        <v>432</v>
      </c>
    </row>
    <row r="174" spans="1:16" x14ac:dyDescent="0.35">
      <c r="A174" t="s">
        <v>68</v>
      </c>
      <c r="B174" t="s">
        <v>70</v>
      </c>
      <c r="C174">
        <v>7</v>
      </c>
      <c r="D174" t="s">
        <v>142</v>
      </c>
      <c r="E174" t="s">
        <v>122</v>
      </c>
      <c r="F174" t="s">
        <v>102</v>
      </c>
      <c r="G174">
        <v>2.5791386260719199E-2</v>
      </c>
      <c r="H174">
        <v>0</v>
      </c>
      <c r="I1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40</v>
      </c>
      <c r="K174" s="5" cm="1">
        <f t="array" ref="K174">IFERROR(AVERAGE(IF((OutputTable[GroupByKey]=OutputTable[[#This Row],[GroupByKey]]),(OutputTable[GroupByKey]=OutputTable[[#This Row],[GroupByKey]])*OutputTable[RecordedValue])),0)</f>
        <v>2.7893041556859417E-2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5.8163740550683058E-3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174" s="5" cm="1">
        <f t="array" ref="O174">MIN(IF((OutputTable[GroupByKey]=OutputTable[[#This Row],[GroupByKey]]),(OutputTable[GroupByKey]=OutputTable[[#This Row],[GroupByKey]])*OutputTable[RecordedValue]))</f>
        <v>1.44717077644446E-2</v>
      </c>
      <c r="P174" s="5" cm="1">
        <f t="array" ref="P174">MAX(IF((OutputTable[GroupByKey]=OutputTable[[#This Row],[GroupByKey]]),(OutputTable[GroupByKey]=OutputTable[[#This Row],[GroupByKey]])*OutputTable[RecordedValue]))</f>
        <v>3.8945432682821003E-2</v>
      </c>
    </row>
    <row r="175" spans="1:16" x14ac:dyDescent="0.35">
      <c r="A175" t="s">
        <v>68</v>
      </c>
      <c r="B175" t="s">
        <v>70</v>
      </c>
      <c r="C175">
        <v>7</v>
      </c>
      <c r="D175" t="s">
        <v>143</v>
      </c>
      <c r="E175" t="s">
        <v>120</v>
      </c>
      <c r="F175" t="s">
        <v>102</v>
      </c>
      <c r="G175">
        <v>167</v>
      </c>
      <c r="H175">
        <v>0</v>
      </c>
      <c r="I1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40</v>
      </c>
      <c r="K175" s="5" cm="1">
        <f t="array" ref="K175">IFERROR(AVERAGE(IF((OutputTable[GroupByKey]=OutputTable[[#This Row],[GroupByKey]]),(OutputTable[GroupByKey]=OutputTable[[#This Row],[GroupByKey]])*OutputTable[RecordedValue])),0)</f>
        <v>179.07499999999999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37.677026598888226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175" s="5" cm="1">
        <f t="array" ref="O175">MIN(IF((OutputTable[GroupByKey]=OutputTable[[#This Row],[GroupByKey]]),(OutputTable[GroupByKey]=OutputTable[[#This Row],[GroupByKey]])*OutputTable[RecordedValue]))</f>
        <v>96</v>
      </c>
      <c r="P175" s="5" cm="1">
        <f t="array" ref="P175">MAX(IF((OutputTable[GroupByKey]=OutputTable[[#This Row],[GroupByKey]]),(OutputTable[GroupByKey]=OutputTable[[#This Row],[GroupByKey]])*OutputTable[RecordedValue]))</f>
        <v>256</v>
      </c>
    </row>
    <row r="176" spans="1:16" x14ac:dyDescent="0.35">
      <c r="A176" t="s">
        <v>68</v>
      </c>
      <c r="B176" t="s">
        <v>70</v>
      </c>
      <c r="C176">
        <v>7</v>
      </c>
      <c r="D176" t="s">
        <v>144</v>
      </c>
      <c r="E176" t="s">
        <v>122</v>
      </c>
      <c r="F176" t="s">
        <v>102</v>
      </c>
      <c r="G176">
        <v>6.94766831919265E-2</v>
      </c>
      <c r="H176">
        <v>0</v>
      </c>
      <c r="I1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40</v>
      </c>
      <c r="K176" s="5" cm="1">
        <f t="array" ref="K176">IFERROR(AVERAGE(IF((OutputTable[GroupByKey]=OutputTable[[#This Row],[GroupByKey]]),(OutputTable[GroupByKey]=OutputTable[[#This Row],[GroupByKey]])*OutputTable[RecordedValue])),0)</f>
        <v>7.6842915815432761E-2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1.6318267374116645E-2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176" s="5" cm="1">
        <f t="array" ref="O176">MIN(IF((OutputTable[GroupByKey]=OutputTable[[#This Row],[GroupByKey]]),(OutputTable[GroupByKey]=OutputTable[[#This Row],[GroupByKey]])*OutputTable[RecordedValue]))</f>
        <v>4.1598739885881399E-2</v>
      </c>
      <c r="P176" s="5" cm="1">
        <f t="array" ref="P176">MAX(IF((OutputTable[GroupByKey]=OutputTable[[#This Row],[GroupByKey]]),(OutputTable[GroupByKey]=OutputTable[[#This Row],[GroupByKey]])*OutputTable[RecordedValue]))</f>
        <v>0.109326341521763</v>
      </c>
    </row>
    <row r="177" spans="1:16" x14ac:dyDescent="0.35">
      <c r="A177" t="s">
        <v>68</v>
      </c>
      <c r="B177" t="s">
        <v>70</v>
      </c>
      <c r="C177">
        <v>8</v>
      </c>
      <c r="D177" t="s">
        <v>115</v>
      </c>
      <c r="E177" t="s">
        <v>116</v>
      </c>
      <c r="F177" t="s">
        <v>81</v>
      </c>
      <c r="G177">
        <v>318</v>
      </c>
      <c r="H177">
        <v>0</v>
      </c>
      <c r="I177" s="5" t="str">
        <f>OutputTable[[#This Row],[ProjectName]]&amp;OutputTable[[#This Row],[Name]]&amp;OutputTable[[#This Row],[Type]]&amp;OutputTable[[#This Row],[Source]]</f>
        <v>Drone ProjectDrone.NumberInNumber InEntity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40</v>
      </c>
      <c r="K177" s="5" cm="1">
        <f t="array" ref="K177">IFERROR(AVERAGE(IF((OutputTable[GroupByKey]=OutputTable[[#This Row],[GroupByKey]]),(OutputTable[GroupByKey]=OutputTable[[#This Row],[GroupByKey]])*OutputTable[RecordedValue])),0)</f>
        <v>279.7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60.175043809173047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177" s="5" cm="1">
        <f t="array" ref="O177">MIN(IF((OutputTable[GroupByKey]=OutputTable[[#This Row],[GroupByKey]]),(OutputTable[GroupByKey]=OutputTable[[#This Row],[GroupByKey]])*OutputTable[RecordedValue]))</f>
        <v>124</v>
      </c>
      <c r="P177" s="5" cm="1">
        <f t="array" ref="P177">MAX(IF((OutputTable[GroupByKey]=OutputTable[[#This Row],[GroupByKey]]),(OutputTable[GroupByKey]=OutputTable[[#This Row],[GroupByKey]])*OutputTable[RecordedValue]))</f>
        <v>422</v>
      </c>
    </row>
    <row r="178" spans="1:16" x14ac:dyDescent="0.35">
      <c r="A178" t="s">
        <v>68</v>
      </c>
      <c r="B178" t="s">
        <v>70</v>
      </c>
      <c r="C178">
        <v>8</v>
      </c>
      <c r="D178" t="s">
        <v>117</v>
      </c>
      <c r="E178" t="s">
        <v>118</v>
      </c>
      <c r="F178" t="s">
        <v>81</v>
      </c>
      <c r="G178">
        <v>266</v>
      </c>
      <c r="H178">
        <v>0</v>
      </c>
      <c r="I178" s="5" t="str">
        <f>OutputTable[[#This Row],[ProjectName]]&amp;OutputTable[[#This Row],[Name]]&amp;OutputTable[[#This Row],[Type]]&amp;OutputTable[[#This Row],[Source]]</f>
        <v>Drone ProjectDrone.NumberOutNumber OutEntity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40</v>
      </c>
      <c r="K178" s="5" cm="1">
        <f t="array" ref="K178">IFERROR(AVERAGE(IF((OutputTable[GroupByKey]=OutputTable[[#This Row],[GroupByKey]]),(OutputTable[GroupByKey]=OutputTable[[#This Row],[GroupByKey]])*OutputTable[RecordedValue])),0)</f>
        <v>250.25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35.973458877202006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178" s="5" cm="1">
        <f t="array" ref="O178">MIN(IF((OutputTable[GroupByKey]=OutputTable[[#This Row],[GroupByKey]]),(OutputTable[GroupByKey]=OutputTable[[#This Row],[GroupByKey]])*OutputTable[RecordedValue]))</f>
        <v>150</v>
      </c>
      <c r="P178" s="5" cm="1">
        <f t="array" ref="P178">MAX(IF((OutputTable[GroupByKey]=OutputTable[[#This Row],[GroupByKey]]),(OutputTable[GroupByKey]=OutputTable[[#This Row],[GroupByKey]])*OutputTable[RecordedValue]))</f>
        <v>295</v>
      </c>
    </row>
    <row r="179" spans="1:16" x14ac:dyDescent="0.35">
      <c r="A179" t="s">
        <v>68</v>
      </c>
      <c r="B179" t="s">
        <v>70</v>
      </c>
      <c r="C179">
        <v>8</v>
      </c>
      <c r="D179" t="s">
        <v>119</v>
      </c>
      <c r="E179" t="s">
        <v>120</v>
      </c>
      <c r="F179" t="s">
        <v>102</v>
      </c>
      <c r="G179">
        <v>246</v>
      </c>
      <c r="H179">
        <v>0</v>
      </c>
      <c r="I1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40</v>
      </c>
      <c r="K179" s="5" cm="1">
        <f t="array" ref="K179">IFERROR(AVERAGE(IF((OutputTable[GroupByKey]=OutputTable[[#This Row],[GroupByKey]]),(OutputTable[GroupByKey]=OutputTable[[#This Row],[GroupByKey]])*OutputTable[RecordedValue])),0)</f>
        <v>209.95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32.757813708707069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179" s="5" cm="1">
        <f t="array" ref="O179">MIN(IF((OutputTable[GroupByKey]=OutputTable[[#This Row],[GroupByKey]]),(OutputTable[GroupByKey]=OutputTable[[#This Row],[GroupByKey]])*OutputTable[RecordedValue]))</f>
        <v>123</v>
      </c>
      <c r="P179" s="5" cm="1">
        <f t="array" ref="P179">MAX(IF((OutputTable[GroupByKey]=OutputTable[[#This Row],[GroupByKey]]),(OutputTable[GroupByKey]=OutputTable[[#This Row],[GroupByKey]])*OutputTable[RecordedValue]))</f>
        <v>264</v>
      </c>
    </row>
    <row r="180" spans="1:16" x14ac:dyDescent="0.35">
      <c r="A180" t="s">
        <v>68</v>
      </c>
      <c r="B180" t="s">
        <v>70</v>
      </c>
      <c r="C180">
        <v>8</v>
      </c>
      <c r="D180" t="s">
        <v>121</v>
      </c>
      <c r="E180" t="s">
        <v>122</v>
      </c>
      <c r="F180" t="s">
        <v>102</v>
      </c>
      <c r="G180">
        <v>0.93705481423958303</v>
      </c>
      <c r="H180">
        <v>0</v>
      </c>
      <c r="I1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40</v>
      </c>
      <c r="K180" s="5" cm="1">
        <f t="array" ref="K180">IFERROR(AVERAGE(IF((OutputTable[GroupByKey]=OutputTable[[#This Row],[GroupByKey]]),(OutputTable[GroupByKey]=OutputTable[[#This Row],[GroupByKey]])*OutputTable[RecordedValue])),0)</f>
        <v>0.83772529254372086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0.13090241215221513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180" s="5" cm="1">
        <f t="array" ref="O180">MIN(IF((OutputTable[GroupByKey]=OutputTable[[#This Row],[GroupByKey]]),(OutputTable[GroupByKey]=OutputTable[[#This Row],[GroupByKey]])*OutputTable[RecordedValue]))</f>
        <v>0.460239554527484</v>
      </c>
      <c r="P180" s="5" cm="1">
        <f t="array" ref="P180">MAX(IF((OutputTable[GroupByKey]=OutputTable[[#This Row],[GroupByKey]]),(OutputTable[GroupByKey]=OutputTable[[#This Row],[GroupByKey]])*OutputTable[RecordedValue]))</f>
        <v>1</v>
      </c>
    </row>
    <row r="181" spans="1:16" x14ac:dyDescent="0.35">
      <c r="A181" t="s">
        <v>68</v>
      </c>
      <c r="B181" t="s">
        <v>70</v>
      </c>
      <c r="C181">
        <v>8</v>
      </c>
      <c r="D181" t="s">
        <v>123</v>
      </c>
      <c r="E181" t="s">
        <v>120</v>
      </c>
      <c r="F181" t="s">
        <v>102</v>
      </c>
      <c r="G181">
        <v>157</v>
      </c>
      <c r="H181">
        <v>0</v>
      </c>
      <c r="I1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40</v>
      </c>
      <c r="K181" s="5" cm="1">
        <f t="array" ref="K181">IFERROR(AVERAGE(IF((OutputTable[GroupByKey]=OutputTable[[#This Row],[GroupByKey]]),(OutputTable[GroupByKey]=OutputTable[[#This Row],[GroupByKey]])*OutputTable[RecordedValue])),0)</f>
        <v>138.82499999999999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19.237899960021505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181" s="5" cm="1">
        <f t="array" ref="O181">MIN(IF((OutputTable[GroupByKey]=OutputTable[[#This Row],[GroupByKey]]),(OutputTable[GroupByKey]=OutputTable[[#This Row],[GroupByKey]])*OutputTable[RecordedValue]))</f>
        <v>83</v>
      </c>
      <c r="P181" s="5" cm="1">
        <f t="array" ref="P181">MAX(IF((OutputTable[GroupByKey]=OutputTable[[#This Row],[GroupByKey]]),(OutputTable[GroupByKey]=OutputTable[[#This Row],[GroupByKey]])*OutputTable[RecordedValue]))</f>
        <v>161</v>
      </c>
    </row>
    <row r="182" spans="1:16" x14ac:dyDescent="0.35">
      <c r="A182" t="s">
        <v>68</v>
      </c>
      <c r="B182" t="s">
        <v>70</v>
      </c>
      <c r="C182">
        <v>8</v>
      </c>
      <c r="D182" t="s">
        <v>124</v>
      </c>
      <c r="E182" t="s">
        <v>122</v>
      </c>
      <c r="F182" t="s">
        <v>102</v>
      </c>
      <c r="G182">
        <v>0.97034335632118895</v>
      </c>
      <c r="H182">
        <v>0</v>
      </c>
      <c r="I1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40</v>
      </c>
      <c r="K182" s="5" cm="1">
        <f t="array" ref="K182">IFERROR(AVERAGE(IF((OutputTable[GroupByKey]=OutputTable[[#This Row],[GroupByKey]]),(OutputTable[GroupByKey]=OutputTable[[#This Row],[GroupByKey]])*OutputTable[RecordedValue])),0)</f>
        <v>0.85638733125801425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0.11893184571914565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182" s="5" cm="1">
        <f t="array" ref="O182">MIN(IF((OutputTable[GroupByKey]=OutputTable[[#This Row],[GroupByKey]]),(OutputTable[GroupByKey]=OutputTable[[#This Row],[GroupByKey]])*OutputTable[RecordedValue]))</f>
        <v>0.51093143286290499</v>
      </c>
      <c r="P182" s="5" cm="1">
        <f t="array" ref="P182">MAX(IF((OutputTable[GroupByKey]=OutputTable[[#This Row],[GroupByKey]]),(OutputTable[GroupByKey]=OutputTable[[#This Row],[GroupByKey]])*OutputTable[RecordedValue]))</f>
        <v>0.99324124232539002</v>
      </c>
    </row>
    <row r="183" spans="1:16" x14ac:dyDescent="0.35">
      <c r="A183" t="s">
        <v>68</v>
      </c>
      <c r="B183" t="s">
        <v>70</v>
      </c>
      <c r="C183">
        <v>8</v>
      </c>
      <c r="D183" t="s">
        <v>125</v>
      </c>
      <c r="E183" t="s">
        <v>120</v>
      </c>
      <c r="F183" t="s">
        <v>102</v>
      </c>
      <c r="G183">
        <v>8</v>
      </c>
      <c r="H183">
        <v>0</v>
      </c>
      <c r="I1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40</v>
      </c>
      <c r="K183" s="5" cm="1">
        <f t="array" ref="K183">IFERROR(AVERAGE(IF((OutputTable[GroupByKey]=OutputTable[[#This Row],[GroupByKey]]),(OutputTable[GroupByKey]=OutputTable[[#This Row],[GroupByKey]])*OutputTable[RecordedValue])),0)</f>
        <v>8.1999999999999993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1.8563819235690291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183" s="5" cm="1">
        <f t="array" ref="O183">MIN(IF((OutputTable[GroupByKey]=OutputTable[[#This Row],[GroupByKey]]),(OutputTable[GroupByKey]=OutputTable[[#This Row],[GroupByKey]])*OutputTable[RecordedValue]))</f>
        <v>4</v>
      </c>
      <c r="P183" s="5" cm="1">
        <f t="array" ref="P183">MAX(IF((OutputTable[GroupByKey]=OutputTable[[#This Row],[GroupByKey]]),(OutputTable[GroupByKey]=OutputTable[[#This Row],[GroupByKey]])*OutputTable[RecordedValue]))</f>
        <v>12</v>
      </c>
    </row>
    <row r="184" spans="1:16" x14ac:dyDescent="0.35">
      <c r="A184" t="s">
        <v>68</v>
      </c>
      <c r="B184" t="s">
        <v>70</v>
      </c>
      <c r="C184">
        <v>8</v>
      </c>
      <c r="D184" t="s">
        <v>126</v>
      </c>
      <c r="E184" t="s">
        <v>122</v>
      </c>
      <c r="F184" t="s">
        <v>102</v>
      </c>
      <c r="G184">
        <v>2.88619834486642E-2</v>
      </c>
      <c r="H184">
        <v>0</v>
      </c>
      <c r="I1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40</v>
      </c>
      <c r="K184" s="5" cm="1">
        <f t="array" ref="K184">IFERROR(AVERAGE(IF((OutputTable[GroupByKey]=OutputTable[[#This Row],[GroupByKey]]),(OutputTable[GroupByKey]=OutputTable[[#This Row],[GroupByKey]])*OutputTable[RecordedValue])),0)</f>
        <v>2.9190391824590895E-2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6.7784511723503766E-3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184" s="5" cm="1">
        <f t="array" ref="O184">MIN(IF((OutputTable[GroupByKey]=OutputTable[[#This Row],[GroupByKey]]),(OutputTable[GroupByKey]=OutputTable[[#This Row],[GroupByKey]])*OutputTable[RecordedValue]))</f>
        <v>1.4048189417398899E-2</v>
      </c>
      <c r="P184" s="5" cm="1">
        <f t="array" ref="P184">MAX(IF((OutputTable[GroupByKey]=OutputTable[[#This Row],[GroupByKey]]),(OutputTable[GroupByKey]=OutputTable[[#This Row],[GroupByKey]])*OutputTable[RecordedValue]))</f>
        <v>4.5875370133509598E-2</v>
      </c>
    </row>
    <row r="185" spans="1:16" x14ac:dyDescent="0.35">
      <c r="A185" t="s">
        <v>68</v>
      </c>
      <c r="B185" t="s">
        <v>70</v>
      </c>
      <c r="C185">
        <v>8</v>
      </c>
      <c r="D185" t="s">
        <v>127</v>
      </c>
      <c r="E185" t="s">
        <v>120</v>
      </c>
      <c r="F185" t="s">
        <v>102</v>
      </c>
      <c r="G185">
        <v>40</v>
      </c>
      <c r="H185">
        <v>0</v>
      </c>
      <c r="I1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40</v>
      </c>
      <c r="K185" s="5" cm="1">
        <f t="array" ref="K185">IFERROR(AVERAGE(IF((OutputTable[GroupByKey]=OutputTable[[#This Row],[GroupByKey]]),(OutputTable[GroupByKey]=OutputTable[[#This Row],[GroupByKey]])*OutputTable[RecordedValue])),0)</f>
        <v>40.625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9.0940597687129312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185" s="5" cm="1">
        <f t="array" ref="O185">MIN(IF((OutputTable[GroupByKey]=OutputTable[[#This Row],[GroupByKey]]),(OutputTable[GroupByKey]=OutputTable[[#This Row],[GroupByKey]])*OutputTable[RecordedValue]))</f>
        <v>20</v>
      </c>
      <c r="P185" s="5" cm="1">
        <f t="array" ref="P185">MAX(IF((OutputTable[GroupByKey]=OutputTable[[#This Row],[GroupByKey]]),(OutputTable[GroupByKey]=OutputTable[[#This Row],[GroupByKey]])*OutputTable[RecordedValue]))</f>
        <v>60</v>
      </c>
    </row>
    <row r="186" spans="1:16" x14ac:dyDescent="0.35">
      <c r="A186" t="s">
        <v>68</v>
      </c>
      <c r="B186" t="s">
        <v>70</v>
      </c>
      <c r="C186">
        <v>8</v>
      </c>
      <c r="D186" t="s">
        <v>128</v>
      </c>
      <c r="E186" t="s">
        <v>122</v>
      </c>
      <c r="F186" t="s">
        <v>102</v>
      </c>
      <c r="G186">
        <v>0.13564970010922101</v>
      </c>
      <c r="H186">
        <v>0</v>
      </c>
      <c r="I1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40</v>
      </c>
      <c r="K186" s="5" cm="1">
        <f t="array" ref="K186">IFERROR(AVERAGE(IF((OutputTable[GroupByKey]=OutputTable[[#This Row],[GroupByKey]]),(OutputTable[GroupByKey]=OutputTable[[#This Row],[GroupByKey]])*OutputTable[RecordedValue])),0)</f>
        <v>0.12883579602073331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3.923026202957465E-2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186" s="5" cm="1">
        <f t="array" ref="O186">MIN(IF((OutputTable[GroupByKey]=OutputTable[[#This Row],[GroupByKey]]),(OutputTable[GroupByKey]=OutputTable[[#This Row],[GroupByKey]])*OutputTable[RecordedValue]))</f>
        <v>5.37537032568541E-2</v>
      </c>
      <c r="P186" s="5" cm="1">
        <f t="array" ref="P186">MAX(IF((OutputTable[GroupByKey]=OutputTable[[#This Row],[GroupByKey]]),(OutputTable[GroupByKey]=OutputTable[[#This Row],[GroupByKey]])*OutputTable[RecordedValue]))</f>
        <v>0.25294900578934798</v>
      </c>
    </row>
    <row r="187" spans="1:16" x14ac:dyDescent="0.35">
      <c r="A187" t="s">
        <v>68</v>
      </c>
      <c r="B187" t="s">
        <v>70</v>
      </c>
      <c r="C187">
        <v>8</v>
      </c>
      <c r="D187" t="s">
        <v>129</v>
      </c>
      <c r="E187" t="s">
        <v>118</v>
      </c>
      <c r="F187" t="s">
        <v>130</v>
      </c>
      <c r="G187">
        <v>262</v>
      </c>
      <c r="H187">
        <v>0</v>
      </c>
      <c r="I187" s="5" t="str">
        <f>OutputTable[[#This Row],[ProjectName]]&amp;OutputTable[[#This Row],[Name]]&amp;OutputTable[[#This Row],[Type]]&amp;OutputTable[[#This Row],[Source]]</f>
        <v>Drone ProjectSystem.NumberOutNumber OutSystem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40</v>
      </c>
      <c r="K187" s="5" cm="1">
        <f t="array" ref="K187">IFERROR(AVERAGE(IF((OutputTable[GroupByKey]=OutputTable[[#This Row],[GroupByKey]]),(OutputTable[GroupByKey]=OutputTable[[#This Row],[GroupByKey]])*OutputTable[RecordedValue])),0)</f>
        <v>246.15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35.193640159726442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187" s="5" cm="1">
        <f t="array" ref="O187">MIN(IF((OutputTable[GroupByKey]=OutputTable[[#This Row],[GroupByKey]]),(OutputTable[GroupByKey]=OutputTable[[#This Row],[GroupByKey]])*OutputTable[RecordedValue]))</f>
        <v>148</v>
      </c>
      <c r="P187" s="5" cm="1">
        <f t="array" ref="P187">MAX(IF((OutputTable[GroupByKey]=OutputTable[[#This Row],[GroupByKey]]),(OutputTable[GroupByKey]=OutputTable[[#This Row],[GroupByKey]])*OutputTable[RecordedValue]))</f>
        <v>289</v>
      </c>
    </row>
    <row r="188" spans="1:16" x14ac:dyDescent="0.35">
      <c r="A188" t="s">
        <v>68</v>
      </c>
      <c r="B188" t="s">
        <v>70</v>
      </c>
      <c r="C188">
        <v>8</v>
      </c>
      <c r="D188" t="s">
        <v>131</v>
      </c>
      <c r="E188" t="s">
        <v>120</v>
      </c>
      <c r="F188" t="s">
        <v>102</v>
      </c>
      <c r="G188">
        <v>0</v>
      </c>
      <c r="H188">
        <v>0</v>
      </c>
      <c r="I1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40</v>
      </c>
      <c r="K188" s="5" cm="1">
        <f t="array" ref="K188">IFERROR(AVERAGE(IF((OutputTable[GroupByKey]=OutputTable[[#This Row],[GroupByKey]]),(OutputTable[GroupByKey]=OutputTable[[#This Row],[GroupByKey]])*OutputTable[RecordedValue])),0)</f>
        <v>0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" s="5" cm="1">
        <f t="array" ref="O188">MIN(IF((OutputTable[GroupByKey]=OutputTable[[#This Row],[GroupByKey]]),(OutputTable[GroupByKey]=OutputTable[[#This Row],[GroupByKey]])*OutputTable[RecordedValue]))</f>
        <v>0</v>
      </c>
      <c r="P188" s="5" cm="1">
        <f t="array" ref="P188">MAX(IF((OutputTable[GroupByKey]=OutputTable[[#This Row],[GroupByKey]]),(OutputTable[GroupByKey]=OutputTable[[#This Row],[GroupByKey]])*OutputTable[RecordedValue]))</f>
        <v>0</v>
      </c>
    </row>
    <row r="189" spans="1:16" x14ac:dyDescent="0.35">
      <c r="A189" t="s">
        <v>68</v>
      </c>
      <c r="B189" t="s">
        <v>70</v>
      </c>
      <c r="C189">
        <v>8</v>
      </c>
      <c r="D189" t="s">
        <v>132</v>
      </c>
      <c r="E189" t="s">
        <v>122</v>
      </c>
      <c r="F189" t="s">
        <v>102</v>
      </c>
      <c r="G189">
        <v>0</v>
      </c>
      <c r="H189">
        <v>0</v>
      </c>
      <c r="I1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40</v>
      </c>
      <c r="K189" s="5" cm="1">
        <f t="array" ref="K189">IFERROR(AVERAGE(IF((OutputTable[GroupByKey]=OutputTable[[#This Row],[GroupByKey]]),(OutputTable[GroupByKey]=OutputTable[[#This Row],[GroupByKey]])*OutputTable[RecordedValue])),0)</f>
        <v>0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 cm="1">
        <f t="array" ref="O189">MIN(IF((OutputTable[GroupByKey]=OutputTable[[#This Row],[GroupByKey]]),(OutputTable[GroupByKey]=OutputTable[[#This Row],[GroupByKey]])*OutputTable[RecordedValue]))</f>
        <v>0</v>
      </c>
      <c r="P189" s="5" cm="1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35">
      <c r="A190" t="s">
        <v>68</v>
      </c>
      <c r="B190" t="s">
        <v>70</v>
      </c>
      <c r="C190">
        <v>8</v>
      </c>
      <c r="D190" t="s">
        <v>133</v>
      </c>
      <c r="E190" t="s">
        <v>120</v>
      </c>
      <c r="F190" t="s">
        <v>102</v>
      </c>
      <c r="G190">
        <v>0</v>
      </c>
      <c r="H190">
        <v>0</v>
      </c>
      <c r="I1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40</v>
      </c>
      <c r="K190" s="5" cm="1">
        <f t="array" ref="K190">IFERROR(AVERAGE(IF((OutputTable[GroupByKey]=OutputTable[[#This Row],[GroupByKey]]),(OutputTable[GroupByKey]=OutputTable[[#This Row],[GroupByKey]])*OutputTable[RecordedValue])),0)</f>
        <v>0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 cm="1">
        <f t="array" ref="O190">MIN(IF((OutputTable[GroupByKey]=OutputTable[[#This Row],[GroupByKey]]),(OutputTable[GroupByKey]=OutputTable[[#This Row],[GroupByKey]])*OutputTable[RecordedValue]))</f>
        <v>0</v>
      </c>
      <c r="P190" s="5" cm="1">
        <f t="array" ref="P190">MAX(IF((OutputTable[GroupByKey]=OutputTable[[#This Row],[GroupByKey]]),(OutputTable[GroupByKey]=OutputTable[[#This Row],[GroupByKey]])*OutputTable[RecordedValue]))</f>
        <v>0</v>
      </c>
    </row>
    <row r="191" spans="1:16" x14ac:dyDescent="0.35">
      <c r="A191" t="s">
        <v>68</v>
      </c>
      <c r="B191" t="s">
        <v>70</v>
      </c>
      <c r="C191">
        <v>8</v>
      </c>
      <c r="D191" t="s">
        <v>134</v>
      </c>
      <c r="E191" t="s">
        <v>122</v>
      </c>
      <c r="F191" t="s">
        <v>102</v>
      </c>
      <c r="G191">
        <v>0</v>
      </c>
      <c r="H191">
        <v>0</v>
      </c>
      <c r="I1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40</v>
      </c>
      <c r="K191" s="5" cm="1">
        <f t="array" ref="K191">IFERROR(AVERAGE(IF((OutputTable[GroupByKey]=OutputTable[[#This Row],[GroupByKey]]),(OutputTable[GroupByKey]=OutputTable[[#This Row],[GroupByKey]])*OutputTable[RecordedValue])),0)</f>
        <v>0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s="5" cm="1">
        <f t="array" ref="O191">MIN(IF((OutputTable[GroupByKey]=OutputTable[[#This Row],[GroupByKey]]),(OutputTable[GroupByKey]=OutputTable[[#This Row],[GroupByKey]])*OutputTable[RecordedValue]))</f>
        <v>0</v>
      </c>
      <c r="P191" s="5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35">
      <c r="A192" t="s">
        <v>68</v>
      </c>
      <c r="B192" t="s">
        <v>70</v>
      </c>
      <c r="C192">
        <v>8</v>
      </c>
      <c r="D192" t="s">
        <v>135</v>
      </c>
      <c r="E192" t="s">
        <v>120</v>
      </c>
      <c r="F192" t="s">
        <v>102</v>
      </c>
      <c r="G192">
        <v>0</v>
      </c>
      <c r="H192">
        <v>0</v>
      </c>
      <c r="I1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40</v>
      </c>
      <c r="K192" s="5" cm="1">
        <f t="array" ref="K192">IFERROR(AVERAGE(IF((OutputTable[GroupByKey]=OutputTable[[#This Row],[GroupByKey]]),(OutputTable[GroupByKey]=OutputTable[[#This Row],[GroupByKey]])*OutputTable[RecordedValue])),0)</f>
        <v>0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s="5" cm="1">
        <f t="array" ref="O192">MIN(IF((OutputTable[GroupByKey]=OutputTable[[#This Row],[GroupByKey]]),(OutputTable[GroupByKey]=OutputTable[[#This Row],[GroupByKey]])*OutputTable[RecordedValue]))</f>
        <v>0</v>
      </c>
      <c r="P192" s="5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35">
      <c r="A193" t="s">
        <v>68</v>
      </c>
      <c r="B193" t="s">
        <v>70</v>
      </c>
      <c r="C193">
        <v>8</v>
      </c>
      <c r="D193" t="s">
        <v>136</v>
      </c>
      <c r="E193" t="s">
        <v>122</v>
      </c>
      <c r="F193" t="s">
        <v>102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40</v>
      </c>
      <c r="K193" s="5" cm="1">
        <f t="array" ref="K193">IFERROR(AVERAGE(IF((OutputTable[GroupByKey]=OutputTable[[#This Row],[GroupByKey]]),(OutputTable[GroupByKey]=OutputTable[[#This Row],[GroupByKey]])*OutputTable[RecordedValue])),0)</f>
        <v>0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35">
      <c r="A194" t="s">
        <v>68</v>
      </c>
      <c r="B194" t="s">
        <v>70</v>
      </c>
      <c r="C194">
        <v>8</v>
      </c>
      <c r="D194" t="s">
        <v>137</v>
      </c>
      <c r="E194" t="s">
        <v>120</v>
      </c>
      <c r="F194" t="s">
        <v>102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40</v>
      </c>
      <c r="K194" s="5" cm="1">
        <f t="array" ref="K194">IFERROR(AVERAGE(IF((OutputTable[GroupByKey]=OutputTable[[#This Row],[GroupByKey]]),(OutputTable[GroupByKey]=OutputTable[[#This Row],[GroupByKey]])*OutputTable[RecordedValue])),0)</f>
        <v>0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" s="5" cm="1">
        <f t="array" ref="O194">MIN(IF((OutputTable[GroupByKey]=OutputTable[[#This Row],[GroupByKey]]),(OutputTable[GroupByKey]=OutputTable[[#This Row],[GroupByKey]])*OutputTable[RecordedValue]))</f>
        <v>0</v>
      </c>
      <c r="P194" s="5" cm="1">
        <f t="array" ref="P194">MAX(IF((OutputTable[GroupByKey]=OutputTable[[#This Row],[GroupByKey]]),(OutputTable[GroupByKey]=OutputTable[[#This Row],[GroupByKey]])*OutputTable[RecordedValue]))</f>
        <v>0</v>
      </c>
    </row>
    <row r="195" spans="1:16" x14ac:dyDescent="0.35">
      <c r="A195" t="s">
        <v>68</v>
      </c>
      <c r="B195" t="s">
        <v>70</v>
      </c>
      <c r="C195">
        <v>8</v>
      </c>
      <c r="D195" t="s">
        <v>138</v>
      </c>
      <c r="E195" t="s">
        <v>122</v>
      </c>
      <c r="F195" t="s">
        <v>102</v>
      </c>
      <c r="G195">
        <v>0</v>
      </c>
      <c r="H195">
        <v>0</v>
      </c>
      <c r="I1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40</v>
      </c>
      <c r="K195" s="5" cm="1">
        <f t="array" ref="K195">IFERROR(AVERAGE(IF((OutputTable[GroupByKey]=OutputTable[[#This Row],[GroupByKey]]),(OutputTable[GroupByKey]=OutputTable[[#This Row],[GroupByKey]])*OutputTable[RecordedValue])),0)</f>
        <v>0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0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" s="5" cm="1">
        <f t="array" ref="O195">MIN(IF((OutputTable[GroupByKey]=OutputTable[[#This Row],[GroupByKey]]),(OutputTable[GroupByKey]=OutputTable[[#This Row],[GroupByKey]])*OutputTable[RecordedValue]))</f>
        <v>0</v>
      </c>
      <c r="P195" s="5" cm="1">
        <f t="array" ref="P195">MAX(IF((OutputTable[GroupByKey]=OutputTable[[#This Row],[GroupByKey]]),(OutputTable[GroupByKey]=OutputTable[[#This Row],[GroupByKey]])*OutputTable[RecordedValue]))</f>
        <v>0</v>
      </c>
    </row>
    <row r="196" spans="1:16" x14ac:dyDescent="0.35">
      <c r="A196" t="s">
        <v>68</v>
      </c>
      <c r="B196" t="s">
        <v>70</v>
      </c>
      <c r="C196">
        <v>8</v>
      </c>
      <c r="D196" t="s">
        <v>139</v>
      </c>
      <c r="E196" t="s">
        <v>120</v>
      </c>
      <c r="F196" t="s">
        <v>102</v>
      </c>
      <c r="G196">
        <v>170</v>
      </c>
      <c r="H196">
        <v>0</v>
      </c>
      <c r="I1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40</v>
      </c>
      <c r="K196" s="5" cm="1">
        <f t="array" ref="K196">IFERROR(AVERAGE(IF((OutputTable[GroupByKey]=OutputTable[[#This Row],[GroupByKey]]),(OutputTable[GroupByKey]=OutputTable[[#This Row],[GroupByKey]])*OutputTable[RecordedValue])),0)</f>
        <v>166.8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42.803786077449971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196" s="5" cm="1">
        <f t="array" ref="O196">MIN(IF((OutputTable[GroupByKey]=OutputTable[[#This Row],[GroupByKey]]),(OutputTable[GroupByKey]=OutputTable[[#This Row],[GroupByKey]])*OutputTable[RecordedValue]))</f>
        <v>58</v>
      </c>
      <c r="P196" s="5" cm="1">
        <f t="array" ref="P196">MAX(IF((OutputTable[GroupByKey]=OutputTable[[#This Row],[GroupByKey]]),(OutputTable[GroupByKey]=OutputTable[[#This Row],[GroupByKey]])*OutputTable[RecordedValue]))</f>
        <v>284</v>
      </c>
    </row>
    <row r="197" spans="1:16" x14ac:dyDescent="0.35">
      <c r="A197" t="s">
        <v>68</v>
      </c>
      <c r="B197" t="s">
        <v>70</v>
      </c>
      <c r="C197">
        <v>8</v>
      </c>
      <c r="D197" t="s">
        <v>140</v>
      </c>
      <c r="E197" t="s">
        <v>122</v>
      </c>
      <c r="F197" t="s">
        <v>102</v>
      </c>
      <c r="G197">
        <v>7.1973913620625302E-2</v>
      </c>
      <c r="H197">
        <v>0</v>
      </c>
      <c r="I1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40</v>
      </c>
      <c r="K197" s="5" cm="1">
        <f t="array" ref="K197">IFERROR(AVERAGE(IF((OutputTable[GroupByKey]=OutputTable[[#This Row],[GroupByKey]]),(OutputTable[GroupByKey]=OutputTable[[#This Row],[GroupByKey]])*OutputTable[RecordedValue])),0)</f>
        <v>7.1466534765718931E-2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1.877615258182818E-2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197" s="5" cm="1">
        <f t="array" ref="O197">MIN(IF((OutputTable[GroupByKey]=OutputTable[[#This Row],[GroupByKey]]),(OutputTable[GroupByKey]=OutputTable[[#This Row],[GroupByKey]])*OutputTable[RecordedValue]))</f>
        <v>2.8772178353729399E-2</v>
      </c>
      <c r="P197" s="5" cm="1">
        <f t="array" ref="P197">MAX(IF((OutputTable[GroupByKey]=OutputTable[[#This Row],[GroupByKey]]),(OutputTable[GroupByKey]=OutputTable[[#This Row],[GroupByKey]])*OutputTable[RecordedValue]))</f>
        <v>0.12414195729513899</v>
      </c>
    </row>
    <row r="198" spans="1:16" x14ac:dyDescent="0.35">
      <c r="A198" t="s">
        <v>68</v>
      </c>
      <c r="B198" t="s">
        <v>70</v>
      </c>
      <c r="C198">
        <v>8</v>
      </c>
      <c r="D198" t="s">
        <v>141</v>
      </c>
      <c r="E198" t="s">
        <v>120</v>
      </c>
      <c r="F198" t="s">
        <v>102</v>
      </c>
      <c r="G198">
        <v>331</v>
      </c>
      <c r="H198">
        <v>0</v>
      </c>
      <c r="I1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40</v>
      </c>
      <c r="K198" s="5" cm="1">
        <f t="array" ref="K198">IFERROR(AVERAGE(IF((OutputTable[GroupByKey]=OutputTable[[#This Row],[GroupByKey]]),(OutputTable[GroupByKey]=OutputTable[[#This Row],[GroupByKey]])*OutputTable[RecordedValue])),0)</f>
        <v>287.89999999999998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61.633241114324115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198" s="5" cm="1">
        <f t="array" ref="O198">MIN(IF((OutputTable[GroupByKey]=OutputTable[[#This Row],[GroupByKey]]),(OutputTable[GroupByKey]=OutputTable[[#This Row],[GroupByKey]])*OutputTable[RecordedValue]))</f>
        <v>136</v>
      </c>
      <c r="P198" s="5" cm="1">
        <f t="array" ref="P198">MAX(IF((OutputTable[GroupByKey]=OutputTable[[#This Row],[GroupByKey]]),(OutputTable[GroupByKey]=OutputTable[[#This Row],[GroupByKey]])*OutputTable[RecordedValue]))</f>
        <v>432</v>
      </c>
    </row>
    <row r="199" spans="1:16" x14ac:dyDescent="0.35">
      <c r="A199" t="s">
        <v>68</v>
      </c>
      <c r="B199" t="s">
        <v>70</v>
      </c>
      <c r="C199">
        <v>8</v>
      </c>
      <c r="D199" t="s">
        <v>142</v>
      </c>
      <c r="E199" t="s">
        <v>122</v>
      </c>
      <c r="F199" t="s">
        <v>102</v>
      </c>
      <c r="G199">
        <v>3.34386385529679E-2</v>
      </c>
      <c r="H199">
        <v>0</v>
      </c>
      <c r="I1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40</v>
      </c>
      <c r="K199" s="5" cm="1">
        <f t="array" ref="K199">IFERROR(AVERAGE(IF((OutputTable[GroupByKey]=OutputTable[[#This Row],[GroupByKey]]),(OutputTable[GroupByKey]=OutputTable[[#This Row],[GroupByKey]])*OutputTable[RecordedValue])),0)</f>
        <v>2.7893041556859417E-2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5.8163740550683058E-3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199" s="5" cm="1">
        <f t="array" ref="O199">MIN(IF((OutputTable[GroupByKey]=OutputTable[[#This Row],[GroupByKey]]),(OutputTable[GroupByKey]=OutputTable[[#This Row],[GroupByKey]])*OutputTable[RecordedValue]))</f>
        <v>1.44717077644446E-2</v>
      </c>
      <c r="P199" s="5" cm="1">
        <f t="array" ref="P199">MAX(IF((OutputTable[GroupByKey]=OutputTable[[#This Row],[GroupByKey]]),(OutputTable[GroupByKey]=OutputTable[[#This Row],[GroupByKey]])*OutputTable[RecordedValue]))</f>
        <v>3.8945432682821003E-2</v>
      </c>
    </row>
    <row r="200" spans="1:16" x14ac:dyDescent="0.35">
      <c r="A200" t="s">
        <v>68</v>
      </c>
      <c r="B200" t="s">
        <v>70</v>
      </c>
      <c r="C200">
        <v>8</v>
      </c>
      <c r="D200" t="s">
        <v>143</v>
      </c>
      <c r="E200" t="s">
        <v>120</v>
      </c>
      <c r="F200" t="s">
        <v>102</v>
      </c>
      <c r="G200">
        <v>223</v>
      </c>
      <c r="H200">
        <v>0</v>
      </c>
      <c r="I2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40</v>
      </c>
      <c r="K200" s="5" cm="1">
        <f t="array" ref="K200">IFERROR(AVERAGE(IF((OutputTable[GroupByKey]=OutputTable[[#This Row],[GroupByKey]]),(OutputTable[GroupByKey]=OutputTable[[#This Row],[GroupByKey]])*OutputTable[RecordedValue])),0)</f>
        <v>179.07499999999999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37.677026598888226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200" s="5" cm="1">
        <f t="array" ref="O200">MIN(IF((OutputTable[GroupByKey]=OutputTable[[#This Row],[GroupByKey]]),(OutputTable[GroupByKey]=OutputTable[[#This Row],[GroupByKey]])*OutputTable[RecordedValue]))</f>
        <v>96</v>
      </c>
      <c r="P200" s="5" cm="1">
        <f t="array" ref="P200">MAX(IF((OutputTable[GroupByKey]=OutputTable[[#This Row],[GroupByKey]]),(OutputTable[GroupByKey]=OutputTable[[#This Row],[GroupByKey]])*OutputTable[RecordedValue]))</f>
        <v>256</v>
      </c>
    </row>
    <row r="201" spans="1:16" x14ac:dyDescent="0.35">
      <c r="A201" t="s">
        <v>68</v>
      </c>
      <c r="B201" t="s">
        <v>70</v>
      </c>
      <c r="C201">
        <v>8</v>
      </c>
      <c r="D201" t="s">
        <v>144</v>
      </c>
      <c r="E201" t="s">
        <v>122</v>
      </c>
      <c r="F201" t="s">
        <v>102</v>
      </c>
      <c r="G201">
        <v>9.8798221452837898E-2</v>
      </c>
      <c r="H201">
        <v>0</v>
      </c>
      <c r="I2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40</v>
      </c>
      <c r="K201" s="5" cm="1">
        <f t="array" ref="K201">IFERROR(AVERAGE(IF((OutputTable[GroupByKey]=OutputTable[[#This Row],[GroupByKey]]),(OutputTable[GroupByKey]=OutputTable[[#This Row],[GroupByKey]])*OutputTable[RecordedValue])),0)</f>
        <v>7.6842915815432761E-2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1.6318267374116645E-2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201" s="5" cm="1">
        <f t="array" ref="O201">MIN(IF((OutputTable[GroupByKey]=OutputTable[[#This Row],[GroupByKey]]),(OutputTable[GroupByKey]=OutputTable[[#This Row],[GroupByKey]])*OutputTable[RecordedValue]))</f>
        <v>4.1598739885881399E-2</v>
      </c>
      <c r="P201" s="5" cm="1">
        <f t="array" ref="P201">MAX(IF((OutputTable[GroupByKey]=OutputTable[[#This Row],[GroupByKey]]),(OutputTable[GroupByKey]=OutputTable[[#This Row],[GroupByKey]])*OutputTable[RecordedValue]))</f>
        <v>0.109326341521763</v>
      </c>
    </row>
    <row r="202" spans="1:16" x14ac:dyDescent="0.35">
      <c r="A202" t="s">
        <v>68</v>
      </c>
      <c r="B202" t="s">
        <v>70</v>
      </c>
      <c r="C202">
        <v>9</v>
      </c>
      <c r="D202" t="s">
        <v>115</v>
      </c>
      <c r="E202" t="s">
        <v>116</v>
      </c>
      <c r="F202" t="s">
        <v>81</v>
      </c>
      <c r="G202">
        <v>288</v>
      </c>
      <c r="H202">
        <v>0</v>
      </c>
      <c r="I202" s="5" t="str">
        <f>OutputTable[[#This Row],[ProjectName]]&amp;OutputTable[[#This Row],[Name]]&amp;OutputTable[[#This Row],[Type]]&amp;OutputTable[[#This Row],[Source]]</f>
        <v>Drone ProjectDrone.NumberInNumber InEntity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40</v>
      </c>
      <c r="K202" s="5" cm="1">
        <f t="array" ref="K202">IFERROR(AVERAGE(IF((OutputTable[GroupByKey]=OutputTable[[#This Row],[GroupByKey]]),(OutputTable[GroupByKey]=OutputTable[[#This Row],[GroupByKey]])*OutputTable[RecordedValue])),0)</f>
        <v>279.7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60.175043809173047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202" s="5" cm="1">
        <f t="array" ref="O202">MIN(IF((OutputTable[GroupByKey]=OutputTable[[#This Row],[GroupByKey]]),(OutputTable[GroupByKey]=OutputTable[[#This Row],[GroupByKey]])*OutputTable[RecordedValue]))</f>
        <v>124</v>
      </c>
      <c r="P202" s="5" cm="1">
        <f t="array" ref="P202">MAX(IF((OutputTable[GroupByKey]=OutputTable[[#This Row],[GroupByKey]]),(OutputTable[GroupByKey]=OutputTable[[#This Row],[GroupByKey]])*OutputTable[RecordedValue]))</f>
        <v>422</v>
      </c>
    </row>
    <row r="203" spans="1:16" x14ac:dyDescent="0.35">
      <c r="A203" t="s">
        <v>68</v>
      </c>
      <c r="B203" t="s">
        <v>70</v>
      </c>
      <c r="C203">
        <v>9</v>
      </c>
      <c r="D203" t="s">
        <v>117</v>
      </c>
      <c r="E203" t="s">
        <v>118</v>
      </c>
      <c r="F203" t="s">
        <v>81</v>
      </c>
      <c r="G203">
        <v>249</v>
      </c>
      <c r="H203">
        <v>0</v>
      </c>
      <c r="I203" s="5" t="str">
        <f>OutputTable[[#This Row],[ProjectName]]&amp;OutputTable[[#This Row],[Name]]&amp;OutputTable[[#This Row],[Type]]&amp;OutputTable[[#This Row],[Source]]</f>
        <v>Drone ProjectDrone.NumberOutNumber OutEntity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40</v>
      </c>
      <c r="K203" s="5" cm="1">
        <f t="array" ref="K203">IFERROR(AVERAGE(IF((OutputTable[GroupByKey]=OutputTable[[#This Row],[GroupByKey]]),(OutputTable[GroupByKey]=OutputTable[[#This Row],[GroupByKey]])*OutputTable[RecordedValue])),0)</f>
        <v>250.25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35.973458877202006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203" s="5" cm="1">
        <f t="array" ref="O203">MIN(IF((OutputTable[GroupByKey]=OutputTable[[#This Row],[GroupByKey]]),(OutputTable[GroupByKey]=OutputTable[[#This Row],[GroupByKey]])*OutputTable[RecordedValue]))</f>
        <v>150</v>
      </c>
      <c r="P203" s="5" cm="1">
        <f t="array" ref="P203">MAX(IF((OutputTable[GroupByKey]=OutputTable[[#This Row],[GroupByKey]]),(OutputTable[GroupByKey]=OutputTable[[#This Row],[GroupByKey]])*OutputTable[RecordedValue]))</f>
        <v>295</v>
      </c>
    </row>
    <row r="204" spans="1:16" x14ac:dyDescent="0.35">
      <c r="A204" t="s">
        <v>68</v>
      </c>
      <c r="B204" t="s">
        <v>70</v>
      </c>
      <c r="C204">
        <v>9</v>
      </c>
      <c r="D204" t="s">
        <v>119</v>
      </c>
      <c r="E204" t="s">
        <v>120</v>
      </c>
      <c r="F204" t="s">
        <v>102</v>
      </c>
      <c r="G204">
        <v>219</v>
      </c>
      <c r="H204">
        <v>0</v>
      </c>
      <c r="I20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40</v>
      </c>
      <c r="K204" s="5" cm="1">
        <f t="array" ref="K204">IFERROR(AVERAGE(IF((OutputTable[GroupByKey]=OutputTable[[#This Row],[GroupByKey]]),(OutputTable[GroupByKey]=OutputTable[[#This Row],[GroupByKey]])*OutputTable[RecordedValue])),0)</f>
        <v>209.95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32.757813708707069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204" s="5" cm="1">
        <f t="array" ref="O204">MIN(IF((OutputTable[GroupByKey]=OutputTable[[#This Row],[GroupByKey]]),(OutputTable[GroupByKey]=OutputTable[[#This Row],[GroupByKey]])*OutputTable[RecordedValue]))</f>
        <v>123</v>
      </c>
      <c r="P204" s="5" cm="1">
        <f t="array" ref="P204">MAX(IF((OutputTable[GroupByKey]=OutputTable[[#This Row],[GroupByKey]]),(OutputTable[GroupByKey]=OutputTable[[#This Row],[GroupByKey]])*OutputTable[RecordedValue]))</f>
        <v>264</v>
      </c>
    </row>
    <row r="205" spans="1:16" x14ac:dyDescent="0.35">
      <c r="A205" t="s">
        <v>68</v>
      </c>
      <c r="B205" t="s">
        <v>70</v>
      </c>
      <c r="C205">
        <v>9</v>
      </c>
      <c r="D205" t="s">
        <v>121</v>
      </c>
      <c r="E205" t="s">
        <v>122</v>
      </c>
      <c r="F205" t="s">
        <v>102</v>
      </c>
      <c r="G205">
        <v>0.85750804113969803</v>
      </c>
      <c r="H205">
        <v>0</v>
      </c>
      <c r="I20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40</v>
      </c>
      <c r="K205" s="5" cm="1">
        <f t="array" ref="K205">IFERROR(AVERAGE(IF((OutputTable[GroupByKey]=OutputTable[[#This Row],[GroupByKey]]),(OutputTable[GroupByKey]=OutputTable[[#This Row],[GroupByKey]])*OutputTable[RecordedValue])),0)</f>
        <v>0.83772529254372086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0.13090241215221513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205" s="5" cm="1">
        <f t="array" ref="O205">MIN(IF((OutputTable[GroupByKey]=OutputTable[[#This Row],[GroupByKey]]),(OutputTable[GroupByKey]=OutputTable[[#This Row],[GroupByKey]])*OutputTable[RecordedValue]))</f>
        <v>0.460239554527484</v>
      </c>
      <c r="P205" s="5" cm="1">
        <f t="array" ref="P205">MAX(IF((OutputTable[GroupByKey]=OutputTable[[#This Row],[GroupByKey]]),(OutputTable[GroupByKey]=OutputTable[[#This Row],[GroupByKey]])*OutputTable[RecordedValue]))</f>
        <v>1</v>
      </c>
    </row>
    <row r="206" spans="1:16" x14ac:dyDescent="0.35">
      <c r="A206" t="s">
        <v>68</v>
      </c>
      <c r="B206" t="s">
        <v>70</v>
      </c>
      <c r="C206">
        <v>9</v>
      </c>
      <c r="D206" t="s">
        <v>123</v>
      </c>
      <c r="E206" t="s">
        <v>120</v>
      </c>
      <c r="F206" t="s">
        <v>102</v>
      </c>
      <c r="G206">
        <v>144</v>
      </c>
      <c r="H206">
        <v>0</v>
      </c>
      <c r="I20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40</v>
      </c>
      <c r="K206" s="5" cm="1">
        <f t="array" ref="K206">IFERROR(AVERAGE(IF((OutputTable[GroupByKey]=OutputTable[[#This Row],[GroupByKey]]),(OutputTable[GroupByKey]=OutputTable[[#This Row],[GroupByKey]])*OutputTable[RecordedValue])),0)</f>
        <v>138.82499999999999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19.237899960021505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206" s="5" cm="1">
        <f t="array" ref="O206">MIN(IF((OutputTable[GroupByKey]=OutputTable[[#This Row],[GroupByKey]]),(OutputTable[GroupByKey]=OutputTable[[#This Row],[GroupByKey]])*OutputTable[RecordedValue]))</f>
        <v>83</v>
      </c>
      <c r="P206" s="5" cm="1">
        <f t="array" ref="P206">MAX(IF((OutputTable[GroupByKey]=OutputTable[[#This Row],[GroupByKey]]),(OutputTable[GroupByKey]=OutputTable[[#This Row],[GroupByKey]])*OutputTable[RecordedValue]))</f>
        <v>161</v>
      </c>
    </row>
    <row r="207" spans="1:16" x14ac:dyDescent="0.35">
      <c r="A207" t="s">
        <v>68</v>
      </c>
      <c r="B207" t="s">
        <v>70</v>
      </c>
      <c r="C207">
        <v>9</v>
      </c>
      <c r="D207" t="s">
        <v>124</v>
      </c>
      <c r="E207" t="s">
        <v>122</v>
      </c>
      <c r="F207" t="s">
        <v>102</v>
      </c>
      <c r="G207">
        <v>0.89260182013365497</v>
      </c>
      <c r="H207">
        <v>0</v>
      </c>
      <c r="I20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40</v>
      </c>
      <c r="K207" s="5" cm="1">
        <f t="array" ref="K207">IFERROR(AVERAGE(IF((OutputTable[GroupByKey]=OutputTable[[#This Row],[GroupByKey]]),(OutputTable[GroupByKey]=OutputTable[[#This Row],[GroupByKey]])*OutputTable[RecordedValue])),0)</f>
        <v>0.85638733125801425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0.11893184571914565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207" s="5" cm="1">
        <f t="array" ref="O207">MIN(IF((OutputTable[GroupByKey]=OutputTable[[#This Row],[GroupByKey]]),(OutputTable[GroupByKey]=OutputTable[[#This Row],[GroupByKey]])*OutputTable[RecordedValue]))</f>
        <v>0.51093143286290499</v>
      </c>
      <c r="P207" s="5" cm="1">
        <f t="array" ref="P207">MAX(IF((OutputTable[GroupByKey]=OutputTable[[#This Row],[GroupByKey]]),(OutputTable[GroupByKey]=OutputTable[[#This Row],[GroupByKey]])*OutputTable[RecordedValue]))</f>
        <v>0.99324124232539002</v>
      </c>
    </row>
    <row r="208" spans="1:16" x14ac:dyDescent="0.35">
      <c r="A208" t="s">
        <v>68</v>
      </c>
      <c r="B208" t="s">
        <v>70</v>
      </c>
      <c r="C208">
        <v>9</v>
      </c>
      <c r="D208" t="s">
        <v>125</v>
      </c>
      <c r="E208" t="s">
        <v>120</v>
      </c>
      <c r="F208" t="s">
        <v>102</v>
      </c>
      <c r="G208">
        <v>8</v>
      </c>
      <c r="H208">
        <v>0</v>
      </c>
      <c r="I20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40</v>
      </c>
      <c r="K208" s="5" cm="1">
        <f t="array" ref="K208">IFERROR(AVERAGE(IF((OutputTable[GroupByKey]=OutputTable[[#This Row],[GroupByKey]]),(OutputTable[GroupByKey]=OutputTable[[#This Row],[GroupByKey]])*OutputTable[RecordedValue])),0)</f>
        <v>8.1999999999999993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1.8563819235690291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208" s="5" cm="1">
        <f t="array" ref="O208">MIN(IF((OutputTable[GroupByKey]=OutputTable[[#This Row],[GroupByKey]]),(OutputTable[GroupByKey]=OutputTable[[#This Row],[GroupByKey]])*OutputTable[RecordedValue]))</f>
        <v>4</v>
      </c>
      <c r="P208" s="5" cm="1">
        <f t="array" ref="P208">MAX(IF((OutputTable[GroupByKey]=OutputTable[[#This Row],[GroupByKey]]),(OutputTable[GroupByKey]=OutputTable[[#This Row],[GroupByKey]])*OutputTable[RecordedValue]))</f>
        <v>12</v>
      </c>
    </row>
    <row r="209" spans="1:16" x14ac:dyDescent="0.35">
      <c r="A209" t="s">
        <v>68</v>
      </c>
      <c r="B209" t="s">
        <v>70</v>
      </c>
      <c r="C209">
        <v>9</v>
      </c>
      <c r="D209" t="s">
        <v>126</v>
      </c>
      <c r="E209" t="s">
        <v>122</v>
      </c>
      <c r="F209" t="s">
        <v>102</v>
      </c>
      <c r="G209">
        <v>3.0732789645424499E-2</v>
      </c>
      <c r="H209">
        <v>0</v>
      </c>
      <c r="I20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40</v>
      </c>
      <c r="K209" s="5" cm="1">
        <f t="array" ref="K209">IFERROR(AVERAGE(IF((OutputTable[GroupByKey]=OutputTable[[#This Row],[GroupByKey]]),(OutputTable[GroupByKey]=OutputTable[[#This Row],[GroupByKey]])*OutputTable[RecordedValue])),0)</f>
        <v>2.9190391824590895E-2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6.7784511723503766E-3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209" s="5" cm="1">
        <f t="array" ref="O209">MIN(IF((OutputTable[GroupByKey]=OutputTable[[#This Row],[GroupByKey]]),(OutputTable[GroupByKey]=OutputTable[[#This Row],[GroupByKey]])*OutputTable[RecordedValue]))</f>
        <v>1.4048189417398899E-2</v>
      </c>
      <c r="P209" s="5" cm="1">
        <f t="array" ref="P209">MAX(IF((OutputTable[GroupByKey]=OutputTable[[#This Row],[GroupByKey]]),(OutputTable[GroupByKey]=OutputTable[[#This Row],[GroupByKey]])*OutputTable[RecordedValue]))</f>
        <v>4.5875370133509598E-2</v>
      </c>
    </row>
    <row r="210" spans="1:16" x14ac:dyDescent="0.35">
      <c r="A210" t="s">
        <v>68</v>
      </c>
      <c r="B210" t="s">
        <v>70</v>
      </c>
      <c r="C210">
        <v>9</v>
      </c>
      <c r="D210" t="s">
        <v>127</v>
      </c>
      <c r="E210" t="s">
        <v>120</v>
      </c>
      <c r="F210" t="s">
        <v>102</v>
      </c>
      <c r="G210">
        <v>40</v>
      </c>
      <c r="H210">
        <v>0</v>
      </c>
      <c r="I21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40</v>
      </c>
      <c r="K210" s="5" cm="1">
        <f t="array" ref="K210">IFERROR(AVERAGE(IF((OutputTable[GroupByKey]=OutputTable[[#This Row],[GroupByKey]]),(OutputTable[GroupByKey]=OutputTable[[#This Row],[GroupByKey]])*OutputTable[RecordedValue])),0)</f>
        <v>40.625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9.0940597687129312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210" s="5" cm="1">
        <f t="array" ref="O210">MIN(IF((OutputTable[GroupByKey]=OutputTable[[#This Row],[GroupByKey]]),(OutputTable[GroupByKey]=OutputTable[[#This Row],[GroupByKey]])*OutputTable[RecordedValue]))</f>
        <v>20</v>
      </c>
      <c r="P210" s="5" cm="1">
        <f t="array" ref="P210">MAX(IF((OutputTable[GroupByKey]=OutputTable[[#This Row],[GroupByKey]]),(OutputTable[GroupByKey]=OutputTable[[#This Row],[GroupByKey]])*OutputTable[RecordedValue]))</f>
        <v>60</v>
      </c>
    </row>
    <row r="211" spans="1:16" x14ac:dyDescent="0.35">
      <c r="A211" t="s">
        <v>68</v>
      </c>
      <c r="B211" t="s">
        <v>70</v>
      </c>
      <c r="C211">
        <v>9</v>
      </c>
      <c r="D211" t="s">
        <v>128</v>
      </c>
      <c r="E211" t="s">
        <v>122</v>
      </c>
      <c r="F211" t="s">
        <v>102</v>
      </c>
      <c r="G211">
        <v>0.13313154284053699</v>
      </c>
      <c r="H211">
        <v>0</v>
      </c>
      <c r="I21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40</v>
      </c>
      <c r="K211" s="5" cm="1">
        <f t="array" ref="K211">IFERROR(AVERAGE(IF((OutputTable[GroupByKey]=OutputTable[[#This Row],[GroupByKey]]),(OutputTable[GroupByKey]=OutputTable[[#This Row],[GroupByKey]])*OutputTable[RecordedValue])),0)</f>
        <v>0.12883579602073331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3.923026202957465E-2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211" s="5" cm="1">
        <f t="array" ref="O211">MIN(IF((OutputTable[GroupByKey]=OutputTable[[#This Row],[GroupByKey]]),(OutputTable[GroupByKey]=OutputTable[[#This Row],[GroupByKey]])*OutputTable[RecordedValue]))</f>
        <v>5.37537032568541E-2</v>
      </c>
      <c r="P211" s="5" cm="1">
        <f t="array" ref="P211">MAX(IF((OutputTable[GroupByKey]=OutputTable[[#This Row],[GroupByKey]]),(OutputTable[GroupByKey]=OutputTable[[#This Row],[GroupByKey]])*OutputTable[RecordedValue]))</f>
        <v>0.25294900578934798</v>
      </c>
    </row>
    <row r="212" spans="1:16" x14ac:dyDescent="0.35">
      <c r="A212" t="s">
        <v>68</v>
      </c>
      <c r="B212" t="s">
        <v>70</v>
      </c>
      <c r="C212">
        <v>9</v>
      </c>
      <c r="D212" t="s">
        <v>129</v>
      </c>
      <c r="E212" t="s">
        <v>118</v>
      </c>
      <c r="F212" t="s">
        <v>130</v>
      </c>
      <c r="G212">
        <v>245</v>
      </c>
      <c r="H212">
        <v>0</v>
      </c>
      <c r="I212" s="5" t="str">
        <f>OutputTable[[#This Row],[ProjectName]]&amp;OutputTable[[#This Row],[Name]]&amp;OutputTable[[#This Row],[Type]]&amp;OutputTable[[#This Row],[Source]]</f>
        <v>Drone ProjectSystem.NumberOutNumber OutSystem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40</v>
      </c>
      <c r="K212" s="5" cm="1">
        <f t="array" ref="K212">IFERROR(AVERAGE(IF((OutputTable[GroupByKey]=OutputTable[[#This Row],[GroupByKey]]),(OutputTable[GroupByKey]=OutputTable[[#This Row],[GroupByKey]])*OutputTable[RecordedValue])),0)</f>
        <v>246.15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35.193640159726442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212" s="5" cm="1">
        <f t="array" ref="O212">MIN(IF((OutputTable[GroupByKey]=OutputTable[[#This Row],[GroupByKey]]),(OutputTable[GroupByKey]=OutputTable[[#This Row],[GroupByKey]])*OutputTable[RecordedValue]))</f>
        <v>148</v>
      </c>
      <c r="P212" s="5" cm="1">
        <f t="array" ref="P212">MAX(IF((OutputTable[GroupByKey]=OutputTable[[#This Row],[GroupByKey]]),(OutputTable[GroupByKey]=OutputTable[[#This Row],[GroupByKey]])*OutputTable[RecordedValue]))</f>
        <v>289</v>
      </c>
    </row>
    <row r="213" spans="1:16" x14ac:dyDescent="0.35">
      <c r="A213" t="s">
        <v>68</v>
      </c>
      <c r="B213" t="s">
        <v>70</v>
      </c>
      <c r="C213">
        <v>9</v>
      </c>
      <c r="D213" t="s">
        <v>131</v>
      </c>
      <c r="E213" t="s">
        <v>120</v>
      </c>
      <c r="F213" t="s">
        <v>102</v>
      </c>
      <c r="G213">
        <v>0</v>
      </c>
      <c r="H213">
        <v>0</v>
      </c>
      <c r="I21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40</v>
      </c>
      <c r="K213" s="5" cm="1">
        <f t="array" ref="K213">IFERROR(AVERAGE(IF((OutputTable[GroupByKey]=OutputTable[[#This Row],[GroupByKey]]),(OutputTable[GroupByKey]=OutputTable[[#This Row],[GroupByKey]])*OutputTable[RecordedValue])),0)</f>
        <v>0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s="5" cm="1">
        <f t="array" ref="O213">MIN(IF((OutputTable[GroupByKey]=OutputTable[[#This Row],[GroupByKey]]),(OutputTable[GroupByKey]=OutputTable[[#This Row],[GroupByKey]])*OutputTable[RecordedValue]))</f>
        <v>0</v>
      </c>
      <c r="P213" s="5" cm="1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35">
      <c r="A214" t="s">
        <v>68</v>
      </c>
      <c r="B214" t="s">
        <v>70</v>
      </c>
      <c r="C214">
        <v>9</v>
      </c>
      <c r="D214" t="s">
        <v>132</v>
      </c>
      <c r="E214" t="s">
        <v>122</v>
      </c>
      <c r="F214" t="s">
        <v>102</v>
      </c>
      <c r="G214">
        <v>0</v>
      </c>
      <c r="H214">
        <v>0</v>
      </c>
      <c r="I21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40</v>
      </c>
      <c r="K214" s="5" cm="1">
        <f t="array" ref="K214">IFERROR(AVERAGE(IF((OutputTable[GroupByKey]=OutputTable[[#This Row],[GroupByKey]]),(OutputTable[GroupByKey]=OutputTable[[#This Row],[GroupByKey]])*OutputTable[RecordedValue])),0)</f>
        <v>0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" s="5" cm="1">
        <f t="array" ref="O214">MIN(IF((OutputTable[GroupByKey]=OutputTable[[#This Row],[GroupByKey]]),(OutputTable[GroupByKey]=OutputTable[[#This Row],[GroupByKey]])*OutputTable[RecordedValue]))</f>
        <v>0</v>
      </c>
      <c r="P214" s="5" cm="1">
        <f t="array" ref="P214">MAX(IF((OutputTable[GroupByKey]=OutputTable[[#This Row],[GroupByKey]]),(OutputTable[GroupByKey]=OutputTable[[#This Row],[GroupByKey]])*OutputTable[RecordedValue]))</f>
        <v>0</v>
      </c>
    </row>
    <row r="215" spans="1:16" x14ac:dyDescent="0.35">
      <c r="A215" t="s">
        <v>68</v>
      </c>
      <c r="B215" t="s">
        <v>70</v>
      </c>
      <c r="C215">
        <v>9</v>
      </c>
      <c r="D215" t="s">
        <v>133</v>
      </c>
      <c r="E215" t="s">
        <v>120</v>
      </c>
      <c r="F215" t="s">
        <v>102</v>
      </c>
      <c r="G215">
        <v>0</v>
      </c>
      <c r="H215">
        <v>0</v>
      </c>
      <c r="I21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40</v>
      </c>
      <c r="K215" s="5" cm="1">
        <f t="array" ref="K215">IFERROR(AVERAGE(IF((OutputTable[GroupByKey]=OutputTable[[#This Row],[GroupByKey]]),(OutputTable[GroupByKey]=OutputTable[[#This Row],[GroupByKey]])*OutputTable[RecordedValue])),0)</f>
        <v>0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" s="5" cm="1">
        <f t="array" ref="O215">MIN(IF((OutputTable[GroupByKey]=OutputTable[[#This Row],[GroupByKey]]),(OutputTable[GroupByKey]=OutputTable[[#This Row],[GroupByKey]])*OutputTable[RecordedValue]))</f>
        <v>0</v>
      </c>
      <c r="P215" s="5" cm="1">
        <f t="array" ref="P215">MAX(IF((OutputTable[GroupByKey]=OutputTable[[#This Row],[GroupByKey]]),(OutputTable[GroupByKey]=OutputTable[[#This Row],[GroupByKey]])*OutputTable[RecordedValue]))</f>
        <v>0</v>
      </c>
    </row>
    <row r="216" spans="1:16" x14ac:dyDescent="0.35">
      <c r="A216" t="s">
        <v>68</v>
      </c>
      <c r="B216" t="s">
        <v>70</v>
      </c>
      <c r="C216">
        <v>9</v>
      </c>
      <c r="D216" t="s">
        <v>134</v>
      </c>
      <c r="E216" t="s">
        <v>122</v>
      </c>
      <c r="F216" t="s">
        <v>102</v>
      </c>
      <c r="G216">
        <v>0</v>
      </c>
      <c r="H216">
        <v>0</v>
      </c>
      <c r="I21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40</v>
      </c>
      <c r="K216" s="5" cm="1">
        <f t="array" ref="K216">IFERROR(AVERAGE(IF((OutputTable[GroupByKey]=OutputTable[[#This Row],[GroupByKey]]),(OutputTable[GroupByKey]=OutputTable[[#This Row],[GroupByKey]])*OutputTable[RecordedValue])),0)</f>
        <v>0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" s="5" cm="1">
        <f t="array" ref="O216">MIN(IF((OutputTable[GroupByKey]=OutputTable[[#This Row],[GroupByKey]]),(OutputTable[GroupByKey]=OutputTable[[#This Row],[GroupByKey]])*OutputTable[RecordedValue]))</f>
        <v>0</v>
      </c>
      <c r="P216" s="5" cm="1">
        <f t="array" ref="P216">MAX(IF((OutputTable[GroupByKey]=OutputTable[[#This Row],[GroupByKey]]),(OutputTable[GroupByKey]=OutputTable[[#This Row],[GroupByKey]])*OutputTable[RecordedValue]))</f>
        <v>0</v>
      </c>
    </row>
    <row r="217" spans="1:16" x14ac:dyDescent="0.35">
      <c r="A217" t="s">
        <v>68</v>
      </c>
      <c r="B217" t="s">
        <v>70</v>
      </c>
      <c r="C217">
        <v>9</v>
      </c>
      <c r="D217" t="s">
        <v>135</v>
      </c>
      <c r="E217" t="s">
        <v>120</v>
      </c>
      <c r="F217" t="s">
        <v>102</v>
      </c>
      <c r="G217">
        <v>0</v>
      </c>
      <c r="H217">
        <v>0</v>
      </c>
      <c r="I21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40</v>
      </c>
      <c r="K217" s="5" cm="1">
        <f t="array" ref="K217">IFERROR(AVERAGE(IF((OutputTable[GroupByKey]=OutputTable[[#This Row],[GroupByKey]]),(OutputTable[GroupByKey]=OutputTable[[#This Row],[GroupByKey]])*OutputTable[RecordedValue])),0)</f>
        <v>0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0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" s="5" cm="1">
        <f t="array" ref="O217">MIN(IF((OutputTable[GroupByKey]=OutputTable[[#This Row],[GroupByKey]]),(OutputTable[GroupByKey]=OutputTable[[#This Row],[GroupByKey]])*OutputTable[RecordedValue]))</f>
        <v>0</v>
      </c>
      <c r="P217" s="5" cm="1">
        <f t="array" ref="P217">MAX(IF((OutputTable[GroupByKey]=OutputTable[[#This Row],[GroupByKey]]),(OutputTable[GroupByKey]=OutputTable[[#This Row],[GroupByKey]])*OutputTable[RecordedValue]))</f>
        <v>0</v>
      </c>
    </row>
    <row r="218" spans="1:16" x14ac:dyDescent="0.35">
      <c r="A218" t="s">
        <v>68</v>
      </c>
      <c r="B218" t="s">
        <v>70</v>
      </c>
      <c r="C218">
        <v>9</v>
      </c>
      <c r="D218" t="s">
        <v>136</v>
      </c>
      <c r="E218" t="s">
        <v>122</v>
      </c>
      <c r="F218" t="s">
        <v>102</v>
      </c>
      <c r="G218">
        <v>0</v>
      </c>
      <c r="H218">
        <v>0</v>
      </c>
      <c r="I21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40</v>
      </c>
      <c r="K218" s="5" cm="1">
        <f t="array" ref="K218">IFERROR(AVERAGE(IF((OutputTable[GroupByKey]=OutputTable[[#This Row],[GroupByKey]]),(OutputTable[GroupByKey]=OutputTable[[#This Row],[GroupByKey]])*OutputTable[RecordedValue])),0)</f>
        <v>0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0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" s="5" cm="1">
        <f t="array" ref="O218">MIN(IF((OutputTable[GroupByKey]=OutputTable[[#This Row],[GroupByKey]]),(OutputTable[GroupByKey]=OutputTable[[#This Row],[GroupByKey]])*OutputTable[RecordedValue]))</f>
        <v>0</v>
      </c>
      <c r="P218" s="5" cm="1">
        <f t="array" ref="P218">MAX(IF((OutputTable[GroupByKey]=OutputTable[[#This Row],[GroupByKey]]),(OutputTable[GroupByKey]=OutputTable[[#This Row],[GroupByKey]])*OutputTable[RecordedValue]))</f>
        <v>0</v>
      </c>
    </row>
    <row r="219" spans="1:16" x14ac:dyDescent="0.35">
      <c r="A219" t="s">
        <v>68</v>
      </c>
      <c r="B219" t="s">
        <v>70</v>
      </c>
      <c r="C219">
        <v>9</v>
      </c>
      <c r="D219" t="s">
        <v>137</v>
      </c>
      <c r="E219" t="s">
        <v>120</v>
      </c>
      <c r="F219" t="s">
        <v>102</v>
      </c>
      <c r="G219">
        <v>0</v>
      </c>
      <c r="H219">
        <v>0</v>
      </c>
      <c r="I21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40</v>
      </c>
      <c r="K219" s="5" cm="1">
        <f t="array" ref="K219">IFERROR(AVERAGE(IF((OutputTable[GroupByKey]=OutputTable[[#This Row],[GroupByKey]]),(OutputTable[GroupByKey]=OutputTable[[#This Row],[GroupByKey]])*OutputTable[RecordedValue])),0)</f>
        <v>0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0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" s="5" cm="1">
        <f t="array" ref="O219">MIN(IF((OutputTable[GroupByKey]=OutputTable[[#This Row],[GroupByKey]]),(OutputTable[GroupByKey]=OutputTable[[#This Row],[GroupByKey]])*OutputTable[RecordedValue]))</f>
        <v>0</v>
      </c>
      <c r="P219" s="5" cm="1">
        <f t="array" ref="P219">MAX(IF((OutputTable[GroupByKey]=OutputTable[[#This Row],[GroupByKey]]),(OutputTable[GroupByKey]=OutputTable[[#This Row],[GroupByKey]])*OutputTable[RecordedValue]))</f>
        <v>0</v>
      </c>
    </row>
    <row r="220" spans="1:16" x14ac:dyDescent="0.35">
      <c r="A220" t="s">
        <v>68</v>
      </c>
      <c r="B220" t="s">
        <v>70</v>
      </c>
      <c r="C220">
        <v>9</v>
      </c>
      <c r="D220" t="s">
        <v>138</v>
      </c>
      <c r="E220" t="s">
        <v>122</v>
      </c>
      <c r="F220" t="s">
        <v>102</v>
      </c>
      <c r="G220">
        <v>0</v>
      </c>
      <c r="H220">
        <v>0</v>
      </c>
      <c r="I22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40</v>
      </c>
      <c r="K220" s="5" cm="1">
        <f t="array" ref="K220">IFERROR(AVERAGE(IF((OutputTable[GroupByKey]=OutputTable[[#This Row],[GroupByKey]]),(OutputTable[GroupByKey]=OutputTable[[#This Row],[GroupByKey]])*OutputTable[RecordedValue])),0)</f>
        <v>0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" s="5" cm="1">
        <f t="array" ref="O220">MIN(IF((OutputTable[GroupByKey]=OutputTable[[#This Row],[GroupByKey]]),(OutputTable[GroupByKey]=OutputTable[[#This Row],[GroupByKey]])*OutputTable[RecordedValue]))</f>
        <v>0</v>
      </c>
      <c r="P220" s="5" cm="1">
        <f t="array" ref="P220">MAX(IF((OutputTable[GroupByKey]=OutputTable[[#This Row],[GroupByKey]]),(OutputTable[GroupByKey]=OutputTable[[#This Row],[GroupByKey]])*OutputTable[RecordedValue]))</f>
        <v>0</v>
      </c>
    </row>
    <row r="221" spans="1:16" x14ac:dyDescent="0.35">
      <c r="A221" t="s">
        <v>68</v>
      </c>
      <c r="B221" t="s">
        <v>70</v>
      </c>
      <c r="C221">
        <v>9</v>
      </c>
      <c r="D221" t="s">
        <v>139</v>
      </c>
      <c r="E221" t="s">
        <v>120</v>
      </c>
      <c r="F221" t="s">
        <v>102</v>
      </c>
      <c r="G221">
        <v>184</v>
      </c>
      <c r="H221">
        <v>0</v>
      </c>
      <c r="I22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40</v>
      </c>
      <c r="K221" s="5" cm="1">
        <f t="array" ref="K221">IFERROR(AVERAGE(IF((OutputTable[GroupByKey]=OutputTable[[#This Row],[GroupByKey]]),(OutputTable[GroupByKey]=OutputTable[[#This Row],[GroupByKey]])*OutputTable[RecordedValue])),0)</f>
        <v>166.8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42.803786077449971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221" s="5" cm="1">
        <f t="array" ref="O221">MIN(IF((OutputTable[GroupByKey]=OutputTable[[#This Row],[GroupByKey]]),(OutputTable[GroupByKey]=OutputTable[[#This Row],[GroupByKey]])*OutputTable[RecordedValue]))</f>
        <v>58</v>
      </c>
      <c r="P221" s="5" cm="1">
        <f t="array" ref="P221">MAX(IF((OutputTable[GroupByKey]=OutputTable[[#This Row],[GroupByKey]]),(OutputTable[GroupByKey]=OutputTable[[#This Row],[GroupByKey]])*OutputTable[RecordedValue]))</f>
        <v>284</v>
      </c>
    </row>
    <row r="222" spans="1:16" x14ac:dyDescent="0.35">
      <c r="A222" t="s">
        <v>68</v>
      </c>
      <c r="B222" t="s">
        <v>70</v>
      </c>
      <c r="C222">
        <v>9</v>
      </c>
      <c r="D222" t="s">
        <v>140</v>
      </c>
      <c r="E222" t="s">
        <v>122</v>
      </c>
      <c r="F222" t="s">
        <v>102</v>
      </c>
      <c r="G222">
        <v>7.58308705617151E-2</v>
      </c>
      <c r="H222">
        <v>0</v>
      </c>
      <c r="I22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40</v>
      </c>
      <c r="K222" s="5" cm="1">
        <f t="array" ref="K222">IFERROR(AVERAGE(IF((OutputTable[GroupByKey]=OutputTable[[#This Row],[GroupByKey]]),(OutputTable[GroupByKey]=OutputTable[[#This Row],[GroupByKey]])*OutputTable[RecordedValue])),0)</f>
        <v>7.1466534765718931E-2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1.877615258182818E-2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222" s="5" cm="1">
        <f t="array" ref="O222">MIN(IF((OutputTable[GroupByKey]=OutputTable[[#This Row],[GroupByKey]]),(OutputTable[GroupByKey]=OutputTable[[#This Row],[GroupByKey]])*OutputTable[RecordedValue]))</f>
        <v>2.8772178353729399E-2</v>
      </c>
      <c r="P222" s="5" cm="1">
        <f t="array" ref="P222">MAX(IF((OutputTable[GroupByKey]=OutputTable[[#This Row],[GroupByKey]]),(OutputTable[GroupByKey]=OutputTable[[#This Row],[GroupByKey]])*OutputTable[RecordedValue]))</f>
        <v>0.12414195729513899</v>
      </c>
    </row>
    <row r="223" spans="1:16" x14ac:dyDescent="0.35">
      <c r="A223" t="s">
        <v>68</v>
      </c>
      <c r="B223" t="s">
        <v>70</v>
      </c>
      <c r="C223">
        <v>9</v>
      </c>
      <c r="D223" t="s">
        <v>141</v>
      </c>
      <c r="E223" t="s">
        <v>120</v>
      </c>
      <c r="F223" t="s">
        <v>102</v>
      </c>
      <c r="G223">
        <v>293</v>
      </c>
      <c r="H223">
        <v>0</v>
      </c>
      <c r="I22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40</v>
      </c>
      <c r="K223" s="5" cm="1">
        <f t="array" ref="K223">IFERROR(AVERAGE(IF((OutputTable[GroupByKey]=OutputTable[[#This Row],[GroupByKey]]),(OutputTable[GroupByKey]=OutputTable[[#This Row],[GroupByKey]])*OutputTable[RecordedValue])),0)</f>
        <v>287.89999999999998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61.633241114324115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223" s="5" cm="1">
        <f t="array" ref="O223">MIN(IF((OutputTable[GroupByKey]=OutputTable[[#This Row],[GroupByKey]]),(OutputTable[GroupByKey]=OutputTable[[#This Row],[GroupByKey]])*OutputTable[RecordedValue]))</f>
        <v>136</v>
      </c>
      <c r="P223" s="5" cm="1">
        <f t="array" ref="P223">MAX(IF((OutputTable[GroupByKey]=OutputTable[[#This Row],[GroupByKey]]),(OutputTable[GroupByKey]=OutputTable[[#This Row],[GroupByKey]])*OutputTable[RecordedValue]))</f>
        <v>432</v>
      </c>
    </row>
    <row r="224" spans="1:16" x14ac:dyDescent="0.35">
      <c r="A224" t="s">
        <v>68</v>
      </c>
      <c r="B224" t="s">
        <v>70</v>
      </c>
      <c r="C224">
        <v>9</v>
      </c>
      <c r="D224" t="s">
        <v>142</v>
      </c>
      <c r="E224" t="s">
        <v>122</v>
      </c>
      <c r="F224" t="s">
        <v>102</v>
      </c>
      <c r="G224">
        <v>2.6907770029770801E-2</v>
      </c>
      <c r="H224">
        <v>0</v>
      </c>
      <c r="I22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40</v>
      </c>
      <c r="K224" s="5" cm="1">
        <f t="array" ref="K224">IFERROR(AVERAGE(IF((OutputTable[GroupByKey]=OutputTable[[#This Row],[GroupByKey]]),(OutputTable[GroupByKey]=OutputTable[[#This Row],[GroupByKey]])*OutputTable[RecordedValue])),0)</f>
        <v>2.7893041556859417E-2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5.8163740550683058E-3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224" s="5" cm="1">
        <f t="array" ref="O224">MIN(IF((OutputTable[GroupByKey]=OutputTable[[#This Row],[GroupByKey]]),(OutputTable[GroupByKey]=OutputTable[[#This Row],[GroupByKey]])*OutputTable[RecordedValue]))</f>
        <v>1.44717077644446E-2</v>
      </c>
      <c r="P224" s="5" cm="1">
        <f t="array" ref="P224">MAX(IF((OutputTable[GroupByKey]=OutputTable[[#This Row],[GroupByKey]]),(OutputTable[GroupByKey]=OutputTable[[#This Row],[GroupByKey]])*OutputTable[RecordedValue]))</f>
        <v>3.8945432682821003E-2</v>
      </c>
    </row>
    <row r="225" spans="1:16" x14ac:dyDescent="0.35">
      <c r="A225" t="s">
        <v>68</v>
      </c>
      <c r="B225" t="s">
        <v>70</v>
      </c>
      <c r="C225">
        <v>9</v>
      </c>
      <c r="D225" t="s">
        <v>143</v>
      </c>
      <c r="E225" t="s">
        <v>120</v>
      </c>
      <c r="F225" t="s">
        <v>102</v>
      </c>
      <c r="G225">
        <v>179</v>
      </c>
      <c r="H225">
        <v>0</v>
      </c>
      <c r="I22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40</v>
      </c>
      <c r="K225" s="5" cm="1">
        <f t="array" ref="K225">IFERROR(AVERAGE(IF((OutputTable[GroupByKey]=OutputTable[[#This Row],[GroupByKey]]),(OutputTable[GroupByKey]=OutputTable[[#This Row],[GroupByKey]])*OutputTable[RecordedValue])),0)</f>
        <v>179.07499999999999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37.677026598888226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225" s="5" cm="1">
        <f t="array" ref="O225">MIN(IF((OutputTable[GroupByKey]=OutputTable[[#This Row],[GroupByKey]]),(OutputTable[GroupByKey]=OutputTable[[#This Row],[GroupByKey]])*OutputTable[RecordedValue]))</f>
        <v>96</v>
      </c>
      <c r="P225" s="5" cm="1">
        <f t="array" ref="P225">MAX(IF((OutputTable[GroupByKey]=OutputTable[[#This Row],[GroupByKey]]),(OutputTable[GroupByKey]=OutputTable[[#This Row],[GroupByKey]])*OutputTable[RecordedValue]))</f>
        <v>256</v>
      </c>
    </row>
    <row r="226" spans="1:16" x14ac:dyDescent="0.35">
      <c r="A226" t="s">
        <v>68</v>
      </c>
      <c r="B226" t="s">
        <v>70</v>
      </c>
      <c r="C226">
        <v>9</v>
      </c>
      <c r="D226" t="s">
        <v>144</v>
      </c>
      <c r="E226" t="s">
        <v>122</v>
      </c>
      <c r="F226" t="s">
        <v>102</v>
      </c>
      <c r="G226">
        <v>7.8675946457256896E-2</v>
      </c>
      <c r="H226">
        <v>0</v>
      </c>
      <c r="I22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40</v>
      </c>
      <c r="K226" s="5" cm="1">
        <f t="array" ref="K226">IFERROR(AVERAGE(IF((OutputTable[GroupByKey]=OutputTable[[#This Row],[GroupByKey]]),(OutputTable[GroupByKey]=OutputTable[[#This Row],[GroupByKey]])*OutputTable[RecordedValue])),0)</f>
        <v>7.6842915815432761E-2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1.6318267374116645E-2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226" s="5" cm="1">
        <f t="array" ref="O226">MIN(IF((OutputTable[GroupByKey]=OutputTable[[#This Row],[GroupByKey]]),(OutputTable[GroupByKey]=OutputTable[[#This Row],[GroupByKey]])*OutputTable[RecordedValue]))</f>
        <v>4.1598739885881399E-2</v>
      </c>
      <c r="P226" s="5" cm="1">
        <f t="array" ref="P226">MAX(IF((OutputTable[GroupByKey]=OutputTable[[#This Row],[GroupByKey]]),(OutputTable[GroupByKey]=OutputTable[[#This Row],[GroupByKey]])*OutputTable[RecordedValue]))</f>
        <v>0.109326341521763</v>
      </c>
    </row>
    <row r="227" spans="1:16" x14ac:dyDescent="0.35">
      <c r="A227" t="s">
        <v>68</v>
      </c>
      <c r="B227" t="s">
        <v>70</v>
      </c>
      <c r="C227">
        <v>10</v>
      </c>
      <c r="D227" t="s">
        <v>115</v>
      </c>
      <c r="E227" t="s">
        <v>116</v>
      </c>
      <c r="F227" t="s">
        <v>81</v>
      </c>
      <c r="G227">
        <v>340</v>
      </c>
      <c r="H227">
        <v>0</v>
      </c>
      <c r="I227" s="5" t="str">
        <f>OutputTable[[#This Row],[ProjectName]]&amp;OutputTable[[#This Row],[Name]]&amp;OutputTable[[#This Row],[Type]]&amp;OutputTable[[#This Row],[Source]]</f>
        <v>Drone ProjectDrone.NumberInNumber InEntity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40</v>
      </c>
      <c r="K227" s="5" cm="1">
        <f t="array" ref="K227">IFERROR(AVERAGE(IF((OutputTable[GroupByKey]=OutputTable[[#This Row],[GroupByKey]]),(OutputTable[GroupByKey]=OutputTable[[#This Row],[GroupByKey]])*OutputTable[RecordedValue])),0)</f>
        <v>279.7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60.175043809173047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227" s="5" cm="1">
        <f t="array" ref="O227">MIN(IF((OutputTable[GroupByKey]=OutputTable[[#This Row],[GroupByKey]]),(OutputTable[GroupByKey]=OutputTable[[#This Row],[GroupByKey]])*OutputTable[RecordedValue]))</f>
        <v>124</v>
      </c>
      <c r="P227" s="5" cm="1">
        <f t="array" ref="P227">MAX(IF((OutputTable[GroupByKey]=OutputTable[[#This Row],[GroupByKey]]),(OutputTable[GroupByKey]=OutputTable[[#This Row],[GroupByKey]])*OutputTable[RecordedValue]))</f>
        <v>422</v>
      </c>
    </row>
    <row r="228" spans="1:16" x14ac:dyDescent="0.35">
      <c r="A228" t="s">
        <v>68</v>
      </c>
      <c r="B228" t="s">
        <v>70</v>
      </c>
      <c r="C228">
        <v>10</v>
      </c>
      <c r="D228" t="s">
        <v>117</v>
      </c>
      <c r="E228" t="s">
        <v>118</v>
      </c>
      <c r="F228" t="s">
        <v>81</v>
      </c>
      <c r="G228">
        <v>294</v>
      </c>
      <c r="H228">
        <v>0</v>
      </c>
      <c r="I228" s="5" t="str">
        <f>OutputTable[[#This Row],[ProjectName]]&amp;OutputTable[[#This Row],[Name]]&amp;OutputTable[[#This Row],[Type]]&amp;OutputTable[[#This Row],[Source]]</f>
        <v>Drone ProjectDrone.NumberOutNumber OutEntity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40</v>
      </c>
      <c r="K228" s="5" cm="1">
        <f t="array" ref="K228">IFERROR(AVERAGE(IF((OutputTable[GroupByKey]=OutputTable[[#This Row],[GroupByKey]]),(OutputTable[GroupByKey]=OutputTable[[#This Row],[GroupByKey]])*OutputTable[RecordedValue])),0)</f>
        <v>250.25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35.973458877202006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228" s="5" cm="1">
        <f t="array" ref="O228">MIN(IF((OutputTable[GroupByKey]=OutputTable[[#This Row],[GroupByKey]]),(OutputTable[GroupByKey]=OutputTable[[#This Row],[GroupByKey]])*OutputTable[RecordedValue]))</f>
        <v>150</v>
      </c>
      <c r="P228" s="5" cm="1">
        <f t="array" ref="P228">MAX(IF((OutputTable[GroupByKey]=OutputTable[[#This Row],[GroupByKey]]),(OutputTable[GroupByKey]=OutputTable[[#This Row],[GroupByKey]])*OutputTable[RecordedValue]))</f>
        <v>295</v>
      </c>
    </row>
    <row r="229" spans="1:16" x14ac:dyDescent="0.35">
      <c r="A229" t="s">
        <v>68</v>
      </c>
      <c r="B229" t="s">
        <v>70</v>
      </c>
      <c r="C229">
        <v>10</v>
      </c>
      <c r="D229" t="s">
        <v>119</v>
      </c>
      <c r="E229" t="s">
        <v>120</v>
      </c>
      <c r="F229" t="s">
        <v>102</v>
      </c>
      <c r="G229">
        <v>249</v>
      </c>
      <c r="H229">
        <v>0</v>
      </c>
      <c r="I22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40</v>
      </c>
      <c r="K229" s="5" cm="1">
        <f t="array" ref="K229">IFERROR(AVERAGE(IF((OutputTable[GroupByKey]=OutputTable[[#This Row],[GroupByKey]]),(OutputTable[GroupByKey]=OutputTable[[#This Row],[GroupByKey]])*OutputTable[RecordedValue])),0)</f>
        <v>209.95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32.757813708707069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229" s="5" cm="1">
        <f t="array" ref="O229">MIN(IF((OutputTable[GroupByKey]=OutputTable[[#This Row],[GroupByKey]]),(OutputTable[GroupByKey]=OutputTable[[#This Row],[GroupByKey]])*OutputTable[RecordedValue]))</f>
        <v>123</v>
      </c>
      <c r="P229" s="5" cm="1">
        <f t="array" ref="P229">MAX(IF((OutputTable[GroupByKey]=OutputTable[[#This Row],[GroupByKey]]),(OutputTable[GroupByKey]=OutputTable[[#This Row],[GroupByKey]])*OutputTable[RecordedValue]))</f>
        <v>264</v>
      </c>
    </row>
    <row r="230" spans="1:16" x14ac:dyDescent="0.35">
      <c r="A230" t="s">
        <v>68</v>
      </c>
      <c r="B230" t="s">
        <v>70</v>
      </c>
      <c r="C230">
        <v>10</v>
      </c>
      <c r="D230" t="s">
        <v>121</v>
      </c>
      <c r="E230" t="s">
        <v>122</v>
      </c>
      <c r="F230" t="s">
        <v>102</v>
      </c>
      <c r="G230">
        <v>0.96463631294865204</v>
      </c>
      <c r="H230">
        <v>0</v>
      </c>
      <c r="I23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40</v>
      </c>
      <c r="K230" s="5" cm="1">
        <f t="array" ref="K230">IFERROR(AVERAGE(IF((OutputTable[GroupByKey]=OutputTable[[#This Row],[GroupByKey]]),(OutputTable[GroupByKey]=OutputTable[[#This Row],[GroupByKey]])*OutputTable[RecordedValue])),0)</f>
        <v>0.83772529254372086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0.13090241215221513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230" s="5" cm="1">
        <f t="array" ref="O230">MIN(IF((OutputTable[GroupByKey]=OutputTable[[#This Row],[GroupByKey]]),(OutputTable[GroupByKey]=OutputTable[[#This Row],[GroupByKey]])*OutputTable[RecordedValue]))</f>
        <v>0.460239554527484</v>
      </c>
      <c r="P230" s="5" cm="1">
        <f t="array" ref="P230">MAX(IF((OutputTable[GroupByKey]=OutputTable[[#This Row],[GroupByKey]]),(OutputTable[GroupByKey]=OutputTable[[#This Row],[GroupByKey]])*OutputTable[RecordedValue]))</f>
        <v>1</v>
      </c>
    </row>
    <row r="231" spans="1:16" x14ac:dyDescent="0.35">
      <c r="A231" t="s">
        <v>68</v>
      </c>
      <c r="B231" t="s">
        <v>70</v>
      </c>
      <c r="C231">
        <v>10</v>
      </c>
      <c r="D231" t="s">
        <v>123</v>
      </c>
      <c r="E231" t="s">
        <v>120</v>
      </c>
      <c r="F231" t="s">
        <v>102</v>
      </c>
      <c r="G231">
        <v>160</v>
      </c>
      <c r="H231">
        <v>0</v>
      </c>
      <c r="I23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40</v>
      </c>
      <c r="K231" s="5" cm="1">
        <f t="array" ref="K231">IFERROR(AVERAGE(IF((OutputTable[GroupByKey]=OutputTable[[#This Row],[GroupByKey]]),(OutputTable[GroupByKey]=OutputTable[[#This Row],[GroupByKey]])*OutputTable[RecordedValue])),0)</f>
        <v>138.82499999999999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19.237899960021505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231" s="5" cm="1">
        <f t="array" ref="O231">MIN(IF((OutputTable[GroupByKey]=OutputTable[[#This Row],[GroupByKey]]),(OutputTable[GroupByKey]=OutputTable[[#This Row],[GroupByKey]])*OutputTable[RecordedValue]))</f>
        <v>83</v>
      </c>
      <c r="P231" s="5" cm="1">
        <f t="array" ref="P231">MAX(IF((OutputTable[GroupByKey]=OutputTable[[#This Row],[GroupByKey]]),(OutputTable[GroupByKey]=OutputTable[[#This Row],[GroupByKey]])*OutputTable[RecordedValue]))</f>
        <v>161</v>
      </c>
    </row>
    <row r="232" spans="1:16" x14ac:dyDescent="0.35">
      <c r="A232" t="s">
        <v>68</v>
      </c>
      <c r="B232" t="s">
        <v>70</v>
      </c>
      <c r="C232">
        <v>10</v>
      </c>
      <c r="D232" t="s">
        <v>124</v>
      </c>
      <c r="E232" t="s">
        <v>122</v>
      </c>
      <c r="F232" t="s">
        <v>102</v>
      </c>
      <c r="G232">
        <v>0.987917988456254</v>
      </c>
      <c r="H232">
        <v>0</v>
      </c>
      <c r="I2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40</v>
      </c>
      <c r="K232" s="5" cm="1">
        <f t="array" ref="K232">IFERROR(AVERAGE(IF((OutputTable[GroupByKey]=OutputTable[[#This Row],[GroupByKey]]),(OutputTable[GroupByKey]=OutputTable[[#This Row],[GroupByKey]])*OutputTable[RecordedValue])),0)</f>
        <v>0.85638733125801425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0.11893184571914565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232" s="5" cm="1">
        <f t="array" ref="O232">MIN(IF((OutputTable[GroupByKey]=OutputTable[[#This Row],[GroupByKey]]),(OutputTable[GroupByKey]=OutputTable[[#This Row],[GroupByKey]])*OutputTable[RecordedValue]))</f>
        <v>0.51093143286290499</v>
      </c>
      <c r="P232" s="5" cm="1">
        <f t="array" ref="P232">MAX(IF((OutputTable[GroupByKey]=OutputTable[[#This Row],[GroupByKey]]),(OutputTable[GroupByKey]=OutputTable[[#This Row],[GroupByKey]])*OutputTable[RecordedValue]))</f>
        <v>0.99324124232539002</v>
      </c>
    </row>
    <row r="233" spans="1:16" x14ac:dyDescent="0.35">
      <c r="A233" t="s">
        <v>68</v>
      </c>
      <c r="B233" t="s">
        <v>70</v>
      </c>
      <c r="C233">
        <v>10</v>
      </c>
      <c r="D233" t="s">
        <v>125</v>
      </c>
      <c r="E233" t="s">
        <v>120</v>
      </c>
      <c r="F233" t="s">
        <v>102</v>
      </c>
      <c r="G233">
        <v>10</v>
      </c>
      <c r="H233">
        <v>0</v>
      </c>
      <c r="I2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40</v>
      </c>
      <c r="K233" s="5" cm="1">
        <f t="array" ref="K233">IFERROR(AVERAGE(IF((OutputTable[GroupByKey]=OutputTable[[#This Row],[GroupByKey]]),(OutputTable[GroupByKey]=OutputTable[[#This Row],[GroupByKey]])*OutputTable[RecordedValue])),0)</f>
        <v>8.1999999999999993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1.8563819235690291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233" s="5" cm="1">
        <f t="array" ref="O233">MIN(IF((OutputTable[GroupByKey]=OutputTable[[#This Row],[GroupByKey]]),(OutputTable[GroupByKey]=OutputTable[[#This Row],[GroupByKey]])*OutputTable[RecordedValue]))</f>
        <v>4</v>
      </c>
      <c r="P233" s="5" cm="1">
        <f t="array" ref="P233">MAX(IF((OutputTable[GroupByKey]=OutputTable[[#This Row],[GroupByKey]]),(OutputTable[GroupByKey]=OutputTable[[#This Row],[GroupByKey]])*OutputTable[RecordedValue]))</f>
        <v>12</v>
      </c>
    </row>
    <row r="234" spans="1:16" x14ac:dyDescent="0.35">
      <c r="A234" t="s">
        <v>68</v>
      </c>
      <c r="B234" t="s">
        <v>70</v>
      </c>
      <c r="C234">
        <v>10</v>
      </c>
      <c r="D234" t="s">
        <v>126</v>
      </c>
      <c r="E234" t="s">
        <v>122</v>
      </c>
      <c r="F234" t="s">
        <v>102</v>
      </c>
      <c r="G234">
        <v>3.4797116721998103E-2</v>
      </c>
      <c r="H234">
        <v>0</v>
      </c>
      <c r="I2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40</v>
      </c>
      <c r="K234" s="5" cm="1">
        <f t="array" ref="K234">IFERROR(AVERAGE(IF((OutputTable[GroupByKey]=OutputTable[[#This Row],[GroupByKey]]),(OutputTable[GroupByKey]=OutputTable[[#This Row],[GroupByKey]])*OutputTable[RecordedValue])),0)</f>
        <v>2.9190391824590895E-2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6.7784511723503766E-3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234" s="5" cm="1">
        <f t="array" ref="O234">MIN(IF((OutputTable[GroupByKey]=OutputTable[[#This Row],[GroupByKey]]),(OutputTable[GroupByKey]=OutputTable[[#This Row],[GroupByKey]])*OutputTable[RecordedValue]))</f>
        <v>1.4048189417398899E-2</v>
      </c>
      <c r="P234" s="5" cm="1">
        <f t="array" ref="P234">MAX(IF((OutputTable[GroupByKey]=OutputTable[[#This Row],[GroupByKey]]),(OutputTable[GroupByKey]=OutputTable[[#This Row],[GroupByKey]])*OutputTable[RecordedValue]))</f>
        <v>4.5875370133509598E-2</v>
      </c>
    </row>
    <row r="235" spans="1:16" x14ac:dyDescent="0.35">
      <c r="A235" t="s">
        <v>68</v>
      </c>
      <c r="B235" t="s">
        <v>70</v>
      </c>
      <c r="C235">
        <v>10</v>
      </c>
      <c r="D235" t="s">
        <v>127</v>
      </c>
      <c r="E235" t="s">
        <v>120</v>
      </c>
      <c r="F235" t="s">
        <v>102</v>
      </c>
      <c r="G235">
        <v>50</v>
      </c>
      <c r="H235">
        <v>0</v>
      </c>
      <c r="I2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40</v>
      </c>
      <c r="K235" s="5" cm="1">
        <f t="array" ref="K235">IFERROR(AVERAGE(IF((OutputTable[GroupByKey]=OutputTable[[#This Row],[GroupByKey]]),(OutputTable[GroupByKey]=OutputTable[[#This Row],[GroupByKey]])*OutputTable[RecordedValue])),0)</f>
        <v>40.625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9.0940597687129312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235" s="5" cm="1">
        <f t="array" ref="O235">MIN(IF((OutputTable[GroupByKey]=OutputTable[[#This Row],[GroupByKey]]),(OutputTable[GroupByKey]=OutputTable[[#This Row],[GroupByKey]])*OutputTable[RecordedValue]))</f>
        <v>20</v>
      </c>
      <c r="P235" s="5" cm="1">
        <f t="array" ref="P235">MAX(IF((OutputTable[GroupByKey]=OutputTable[[#This Row],[GroupByKey]]),(OutputTable[GroupByKey]=OutputTable[[#This Row],[GroupByKey]])*OutputTable[RecordedValue]))</f>
        <v>60</v>
      </c>
    </row>
    <row r="236" spans="1:16" x14ac:dyDescent="0.35">
      <c r="A236" t="s">
        <v>68</v>
      </c>
      <c r="B236" t="s">
        <v>70</v>
      </c>
      <c r="C236">
        <v>10</v>
      </c>
      <c r="D236" t="s">
        <v>128</v>
      </c>
      <c r="E236" t="s">
        <v>122</v>
      </c>
      <c r="F236" t="s">
        <v>102</v>
      </c>
      <c r="G236">
        <v>0.14044889992517801</v>
      </c>
      <c r="H236">
        <v>0</v>
      </c>
      <c r="I2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40</v>
      </c>
      <c r="K236" s="5" cm="1">
        <f t="array" ref="K236">IFERROR(AVERAGE(IF((OutputTable[GroupByKey]=OutputTable[[#This Row],[GroupByKey]]),(OutputTable[GroupByKey]=OutputTable[[#This Row],[GroupByKey]])*OutputTable[RecordedValue])),0)</f>
        <v>0.12883579602073331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3.923026202957465E-2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236" s="5" cm="1">
        <f t="array" ref="O236">MIN(IF((OutputTable[GroupByKey]=OutputTable[[#This Row],[GroupByKey]]),(OutputTable[GroupByKey]=OutputTable[[#This Row],[GroupByKey]])*OutputTable[RecordedValue]))</f>
        <v>5.37537032568541E-2</v>
      </c>
      <c r="P236" s="5" cm="1">
        <f t="array" ref="P236">MAX(IF((OutputTable[GroupByKey]=OutputTable[[#This Row],[GroupByKey]]),(OutputTable[GroupByKey]=OutputTable[[#This Row],[GroupByKey]])*OutputTable[RecordedValue]))</f>
        <v>0.25294900578934798</v>
      </c>
    </row>
    <row r="237" spans="1:16" x14ac:dyDescent="0.35">
      <c r="A237" t="s">
        <v>68</v>
      </c>
      <c r="B237" t="s">
        <v>70</v>
      </c>
      <c r="C237">
        <v>10</v>
      </c>
      <c r="D237" t="s">
        <v>129</v>
      </c>
      <c r="E237" t="s">
        <v>118</v>
      </c>
      <c r="F237" t="s">
        <v>130</v>
      </c>
      <c r="G237">
        <v>289</v>
      </c>
      <c r="H237">
        <v>0</v>
      </c>
      <c r="I237" s="5" t="str">
        <f>OutputTable[[#This Row],[ProjectName]]&amp;OutputTable[[#This Row],[Name]]&amp;OutputTable[[#This Row],[Type]]&amp;OutputTable[[#This Row],[Source]]</f>
        <v>Drone ProjectSystem.NumberOutNumber OutSystem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40</v>
      </c>
      <c r="K237" s="5" cm="1">
        <f t="array" ref="K237">IFERROR(AVERAGE(IF((OutputTable[GroupByKey]=OutputTable[[#This Row],[GroupByKey]]),(OutputTable[GroupByKey]=OutputTable[[#This Row],[GroupByKey]])*OutputTable[RecordedValue])),0)</f>
        <v>246.15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35.193640159726442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237" s="5" cm="1">
        <f t="array" ref="O237">MIN(IF((OutputTable[GroupByKey]=OutputTable[[#This Row],[GroupByKey]]),(OutputTable[GroupByKey]=OutputTable[[#This Row],[GroupByKey]])*OutputTable[RecordedValue]))</f>
        <v>148</v>
      </c>
      <c r="P237" s="5" cm="1">
        <f t="array" ref="P237">MAX(IF((OutputTable[GroupByKey]=OutputTable[[#This Row],[GroupByKey]]),(OutputTable[GroupByKey]=OutputTable[[#This Row],[GroupByKey]])*OutputTable[RecordedValue]))</f>
        <v>289</v>
      </c>
    </row>
    <row r="238" spans="1:16" x14ac:dyDescent="0.35">
      <c r="A238" t="s">
        <v>68</v>
      </c>
      <c r="B238" t="s">
        <v>70</v>
      </c>
      <c r="C238">
        <v>10</v>
      </c>
      <c r="D238" t="s">
        <v>131</v>
      </c>
      <c r="E238" t="s">
        <v>120</v>
      </c>
      <c r="F238" t="s">
        <v>102</v>
      </c>
      <c r="G238">
        <v>0</v>
      </c>
      <c r="H238">
        <v>0</v>
      </c>
      <c r="I2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40</v>
      </c>
      <c r="K238" s="5" cm="1">
        <f t="array" ref="K238">IFERROR(AVERAGE(IF((OutputTable[GroupByKey]=OutputTable[[#This Row],[GroupByKey]]),(OutputTable[GroupByKey]=OutputTable[[#This Row],[GroupByKey]])*OutputTable[RecordedValue])),0)</f>
        <v>0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" s="5" cm="1">
        <f t="array" ref="O238">MIN(IF((OutputTable[GroupByKey]=OutputTable[[#This Row],[GroupByKey]]),(OutputTable[GroupByKey]=OutputTable[[#This Row],[GroupByKey]])*OutputTable[RecordedValue]))</f>
        <v>0</v>
      </c>
      <c r="P238" s="5" cm="1">
        <f t="array" ref="P238">MAX(IF((OutputTable[GroupByKey]=OutputTable[[#This Row],[GroupByKey]]),(OutputTable[GroupByKey]=OutputTable[[#This Row],[GroupByKey]])*OutputTable[RecordedValue]))</f>
        <v>0</v>
      </c>
    </row>
    <row r="239" spans="1:16" x14ac:dyDescent="0.35">
      <c r="A239" t="s">
        <v>68</v>
      </c>
      <c r="B239" t="s">
        <v>70</v>
      </c>
      <c r="C239">
        <v>10</v>
      </c>
      <c r="D239" t="s">
        <v>132</v>
      </c>
      <c r="E239" t="s">
        <v>122</v>
      </c>
      <c r="F239" t="s">
        <v>102</v>
      </c>
      <c r="G239">
        <v>0</v>
      </c>
      <c r="H239">
        <v>0</v>
      </c>
      <c r="I2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40</v>
      </c>
      <c r="K239" s="5" cm="1">
        <f t="array" ref="K239">IFERROR(AVERAGE(IF((OutputTable[GroupByKey]=OutputTable[[#This Row],[GroupByKey]]),(OutputTable[GroupByKey]=OutputTable[[#This Row],[GroupByKey]])*OutputTable[RecordedValue])),0)</f>
        <v>0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0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" s="5" cm="1">
        <f t="array" ref="O239">MIN(IF((OutputTable[GroupByKey]=OutputTable[[#This Row],[GroupByKey]]),(OutputTable[GroupByKey]=OutputTable[[#This Row],[GroupByKey]])*OutputTable[RecordedValue]))</f>
        <v>0</v>
      </c>
      <c r="P239" s="5" cm="1">
        <f t="array" ref="P239">MAX(IF((OutputTable[GroupByKey]=OutputTable[[#This Row],[GroupByKey]]),(OutputTable[GroupByKey]=OutputTable[[#This Row],[GroupByKey]])*OutputTable[RecordedValue]))</f>
        <v>0</v>
      </c>
    </row>
    <row r="240" spans="1:16" x14ac:dyDescent="0.35">
      <c r="A240" t="s">
        <v>68</v>
      </c>
      <c r="B240" t="s">
        <v>70</v>
      </c>
      <c r="C240">
        <v>10</v>
      </c>
      <c r="D240" t="s">
        <v>133</v>
      </c>
      <c r="E240" t="s">
        <v>120</v>
      </c>
      <c r="F240" t="s">
        <v>102</v>
      </c>
      <c r="G240">
        <v>0</v>
      </c>
      <c r="H240">
        <v>0</v>
      </c>
      <c r="I2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40</v>
      </c>
      <c r="K240" s="5" cm="1">
        <f t="array" ref="K240">IFERROR(AVERAGE(IF((OutputTable[GroupByKey]=OutputTable[[#This Row],[GroupByKey]]),(OutputTable[GroupByKey]=OutputTable[[#This Row],[GroupByKey]])*OutputTable[RecordedValue])),0)</f>
        <v>0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0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s="5" cm="1">
        <f t="array" ref="O240">MIN(IF((OutputTable[GroupByKey]=OutputTable[[#This Row],[GroupByKey]]),(OutputTable[GroupByKey]=OutputTable[[#This Row],[GroupByKey]])*OutputTable[RecordedValue]))</f>
        <v>0</v>
      </c>
      <c r="P240" s="5" cm="1">
        <f t="array" ref="P240">MAX(IF((OutputTable[GroupByKey]=OutputTable[[#This Row],[GroupByKey]]),(OutputTable[GroupByKey]=OutputTable[[#This Row],[GroupByKey]])*OutputTable[RecordedValue]))</f>
        <v>0</v>
      </c>
    </row>
    <row r="241" spans="1:16" x14ac:dyDescent="0.35">
      <c r="A241" t="s">
        <v>68</v>
      </c>
      <c r="B241" t="s">
        <v>70</v>
      </c>
      <c r="C241">
        <v>10</v>
      </c>
      <c r="D241" t="s">
        <v>134</v>
      </c>
      <c r="E241" t="s">
        <v>122</v>
      </c>
      <c r="F241" t="s">
        <v>102</v>
      </c>
      <c r="G241">
        <v>0</v>
      </c>
      <c r="H241">
        <v>0</v>
      </c>
      <c r="I2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40</v>
      </c>
      <c r="K241" s="5" cm="1">
        <f t="array" ref="K241">IFERROR(AVERAGE(IF((OutputTable[GroupByKey]=OutputTable[[#This Row],[GroupByKey]]),(OutputTable[GroupByKey]=OutputTable[[#This Row],[GroupByKey]])*OutputTable[RecordedValue])),0)</f>
        <v>0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0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" s="5" cm="1">
        <f t="array" ref="O241">MIN(IF((OutputTable[GroupByKey]=OutputTable[[#This Row],[GroupByKey]]),(OutputTable[GroupByKey]=OutputTable[[#This Row],[GroupByKey]])*OutputTable[RecordedValue]))</f>
        <v>0</v>
      </c>
      <c r="P241" s="5" cm="1">
        <f t="array" ref="P241">MAX(IF((OutputTable[GroupByKey]=OutputTable[[#This Row],[GroupByKey]]),(OutputTable[GroupByKey]=OutputTable[[#This Row],[GroupByKey]])*OutputTable[RecordedValue]))</f>
        <v>0</v>
      </c>
    </row>
    <row r="242" spans="1:16" x14ac:dyDescent="0.35">
      <c r="A242" t="s">
        <v>68</v>
      </c>
      <c r="B242" t="s">
        <v>70</v>
      </c>
      <c r="C242">
        <v>10</v>
      </c>
      <c r="D242" t="s">
        <v>135</v>
      </c>
      <c r="E242" t="s">
        <v>120</v>
      </c>
      <c r="F242" t="s">
        <v>102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40</v>
      </c>
      <c r="K242" s="5" cm="1">
        <f t="array" ref="K242">IFERROR(AVERAGE(IF((OutputTable[GroupByKey]=OutputTable[[#This Row],[GroupByKey]]),(OutputTable[GroupByKey]=OutputTable[[#This Row],[GroupByKey]])*OutputTable[RecordedValue])),0)</f>
        <v>0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0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s="5" cm="1">
        <f t="array" ref="O242">MIN(IF((OutputTable[GroupByKey]=OutputTable[[#This Row],[GroupByKey]]),(OutputTable[GroupByKey]=OutputTable[[#This Row],[GroupByKey]])*OutputTable[RecordedValue]))</f>
        <v>0</v>
      </c>
      <c r="P242" s="5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35">
      <c r="A243" t="s">
        <v>68</v>
      </c>
      <c r="B243" t="s">
        <v>70</v>
      </c>
      <c r="C243">
        <v>10</v>
      </c>
      <c r="D243" t="s">
        <v>136</v>
      </c>
      <c r="E243" t="s">
        <v>122</v>
      </c>
      <c r="F243" t="s">
        <v>102</v>
      </c>
      <c r="G243">
        <v>0</v>
      </c>
      <c r="H243">
        <v>0</v>
      </c>
      <c r="I2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40</v>
      </c>
      <c r="K243" s="5" cm="1">
        <f t="array" ref="K243">IFERROR(AVERAGE(IF((OutputTable[GroupByKey]=OutputTable[[#This Row],[GroupByKey]]),(OutputTable[GroupByKey]=OutputTable[[#This Row],[GroupByKey]])*OutputTable[RecordedValue])),0)</f>
        <v>0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s="5" cm="1">
        <f t="array" ref="O243">MIN(IF((OutputTable[GroupByKey]=OutputTable[[#This Row],[GroupByKey]]),(OutputTable[GroupByKey]=OutputTable[[#This Row],[GroupByKey]])*OutputTable[RecordedValue]))</f>
        <v>0</v>
      </c>
      <c r="P243" s="5" cm="1">
        <f t="array" ref="P243">MAX(IF((OutputTable[GroupByKey]=OutputTable[[#This Row],[GroupByKey]]),(OutputTable[GroupByKey]=OutputTable[[#This Row],[GroupByKey]])*OutputTable[RecordedValue]))</f>
        <v>0</v>
      </c>
    </row>
    <row r="244" spans="1:16" x14ac:dyDescent="0.35">
      <c r="A244" t="s">
        <v>68</v>
      </c>
      <c r="B244" t="s">
        <v>70</v>
      </c>
      <c r="C244">
        <v>10</v>
      </c>
      <c r="D244" t="s">
        <v>137</v>
      </c>
      <c r="E244" t="s">
        <v>120</v>
      </c>
      <c r="F244" t="s">
        <v>102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40</v>
      </c>
      <c r="K244" s="5" cm="1">
        <f t="array" ref="K244">IFERROR(AVERAGE(IF((OutputTable[GroupByKey]=OutputTable[[#This Row],[GroupByKey]]),(OutputTable[GroupByKey]=OutputTable[[#This Row],[GroupByKey]])*OutputTable[RecordedValue])),0)</f>
        <v>0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0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s="5" cm="1">
        <f t="array" ref="O244">MIN(IF((OutputTable[GroupByKey]=OutputTable[[#This Row],[GroupByKey]]),(OutputTable[GroupByKey]=OutputTable[[#This Row],[GroupByKey]])*OutputTable[RecordedValue]))</f>
        <v>0</v>
      </c>
      <c r="P244" s="5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35">
      <c r="A245" t="s">
        <v>68</v>
      </c>
      <c r="B245" t="s">
        <v>70</v>
      </c>
      <c r="C245">
        <v>10</v>
      </c>
      <c r="D245" t="s">
        <v>138</v>
      </c>
      <c r="E245" t="s">
        <v>122</v>
      </c>
      <c r="F245" t="s">
        <v>102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40</v>
      </c>
      <c r="K245" s="5" cm="1">
        <f t="array" ref="K245">IFERROR(AVERAGE(IF((OutputTable[GroupByKey]=OutputTable[[#This Row],[GroupByKey]]),(OutputTable[GroupByKey]=OutputTable[[#This Row],[GroupByKey]])*OutputTable[RecordedValue])),0)</f>
        <v>0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35">
      <c r="A246" t="s">
        <v>68</v>
      </c>
      <c r="B246" t="s">
        <v>70</v>
      </c>
      <c r="C246">
        <v>10</v>
      </c>
      <c r="D246" t="s">
        <v>139</v>
      </c>
      <c r="E246" t="s">
        <v>120</v>
      </c>
      <c r="F246" t="s">
        <v>102</v>
      </c>
      <c r="G246">
        <v>194</v>
      </c>
      <c r="H246">
        <v>0</v>
      </c>
      <c r="I2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40</v>
      </c>
      <c r="K246" s="5" cm="1">
        <f t="array" ref="K246">IFERROR(AVERAGE(IF((OutputTable[GroupByKey]=OutputTable[[#This Row],[GroupByKey]]),(OutputTable[GroupByKey]=OutputTable[[#This Row],[GroupByKey]])*OutputTable[RecordedValue])),0)</f>
        <v>166.8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42.803786077449971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246" s="5" cm="1">
        <f t="array" ref="O246">MIN(IF((OutputTable[GroupByKey]=OutputTable[[#This Row],[GroupByKey]]),(OutputTable[GroupByKey]=OutputTable[[#This Row],[GroupByKey]])*OutputTable[RecordedValue]))</f>
        <v>58</v>
      </c>
      <c r="P246" s="5" cm="1">
        <f t="array" ref="P246">MAX(IF((OutputTable[GroupByKey]=OutputTable[[#This Row],[GroupByKey]]),(OutputTable[GroupByKey]=OutputTable[[#This Row],[GroupByKey]])*OutputTable[RecordedValue]))</f>
        <v>284</v>
      </c>
    </row>
    <row r="247" spans="1:16" x14ac:dyDescent="0.35">
      <c r="A247" t="s">
        <v>68</v>
      </c>
      <c r="B247" t="s">
        <v>70</v>
      </c>
      <c r="C247">
        <v>10</v>
      </c>
      <c r="D247" t="s">
        <v>140</v>
      </c>
      <c r="E247" t="s">
        <v>122</v>
      </c>
      <c r="F247" t="s">
        <v>102</v>
      </c>
      <c r="G247">
        <v>8.3141009397555102E-2</v>
      </c>
      <c r="H247">
        <v>0</v>
      </c>
      <c r="I2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40</v>
      </c>
      <c r="K247" s="5" cm="1">
        <f t="array" ref="K247">IFERROR(AVERAGE(IF((OutputTable[GroupByKey]=OutputTable[[#This Row],[GroupByKey]]),(OutputTable[GroupByKey]=OutputTable[[#This Row],[GroupByKey]])*OutputTable[RecordedValue])),0)</f>
        <v>7.1466534765718931E-2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1.877615258182818E-2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247" s="5" cm="1">
        <f t="array" ref="O247">MIN(IF((OutputTable[GroupByKey]=OutputTable[[#This Row],[GroupByKey]]),(OutputTable[GroupByKey]=OutputTable[[#This Row],[GroupByKey]])*OutputTable[RecordedValue]))</f>
        <v>2.8772178353729399E-2</v>
      </c>
      <c r="P247" s="5" cm="1">
        <f t="array" ref="P247">MAX(IF((OutputTable[GroupByKey]=OutputTable[[#This Row],[GroupByKey]]),(OutputTable[GroupByKey]=OutputTable[[#This Row],[GroupByKey]])*OutputTable[RecordedValue]))</f>
        <v>0.12414195729513899</v>
      </c>
    </row>
    <row r="248" spans="1:16" x14ac:dyDescent="0.35">
      <c r="A248" t="s">
        <v>68</v>
      </c>
      <c r="B248" t="s">
        <v>70</v>
      </c>
      <c r="C248">
        <v>10</v>
      </c>
      <c r="D248" t="s">
        <v>141</v>
      </c>
      <c r="E248" t="s">
        <v>120</v>
      </c>
      <c r="F248" t="s">
        <v>102</v>
      </c>
      <c r="G248">
        <v>347</v>
      </c>
      <c r="H248">
        <v>0</v>
      </c>
      <c r="I2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40</v>
      </c>
      <c r="K248" s="5" cm="1">
        <f t="array" ref="K248">IFERROR(AVERAGE(IF((OutputTable[GroupByKey]=OutputTable[[#This Row],[GroupByKey]]),(OutputTable[GroupByKey]=OutputTable[[#This Row],[GroupByKey]])*OutputTable[RecordedValue])),0)</f>
        <v>287.89999999999998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61.633241114324115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248" s="5" cm="1">
        <f t="array" ref="O248">MIN(IF((OutputTable[GroupByKey]=OutputTable[[#This Row],[GroupByKey]]),(OutputTable[GroupByKey]=OutputTable[[#This Row],[GroupByKey]])*OutputTable[RecordedValue]))</f>
        <v>136</v>
      </c>
      <c r="P248" s="5" cm="1">
        <f t="array" ref="P248">MAX(IF((OutputTable[GroupByKey]=OutputTable[[#This Row],[GroupByKey]]),(OutputTable[GroupByKey]=OutputTable[[#This Row],[GroupByKey]])*OutputTable[RecordedValue]))</f>
        <v>432</v>
      </c>
    </row>
    <row r="249" spans="1:16" x14ac:dyDescent="0.35">
      <c r="A249" t="s">
        <v>68</v>
      </c>
      <c r="B249" t="s">
        <v>70</v>
      </c>
      <c r="C249">
        <v>10</v>
      </c>
      <c r="D249" t="s">
        <v>142</v>
      </c>
      <c r="E249" t="s">
        <v>122</v>
      </c>
      <c r="F249" t="s">
        <v>102</v>
      </c>
      <c r="G249">
        <v>3.21611242502782E-2</v>
      </c>
      <c r="H249">
        <v>0</v>
      </c>
      <c r="I2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40</v>
      </c>
      <c r="K249" s="5" cm="1">
        <f t="array" ref="K249">IFERROR(AVERAGE(IF((OutputTable[GroupByKey]=OutputTable[[#This Row],[GroupByKey]]),(OutputTable[GroupByKey]=OutputTable[[#This Row],[GroupByKey]])*OutputTable[RecordedValue])),0)</f>
        <v>2.7893041556859417E-2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5.8163740550683058E-3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249" s="5" cm="1">
        <f t="array" ref="O249">MIN(IF((OutputTable[GroupByKey]=OutputTable[[#This Row],[GroupByKey]]),(OutputTable[GroupByKey]=OutputTable[[#This Row],[GroupByKey]])*OutputTable[RecordedValue]))</f>
        <v>1.44717077644446E-2</v>
      </c>
      <c r="P249" s="5" cm="1">
        <f t="array" ref="P249">MAX(IF((OutputTable[GroupByKey]=OutputTable[[#This Row],[GroupByKey]]),(OutputTable[GroupByKey]=OutputTable[[#This Row],[GroupByKey]])*OutputTable[RecordedValue]))</f>
        <v>3.8945432682821003E-2</v>
      </c>
    </row>
    <row r="250" spans="1:16" x14ac:dyDescent="0.35">
      <c r="A250" t="s">
        <v>68</v>
      </c>
      <c r="B250" t="s">
        <v>70</v>
      </c>
      <c r="C250">
        <v>10</v>
      </c>
      <c r="D250" t="s">
        <v>143</v>
      </c>
      <c r="E250" t="s">
        <v>120</v>
      </c>
      <c r="F250" t="s">
        <v>102</v>
      </c>
      <c r="G250">
        <v>223</v>
      </c>
      <c r="H250">
        <v>0</v>
      </c>
      <c r="I2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40</v>
      </c>
      <c r="K250" s="5" cm="1">
        <f t="array" ref="K250">IFERROR(AVERAGE(IF((OutputTable[GroupByKey]=OutputTable[[#This Row],[GroupByKey]]),(OutputTable[GroupByKey]=OutputTable[[#This Row],[GroupByKey]])*OutputTable[RecordedValue])),0)</f>
        <v>179.07499999999999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37.677026598888226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250" s="5" cm="1">
        <f t="array" ref="O250">MIN(IF((OutputTable[GroupByKey]=OutputTable[[#This Row],[GroupByKey]]),(OutputTable[GroupByKey]=OutputTable[[#This Row],[GroupByKey]])*OutputTable[RecordedValue]))</f>
        <v>96</v>
      </c>
      <c r="P250" s="5" cm="1">
        <f t="array" ref="P250">MAX(IF((OutputTable[GroupByKey]=OutputTable[[#This Row],[GroupByKey]]),(OutputTable[GroupByKey]=OutputTable[[#This Row],[GroupByKey]])*OutputTable[RecordedValue]))</f>
        <v>256</v>
      </c>
    </row>
    <row r="251" spans="1:16" x14ac:dyDescent="0.35">
      <c r="A251" t="s">
        <v>68</v>
      </c>
      <c r="B251" t="s">
        <v>70</v>
      </c>
      <c r="C251">
        <v>10</v>
      </c>
      <c r="D251" t="s">
        <v>144</v>
      </c>
      <c r="E251" t="s">
        <v>122</v>
      </c>
      <c r="F251" t="s">
        <v>102</v>
      </c>
      <c r="G251">
        <v>9.6388994944121995E-2</v>
      </c>
      <c r="H251">
        <v>0</v>
      </c>
      <c r="I2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40</v>
      </c>
      <c r="K251" s="5" cm="1">
        <f t="array" ref="K251">IFERROR(AVERAGE(IF((OutputTable[GroupByKey]=OutputTable[[#This Row],[GroupByKey]]),(OutputTable[GroupByKey]=OutputTable[[#This Row],[GroupByKey]])*OutputTable[RecordedValue])),0)</f>
        <v>7.6842915815432761E-2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1.6318267374116645E-2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251" s="5" cm="1">
        <f t="array" ref="O251">MIN(IF((OutputTable[GroupByKey]=OutputTable[[#This Row],[GroupByKey]]),(OutputTable[GroupByKey]=OutputTable[[#This Row],[GroupByKey]])*OutputTable[RecordedValue]))</f>
        <v>4.1598739885881399E-2</v>
      </c>
      <c r="P251" s="5" cm="1">
        <f t="array" ref="P251">MAX(IF((OutputTable[GroupByKey]=OutputTable[[#This Row],[GroupByKey]]),(OutputTable[GroupByKey]=OutputTable[[#This Row],[GroupByKey]])*OutputTable[RecordedValue]))</f>
        <v>0.109326341521763</v>
      </c>
    </row>
    <row r="252" spans="1:16" x14ac:dyDescent="0.35">
      <c r="A252" t="s">
        <v>68</v>
      </c>
      <c r="B252" t="s">
        <v>70</v>
      </c>
      <c r="C252">
        <v>11</v>
      </c>
      <c r="D252" t="s">
        <v>115</v>
      </c>
      <c r="E252" t="s">
        <v>116</v>
      </c>
      <c r="F252" t="s">
        <v>81</v>
      </c>
      <c r="G252">
        <v>216</v>
      </c>
      <c r="H252">
        <v>0</v>
      </c>
      <c r="I252" s="5" t="str">
        <f>OutputTable[[#This Row],[ProjectName]]&amp;OutputTable[[#This Row],[Name]]&amp;OutputTable[[#This Row],[Type]]&amp;OutputTable[[#This Row],[Source]]</f>
        <v>Drone ProjectDrone.NumberInNumber InEntity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40</v>
      </c>
      <c r="K252" s="5" cm="1">
        <f t="array" ref="K252">IFERROR(AVERAGE(IF((OutputTable[GroupByKey]=OutputTable[[#This Row],[GroupByKey]]),(OutputTable[GroupByKey]=OutputTable[[#This Row],[GroupByKey]])*OutputTable[RecordedValue])),0)</f>
        <v>279.7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60.175043809173047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252" s="5" cm="1">
        <f t="array" ref="O252">MIN(IF((OutputTable[GroupByKey]=OutputTable[[#This Row],[GroupByKey]]),(OutputTable[GroupByKey]=OutputTable[[#This Row],[GroupByKey]])*OutputTable[RecordedValue]))</f>
        <v>124</v>
      </c>
      <c r="P252" s="5" cm="1">
        <f t="array" ref="P252">MAX(IF((OutputTable[GroupByKey]=OutputTable[[#This Row],[GroupByKey]]),(OutputTable[GroupByKey]=OutputTable[[#This Row],[GroupByKey]])*OutputTable[RecordedValue]))</f>
        <v>422</v>
      </c>
    </row>
    <row r="253" spans="1:16" x14ac:dyDescent="0.35">
      <c r="A253" t="s">
        <v>68</v>
      </c>
      <c r="B253" t="s">
        <v>70</v>
      </c>
      <c r="C253">
        <v>11</v>
      </c>
      <c r="D253" t="s">
        <v>117</v>
      </c>
      <c r="E253" t="s">
        <v>118</v>
      </c>
      <c r="F253" t="s">
        <v>81</v>
      </c>
      <c r="G253">
        <v>237</v>
      </c>
      <c r="H253">
        <v>0</v>
      </c>
      <c r="I253" s="5" t="str">
        <f>OutputTable[[#This Row],[ProjectName]]&amp;OutputTable[[#This Row],[Name]]&amp;OutputTable[[#This Row],[Type]]&amp;OutputTable[[#This Row],[Source]]</f>
        <v>Drone ProjectDrone.NumberOutNumber OutEntity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40</v>
      </c>
      <c r="K253" s="5" cm="1">
        <f t="array" ref="K253">IFERROR(AVERAGE(IF((OutputTable[GroupByKey]=OutputTable[[#This Row],[GroupByKey]]),(OutputTable[GroupByKey]=OutputTable[[#This Row],[GroupByKey]])*OutputTable[RecordedValue])),0)</f>
        <v>250.25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35.973458877202006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253" s="5" cm="1">
        <f t="array" ref="O253">MIN(IF((OutputTable[GroupByKey]=OutputTable[[#This Row],[GroupByKey]]),(OutputTable[GroupByKey]=OutputTable[[#This Row],[GroupByKey]])*OutputTable[RecordedValue]))</f>
        <v>150</v>
      </c>
      <c r="P253" s="5" cm="1">
        <f t="array" ref="P253">MAX(IF((OutputTable[GroupByKey]=OutputTable[[#This Row],[GroupByKey]]),(OutputTable[GroupByKey]=OutputTable[[#This Row],[GroupByKey]])*OutputTable[RecordedValue]))</f>
        <v>295</v>
      </c>
    </row>
    <row r="254" spans="1:16" x14ac:dyDescent="0.35">
      <c r="A254" t="s">
        <v>68</v>
      </c>
      <c r="B254" t="s">
        <v>70</v>
      </c>
      <c r="C254">
        <v>11</v>
      </c>
      <c r="D254" t="s">
        <v>119</v>
      </c>
      <c r="E254" t="s">
        <v>120</v>
      </c>
      <c r="F254" t="s">
        <v>102</v>
      </c>
      <c r="G254">
        <v>204</v>
      </c>
      <c r="H254">
        <v>0</v>
      </c>
      <c r="I2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40</v>
      </c>
      <c r="K254" s="5" cm="1">
        <f t="array" ref="K254">IFERROR(AVERAGE(IF((OutputTable[GroupByKey]=OutputTable[[#This Row],[GroupByKey]]),(OutputTable[GroupByKey]=OutputTable[[#This Row],[GroupByKey]])*OutputTable[RecordedValue])),0)</f>
        <v>209.95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32.757813708707069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254" s="5" cm="1">
        <f t="array" ref="O254">MIN(IF((OutputTable[GroupByKey]=OutputTable[[#This Row],[GroupByKey]]),(OutputTable[GroupByKey]=OutputTable[[#This Row],[GroupByKey]])*OutputTable[RecordedValue]))</f>
        <v>123</v>
      </c>
      <c r="P254" s="5" cm="1">
        <f t="array" ref="P254">MAX(IF((OutputTable[GroupByKey]=OutputTable[[#This Row],[GroupByKey]]),(OutputTable[GroupByKey]=OutputTable[[#This Row],[GroupByKey]])*OutputTable[RecordedValue]))</f>
        <v>264</v>
      </c>
    </row>
    <row r="255" spans="1:16" x14ac:dyDescent="0.35">
      <c r="A255" t="s">
        <v>68</v>
      </c>
      <c r="B255" t="s">
        <v>70</v>
      </c>
      <c r="C255">
        <v>11</v>
      </c>
      <c r="D255" t="s">
        <v>121</v>
      </c>
      <c r="E255" t="s">
        <v>122</v>
      </c>
      <c r="F255" t="s">
        <v>102</v>
      </c>
      <c r="G255">
        <v>0.78905992570836903</v>
      </c>
      <c r="H255">
        <v>0</v>
      </c>
      <c r="I2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40</v>
      </c>
      <c r="K255" s="5" cm="1">
        <f t="array" ref="K255">IFERROR(AVERAGE(IF((OutputTable[GroupByKey]=OutputTable[[#This Row],[GroupByKey]]),(OutputTable[GroupByKey]=OutputTable[[#This Row],[GroupByKey]])*OutputTable[RecordedValue])),0)</f>
        <v>0.83772529254372086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0.13090241215221513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255" s="5" cm="1">
        <f t="array" ref="O255">MIN(IF((OutputTable[GroupByKey]=OutputTable[[#This Row],[GroupByKey]]),(OutputTable[GroupByKey]=OutputTable[[#This Row],[GroupByKey]])*OutputTable[RecordedValue]))</f>
        <v>0.460239554527484</v>
      </c>
      <c r="P255" s="5" cm="1">
        <f t="array" ref="P255">MAX(IF((OutputTable[GroupByKey]=OutputTable[[#This Row],[GroupByKey]]),(OutputTable[GroupByKey]=OutputTable[[#This Row],[GroupByKey]])*OutputTable[RecordedValue]))</f>
        <v>1</v>
      </c>
    </row>
    <row r="256" spans="1:16" x14ac:dyDescent="0.35">
      <c r="A256" t="s">
        <v>68</v>
      </c>
      <c r="B256" t="s">
        <v>70</v>
      </c>
      <c r="C256">
        <v>11</v>
      </c>
      <c r="D256" t="s">
        <v>123</v>
      </c>
      <c r="E256" t="s">
        <v>120</v>
      </c>
      <c r="F256" t="s">
        <v>102</v>
      </c>
      <c r="G256">
        <v>147</v>
      </c>
      <c r="H256">
        <v>0</v>
      </c>
      <c r="I2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40</v>
      </c>
      <c r="K256" s="5" cm="1">
        <f t="array" ref="K256">IFERROR(AVERAGE(IF((OutputTable[GroupByKey]=OutputTable[[#This Row],[GroupByKey]]),(OutputTable[GroupByKey]=OutputTable[[#This Row],[GroupByKey]])*OutputTable[RecordedValue])),0)</f>
        <v>138.82499999999999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19.237899960021505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256" s="5" cm="1">
        <f t="array" ref="O256">MIN(IF((OutputTable[GroupByKey]=OutputTable[[#This Row],[GroupByKey]]),(OutputTable[GroupByKey]=OutputTable[[#This Row],[GroupByKey]])*OutputTable[RecordedValue]))</f>
        <v>83</v>
      </c>
      <c r="P256" s="5" cm="1">
        <f t="array" ref="P256">MAX(IF((OutputTable[GroupByKey]=OutputTable[[#This Row],[GroupByKey]]),(OutputTable[GroupByKey]=OutputTable[[#This Row],[GroupByKey]])*OutputTable[RecordedValue]))</f>
        <v>161</v>
      </c>
    </row>
    <row r="257" spans="1:16" x14ac:dyDescent="0.35">
      <c r="A257" t="s">
        <v>68</v>
      </c>
      <c r="B257" t="s">
        <v>70</v>
      </c>
      <c r="C257">
        <v>11</v>
      </c>
      <c r="D257" t="s">
        <v>124</v>
      </c>
      <c r="E257" t="s">
        <v>122</v>
      </c>
      <c r="F257" t="s">
        <v>102</v>
      </c>
      <c r="G257">
        <v>0.90678986096976699</v>
      </c>
      <c r="H257">
        <v>0</v>
      </c>
      <c r="I2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40</v>
      </c>
      <c r="K257" s="5" cm="1">
        <f t="array" ref="K257">IFERROR(AVERAGE(IF((OutputTable[GroupByKey]=OutputTable[[#This Row],[GroupByKey]]),(OutputTable[GroupByKey]=OutputTable[[#This Row],[GroupByKey]])*OutputTable[RecordedValue])),0)</f>
        <v>0.85638733125801425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0.11893184571914565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257" s="5" cm="1">
        <f t="array" ref="O257">MIN(IF((OutputTable[GroupByKey]=OutputTable[[#This Row],[GroupByKey]]),(OutputTable[GroupByKey]=OutputTable[[#This Row],[GroupByKey]])*OutputTable[RecordedValue]))</f>
        <v>0.51093143286290499</v>
      </c>
      <c r="P257" s="5" cm="1">
        <f t="array" ref="P257">MAX(IF((OutputTable[GroupByKey]=OutputTable[[#This Row],[GroupByKey]]),(OutputTable[GroupByKey]=OutputTable[[#This Row],[GroupByKey]])*OutputTable[RecordedValue]))</f>
        <v>0.99324124232539002</v>
      </c>
    </row>
    <row r="258" spans="1:16" x14ac:dyDescent="0.35">
      <c r="A258" t="s">
        <v>68</v>
      </c>
      <c r="B258" t="s">
        <v>70</v>
      </c>
      <c r="C258">
        <v>11</v>
      </c>
      <c r="D258" t="s">
        <v>125</v>
      </c>
      <c r="E258" t="s">
        <v>120</v>
      </c>
      <c r="F258" t="s">
        <v>102</v>
      </c>
      <c r="G258">
        <v>6</v>
      </c>
      <c r="H258">
        <v>0</v>
      </c>
      <c r="I2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40</v>
      </c>
      <c r="K258" s="5" cm="1">
        <f t="array" ref="K258">IFERROR(AVERAGE(IF((OutputTable[GroupByKey]=OutputTable[[#This Row],[GroupByKey]]),(OutputTable[GroupByKey]=OutputTable[[#This Row],[GroupByKey]])*OutputTable[RecordedValue])),0)</f>
        <v>8.1999999999999993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1.8563819235690291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258" s="5" cm="1">
        <f t="array" ref="O258">MIN(IF((OutputTable[GroupByKey]=OutputTable[[#This Row],[GroupByKey]]),(OutputTable[GroupByKey]=OutputTable[[#This Row],[GroupByKey]])*OutputTable[RecordedValue]))</f>
        <v>4</v>
      </c>
      <c r="P258" s="5" cm="1">
        <f t="array" ref="P258">MAX(IF((OutputTable[GroupByKey]=OutputTable[[#This Row],[GroupByKey]]),(OutputTable[GroupByKey]=OutputTable[[#This Row],[GroupByKey]])*OutputTable[RecordedValue]))</f>
        <v>12</v>
      </c>
    </row>
    <row r="259" spans="1:16" x14ac:dyDescent="0.35">
      <c r="A259" t="s">
        <v>68</v>
      </c>
      <c r="B259" t="s">
        <v>70</v>
      </c>
      <c r="C259">
        <v>11</v>
      </c>
      <c r="D259" t="s">
        <v>126</v>
      </c>
      <c r="E259" t="s">
        <v>122</v>
      </c>
      <c r="F259" t="s">
        <v>102</v>
      </c>
      <c r="G259">
        <v>2.6744466164728802E-2</v>
      </c>
      <c r="H259">
        <v>0</v>
      </c>
      <c r="I2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40</v>
      </c>
      <c r="K259" s="5" cm="1">
        <f t="array" ref="K259">IFERROR(AVERAGE(IF((OutputTable[GroupByKey]=OutputTable[[#This Row],[GroupByKey]]),(OutputTable[GroupByKey]=OutputTable[[#This Row],[GroupByKey]])*OutputTable[RecordedValue])),0)</f>
        <v>2.9190391824590895E-2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6.7784511723503766E-3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259" s="5" cm="1">
        <f t="array" ref="O259">MIN(IF((OutputTable[GroupByKey]=OutputTable[[#This Row],[GroupByKey]]),(OutputTable[GroupByKey]=OutputTable[[#This Row],[GroupByKey]])*OutputTable[RecordedValue]))</f>
        <v>1.4048189417398899E-2</v>
      </c>
      <c r="P259" s="5" cm="1">
        <f t="array" ref="P259">MAX(IF((OutputTable[GroupByKey]=OutputTable[[#This Row],[GroupByKey]]),(OutputTable[GroupByKey]=OutputTable[[#This Row],[GroupByKey]])*OutputTable[RecordedValue]))</f>
        <v>4.5875370133509598E-2</v>
      </c>
    </row>
    <row r="260" spans="1:16" x14ac:dyDescent="0.35">
      <c r="A260" t="s">
        <v>68</v>
      </c>
      <c r="B260" t="s">
        <v>70</v>
      </c>
      <c r="C260">
        <v>11</v>
      </c>
      <c r="D260" t="s">
        <v>127</v>
      </c>
      <c r="E260" t="s">
        <v>120</v>
      </c>
      <c r="F260" t="s">
        <v>102</v>
      </c>
      <c r="G260">
        <v>30</v>
      </c>
      <c r="H260">
        <v>0</v>
      </c>
      <c r="I2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40</v>
      </c>
      <c r="K260" s="5" cm="1">
        <f t="array" ref="K260">IFERROR(AVERAGE(IF((OutputTable[GroupByKey]=OutputTable[[#This Row],[GroupByKey]]),(OutputTable[GroupByKey]=OutputTable[[#This Row],[GroupByKey]])*OutputTable[RecordedValue])),0)</f>
        <v>40.625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9.0940597687129312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260" s="5" cm="1">
        <f t="array" ref="O260">MIN(IF((OutputTable[GroupByKey]=OutputTable[[#This Row],[GroupByKey]]),(OutputTable[GroupByKey]=OutputTable[[#This Row],[GroupByKey]])*OutputTable[RecordedValue]))</f>
        <v>20</v>
      </c>
      <c r="P260" s="5" cm="1">
        <f t="array" ref="P260">MAX(IF((OutputTable[GroupByKey]=OutputTable[[#This Row],[GroupByKey]]),(OutputTable[GroupByKey]=OutputTable[[#This Row],[GroupByKey]])*OutputTable[RecordedValue]))</f>
        <v>60</v>
      </c>
    </row>
    <row r="261" spans="1:16" x14ac:dyDescent="0.35">
      <c r="A261" t="s">
        <v>68</v>
      </c>
      <c r="B261" t="s">
        <v>70</v>
      </c>
      <c r="C261">
        <v>11</v>
      </c>
      <c r="D261" t="s">
        <v>128</v>
      </c>
      <c r="E261" t="s">
        <v>122</v>
      </c>
      <c r="F261" t="s">
        <v>102</v>
      </c>
      <c r="G261">
        <v>8.1250065070894398E-2</v>
      </c>
      <c r="H261">
        <v>0</v>
      </c>
      <c r="I2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40</v>
      </c>
      <c r="K261" s="5" cm="1">
        <f t="array" ref="K261">IFERROR(AVERAGE(IF((OutputTable[GroupByKey]=OutputTable[[#This Row],[GroupByKey]]),(OutputTable[GroupByKey]=OutputTable[[#This Row],[GroupByKey]])*OutputTable[RecordedValue])),0)</f>
        <v>0.12883579602073331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3.923026202957465E-2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261" s="5" cm="1">
        <f t="array" ref="O261">MIN(IF((OutputTable[GroupByKey]=OutputTable[[#This Row],[GroupByKey]]),(OutputTable[GroupByKey]=OutputTable[[#This Row],[GroupByKey]])*OutputTable[RecordedValue]))</f>
        <v>5.37537032568541E-2</v>
      </c>
      <c r="P261" s="5" cm="1">
        <f t="array" ref="P261">MAX(IF((OutputTable[GroupByKey]=OutputTable[[#This Row],[GroupByKey]]),(OutputTable[GroupByKey]=OutputTable[[#This Row],[GroupByKey]])*OutputTable[RecordedValue]))</f>
        <v>0.25294900578934798</v>
      </c>
    </row>
    <row r="262" spans="1:16" x14ac:dyDescent="0.35">
      <c r="A262" t="s">
        <v>68</v>
      </c>
      <c r="B262" t="s">
        <v>70</v>
      </c>
      <c r="C262">
        <v>11</v>
      </c>
      <c r="D262" t="s">
        <v>129</v>
      </c>
      <c r="E262" t="s">
        <v>118</v>
      </c>
      <c r="F262" t="s">
        <v>130</v>
      </c>
      <c r="G262">
        <v>234</v>
      </c>
      <c r="H262">
        <v>0</v>
      </c>
      <c r="I262" s="5" t="str">
        <f>OutputTable[[#This Row],[ProjectName]]&amp;OutputTable[[#This Row],[Name]]&amp;OutputTable[[#This Row],[Type]]&amp;OutputTable[[#This Row],[Source]]</f>
        <v>Drone ProjectSystem.NumberOutNumber OutSystem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40</v>
      </c>
      <c r="K262" s="5" cm="1">
        <f t="array" ref="K262">IFERROR(AVERAGE(IF((OutputTable[GroupByKey]=OutputTable[[#This Row],[GroupByKey]]),(OutputTable[GroupByKey]=OutputTable[[#This Row],[GroupByKey]])*OutputTable[RecordedValue])),0)</f>
        <v>246.15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35.193640159726442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262" s="5" cm="1">
        <f t="array" ref="O262">MIN(IF((OutputTable[GroupByKey]=OutputTable[[#This Row],[GroupByKey]]),(OutputTable[GroupByKey]=OutputTable[[#This Row],[GroupByKey]])*OutputTable[RecordedValue]))</f>
        <v>148</v>
      </c>
      <c r="P262" s="5" cm="1">
        <f t="array" ref="P262">MAX(IF((OutputTable[GroupByKey]=OutputTable[[#This Row],[GroupByKey]]),(OutputTable[GroupByKey]=OutputTable[[#This Row],[GroupByKey]])*OutputTable[RecordedValue]))</f>
        <v>289</v>
      </c>
    </row>
    <row r="263" spans="1:16" x14ac:dyDescent="0.35">
      <c r="A263" t="s">
        <v>68</v>
      </c>
      <c r="B263" t="s">
        <v>70</v>
      </c>
      <c r="C263">
        <v>11</v>
      </c>
      <c r="D263" t="s">
        <v>131</v>
      </c>
      <c r="E263" t="s">
        <v>120</v>
      </c>
      <c r="F263" t="s">
        <v>102</v>
      </c>
      <c r="G263">
        <v>0</v>
      </c>
      <c r="H263">
        <v>0</v>
      </c>
      <c r="I2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40</v>
      </c>
      <c r="K263" s="5" cm="1">
        <f t="array" ref="K263">IFERROR(AVERAGE(IF((OutputTable[GroupByKey]=OutputTable[[#This Row],[GroupByKey]]),(OutputTable[GroupByKey]=OutputTable[[#This Row],[GroupByKey]])*OutputTable[RecordedValue])),0)</f>
        <v>0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0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" s="5" cm="1">
        <f t="array" ref="O263">MIN(IF((OutputTable[GroupByKey]=OutputTable[[#This Row],[GroupByKey]]),(OutputTable[GroupByKey]=OutputTable[[#This Row],[GroupByKey]])*OutputTable[RecordedValue]))</f>
        <v>0</v>
      </c>
      <c r="P263" s="5" cm="1">
        <f t="array" ref="P263">MAX(IF((OutputTable[GroupByKey]=OutputTable[[#This Row],[GroupByKey]]),(OutputTable[GroupByKey]=OutputTable[[#This Row],[GroupByKey]])*OutputTable[RecordedValue]))</f>
        <v>0</v>
      </c>
    </row>
    <row r="264" spans="1:16" x14ac:dyDescent="0.35">
      <c r="A264" t="s">
        <v>68</v>
      </c>
      <c r="B264" t="s">
        <v>70</v>
      </c>
      <c r="C264">
        <v>11</v>
      </c>
      <c r="D264" t="s">
        <v>132</v>
      </c>
      <c r="E264" t="s">
        <v>122</v>
      </c>
      <c r="F264" t="s">
        <v>102</v>
      </c>
      <c r="G264">
        <v>0</v>
      </c>
      <c r="H264">
        <v>0</v>
      </c>
      <c r="I2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40</v>
      </c>
      <c r="K264" s="5" cm="1">
        <f t="array" ref="K264">IFERROR(AVERAGE(IF((OutputTable[GroupByKey]=OutputTable[[#This Row],[GroupByKey]]),(OutputTable[GroupByKey]=OutputTable[[#This Row],[GroupByKey]])*OutputTable[RecordedValue])),0)</f>
        <v>0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0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" s="5" cm="1">
        <f t="array" ref="O264">MIN(IF((OutputTable[GroupByKey]=OutputTable[[#This Row],[GroupByKey]]),(OutputTable[GroupByKey]=OutputTable[[#This Row],[GroupByKey]])*OutputTable[RecordedValue]))</f>
        <v>0</v>
      </c>
      <c r="P264" s="5" cm="1">
        <f t="array" ref="P264">MAX(IF((OutputTable[GroupByKey]=OutputTable[[#This Row],[GroupByKey]]),(OutputTable[GroupByKey]=OutputTable[[#This Row],[GroupByKey]])*OutputTable[RecordedValue]))</f>
        <v>0</v>
      </c>
    </row>
    <row r="265" spans="1:16" x14ac:dyDescent="0.35">
      <c r="A265" t="s">
        <v>68</v>
      </c>
      <c r="B265" t="s">
        <v>70</v>
      </c>
      <c r="C265">
        <v>11</v>
      </c>
      <c r="D265" t="s">
        <v>133</v>
      </c>
      <c r="E265" t="s">
        <v>120</v>
      </c>
      <c r="F265" t="s">
        <v>102</v>
      </c>
      <c r="G265">
        <v>0</v>
      </c>
      <c r="H265">
        <v>0</v>
      </c>
      <c r="I2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40</v>
      </c>
      <c r="K265" s="5" cm="1">
        <f t="array" ref="K265">IFERROR(AVERAGE(IF((OutputTable[GroupByKey]=OutputTable[[#This Row],[GroupByKey]]),(OutputTable[GroupByKey]=OutputTable[[#This Row],[GroupByKey]])*OutputTable[RecordedValue])),0)</f>
        <v>0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0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" s="5" cm="1">
        <f t="array" ref="O265">MIN(IF((OutputTable[GroupByKey]=OutputTable[[#This Row],[GroupByKey]]),(OutputTable[GroupByKey]=OutputTable[[#This Row],[GroupByKey]])*OutputTable[RecordedValue]))</f>
        <v>0</v>
      </c>
      <c r="P265" s="5" cm="1">
        <f t="array" ref="P265">MAX(IF((OutputTable[GroupByKey]=OutputTable[[#This Row],[GroupByKey]]),(OutputTable[GroupByKey]=OutputTable[[#This Row],[GroupByKey]])*OutputTable[RecordedValue]))</f>
        <v>0</v>
      </c>
    </row>
    <row r="266" spans="1:16" x14ac:dyDescent="0.35">
      <c r="A266" t="s">
        <v>68</v>
      </c>
      <c r="B266" t="s">
        <v>70</v>
      </c>
      <c r="C266">
        <v>11</v>
      </c>
      <c r="D266" t="s">
        <v>134</v>
      </c>
      <c r="E266" t="s">
        <v>122</v>
      </c>
      <c r="F266" t="s">
        <v>102</v>
      </c>
      <c r="G266">
        <v>0</v>
      </c>
      <c r="H266">
        <v>0</v>
      </c>
      <c r="I2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40</v>
      </c>
      <c r="K266" s="5" cm="1">
        <f t="array" ref="K266">IFERROR(AVERAGE(IF((OutputTable[GroupByKey]=OutputTable[[#This Row],[GroupByKey]]),(OutputTable[GroupByKey]=OutputTable[[#This Row],[GroupByKey]])*OutputTable[RecordedValue])),0)</f>
        <v>0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 cm="1">
        <f t="array" ref="O266">MIN(IF((OutputTable[GroupByKey]=OutputTable[[#This Row],[GroupByKey]]),(OutputTable[GroupByKey]=OutputTable[[#This Row],[GroupByKey]])*OutputTable[RecordedValue]))</f>
        <v>0</v>
      </c>
      <c r="P266" s="5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35">
      <c r="A267" t="s">
        <v>68</v>
      </c>
      <c r="B267" t="s">
        <v>70</v>
      </c>
      <c r="C267">
        <v>11</v>
      </c>
      <c r="D267" t="s">
        <v>135</v>
      </c>
      <c r="E267" t="s">
        <v>120</v>
      </c>
      <c r="F267" t="s">
        <v>102</v>
      </c>
      <c r="G267">
        <v>0</v>
      </c>
      <c r="H267">
        <v>0</v>
      </c>
      <c r="I2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40</v>
      </c>
      <c r="K267" s="5" cm="1">
        <f t="array" ref="K267">IFERROR(AVERAGE(IF((OutputTable[GroupByKey]=OutputTable[[#This Row],[GroupByKey]]),(OutputTable[GroupByKey]=OutputTable[[#This Row],[GroupByKey]])*OutputTable[RecordedValue])),0)</f>
        <v>0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0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7" s="5" cm="1">
        <f t="array" ref="O267">MIN(IF((OutputTable[GroupByKey]=OutputTable[[#This Row],[GroupByKey]]),(OutputTable[GroupByKey]=OutputTable[[#This Row],[GroupByKey]])*OutputTable[RecordedValue]))</f>
        <v>0</v>
      </c>
      <c r="P267" s="5" cm="1">
        <f t="array" ref="P267">MAX(IF((OutputTable[GroupByKey]=OutputTable[[#This Row],[GroupByKey]]),(OutputTable[GroupByKey]=OutputTable[[#This Row],[GroupByKey]])*OutputTable[RecordedValue]))</f>
        <v>0</v>
      </c>
    </row>
    <row r="268" spans="1:16" x14ac:dyDescent="0.35">
      <c r="A268" t="s">
        <v>68</v>
      </c>
      <c r="B268" t="s">
        <v>70</v>
      </c>
      <c r="C268">
        <v>11</v>
      </c>
      <c r="D268" t="s">
        <v>136</v>
      </c>
      <c r="E268" t="s">
        <v>122</v>
      </c>
      <c r="F268" t="s">
        <v>102</v>
      </c>
      <c r="G268">
        <v>0</v>
      </c>
      <c r="H268">
        <v>0</v>
      </c>
      <c r="I2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40</v>
      </c>
      <c r="K268" s="5" cm="1">
        <f t="array" ref="K268">IFERROR(AVERAGE(IF((OutputTable[GroupByKey]=OutputTable[[#This Row],[GroupByKey]]),(OutputTable[GroupByKey]=OutputTable[[#This Row],[GroupByKey]])*OutputTable[RecordedValue])),0)</f>
        <v>0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0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8" s="5" cm="1">
        <f t="array" ref="O268">MIN(IF((OutputTable[GroupByKey]=OutputTable[[#This Row],[GroupByKey]]),(OutputTable[GroupByKey]=OutputTable[[#This Row],[GroupByKey]])*OutputTable[RecordedValue]))</f>
        <v>0</v>
      </c>
      <c r="P268" s="5" cm="1">
        <f t="array" ref="P268">MAX(IF((OutputTable[GroupByKey]=OutputTable[[#This Row],[GroupByKey]]),(OutputTable[GroupByKey]=OutputTable[[#This Row],[GroupByKey]])*OutputTable[RecordedValue]))</f>
        <v>0</v>
      </c>
    </row>
    <row r="269" spans="1:16" x14ac:dyDescent="0.35">
      <c r="A269" t="s">
        <v>68</v>
      </c>
      <c r="B269" t="s">
        <v>70</v>
      </c>
      <c r="C269">
        <v>11</v>
      </c>
      <c r="D269" t="s">
        <v>137</v>
      </c>
      <c r="E269" t="s">
        <v>120</v>
      </c>
      <c r="F269" t="s">
        <v>102</v>
      </c>
      <c r="G269">
        <v>0</v>
      </c>
      <c r="H269">
        <v>0</v>
      </c>
      <c r="I2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40</v>
      </c>
      <c r="K269" s="5" cm="1">
        <f t="array" ref="K269">IFERROR(AVERAGE(IF((OutputTable[GroupByKey]=OutputTable[[#This Row],[GroupByKey]]),(OutputTable[GroupByKey]=OutputTable[[#This Row],[GroupByKey]])*OutputTable[RecordedValue])),0)</f>
        <v>0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0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s="5" cm="1">
        <f t="array" ref="O269">MIN(IF((OutputTable[GroupByKey]=OutputTable[[#This Row],[GroupByKey]]),(OutputTable[GroupByKey]=OutputTable[[#This Row],[GroupByKey]])*OutputTable[RecordedValue]))</f>
        <v>0</v>
      </c>
      <c r="P269" s="5" cm="1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35">
      <c r="A270" t="s">
        <v>68</v>
      </c>
      <c r="B270" t="s">
        <v>70</v>
      </c>
      <c r="C270">
        <v>11</v>
      </c>
      <c r="D270" t="s">
        <v>138</v>
      </c>
      <c r="E270" t="s">
        <v>122</v>
      </c>
      <c r="F270" t="s">
        <v>102</v>
      </c>
      <c r="G270">
        <v>0</v>
      </c>
      <c r="H270">
        <v>0</v>
      </c>
      <c r="I2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40</v>
      </c>
      <c r="K270" s="5" cm="1">
        <f t="array" ref="K270">IFERROR(AVERAGE(IF((OutputTable[GroupByKey]=OutputTable[[#This Row],[GroupByKey]]),(OutputTable[GroupByKey]=OutputTable[[#This Row],[GroupByKey]])*OutputTable[RecordedValue])),0)</f>
        <v>0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0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0" s="5" cm="1">
        <f t="array" ref="O270">MIN(IF((OutputTable[GroupByKey]=OutputTable[[#This Row],[GroupByKey]]),(OutputTable[GroupByKey]=OutputTable[[#This Row],[GroupByKey]])*OutputTable[RecordedValue]))</f>
        <v>0</v>
      </c>
      <c r="P270" s="5" cm="1">
        <f t="array" ref="P270">MAX(IF((OutputTable[GroupByKey]=OutputTable[[#This Row],[GroupByKey]]),(OutputTable[GroupByKey]=OutputTable[[#This Row],[GroupByKey]])*OutputTable[RecordedValue]))</f>
        <v>0</v>
      </c>
    </row>
    <row r="271" spans="1:16" x14ac:dyDescent="0.35">
      <c r="A271" t="s">
        <v>68</v>
      </c>
      <c r="B271" t="s">
        <v>70</v>
      </c>
      <c r="C271">
        <v>11</v>
      </c>
      <c r="D271" t="s">
        <v>139</v>
      </c>
      <c r="E271" t="s">
        <v>120</v>
      </c>
      <c r="F271" t="s">
        <v>102</v>
      </c>
      <c r="G271">
        <v>132</v>
      </c>
      <c r="H271">
        <v>0</v>
      </c>
      <c r="I2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40</v>
      </c>
      <c r="K271" s="5" cm="1">
        <f t="array" ref="K271">IFERROR(AVERAGE(IF((OutputTable[GroupByKey]=OutputTable[[#This Row],[GroupByKey]]),(OutputTable[GroupByKey]=OutputTable[[#This Row],[GroupByKey]])*OutputTable[RecordedValue])),0)</f>
        <v>166.8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42.803786077449971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271" s="5" cm="1">
        <f t="array" ref="O271">MIN(IF((OutputTable[GroupByKey]=OutputTable[[#This Row],[GroupByKey]]),(OutputTable[GroupByKey]=OutputTable[[#This Row],[GroupByKey]])*OutputTable[RecordedValue]))</f>
        <v>58</v>
      </c>
      <c r="P271" s="5" cm="1">
        <f t="array" ref="P271">MAX(IF((OutputTable[GroupByKey]=OutputTable[[#This Row],[GroupByKey]]),(OutputTable[GroupByKey]=OutputTable[[#This Row],[GroupByKey]])*OutputTable[RecordedValue]))</f>
        <v>284</v>
      </c>
    </row>
    <row r="272" spans="1:16" x14ac:dyDescent="0.35">
      <c r="A272" t="s">
        <v>68</v>
      </c>
      <c r="B272" t="s">
        <v>70</v>
      </c>
      <c r="C272">
        <v>11</v>
      </c>
      <c r="D272" t="s">
        <v>140</v>
      </c>
      <c r="E272" t="s">
        <v>122</v>
      </c>
      <c r="F272" t="s">
        <v>102</v>
      </c>
      <c r="G272">
        <v>6.0153221260226403E-2</v>
      </c>
      <c r="H272">
        <v>0</v>
      </c>
      <c r="I2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40</v>
      </c>
      <c r="K272" s="5" cm="1">
        <f t="array" ref="K272">IFERROR(AVERAGE(IF((OutputTable[GroupByKey]=OutputTable[[#This Row],[GroupByKey]]),(OutputTable[GroupByKey]=OutputTable[[#This Row],[GroupByKey]])*OutputTable[RecordedValue])),0)</f>
        <v>7.1466534765718931E-2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1.877615258182818E-2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272" s="5" cm="1">
        <f t="array" ref="O272">MIN(IF((OutputTable[GroupByKey]=OutputTable[[#This Row],[GroupByKey]]),(OutputTable[GroupByKey]=OutputTable[[#This Row],[GroupByKey]])*OutputTable[RecordedValue]))</f>
        <v>2.8772178353729399E-2</v>
      </c>
      <c r="P272" s="5" cm="1">
        <f t="array" ref="P272">MAX(IF((OutputTable[GroupByKey]=OutputTable[[#This Row],[GroupByKey]]),(OutputTable[GroupByKey]=OutputTable[[#This Row],[GroupByKey]])*OutputTable[RecordedValue]))</f>
        <v>0.12414195729513899</v>
      </c>
    </row>
    <row r="273" spans="1:16" x14ac:dyDescent="0.35">
      <c r="A273" t="s">
        <v>68</v>
      </c>
      <c r="B273" t="s">
        <v>70</v>
      </c>
      <c r="C273">
        <v>11</v>
      </c>
      <c r="D273" t="s">
        <v>141</v>
      </c>
      <c r="E273" t="s">
        <v>120</v>
      </c>
      <c r="F273" t="s">
        <v>102</v>
      </c>
      <c r="G273">
        <v>218</v>
      </c>
      <c r="H273">
        <v>0</v>
      </c>
      <c r="I2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40</v>
      </c>
      <c r="K273" s="5" cm="1">
        <f t="array" ref="K273">IFERROR(AVERAGE(IF((OutputTable[GroupByKey]=OutputTable[[#This Row],[GroupByKey]]),(OutputTable[GroupByKey]=OutputTable[[#This Row],[GroupByKey]])*OutputTable[RecordedValue])),0)</f>
        <v>287.89999999999998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61.633241114324115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273" s="5" cm="1">
        <f t="array" ref="O273">MIN(IF((OutputTable[GroupByKey]=OutputTable[[#This Row],[GroupByKey]]),(OutputTable[GroupByKey]=OutputTable[[#This Row],[GroupByKey]])*OutputTable[RecordedValue]))</f>
        <v>136</v>
      </c>
      <c r="P273" s="5" cm="1">
        <f t="array" ref="P273">MAX(IF((OutputTable[GroupByKey]=OutputTable[[#This Row],[GroupByKey]]),(OutputTable[GroupByKey]=OutputTable[[#This Row],[GroupByKey]])*OutputTable[RecordedValue]))</f>
        <v>432</v>
      </c>
    </row>
    <row r="274" spans="1:16" x14ac:dyDescent="0.35">
      <c r="A274" t="s">
        <v>68</v>
      </c>
      <c r="B274" t="s">
        <v>70</v>
      </c>
      <c r="C274">
        <v>11</v>
      </c>
      <c r="D274" t="s">
        <v>142</v>
      </c>
      <c r="E274" t="s">
        <v>122</v>
      </c>
      <c r="F274" t="s">
        <v>102</v>
      </c>
      <c r="G274">
        <v>2.0142817237088498E-2</v>
      </c>
      <c r="H274">
        <v>0</v>
      </c>
      <c r="I2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40</v>
      </c>
      <c r="K274" s="5" cm="1">
        <f t="array" ref="K274">IFERROR(AVERAGE(IF((OutputTable[GroupByKey]=OutputTable[[#This Row],[GroupByKey]]),(OutputTable[GroupByKey]=OutputTable[[#This Row],[GroupByKey]])*OutputTable[RecordedValue])),0)</f>
        <v>2.7893041556859417E-2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5.8163740550683058E-3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274" s="5" cm="1">
        <f t="array" ref="O274">MIN(IF((OutputTable[GroupByKey]=OutputTable[[#This Row],[GroupByKey]]),(OutputTable[GroupByKey]=OutputTable[[#This Row],[GroupByKey]])*OutputTable[RecordedValue]))</f>
        <v>1.44717077644446E-2</v>
      </c>
      <c r="P274" s="5" cm="1">
        <f t="array" ref="P274">MAX(IF((OutputTable[GroupByKey]=OutputTable[[#This Row],[GroupByKey]]),(OutputTable[GroupByKey]=OutputTable[[#This Row],[GroupByKey]])*OutputTable[RecordedValue]))</f>
        <v>3.8945432682821003E-2</v>
      </c>
    </row>
    <row r="275" spans="1:16" x14ac:dyDescent="0.35">
      <c r="A275" t="s">
        <v>68</v>
      </c>
      <c r="B275" t="s">
        <v>70</v>
      </c>
      <c r="C275">
        <v>11</v>
      </c>
      <c r="D275" t="s">
        <v>143</v>
      </c>
      <c r="E275" t="s">
        <v>120</v>
      </c>
      <c r="F275" t="s">
        <v>102</v>
      </c>
      <c r="G275">
        <v>134</v>
      </c>
      <c r="H275">
        <v>0</v>
      </c>
      <c r="I2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40</v>
      </c>
      <c r="K275" s="5" cm="1">
        <f t="array" ref="K275">IFERROR(AVERAGE(IF((OutputTable[GroupByKey]=OutputTable[[#This Row],[GroupByKey]]),(OutputTable[GroupByKey]=OutputTable[[#This Row],[GroupByKey]])*OutputTable[RecordedValue])),0)</f>
        <v>179.07499999999999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37.677026598888226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275" s="5" cm="1">
        <f t="array" ref="O275">MIN(IF((OutputTable[GroupByKey]=OutputTable[[#This Row],[GroupByKey]]),(OutputTable[GroupByKey]=OutputTable[[#This Row],[GroupByKey]])*OutputTable[RecordedValue]))</f>
        <v>96</v>
      </c>
      <c r="P275" s="5" cm="1">
        <f t="array" ref="P275">MAX(IF((OutputTable[GroupByKey]=OutputTable[[#This Row],[GroupByKey]]),(OutputTable[GroupByKey]=OutputTable[[#This Row],[GroupByKey]])*OutputTable[RecordedValue]))</f>
        <v>256</v>
      </c>
    </row>
    <row r="276" spans="1:16" x14ac:dyDescent="0.35">
      <c r="A276" t="s">
        <v>68</v>
      </c>
      <c r="B276" t="s">
        <v>70</v>
      </c>
      <c r="C276">
        <v>11</v>
      </c>
      <c r="D276" t="s">
        <v>144</v>
      </c>
      <c r="E276" t="s">
        <v>122</v>
      </c>
      <c r="F276" t="s">
        <v>102</v>
      </c>
      <c r="G276">
        <v>5.7185304504668501E-2</v>
      </c>
      <c r="H276">
        <v>0</v>
      </c>
      <c r="I2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40</v>
      </c>
      <c r="K276" s="5" cm="1">
        <f t="array" ref="K276">IFERROR(AVERAGE(IF((OutputTable[GroupByKey]=OutputTable[[#This Row],[GroupByKey]]),(OutputTable[GroupByKey]=OutputTable[[#This Row],[GroupByKey]])*OutputTable[RecordedValue])),0)</f>
        <v>7.6842915815432761E-2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1.6318267374116645E-2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276" s="5" cm="1">
        <f t="array" ref="O276">MIN(IF((OutputTable[GroupByKey]=OutputTable[[#This Row],[GroupByKey]]),(OutputTable[GroupByKey]=OutputTable[[#This Row],[GroupByKey]])*OutputTable[RecordedValue]))</f>
        <v>4.1598739885881399E-2</v>
      </c>
      <c r="P276" s="5" cm="1">
        <f t="array" ref="P276">MAX(IF((OutputTable[GroupByKey]=OutputTable[[#This Row],[GroupByKey]]),(OutputTable[GroupByKey]=OutputTable[[#This Row],[GroupByKey]])*OutputTable[RecordedValue]))</f>
        <v>0.109326341521763</v>
      </c>
    </row>
    <row r="277" spans="1:16" x14ac:dyDescent="0.35">
      <c r="A277" t="s">
        <v>68</v>
      </c>
      <c r="B277" t="s">
        <v>70</v>
      </c>
      <c r="C277">
        <v>12</v>
      </c>
      <c r="D277" t="s">
        <v>115</v>
      </c>
      <c r="E277" t="s">
        <v>116</v>
      </c>
      <c r="F277" t="s">
        <v>81</v>
      </c>
      <c r="G277">
        <v>330</v>
      </c>
      <c r="H277">
        <v>0</v>
      </c>
      <c r="I277" s="5" t="str">
        <f>OutputTable[[#This Row],[ProjectName]]&amp;OutputTable[[#This Row],[Name]]&amp;OutputTable[[#This Row],[Type]]&amp;OutputTable[[#This Row],[Source]]</f>
        <v>Drone ProjectDrone.NumberInNumber InEntity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40</v>
      </c>
      <c r="K277" s="5" cm="1">
        <f t="array" ref="K277">IFERROR(AVERAGE(IF((OutputTable[GroupByKey]=OutputTable[[#This Row],[GroupByKey]]),(OutputTable[GroupByKey]=OutputTable[[#This Row],[GroupByKey]])*OutputTable[RecordedValue])),0)</f>
        <v>279.7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60.175043809173047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277" s="5" cm="1">
        <f t="array" ref="O277">MIN(IF((OutputTable[GroupByKey]=OutputTable[[#This Row],[GroupByKey]]),(OutputTable[GroupByKey]=OutputTable[[#This Row],[GroupByKey]])*OutputTable[RecordedValue]))</f>
        <v>124</v>
      </c>
      <c r="P277" s="5" cm="1">
        <f t="array" ref="P277">MAX(IF((OutputTable[GroupByKey]=OutputTable[[#This Row],[GroupByKey]]),(OutputTable[GroupByKey]=OutputTable[[#This Row],[GroupByKey]])*OutputTable[RecordedValue]))</f>
        <v>422</v>
      </c>
    </row>
    <row r="278" spans="1:16" x14ac:dyDescent="0.35">
      <c r="A278" t="s">
        <v>68</v>
      </c>
      <c r="B278" t="s">
        <v>70</v>
      </c>
      <c r="C278">
        <v>12</v>
      </c>
      <c r="D278" t="s">
        <v>117</v>
      </c>
      <c r="E278" t="s">
        <v>118</v>
      </c>
      <c r="F278" t="s">
        <v>81</v>
      </c>
      <c r="G278">
        <v>253</v>
      </c>
      <c r="H278">
        <v>0</v>
      </c>
      <c r="I278" s="5" t="str">
        <f>OutputTable[[#This Row],[ProjectName]]&amp;OutputTable[[#This Row],[Name]]&amp;OutputTable[[#This Row],[Type]]&amp;OutputTable[[#This Row],[Source]]</f>
        <v>Drone ProjectDrone.NumberOutNumber OutEntity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40</v>
      </c>
      <c r="K278" s="5" cm="1">
        <f t="array" ref="K278">IFERROR(AVERAGE(IF((OutputTable[GroupByKey]=OutputTable[[#This Row],[GroupByKey]]),(OutputTable[GroupByKey]=OutputTable[[#This Row],[GroupByKey]])*OutputTable[RecordedValue])),0)</f>
        <v>250.25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35.973458877202006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278" s="5" cm="1">
        <f t="array" ref="O278">MIN(IF((OutputTable[GroupByKey]=OutputTable[[#This Row],[GroupByKey]]),(OutputTable[GroupByKey]=OutputTable[[#This Row],[GroupByKey]])*OutputTable[RecordedValue]))</f>
        <v>150</v>
      </c>
      <c r="P278" s="5" cm="1">
        <f t="array" ref="P278">MAX(IF((OutputTable[GroupByKey]=OutputTable[[#This Row],[GroupByKey]]),(OutputTable[GroupByKey]=OutputTable[[#This Row],[GroupByKey]])*OutputTable[RecordedValue]))</f>
        <v>295</v>
      </c>
    </row>
    <row r="279" spans="1:16" x14ac:dyDescent="0.35">
      <c r="A279" t="s">
        <v>68</v>
      </c>
      <c r="B279" t="s">
        <v>70</v>
      </c>
      <c r="C279">
        <v>12</v>
      </c>
      <c r="D279" t="s">
        <v>119</v>
      </c>
      <c r="E279" t="s">
        <v>120</v>
      </c>
      <c r="F279" t="s">
        <v>102</v>
      </c>
      <c r="G279">
        <v>207</v>
      </c>
      <c r="H279">
        <v>0</v>
      </c>
      <c r="I2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40</v>
      </c>
      <c r="K279" s="5" cm="1">
        <f t="array" ref="K279">IFERROR(AVERAGE(IF((OutputTable[GroupByKey]=OutputTable[[#This Row],[GroupByKey]]),(OutputTable[GroupByKey]=OutputTable[[#This Row],[GroupByKey]])*OutputTable[RecordedValue])),0)</f>
        <v>209.95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32.757813708707069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279" s="5" cm="1">
        <f t="array" ref="O279">MIN(IF((OutputTable[GroupByKey]=OutputTable[[#This Row],[GroupByKey]]),(OutputTable[GroupByKey]=OutputTable[[#This Row],[GroupByKey]])*OutputTable[RecordedValue]))</f>
        <v>123</v>
      </c>
      <c r="P279" s="5" cm="1">
        <f t="array" ref="P279">MAX(IF((OutputTable[GroupByKey]=OutputTable[[#This Row],[GroupByKey]]),(OutputTable[GroupByKey]=OutputTable[[#This Row],[GroupByKey]])*OutputTable[RecordedValue]))</f>
        <v>264</v>
      </c>
    </row>
    <row r="280" spans="1:16" x14ac:dyDescent="0.35">
      <c r="A280" t="s">
        <v>68</v>
      </c>
      <c r="B280" t="s">
        <v>70</v>
      </c>
      <c r="C280">
        <v>12</v>
      </c>
      <c r="D280" t="s">
        <v>121</v>
      </c>
      <c r="E280" t="s">
        <v>122</v>
      </c>
      <c r="F280" t="s">
        <v>102</v>
      </c>
      <c r="G280">
        <v>0.790292081710956</v>
      </c>
      <c r="H280">
        <v>0</v>
      </c>
      <c r="I2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40</v>
      </c>
      <c r="K280" s="5" cm="1">
        <f t="array" ref="K280">IFERROR(AVERAGE(IF((OutputTable[GroupByKey]=OutputTable[[#This Row],[GroupByKey]]),(OutputTable[GroupByKey]=OutputTable[[#This Row],[GroupByKey]])*OutputTable[RecordedValue])),0)</f>
        <v>0.83772529254372086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0.13090241215221513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280" s="5" cm="1">
        <f t="array" ref="O280">MIN(IF((OutputTable[GroupByKey]=OutputTable[[#This Row],[GroupByKey]]),(OutputTable[GroupByKey]=OutputTable[[#This Row],[GroupByKey]])*OutputTable[RecordedValue]))</f>
        <v>0.460239554527484</v>
      </c>
      <c r="P280" s="5" cm="1">
        <f t="array" ref="P280">MAX(IF((OutputTable[GroupByKey]=OutputTable[[#This Row],[GroupByKey]]),(OutputTable[GroupByKey]=OutputTable[[#This Row],[GroupByKey]])*OutputTable[RecordedValue]))</f>
        <v>1</v>
      </c>
    </row>
    <row r="281" spans="1:16" x14ac:dyDescent="0.35">
      <c r="A281" t="s">
        <v>68</v>
      </c>
      <c r="B281" t="s">
        <v>70</v>
      </c>
      <c r="C281">
        <v>12</v>
      </c>
      <c r="D281" t="s">
        <v>123</v>
      </c>
      <c r="E281" t="s">
        <v>120</v>
      </c>
      <c r="F281" t="s">
        <v>102</v>
      </c>
      <c r="G281">
        <v>146</v>
      </c>
      <c r="H281">
        <v>0</v>
      </c>
      <c r="I2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40</v>
      </c>
      <c r="K281" s="5" cm="1">
        <f t="array" ref="K281">IFERROR(AVERAGE(IF((OutputTable[GroupByKey]=OutputTable[[#This Row],[GroupByKey]]),(OutputTable[GroupByKey]=OutputTable[[#This Row],[GroupByKey]])*OutputTable[RecordedValue])),0)</f>
        <v>138.82499999999999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19.237899960021505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281" s="5" cm="1">
        <f t="array" ref="O281">MIN(IF((OutputTable[GroupByKey]=OutputTable[[#This Row],[GroupByKey]]),(OutputTable[GroupByKey]=OutputTable[[#This Row],[GroupByKey]])*OutputTable[RecordedValue]))</f>
        <v>83</v>
      </c>
      <c r="P281" s="5" cm="1">
        <f t="array" ref="P281">MAX(IF((OutputTable[GroupByKey]=OutputTable[[#This Row],[GroupByKey]]),(OutputTable[GroupByKey]=OutputTable[[#This Row],[GroupByKey]])*OutputTable[RecordedValue]))</f>
        <v>161</v>
      </c>
    </row>
    <row r="282" spans="1:16" x14ac:dyDescent="0.35">
      <c r="A282" t="s">
        <v>68</v>
      </c>
      <c r="B282" t="s">
        <v>70</v>
      </c>
      <c r="C282">
        <v>12</v>
      </c>
      <c r="D282" t="s">
        <v>124</v>
      </c>
      <c r="E282" t="s">
        <v>122</v>
      </c>
      <c r="F282" t="s">
        <v>102</v>
      </c>
      <c r="G282">
        <v>0.91190545748933205</v>
      </c>
      <c r="H282">
        <v>0</v>
      </c>
      <c r="I2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40</v>
      </c>
      <c r="K282" s="5" cm="1">
        <f t="array" ref="K282">IFERROR(AVERAGE(IF((OutputTable[GroupByKey]=OutputTable[[#This Row],[GroupByKey]]),(OutputTable[GroupByKey]=OutputTable[[#This Row],[GroupByKey]])*OutputTable[RecordedValue])),0)</f>
        <v>0.85638733125801425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0.11893184571914565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282" s="5" cm="1">
        <f t="array" ref="O282">MIN(IF((OutputTable[GroupByKey]=OutputTable[[#This Row],[GroupByKey]]),(OutputTable[GroupByKey]=OutputTable[[#This Row],[GroupByKey]])*OutputTable[RecordedValue]))</f>
        <v>0.51093143286290499</v>
      </c>
      <c r="P282" s="5" cm="1">
        <f t="array" ref="P282">MAX(IF((OutputTable[GroupByKey]=OutputTable[[#This Row],[GroupByKey]]),(OutputTable[GroupByKey]=OutputTable[[#This Row],[GroupByKey]])*OutputTable[RecordedValue]))</f>
        <v>0.99324124232539002</v>
      </c>
    </row>
    <row r="283" spans="1:16" x14ac:dyDescent="0.35">
      <c r="A283" t="s">
        <v>68</v>
      </c>
      <c r="B283" t="s">
        <v>70</v>
      </c>
      <c r="C283">
        <v>12</v>
      </c>
      <c r="D283" t="s">
        <v>125</v>
      </c>
      <c r="E283" t="s">
        <v>120</v>
      </c>
      <c r="F283" t="s">
        <v>102</v>
      </c>
      <c r="G283">
        <v>10</v>
      </c>
      <c r="H283">
        <v>0</v>
      </c>
      <c r="I2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40</v>
      </c>
      <c r="K283" s="5" cm="1">
        <f t="array" ref="K283">IFERROR(AVERAGE(IF((OutputTable[GroupByKey]=OutputTable[[#This Row],[GroupByKey]]),(OutputTable[GroupByKey]=OutputTable[[#This Row],[GroupByKey]])*OutputTable[RecordedValue])),0)</f>
        <v>8.1999999999999993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1.8563819235690291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283" s="5" cm="1">
        <f t="array" ref="O283">MIN(IF((OutputTable[GroupByKey]=OutputTable[[#This Row],[GroupByKey]]),(OutputTable[GroupByKey]=OutputTable[[#This Row],[GroupByKey]])*OutputTable[RecordedValue]))</f>
        <v>4</v>
      </c>
      <c r="P283" s="5" cm="1">
        <f t="array" ref="P283">MAX(IF((OutputTable[GroupByKey]=OutputTable[[#This Row],[GroupByKey]]),(OutputTable[GroupByKey]=OutputTable[[#This Row],[GroupByKey]])*OutputTable[RecordedValue]))</f>
        <v>12</v>
      </c>
    </row>
    <row r="284" spans="1:16" x14ac:dyDescent="0.35">
      <c r="A284" t="s">
        <v>68</v>
      </c>
      <c r="B284" t="s">
        <v>70</v>
      </c>
      <c r="C284">
        <v>12</v>
      </c>
      <c r="D284" t="s">
        <v>126</v>
      </c>
      <c r="E284" t="s">
        <v>122</v>
      </c>
      <c r="F284" t="s">
        <v>102</v>
      </c>
      <c r="G284">
        <v>3.2049561282627197E-2</v>
      </c>
      <c r="H284">
        <v>0</v>
      </c>
      <c r="I2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40</v>
      </c>
      <c r="K284" s="5" cm="1">
        <f t="array" ref="K284">IFERROR(AVERAGE(IF((OutputTable[GroupByKey]=OutputTable[[#This Row],[GroupByKey]]),(OutputTable[GroupByKey]=OutputTable[[#This Row],[GroupByKey]])*OutputTable[RecordedValue])),0)</f>
        <v>2.9190391824590895E-2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6.7784511723503766E-3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284" s="5" cm="1">
        <f t="array" ref="O284">MIN(IF((OutputTable[GroupByKey]=OutputTable[[#This Row],[GroupByKey]]),(OutputTable[GroupByKey]=OutputTable[[#This Row],[GroupByKey]])*OutputTable[RecordedValue]))</f>
        <v>1.4048189417398899E-2</v>
      </c>
      <c r="P284" s="5" cm="1">
        <f t="array" ref="P284">MAX(IF((OutputTable[GroupByKey]=OutputTable[[#This Row],[GroupByKey]]),(OutputTable[GroupByKey]=OutputTable[[#This Row],[GroupByKey]])*OutputTable[RecordedValue]))</f>
        <v>4.5875370133509598E-2</v>
      </c>
    </row>
    <row r="285" spans="1:16" x14ac:dyDescent="0.35">
      <c r="A285" t="s">
        <v>68</v>
      </c>
      <c r="B285" t="s">
        <v>70</v>
      </c>
      <c r="C285">
        <v>12</v>
      </c>
      <c r="D285" t="s">
        <v>127</v>
      </c>
      <c r="E285" t="s">
        <v>120</v>
      </c>
      <c r="F285" t="s">
        <v>102</v>
      </c>
      <c r="G285">
        <v>50</v>
      </c>
      <c r="H285">
        <v>0</v>
      </c>
      <c r="I2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40</v>
      </c>
      <c r="K285" s="5" cm="1">
        <f t="array" ref="K285">IFERROR(AVERAGE(IF((OutputTable[GroupByKey]=OutputTable[[#This Row],[GroupByKey]]),(OutputTable[GroupByKey]=OutputTable[[#This Row],[GroupByKey]])*OutputTable[RecordedValue])),0)</f>
        <v>40.625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9.0940597687129312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285" s="5" cm="1">
        <f t="array" ref="O285">MIN(IF((OutputTable[GroupByKey]=OutputTable[[#This Row],[GroupByKey]]),(OutputTable[GroupByKey]=OutputTable[[#This Row],[GroupByKey]])*OutputTable[RecordedValue]))</f>
        <v>20</v>
      </c>
      <c r="P285" s="5" cm="1">
        <f t="array" ref="P285">MAX(IF((OutputTable[GroupByKey]=OutputTable[[#This Row],[GroupByKey]]),(OutputTable[GroupByKey]=OutputTable[[#This Row],[GroupByKey]])*OutputTable[RecordedValue]))</f>
        <v>60</v>
      </c>
    </row>
    <row r="286" spans="1:16" x14ac:dyDescent="0.35">
      <c r="A286" t="s">
        <v>68</v>
      </c>
      <c r="B286" t="s">
        <v>70</v>
      </c>
      <c r="C286">
        <v>12</v>
      </c>
      <c r="D286" t="s">
        <v>128</v>
      </c>
      <c r="E286" t="s">
        <v>122</v>
      </c>
      <c r="F286" t="s">
        <v>102</v>
      </c>
      <c r="G286">
        <v>0.13006137535046799</v>
      </c>
      <c r="H286">
        <v>0</v>
      </c>
      <c r="I2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40</v>
      </c>
      <c r="K286" s="5" cm="1">
        <f t="array" ref="K286">IFERROR(AVERAGE(IF((OutputTable[GroupByKey]=OutputTable[[#This Row],[GroupByKey]]),(OutputTable[GroupByKey]=OutputTable[[#This Row],[GroupByKey]])*OutputTable[RecordedValue])),0)</f>
        <v>0.12883579602073331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3.923026202957465E-2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286" s="5" cm="1">
        <f t="array" ref="O286">MIN(IF((OutputTable[GroupByKey]=OutputTable[[#This Row],[GroupByKey]]),(OutputTable[GroupByKey]=OutputTable[[#This Row],[GroupByKey]])*OutputTable[RecordedValue]))</f>
        <v>5.37537032568541E-2</v>
      </c>
      <c r="P286" s="5" cm="1">
        <f t="array" ref="P286">MAX(IF((OutputTable[GroupByKey]=OutputTable[[#This Row],[GroupByKey]]),(OutputTable[GroupByKey]=OutputTable[[#This Row],[GroupByKey]])*OutputTable[RecordedValue]))</f>
        <v>0.25294900578934798</v>
      </c>
    </row>
    <row r="287" spans="1:16" x14ac:dyDescent="0.35">
      <c r="A287" t="s">
        <v>68</v>
      </c>
      <c r="B287" t="s">
        <v>70</v>
      </c>
      <c r="C287">
        <v>12</v>
      </c>
      <c r="D287" t="s">
        <v>129</v>
      </c>
      <c r="E287" t="s">
        <v>118</v>
      </c>
      <c r="F287" t="s">
        <v>130</v>
      </c>
      <c r="G287">
        <v>248</v>
      </c>
      <c r="H287">
        <v>0</v>
      </c>
      <c r="I287" s="5" t="str">
        <f>OutputTable[[#This Row],[ProjectName]]&amp;OutputTable[[#This Row],[Name]]&amp;OutputTable[[#This Row],[Type]]&amp;OutputTable[[#This Row],[Source]]</f>
        <v>Drone ProjectSystem.NumberOutNumber OutSystem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40</v>
      </c>
      <c r="K287" s="5" cm="1">
        <f t="array" ref="K287">IFERROR(AVERAGE(IF((OutputTable[GroupByKey]=OutputTable[[#This Row],[GroupByKey]]),(OutputTable[GroupByKey]=OutputTable[[#This Row],[GroupByKey]])*OutputTable[RecordedValue])),0)</f>
        <v>246.15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35.193640159726442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287" s="5" cm="1">
        <f t="array" ref="O287">MIN(IF((OutputTable[GroupByKey]=OutputTable[[#This Row],[GroupByKey]]),(OutputTable[GroupByKey]=OutputTable[[#This Row],[GroupByKey]])*OutputTable[RecordedValue]))</f>
        <v>148</v>
      </c>
      <c r="P287" s="5" cm="1">
        <f t="array" ref="P287">MAX(IF((OutputTable[GroupByKey]=OutputTable[[#This Row],[GroupByKey]]),(OutputTable[GroupByKey]=OutputTable[[#This Row],[GroupByKey]])*OutputTable[RecordedValue]))</f>
        <v>289</v>
      </c>
    </row>
    <row r="288" spans="1:16" x14ac:dyDescent="0.35">
      <c r="A288" t="s">
        <v>68</v>
      </c>
      <c r="B288" t="s">
        <v>70</v>
      </c>
      <c r="C288">
        <v>12</v>
      </c>
      <c r="D288" t="s">
        <v>131</v>
      </c>
      <c r="E288" t="s">
        <v>120</v>
      </c>
      <c r="F288" t="s">
        <v>102</v>
      </c>
      <c r="G288">
        <v>0</v>
      </c>
      <c r="H288">
        <v>0</v>
      </c>
      <c r="I2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40</v>
      </c>
      <c r="K288" s="5" cm="1">
        <f t="array" ref="K288">IFERROR(AVERAGE(IF((OutputTable[GroupByKey]=OutputTable[[#This Row],[GroupByKey]]),(OutputTable[GroupByKey]=OutputTable[[#This Row],[GroupByKey]])*OutputTable[RecordedValue])),0)</f>
        <v>0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0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8" s="5" cm="1">
        <f t="array" ref="O288">MIN(IF((OutputTable[GroupByKey]=OutputTable[[#This Row],[GroupByKey]]),(OutputTable[GroupByKey]=OutputTable[[#This Row],[GroupByKey]])*OutputTable[RecordedValue]))</f>
        <v>0</v>
      </c>
      <c r="P288" s="5" cm="1">
        <f t="array" ref="P288">MAX(IF((OutputTable[GroupByKey]=OutputTable[[#This Row],[GroupByKey]]),(OutputTable[GroupByKey]=OutputTable[[#This Row],[GroupByKey]])*OutputTable[RecordedValue]))</f>
        <v>0</v>
      </c>
    </row>
    <row r="289" spans="1:16" x14ac:dyDescent="0.35">
      <c r="A289" t="s">
        <v>68</v>
      </c>
      <c r="B289" t="s">
        <v>70</v>
      </c>
      <c r="C289">
        <v>12</v>
      </c>
      <c r="D289" t="s">
        <v>132</v>
      </c>
      <c r="E289" t="s">
        <v>122</v>
      </c>
      <c r="F289" t="s">
        <v>102</v>
      </c>
      <c r="G289">
        <v>0</v>
      </c>
      <c r="H289">
        <v>0</v>
      </c>
      <c r="I2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40</v>
      </c>
      <c r="K289" s="5" cm="1">
        <f t="array" ref="K289">IFERROR(AVERAGE(IF((OutputTable[GroupByKey]=OutputTable[[#This Row],[GroupByKey]]),(OutputTable[GroupByKey]=OutputTable[[#This Row],[GroupByKey]])*OutputTable[RecordedValue])),0)</f>
        <v>0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0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" s="5" cm="1">
        <f t="array" ref="O289">MIN(IF((OutputTable[GroupByKey]=OutputTable[[#This Row],[GroupByKey]]),(OutputTable[GroupByKey]=OutputTable[[#This Row],[GroupByKey]])*OutputTable[RecordedValue]))</f>
        <v>0</v>
      </c>
      <c r="P289" s="5" cm="1">
        <f t="array" ref="P289">MAX(IF((OutputTable[GroupByKey]=OutputTable[[#This Row],[GroupByKey]]),(OutputTable[GroupByKey]=OutputTable[[#This Row],[GroupByKey]])*OutputTable[RecordedValue]))</f>
        <v>0</v>
      </c>
    </row>
    <row r="290" spans="1:16" x14ac:dyDescent="0.35">
      <c r="A290" t="s">
        <v>68</v>
      </c>
      <c r="B290" t="s">
        <v>70</v>
      </c>
      <c r="C290">
        <v>12</v>
      </c>
      <c r="D290" t="s">
        <v>133</v>
      </c>
      <c r="E290" t="s">
        <v>120</v>
      </c>
      <c r="F290" t="s">
        <v>102</v>
      </c>
      <c r="G290">
        <v>0</v>
      </c>
      <c r="H290">
        <v>0</v>
      </c>
      <c r="I2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40</v>
      </c>
      <c r="K290" s="5" cm="1">
        <f t="array" ref="K290">IFERROR(AVERAGE(IF((OutputTable[GroupByKey]=OutputTable[[#This Row],[GroupByKey]]),(OutputTable[GroupByKey]=OutputTable[[#This Row],[GroupByKey]])*OutputTable[RecordedValue])),0)</f>
        <v>0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0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0" s="5" cm="1">
        <f t="array" ref="O290">MIN(IF((OutputTable[GroupByKey]=OutputTable[[#This Row],[GroupByKey]]),(OutputTable[GroupByKey]=OutputTable[[#This Row],[GroupByKey]])*OutputTable[RecordedValue]))</f>
        <v>0</v>
      </c>
      <c r="P290" s="5" cm="1">
        <f t="array" ref="P290">MAX(IF((OutputTable[GroupByKey]=OutputTable[[#This Row],[GroupByKey]]),(OutputTable[GroupByKey]=OutputTable[[#This Row],[GroupByKey]])*OutputTable[RecordedValue]))</f>
        <v>0</v>
      </c>
    </row>
    <row r="291" spans="1:16" x14ac:dyDescent="0.35">
      <c r="A291" t="s">
        <v>68</v>
      </c>
      <c r="B291" t="s">
        <v>70</v>
      </c>
      <c r="C291">
        <v>12</v>
      </c>
      <c r="D291" t="s">
        <v>134</v>
      </c>
      <c r="E291" t="s">
        <v>122</v>
      </c>
      <c r="F291" t="s">
        <v>102</v>
      </c>
      <c r="G291">
        <v>0</v>
      </c>
      <c r="H291">
        <v>0</v>
      </c>
      <c r="I2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40</v>
      </c>
      <c r="K291" s="5" cm="1">
        <f t="array" ref="K291">IFERROR(AVERAGE(IF((OutputTable[GroupByKey]=OutputTable[[#This Row],[GroupByKey]]),(OutputTable[GroupByKey]=OutputTable[[#This Row],[GroupByKey]])*OutputTable[RecordedValue])),0)</f>
        <v>0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0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" s="5" cm="1">
        <f t="array" ref="O291">MIN(IF((OutputTable[GroupByKey]=OutputTable[[#This Row],[GroupByKey]]),(OutputTable[GroupByKey]=OutputTable[[#This Row],[GroupByKey]])*OutputTable[RecordedValue]))</f>
        <v>0</v>
      </c>
      <c r="P291" s="5" cm="1">
        <f t="array" ref="P291">MAX(IF((OutputTable[GroupByKey]=OutputTable[[#This Row],[GroupByKey]]),(OutputTable[GroupByKey]=OutputTable[[#This Row],[GroupByKey]])*OutputTable[RecordedValue]))</f>
        <v>0</v>
      </c>
    </row>
    <row r="292" spans="1:16" x14ac:dyDescent="0.35">
      <c r="A292" t="s">
        <v>68</v>
      </c>
      <c r="B292" t="s">
        <v>70</v>
      </c>
      <c r="C292">
        <v>12</v>
      </c>
      <c r="D292" t="s">
        <v>135</v>
      </c>
      <c r="E292" t="s">
        <v>120</v>
      </c>
      <c r="F292" t="s">
        <v>102</v>
      </c>
      <c r="G292">
        <v>0</v>
      </c>
      <c r="H292">
        <v>0</v>
      </c>
      <c r="I2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40</v>
      </c>
      <c r="K292" s="5" cm="1">
        <f t="array" ref="K292">IFERROR(AVERAGE(IF((OutputTable[GroupByKey]=OutputTable[[#This Row],[GroupByKey]]),(OutputTable[GroupByKey]=OutputTable[[#This Row],[GroupByKey]])*OutputTable[RecordedValue])),0)</f>
        <v>0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0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2" s="5" cm="1">
        <f t="array" ref="O292">MIN(IF((OutputTable[GroupByKey]=OutputTable[[#This Row],[GroupByKey]]),(OutputTable[GroupByKey]=OutputTable[[#This Row],[GroupByKey]])*OutputTable[RecordedValue]))</f>
        <v>0</v>
      </c>
      <c r="P292" s="5" cm="1">
        <f t="array" ref="P292">MAX(IF((OutputTable[GroupByKey]=OutputTable[[#This Row],[GroupByKey]]),(OutputTable[GroupByKey]=OutputTable[[#This Row],[GroupByKey]])*OutputTable[RecordedValue]))</f>
        <v>0</v>
      </c>
    </row>
    <row r="293" spans="1:16" x14ac:dyDescent="0.35">
      <c r="A293" t="s">
        <v>68</v>
      </c>
      <c r="B293" t="s">
        <v>70</v>
      </c>
      <c r="C293">
        <v>12</v>
      </c>
      <c r="D293" t="s">
        <v>136</v>
      </c>
      <c r="E293" t="s">
        <v>122</v>
      </c>
      <c r="F293" t="s">
        <v>102</v>
      </c>
      <c r="G293">
        <v>0</v>
      </c>
      <c r="H293">
        <v>0</v>
      </c>
      <c r="I2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40</v>
      </c>
      <c r="K293" s="5" cm="1">
        <f t="array" ref="K293">IFERROR(AVERAGE(IF((OutputTable[GroupByKey]=OutputTable[[#This Row],[GroupByKey]]),(OutputTable[GroupByKey]=OutputTable[[#This Row],[GroupByKey]])*OutputTable[RecordedValue])),0)</f>
        <v>0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 cm="1">
        <f t="array" ref="O293">MIN(IF((OutputTable[GroupByKey]=OutputTable[[#This Row],[GroupByKey]]),(OutputTable[GroupByKey]=OutputTable[[#This Row],[GroupByKey]])*OutputTable[RecordedValue]))</f>
        <v>0</v>
      </c>
      <c r="P293" s="5" cm="1">
        <f t="array" ref="P293">MAX(IF((OutputTable[GroupByKey]=OutputTable[[#This Row],[GroupByKey]]),(OutputTable[GroupByKey]=OutputTable[[#This Row],[GroupByKey]])*OutputTable[RecordedValue]))</f>
        <v>0</v>
      </c>
    </row>
    <row r="294" spans="1:16" x14ac:dyDescent="0.35">
      <c r="A294" t="s">
        <v>68</v>
      </c>
      <c r="B294" t="s">
        <v>70</v>
      </c>
      <c r="C294">
        <v>12</v>
      </c>
      <c r="D294" t="s">
        <v>137</v>
      </c>
      <c r="E294" t="s">
        <v>120</v>
      </c>
      <c r="F294" t="s">
        <v>102</v>
      </c>
      <c r="G294">
        <v>0</v>
      </c>
      <c r="H294">
        <v>0</v>
      </c>
      <c r="I2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40</v>
      </c>
      <c r="K294" s="5" cm="1">
        <f t="array" ref="K294">IFERROR(AVERAGE(IF((OutputTable[GroupByKey]=OutputTable[[#This Row],[GroupByKey]]),(OutputTable[GroupByKey]=OutputTable[[#This Row],[GroupByKey]])*OutputTable[RecordedValue])),0)</f>
        <v>0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0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" s="5" cm="1">
        <f t="array" ref="O294">MIN(IF((OutputTable[GroupByKey]=OutputTable[[#This Row],[GroupByKey]]),(OutputTable[GroupByKey]=OutputTable[[#This Row],[GroupByKey]])*OutputTable[RecordedValue]))</f>
        <v>0</v>
      </c>
      <c r="P294" s="5" cm="1">
        <f t="array" ref="P294">MAX(IF((OutputTable[GroupByKey]=OutputTable[[#This Row],[GroupByKey]]),(OutputTable[GroupByKey]=OutputTable[[#This Row],[GroupByKey]])*OutputTable[RecordedValue]))</f>
        <v>0</v>
      </c>
    </row>
    <row r="295" spans="1:16" x14ac:dyDescent="0.35">
      <c r="A295" t="s">
        <v>68</v>
      </c>
      <c r="B295" t="s">
        <v>70</v>
      </c>
      <c r="C295">
        <v>12</v>
      </c>
      <c r="D295" t="s">
        <v>138</v>
      </c>
      <c r="E295" t="s">
        <v>122</v>
      </c>
      <c r="F295" t="s">
        <v>102</v>
      </c>
      <c r="G295">
        <v>0</v>
      </c>
      <c r="H295">
        <v>0</v>
      </c>
      <c r="I2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40</v>
      </c>
      <c r="K295" s="5" cm="1">
        <f t="array" ref="K295">IFERROR(AVERAGE(IF((OutputTable[GroupByKey]=OutputTable[[#This Row],[GroupByKey]]),(OutputTable[GroupByKey]=OutputTable[[#This Row],[GroupByKey]])*OutputTable[RecordedValue])),0)</f>
        <v>0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0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 cm="1">
        <f t="array" ref="O295">MIN(IF((OutputTable[GroupByKey]=OutputTable[[#This Row],[GroupByKey]]),(OutputTable[GroupByKey]=OutputTable[[#This Row],[GroupByKey]])*OutputTable[RecordedValue]))</f>
        <v>0</v>
      </c>
      <c r="P295" s="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35">
      <c r="A296" t="s">
        <v>68</v>
      </c>
      <c r="B296" t="s">
        <v>70</v>
      </c>
      <c r="C296">
        <v>12</v>
      </c>
      <c r="D296" t="s">
        <v>139</v>
      </c>
      <c r="E296" t="s">
        <v>120</v>
      </c>
      <c r="F296" t="s">
        <v>102</v>
      </c>
      <c r="G296">
        <v>210</v>
      </c>
      <c r="H296">
        <v>0</v>
      </c>
      <c r="I2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40</v>
      </c>
      <c r="K296" s="5" cm="1">
        <f t="array" ref="K296">IFERROR(AVERAGE(IF((OutputTable[GroupByKey]=OutputTable[[#This Row],[GroupByKey]]),(OutputTable[GroupByKey]=OutputTable[[#This Row],[GroupByKey]])*OutputTable[RecordedValue])),0)</f>
        <v>166.8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42.803786077449971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296" s="5" cm="1">
        <f t="array" ref="O296">MIN(IF((OutputTable[GroupByKey]=OutputTable[[#This Row],[GroupByKey]]),(OutputTable[GroupByKey]=OutputTable[[#This Row],[GroupByKey]])*OutputTable[RecordedValue]))</f>
        <v>58</v>
      </c>
      <c r="P296" s="5" cm="1">
        <f t="array" ref="P296">MAX(IF((OutputTable[GroupByKey]=OutputTable[[#This Row],[GroupByKey]]),(OutputTable[GroupByKey]=OutputTable[[#This Row],[GroupByKey]])*OutputTable[RecordedValue]))</f>
        <v>284</v>
      </c>
    </row>
    <row r="297" spans="1:16" x14ac:dyDescent="0.35">
      <c r="A297" t="s">
        <v>68</v>
      </c>
      <c r="B297" t="s">
        <v>70</v>
      </c>
      <c r="C297">
        <v>12</v>
      </c>
      <c r="D297" t="s">
        <v>140</v>
      </c>
      <c r="E297" t="s">
        <v>122</v>
      </c>
      <c r="F297" t="s">
        <v>102</v>
      </c>
      <c r="G297">
        <v>9.08961439424288E-2</v>
      </c>
      <c r="H297">
        <v>0</v>
      </c>
      <c r="I2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40</v>
      </c>
      <c r="K297" s="5" cm="1">
        <f t="array" ref="K297">IFERROR(AVERAGE(IF((OutputTable[GroupByKey]=OutputTable[[#This Row],[GroupByKey]]),(OutputTable[GroupByKey]=OutputTable[[#This Row],[GroupByKey]])*OutputTable[RecordedValue])),0)</f>
        <v>7.1466534765718931E-2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1.877615258182818E-2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297" s="5" cm="1">
        <f t="array" ref="O297">MIN(IF((OutputTable[GroupByKey]=OutputTable[[#This Row],[GroupByKey]]),(OutputTable[GroupByKey]=OutputTable[[#This Row],[GroupByKey]])*OutputTable[RecordedValue]))</f>
        <v>2.8772178353729399E-2</v>
      </c>
      <c r="P297" s="5" cm="1">
        <f t="array" ref="P297">MAX(IF((OutputTable[GroupByKey]=OutputTable[[#This Row],[GroupByKey]]),(OutputTable[GroupByKey]=OutputTable[[#This Row],[GroupByKey]])*OutputTable[RecordedValue]))</f>
        <v>0.12414195729513899</v>
      </c>
    </row>
    <row r="298" spans="1:16" x14ac:dyDescent="0.35">
      <c r="A298" t="s">
        <v>68</v>
      </c>
      <c r="B298" t="s">
        <v>70</v>
      </c>
      <c r="C298">
        <v>12</v>
      </c>
      <c r="D298" t="s">
        <v>141</v>
      </c>
      <c r="E298" t="s">
        <v>120</v>
      </c>
      <c r="F298" t="s">
        <v>102</v>
      </c>
      <c r="G298">
        <v>339</v>
      </c>
      <c r="H298">
        <v>0</v>
      </c>
      <c r="I2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40</v>
      </c>
      <c r="K298" s="5" cm="1">
        <f t="array" ref="K298">IFERROR(AVERAGE(IF((OutputTable[GroupByKey]=OutputTable[[#This Row],[GroupByKey]]),(OutputTable[GroupByKey]=OutputTable[[#This Row],[GroupByKey]])*OutputTable[RecordedValue])),0)</f>
        <v>287.89999999999998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61.633241114324115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298" s="5" cm="1">
        <f t="array" ref="O298">MIN(IF((OutputTable[GroupByKey]=OutputTable[[#This Row],[GroupByKey]]),(OutputTable[GroupByKey]=OutputTable[[#This Row],[GroupByKey]])*OutputTable[RecordedValue]))</f>
        <v>136</v>
      </c>
      <c r="P298" s="5" cm="1">
        <f t="array" ref="P298">MAX(IF((OutputTable[GroupByKey]=OutputTable[[#This Row],[GroupByKey]]),(OutputTable[GroupByKey]=OutputTable[[#This Row],[GroupByKey]])*OutputTable[RecordedValue]))</f>
        <v>432</v>
      </c>
    </row>
    <row r="299" spans="1:16" x14ac:dyDescent="0.35">
      <c r="A299" t="s">
        <v>68</v>
      </c>
      <c r="B299" t="s">
        <v>70</v>
      </c>
      <c r="C299">
        <v>12</v>
      </c>
      <c r="D299" t="s">
        <v>142</v>
      </c>
      <c r="E299" t="s">
        <v>122</v>
      </c>
      <c r="F299" t="s">
        <v>102</v>
      </c>
      <c r="G299">
        <v>3.2771784682336103E-2</v>
      </c>
      <c r="H299">
        <v>0</v>
      </c>
      <c r="I2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40</v>
      </c>
      <c r="K299" s="5" cm="1">
        <f t="array" ref="K299">IFERROR(AVERAGE(IF((OutputTable[GroupByKey]=OutputTable[[#This Row],[GroupByKey]]),(OutputTable[GroupByKey]=OutputTable[[#This Row],[GroupByKey]])*OutputTable[RecordedValue])),0)</f>
        <v>2.7893041556859417E-2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5.8163740550683058E-3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299" s="5" cm="1">
        <f t="array" ref="O299">MIN(IF((OutputTable[GroupByKey]=OutputTable[[#This Row],[GroupByKey]]),(OutputTable[GroupByKey]=OutputTable[[#This Row],[GroupByKey]])*OutputTable[RecordedValue]))</f>
        <v>1.44717077644446E-2</v>
      </c>
      <c r="P299" s="5" cm="1">
        <f t="array" ref="P299">MAX(IF((OutputTable[GroupByKey]=OutputTable[[#This Row],[GroupByKey]]),(OutputTable[GroupByKey]=OutputTable[[#This Row],[GroupByKey]])*OutputTable[RecordedValue]))</f>
        <v>3.8945432682821003E-2</v>
      </c>
    </row>
    <row r="300" spans="1:16" x14ac:dyDescent="0.35">
      <c r="A300" t="s">
        <v>68</v>
      </c>
      <c r="B300" t="s">
        <v>70</v>
      </c>
      <c r="C300">
        <v>12</v>
      </c>
      <c r="D300" t="s">
        <v>143</v>
      </c>
      <c r="E300" t="s">
        <v>120</v>
      </c>
      <c r="F300" t="s">
        <v>102</v>
      </c>
      <c r="G300">
        <v>202</v>
      </c>
      <c r="H300">
        <v>0</v>
      </c>
      <c r="I3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40</v>
      </c>
      <c r="K300" s="5" cm="1">
        <f t="array" ref="K300">IFERROR(AVERAGE(IF((OutputTable[GroupByKey]=OutputTable[[#This Row],[GroupByKey]]),(OutputTable[GroupByKey]=OutputTable[[#This Row],[GroupByKey]])*OutputTable[RecordedValue])),0)</f>
        <v>179.07499999999999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37.677026598888226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300" s="5" cm="1">
        <f t="array" ref="O300">MIN(IF((OutputTable[GroupByKey]=OutputTable[[#This Row],[GroupByKey]]),(OutputTable[GroupByKey]=OutputTable[[#This Row],[GroupByKey]])*OutputTable[RecordedValue]))</f>
        <v>96</v>
      </c>
      <c r="P300" s="5" cm="1">
        <f t="array" ref="P300">MAX(IF((OutputTable[GroupByKey]=OutputTable[[#This Row],[GroupByKey]]),(OutputTable[GroupByKey]=OutputTable[[#This Row],[GroupByKey]])*OutputTable[RecordedValue]))</f>
        <v>256</v>
      </c>
    </row>
    <row r="301" spans="1:16" x14ac:dyDescent="0.35">
      <c r="A301" t="s">
        <v>68</v>
      </c>
      <c r="B301" t="s">
        <v>70</v>
      </c>
      <c r="C301">
        <v>12</v>
      </c>
      <c r="D301" t="s">
        <v>144</v>
      </c>
      <c r="E301" t="s">
        <v>122</v>
      </c>
      <c r="F301" t="s">
        <v>102</v>
      </c>
      <c r="G301">
        <v>8.7375170271448699E-2</v>
      </c>
      <c r="H301">
        <v>0</v>
      </c>
      <c r="I3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40</v>
      </c>
      <c r="K301" s="5" cm="1">
        <f t="array" ref="K301">IFERROR(AVERAGE(IF((OutputTable[GroupByKey]=OutputTable[[#This Row],[GroupByKey]]),(OutputTable[GroupByKey]=OutputTable[[#This Row],[GroupByKey]])*OutputTable[RecordedValue])),0)</f>
        <v>7.6842915815432761E-2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1.6318267374116645E-2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301" s="5" cm="1">
        <f t="array" ref="O301">MIN(IF((OutputTable[GroupByKey]=OutputTable[[#This Row],[GroupByKey]]),(OutputTable[GroupByKey]=OutputTable[[#This Row],[GroupByKey]])*OutputTable[RecordedValue]))</f>
        <v>4.1598739885881399E-2</v>
      </c>
      <c r="P301" s="5" cm="1">
        <f t="array" ref="P301">MAX(IF((OutputTable[GroupByKey]=OutputTable[[#This Row],[GroupByKey]]),(OutputTable[GroupByKey]=OutputTable[[#This Row],[GroupByKey]])*OutputTable[RecordedValue]))</f>
        <v>0.109326341521763</v>
      </c>
    </row>
    <row r="302" spans="1:16" x14ac:dyDescent="0.35">
      <c r="A302" t="s">
        <v>68</v>
      </c>
      <c r="B302" t="s">
        <v>70</v>
      </c>
      <c r="C302">
        <v>13</v>
      </c>
      <c r="D302" t="s">
        <v>115</v>
      </c>
      <c r="E302" t="s">
        <v>116</v>
      </c>
      <c r="F302" t="s">
        <v>81</v>
      </c>
      <c r="G302">
        <v>422</v>
      </c>
      <c r="H302">
        <v>0</v>
      </c>
      <c r="I302" s="5" t="str">
        <f>OutputTable[[#This Row],[ProjectName]]&amp;OutputTable[[#This Row],[Name]]&amp;OutputTable[[#This Row],[Type]]&amp;OutputTable[[#This Row],[Source]]</f>
        <v>Drone ProjectDrone.NumberInNumber InEntity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40</v>
      </c>
      <c r="K302" s="5" cm="1">
        <f t="array" ref="K302">IFERROR(AVERAGE(IF((OutputTable[GroupByKey]=OutputTable[[#This Row],[GroupByKey]]),(OutputTable[GroupByKey]=OutputTable[[#This Row],[GroupByKey]])*OutputTable[RecordedValue])),0)</f>
        <v>279.7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60.175043809173047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302" s="5" cm="1">
        <f t="array" ref="O302">MIN(IF((OutputTable[GroupByKey]=OutputTable[[#This Row],[GroupByKey]]),(OutputTable[GroupByKey]=OutputTable[[#This Row],[GroupByKey]])*OutputTable[RecordedValue]))</f>
        <v>124</v>
      </c>
      <c r="P302" s="5" cm="1">
        <f t="array" ref="P302">MAX(IF((OutputTable[GroupByKey]=OutputTable[[#This Row],[GroupByKey]]),(OutputTable[GroupByKey]=OutputTable[[#This Row],[GroupByKey]])*OutputTable[RecordedValue]))</f>
        <v>422</v>
      </c>
    </row>
    <row r="303" spans="1:16" x14ac:dyDescent="0.35">
      <c r="A303" t="s">
        <v>68</v>
      </c>
      <c r="B303" t="s">
        <v>70</v>
      </c>
      <c r="C303">
        <v>13</v>
      </c>
      <c r="D303" t="s">
        <v>117</v>
      </c>
      <c r="E303" t="s">
        <v>118</v>
      </c>
      <c r="F303" t="s">
        <v>81</v>
      </c>
      <c r="G303">
        <v>293</v>
      </c>
      <c r="H303">
        <v>0</v>
      </c>
      <c r="I303" s="5" t="str">
        <f>OutputTable[[#This Row],[ProjectName]]&amp;OutputTable[[#This Row],[Name]]&amp;OutputTable[[#This Row],[Type]]&amp;OutputTable[[#This Row],[Source]]</f>
        <v>Drone ProjectDrone.NumberOutNumber OutEntity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40</v>
      </c>
      <c r="K303" s="5" cm="1">
        <f t="array" ref="K303">IFERROR(AVERAGE(IF((OutputTable[GroupByKey]=OutputTable[[#This Row],[GroupByKey]]),(OutputTable[GroupByKey]=OutputTable[[#This Row],[GroupByKey]])*OutputTable[RecordedValue])),0)</f>
        <v>250.25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35.973458877202006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303" s="5" cm="1">
        <f t="array" ref="O303">MIN(IF((OutputTable[GroupByKey]=OutputTable[[#This Row],[GroupByKey]]),(OutputTable[GroupByKey]=OutputTable[[#This Row],[GroupByKey]])*OutputTable[RecordedValue]))</f>
        <v>150</v>
      </c>
      <c r="P303" s="5" cm="1">
        <f t="array" ref="P303">MAX(IF((OutputTable[GroupByKey]=OutputTable[[#This Row],[GroupByKey]]),(OutputTable[GroupByKey]=OutputTable[[#This Row],[GroupByKey]])*OutputTable[RecordedValue]))</f>
        <v>295</v>
      </c>
    </row>
    <row r="304" spans="1:16" x14ac:dyDescent="0.35">
      <c r="A304" t="s">
        <v>68</v>
      </c>
      <c r="B304" t="s">
        <v>70</v>
      </c>
      <c r="C304">
        <v>13</v>
      </c>
      <c r="D304" t="s">
        <v>119</v>
      </c>
      <c r="E304" t="s">
        <v>120</v>
      </c>
      <c r="F304" t="s">
        <v>102</v>
      </c>
      <c r="G304">
        <v>236</v>
      </c>
      <c r="H304">
        <v>0</v>
      </c>
      <c r="I30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40</v>
      </c>
      <c r="K304" s="5" cm="1">
        <f t="array" ref="K304">IFERROR(AVERAGE(IF((OutputTable[GroupByKey]=OutputTable[[#This Row],[GroupByKey]]),(OutputTable[GroupByKey]=OutputTable[[#This Row],[GroupByKey]])*OutputTable[RecordedValue])),0)</f>
        <v>209.95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32.757813708707069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304" s="5" cm="1">
        <f t="array" ref="O304">MIN(IF((OutputTable[GroupByKey]=OutputTable[[#This Row],[GroupByKey]]),(OutputTable[GroupByKey]=OutputTable[[#This Row],[GroupByKey]])*OutputTable[RecordedValue]))</f>
        <v>123</v>
      </c>
      <c r="P304" s="5" cm="1">
        <f t="array" ref="P304">MAX(IF((OutputTable[GroupByKey]=OutputTable[[#This Row],[GroupByKey]]),(OutputTable[GroupByKey]=OutputTable[[#This Row],[GroupByKey]])*OutputTable[RecordedValue]))</f>
        <v>264</v>
      </c>
    </row>
    <row r="305" spans="1:16" x14ac:dyDescent="0.35">
      <c r="A305" t="s">
        <v>68</v>
      </c>
      <c r="B305" t="s">
        <v>70</v>
      </c>
      <c r="C305">
        <v>13</v>
      </c>
      <c r="D305" t="s">
        <v>121</v>
      </c>
      <c r="E305" t="s">
        <v>122</v>
      </c>
      <c r="F305" t="s">
        <v>102</v>
      </c>
      <c r="G305">
        <v>0.91166104436154005</v>
      </c>
      <c r="H305">
        <v>0</v>
      </c>
      <c r="I30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40</v>
      </c>
      <c r="K305" s="5" cm="1">
        <f t="array" ref="K305">IFERROR(AVERAGE(IF((OutputTable[GroupByKey]=OutputTable[[#This Row],[GroupByKey]]),(OutputTable[GroupByKey]=OutputTable[[#This Row],[GroupByKey]])*OutputTable[RecordedValue])),0)</f>
        <v>0.83772529254372086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0.13090241215221513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305" s="5" cm="1">
        <f t="array" ref="O305">MIN(IF((OutputTable[GroupByKey]=OutputTable[[#This Row],[GroupByKey]]),(OutputTable[GroupByKey]=OutputTable[[#This Row],[GroupByKey]])*OutputTable[RecordedValue]))</f>
        <v>0.460239554527484</v>
      </c>
      <c r="P305" s="5" cm="1">
        <f t="array" ref="P305">MAX(IF((OutputTable[GroupByKey]=OutputTable[[#This Row],[GroupByKey]]),(OutputTable[GroupByKey]=OutputTable[[#This Row],[GroupByKey]])*OutputTable[RecordedValue]))</f>
        <v>1</v>
      </c>
    </row>
    <row r="306" spans="1:16" x14ac:dyDescent="0.35">
      <c r="A306" t="s">
        <v>68</v>
      </c>
      <c r="B306" t="s">
        <v>70</v>
      </c>
      <c r="C306">
        <v>13</v>
      </c>
      <c r="D306" t="s">
        <v>123</v>
      </c>
      <c r="E306" t="s">
        <v>120</v>
      </c>
      <c r="F306" t="s">
        <v>102</v>
      </c>
      <c r="G306">
        <v>151</v>
      </c>
      <c r="H306">
        <v>0</v>
      </c>
      <c r="I30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40</v>
      </c>
      <c r="K306" s="5" cm="1">
        <f t="array" ref="K306">IFERROR(AVERAGE(IF((OutputTable[GroupByKey]=OutputTable[[#This Row],[GroupByKey]]),(OutputTable[GroupByKey]=OutputTable[[#This Row],[GroupByKey]])*OutputTable[RecordedValue])),0)</f>
        <v>138.82499999999999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19.237899960021505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306" s="5" cm="1">
        <f t="array" ref="O306">MIN(IF((OutputTable[GroupByKey]=OutputTable[[#This Row],[GroupByKey]]),(OutputTable[GroupByKey]=OutputTable[[#This Row],[GroupByKey]])*OutputTable[RecordedValue]))</f>
        <v>83</v>
      </c>
      <c r="P306" s="5" cm="1">
        <f t="array" ref="P306">MAX(IF((OutputTable[GroupByKey]=OutputTable[[#This Row],[GroupByKey]]),(OutputTable[GroupByKey]=OutputTable[[#This Row],[GroupByKey]])*OutputTable[RecordedValue]))</f>
        <v>161</v>
      </c>
    </row>
    <row r="307" spans="1:16" x14ac:dyDescent="0.35">
      <c r="A307" t="s">
        <v>68</v>
      </c>
      <c r="B307" t="s">
        <v>70</v>
      </c>
      <c r="C307">
        <v>13</v>
      </c>
      <c r="D307" t="s">
        <v>124</v>
      </c>
      <c r="E307" t="s">
        <v>122</v>
      </c>
      <c r="F307" t="s">
        <v>102</v>
      </c>
      <c r="G307">
        <v>0.92512792041566105</v>
      </c>
      <c r="H307">
        <v>0</v>
      </c>
      <c r="I30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40</v>
      </c>
      <c r="K307" s="5" cm="1">
        <f t="array" ref="K307">IFERROR(AVERAGE(IF((OutputTable[GroupByKey]=OutputTable[[#This Row],[GroupByKey]]),(OutputTable[GroupByKey]=OutputTable[[#This Row],[GroupByKey]])*OutputTable[RecordedValue])),0)</f>
        <v>0.85638733125801425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0.11893184571914565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307" s="5" cm="1">
        <f t="array" ref="O307">MIN(IF((OutputTable[GroupByKey]=OutputTable[[#This Row],[GroupByKey]]),(OutputTable[GroupByKey]=OutputTable[[#This Row],[GroupByKey]])*OutputTable[RecordedValue]))</f>
        <v>0.51093143286290499</v>
      </c>
      <c r="P307" s="5" cm="1">
        <f t="array" ref="P307">MAX(IF((OutputTable[GroupByKey]=OutputTable[[#This Row],[GroupByKey]]),(OutputTable[GroupByKey]=OutputTable[[#This Row],[GroupByKey]])*OutputTable[RecordedValue]))</f>
        <v>0.99324124232539002</v>
      </c>
    </row>
    <row r="308" spans="1:16" x14ac:dyDescent="0.35">
      <c r="A308" t="s">
        <v>68</v>
      </c>
      <c r="B308" t="s">
        <v>70</v>
      </c>
      <c r="C308">
        <v>13</v>
      </c>
      <c r="D308" t="s">
        <v>125</v>
      </c>
      <c r="E308" t="s">
        <v>120</v>
      </c>
      <c r="F308" t="s">
        <v>102</v>
      </c>
      <c r="G308">
        <v>12</v>
      </c>
      <c r="H308">
        <v>0</v>
      </c>
      <c r="I30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40</v>
      </c>
      <c r="K308" s="5" cm="1">
        <f t="array" ref="K308">IFERROR(AVERAGE(IF((OutputTable[GroupByKey]=OutputTable[[#This Row],[GroupByKey]]),(OutputTable[GroupByKey]=OutputTable[[#This Row],[GroupByKey]])*OutputTable[RecordedValue])),0)</f>
        <v>8.1999999999999993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1.8563819235690291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308" s="5" cm="1">
        <f t="array" ref="O308">MIN(IF((OutputTable[GroupByKey]=OutputTable[[#This Row],[GroupByKey]]),(OutputTable[GroupByKey]=OutputTable[[#This Row],[GroupByKey]])*OutputTable[RecordedValue]))</f>
        <v>4</v>
      </c>
      <c r="P308" s="5" cm="1">
        <f t="array" ref="P308">MAX(IF((OutputTable[GroupByKey]=OutputTable[[#This Row],[GroupByKey]]),(OutputTable[GroupByKey]=OutputTable[[#This Row],[GroupByKey]])*OutputTable[RecordedValue]))</f>
        <v>12</v>
      </c>
    </row>
    <row r="309" spans="1:16" x14ac:dyDescent="0.35">
      <c r="A309" t="s">
        <v>68</v>
      </c>
      <c r="B309" t="s">
        <v>70</v>
      </c>
      <c r="C309">
        <v>13</v>
      </c>
      <c r="D309" t="s">
        <v>126</v>
      </c>
      <c r="E309" t="s">
        <v>122</v>
      </c>
      <c r="F309" t="s">
        <v>102</v>
      </c>
      <c r="G309">
        <v>4.4326324165625999E-2</v>
      </c>
      <c r="H309">
        <v>0</v>
      </c>
      <c r="I30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40</v>
      </c>
      <c r="K309" s="5" cm="1">
        <f t="array" ref="K309">IFERROR(AVERAGE(IF((OutputTable[GroupByKey]=OutputTable[[#This Row],[GroupByKey]]),(OutputTable[GroupByKey]=OutputTable[[#This Row],[GroupByKey]])*OutputTable[RecordedValue])),0)</f>
        <v>2.9190391824590895E-2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6.7784511723503766E-3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309" s="5" cm="1">
        <f t="array" ref="O309">MIN(IF((OutputTable[GroupByKey]=OutputTable[[#This Row],[GroupByKey]]),(OutputTable[GroupByKey]=OutputTable[[#This Row],[GroupByKey]])*OutputTable[RecordedValue]))</f>
        <v>1.4048189417398899E-2</v>
      </c>
      <c r="P309" s="5" cm="1">
        <f t="array" ref="P309">MAX(IF((OutputTable[GroupByKey]=OutputTable[[#This Row],[GroupByKey]]),(OutputTable[GroupByKey]=OutputTable[[#This Row],[GroupByKey]])*OutputTable[RecordedValue]))</f>
        <v>4.5875370133509598E-2</v>
      </c>
    </row>
    <row r="310" spans="1:16" x14ac:dyDescent="0.35">
      <c r="A310" t="s">
        <v>68</v>
      </c>
      <c r="B310" t="s">
        <v>70</v>
      </c>
      <c r="C310">
        <v>13</v>
      </c>
      <c r="D310" t="s">
        <v>127</v>
      </c>
      <c r="E310" t="s">
        <v>120</v>
      </c>
      <c r="F310" t="s">
        <v>102</v>
      </c>
      <c r="G310">
        <v>57</v>
      </c>
      <c r="H310">
        <v>0</v>
      </c>
      <c r="I31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40</v>
      </c>
      <c r="K310" s="5" cm="1">
        <f t="array" ref="K310">IFERROR(AVERAGE(IF((OutputTable[GroupByKey]=OutputTable[[#This Row],[GroupByKey]]),(OutputTable[GroupByKey]=OutputTable[[#This Row],[GroupByKey]])*OutputTable[RecordedValue])),0)</f>
        <v>40.625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9.0940597687129312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310" s="5" cm="1">
        <f t="array" ref="O310">MIN(IF((OutputTable[GroupByKey]=OutputTable[[#This Row],[GroupByKey]]),(OutputTable[GroupByKey]=OutputTable[[#This Row],[GroupByKey]])*OutputTable[RecordedValue]))</f>
        <v>20</v>
      </c>
      <c r="P310" s="5" cm="1">
        <f t="array" ref="P310">MAX(IF((OutputTable[GroupByKey]=OutputTable[[#This Row],[GroupByKey]]),(OutputTable[GroupByKey]=OutputTable[[#This Row],[GroupByKey]])*OutputTable[RecordedValue]))</f>
        <v>60</v>
      </c>
    </row>
    <row r="311" spans="1:16" x14ac:dyDescent="0.35">
      <c r="A311" t="s">
        <v>68</v>
      </c>
      <c r="B311" t="s">
        <v>70</v>
      </c>
      <c r="C311">
        <v>13</v>
      </c>
      <c r="D311" t="s">
        <v>128</v>
      </c>
      <c r="E311" t="s">
        <v>122</v>
      </c>
      <c r="F311" t="s">
        <v>102</v>
      </c>
      <c r="G311">
        <v>0.25294900578934798</v>
      </c>
      <c r="H311">
        <v>0</v>
      </c>
      <c r="I31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40</v>
      </c>
      <c r="K311" s="5" cm="1">
        <f t="array" ref="K311">IFERROR(AVERAGE(IF((OutputTable[GroupByKey]=OutputTable[[#This Row],[GroupByKey]]),(OutputTable[GroupByKey]=OutputTable[[#This Row],[GroupByKey]])*OutputTable[RecordedValue])),0)</f>
        <v>0.12883579602073331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3.923026202957465E-2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311" s="5" cm="1">
        <f t="array" ref="O311">MIN(IF((OutputTable[GroupByKey]=OutputTable[[#This Row],[GroupByKey]]),(OutputTable[GroupByKey]=OutputTable[[#This Row],[GroupByKey]])*OutputTable[RecordedValue]))</f>
        <v>5.37537032568541E-2</v>
      </c>
      <c r="P311" s="5" cm="1">
        <f t="array" ref="P311">MAX(IF((OutputTable[GroupByKey]=OutputTable[[#This Row],[GroupByKey]]),(OutputTable[GroupByKey]=OutputTable[[#This Row],[GroupByKey]])*OutputTable[RecordedValue]))</f>
        <v>0.25294900578934798</v>
      </c>
    </row>
    <row r="312" spans="1:16" x14ac:dyDescent="0.35">
      <c r="A312" t="s">
        <v>68</v>
      </c>
      <c r="B312" t="s">
        <v>70</v>
      </c>
      <c r="C312">
        <v>13</v>
      </c>
      <c r="D312" t="s">
        <v>129</v>
      </c>
      <c r="E312" t="s">
        <v>118</v>
      </c>
      <c r="F312" t="s">
        <v>130</v>
      </c>
      <c r="G312">
        <v>287</v>
      </c>
      <c r="H312">
        <v>0</v>
      </c>
      <c r="I312" s="5" t="str">
        <f>OutputTable[[#This Row],[ProjectName]]&amp;OutputTable[[#This Row],[Name]]&amp;OutputTable[[#This Row],[Type]]&amp;OutputTable[[#This Row],[Source]]</f>
        <v>Drone ProjectSystem.NumberOutNumber OutSystem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40</v>
      </c>
      <c r="K312" s="5" cm="1">
        <f t="array" ref="K312">IFERROR(AVERAGE(IF((OutputTable[GroupByKey]=OutputTable[[#This Row],[GroupByKey]]),(OutputTable[GroupByKey]=OutputTable[[#This Row],[GroupByKey]])*OutputTable[RecordedValue])),0)</f>
        <v>246.15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35.193640159726442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312" s="5" cm="1">
        <f t="array" ref="O312">MIN(IF((OutputTable[GroupByKey]=OutputTable[[#This Row],[GroupByKey]]),(OutputTable[GroupByKey]=OutputTable[[#This Row],[GroupByKey]])*OutputTable[RecordedValue]))</f>
        <v>148</v>
      </c>
      <c r="P312" s="5" cm="1">
        <f t="array" ref="P312">MAX(IF((OutputTable[GroupByKey]=OutputTable[[#This Row],[GroupByKey]]),(OutputTable[GroupByKey]=OutputTable[[#This Row],[GroupByKey]])*OutputTable[RecordedValue]))</f>
        <v>289</v>
      </c>
    </row>
    <row r="313" spans="1:16" x14ac:dyDescent="0.35">
      <c r="A313" t="s">
        <v>68</v>
      </c>
      <c r="B313" t="s">
        <v>70</v>
      </c>
      <c r="C313">
        <v>13</v>
      </c>
      <c r="D313" t="s">
        <v>131</v>
      </c>
      <c r="E313" t="s">
        <v>120</v>
      </c>
      <c r="F313" t="s">
        <v>102</v>
      </c>
      <c r="G313">
        <v>0</v>
      </c>
      <c r="H313">
        <v>0</v>
      </c>
      <c r="I31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40</v>
      </c>
      <c r="K313" s="5" cm="1">
        <f t="array" ref="K313">IFERROR(AVERAGE(IF((OutputTable[GroupByKey]=OutputTable[[#This Row],[GroupByKey]]),(OutputTable[GroupByKey]=OutputTable[[#This Row],[GroupByKey]])*OutputTable[RecordedValue])),0)</f>
        <v>0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0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3" s="5" cm="1">
        <f t="array" ref="O313">MIN(IF((OutputTable[GroupByKey]=OutputTable[[#This Row],[GroupByKey]]),(OutputTable[GroupByKey]=OutputTable[[#This Row],[GroupByKey]])*OutputTable[RecordedValue]))</f>
        <v>0</v>
      </c>
      <c r="P313" s="5" cm="1">
        <f t="array" ref="P313">MAX(IF((OutputTable[GroupByKey]=OutputTable[[#This Row],[GroupByKey]]),(OutputTable[GroupByKey]=OutputTable[[#This Row],[GroupByKey]])*OutputTable[RecordedValue]))</f>
        <v>0</v>
      </c>
    </row>
    <row r="314" spans="1:16" x14ac:dyDescent="0.35">
      <c r="A314" t="s">
        <v>68</v>
      </c>
      <c r="B314" t="s">
        <v>70</v>
      </c>
      <c r="C314">
        <v>13</v>
      </c>
      <c r="D314" t="s">
        <v>132</v>
      </c>
      <c r="E314" t="s">
        <v>122</v>
      </c>
      <c r="F314" t="s">
        <v>102</v>
      </c>
      <c r="G314">
        <v>0</v>
      </c>
      <c r="H314">
        <v>0</v>
      </c>
      <c r="I31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40</v>
      </c>
      <c r="K314" s="5" cm="1">
        <f t="array" ref="K314">IFERROR(AVERAGE(IF((OutputTable[GroupByKey]=OutputTable[[#This Row],[GroupByKey]]),(OutputTable[GroupByKey]=OutputTable[[#This Row],[GroupByKey]])*OutputTable[RecordedValue])),0)</f>
        <v>0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0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4" s="5" cm="1">
        <f t="array" ref="O314">MIN(IF((OutputTable[GroupByKey]=OutputTable[[#This Row],[GroupByKey]]),(OutputTable[GroupByKey]=OutputTable[[#This Row],[GroupByKey]])*OutputTable[RecordedValue]))</f>
        <v>0</v>
      </c>
      <c r="P314" s="5" cm="1">
        <f t="array" ref="P314">MAX(IF((OutputTable[GroupByKey]=OutputTable[[#This Row],[GroupByKey]]),(OutputTable[GroupByKey]=OutputTable[[#This Row],[GroupByKey]])*OutputTable[RecordedValue]))</f>
        <v>0</v>
      </c>
    </row>
    <row r="315" spans="1:16" x14ac:dyDescent="0.35">
      <c r="A315" t="s">
        <v>68</v>
      </c>
      <c r="B315" t="s">
        <v>70</v>
      </c>
      <c r="C315">
        <v>13</v>
      </c>
      <c r="D315" t="s">
        <v>133</v>
      </c>
      <c r="E315" t="s">
        <v>120</v>
      </c>
      <c r="F315" t="s">
        <v>102</v>
      </c>
      <c r="G315">
        <v>0</v>
      </c>
      <c r="H315">
        <v>0</v>
      </c>
      <c r="I31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40</v>
      </c>
      <c r="K315" s="5" cm="1">
        <f t="array" ref="K315">IFERROR(AVERAGE(IF((OutputTable[GroupByKey]=OutputTable[[#This Row],[GroupByKey]]),(OutputTable[GroupByKey]=OutputTable[[#This Row],[GroupByKey]])*OutputTable[RecordedValue])),0)</f>
        <v>0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0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5" s="5" cm="1">
        <f t="array" ref="O315">MIN(IF((OutputTable[GroupByKey]=OutputTable[[#This Row],[GroupByKey]]),(OutputTable[GroupByKey]=OutputTable[[#This Row],[GroupByKey]])*OutputTable[RecordedValue]))</f>
        <v>0</v>
      </c>
      <c r="P315" s="5" cm="1">
        <f t="array" ref="P315">MAX(IF((OutputTable[GroupByKey]=OutputTable[[#This Row],[GroupByKey]]),(OutputTable[GroupByKey]=OutputTable[[#This Row],[GroupByKey]])*OutputTable[RecordedValue]))</f>
        <v>0</v>
      </c>
    </row>
    <row r="316" spans="1:16" x14ac:dyDescent="0.35">
      <c r="A316" t="s">
        <v>68</v>
      </c>
      <c r="B316" t="s">
        <v>70</v>
      </c>
      <c r="C316">
        <v>13</v>
      </c>
      <c r="D316" t="s">
        <v>134</v>
      </c>
      <c r="E316" t="s">
        <v>122</v>
      </c>
      <c r="F316" t="s">
        <v>102</v>
      </c>
      <c r="G316">
        <v>0</v>
      </c>
      <c r="H316">
        <v>0</v>
      </c>
      <c r="I31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40</v>
      </c>
      <c r="K316" s="5" cm="1">
        <f t="array" ref="K316">IFERROR(AVERAGE(IF((OutputTable[GroupByKey]=OutputTable[[#This Row],[GroupByKey]]),(OutputTable[GroupByKey]=OutputTable[[#This Row],[GroupByKey]])*OutputTable[RecordedValue])),0)</f>
        <v>0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6" s="5" cm="1">
        <f t="array" ref="O316">MIN(IF((OutputTable[GroupByKey]=OutputTable[[#This Row],[GroupByKey]]),(OutputTable[GroupByKey]=OutputTable[[#This Row],[GroupByKey]])*OutputTable[RecordedValue]))</f>
        <v>0</v>
      </c>
      <c r="P316" s="5" cm="1">
        <f t="array" ref="P316">MAX(IF((OutputTable[GroupByKey]=OutputTable[[#This Row],[GroupByKey]]),(OutputTable[GroupByKey]=OutputTable[[#This Row],[GroupByKey]])*OutputTable[RecordedValue]))</f>
        <v>0</v>
      </c>
    </row>
    <row r="317" spans="1:16" x14ac:dyDescent="0.35">
      <c r="A317" t="s">
        <v>68</v>
      </c>
      <c r="B317" t="s">
        <v>70</v>
      </c>
      <c r="C317">
        <v>13</v>
      </c>
      <c r="D317" t="s">
        <v>135</v>
      </c>
      <c r="E317" t="s">
        <v>120</v>
      </c>
      <c r="F317" t="s">
        <v>102</v>
      </c>
      <c r="G317">
        <v>0</v>
      </c>
      <c r="H317">
        <v>0</v>
      </c>
      <c r="I31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40</v>
      </c>
      <c r="K317" s="5" cm="1">
        <f t="array" ref="K317">IFERROR(AVERAGE(IF((OutputTable[GroupByKey]=OutputTable[[#This Row],[GroupByKey]]),(OutputTable[GroupByKey]=OutputTable[[#This Row],[GroupByKey]])*OutputTable[RecordedValue])),0)</f>
        <v>0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0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7" s="5" cm="1">
        <f t="array" ref="O317">MIN(IF((OutputTable[GroupByKey]=OutputTable[[#This Row],[GroupByKey]]),(OutputTable[GroupByKey]=OutputTable[[#This Row],[GroupByKey]])*OutputTable[RecordedValue]))</f>
        <v>0</v>
      </c>
      <c r="P317" s="5" cm="1">
        <f t="array" ref="P317">MAX(IF((OutputTable[GroupByKey]=OutputTable[[#This Row],[GroupByKey]]),(OutputTable[GroupByKey]=OutputTable[[#This Row],[GroupByKey]])*OutputTable[RecordedValue]))</f>
        <v>0</v>
      </c>
    </row>
    <row r="318" spans="1:16" x14ac:dyDescent="0.35">
      <c r="A318" t="s">
        <v>68</v>
      </c>
      <c r="B318" t="s">
        <v>70</v>
      </c>
      <c r="C318">
        <v>13</v>
      </c>
      <c r="D318" t="s">
        <v>136</v>
      </c>
      <c r="E318" t="s">
        <v>122</v>
      </c>
      <c r="F318" t="s">
        <v>102</v>
      </c>
      <c r="G318">
        <v>0</v>
      </c>
      <c r="H318">
        <v>0</v>
      </c>
      <c r="I31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40</v>
      </c>
      <c r="K318" s="5" cm="1">
        <f t="array" ref="K318">IFERROR(AVERAGE(IF((OutputTable[GroupByKey]=OutputTable[[#This Row],[GroupByKey]]),(OutputTable[GroupByKey]=OutputTable[[#This Row],[GroupByKey]])*OutputTable[RecordedValue])),0)</f>
        <v>0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0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8" s="5" cm="1">
        <f t="array" ref="O318">MIN(IF((OutputTable[GroupByKey]=OutputTable[[#This Row],[GroupByKey]]),(OutputTable[GroupByKey]=OutputTable[[#This Row],[GroupByKey]])*OutputTable[RecordedValue]))</f>
        <v>0</v>
      </c>
      <c r="P318" s="5" cm="1">
        <f t="array" ref="P318">MAX(IF((OutputTable[GroupByKey]=OutputTable[[#This Row],[GroupByKey]]),(OutputTable[GroupByKey]=OutputTable[[#This Row],[GroupByKey]])*OutputTable[RecordedValue]))</f>
        <v>0</v>
      </c>
    </row>
    <row r="319" spans="1:16" x14ac:dyDescent="0.35">
      <c r="A319" t="s">
        <v>68</v>
      </c>
      <c r="B319" t="s">
        <v>70</v>
      </c>
      <c r="C319">
        <v>13</v>
      </c>
      <c r="D319" t="s">
        <v>137</v>
      </c>
      <c r="E319" t="s">
        <v>120</v>
      </c>
      <c r="F319" t="s">
        <v>102</v>
      </c>
      <c r="G319">
        <v>0</v>
      </c>
      <c r="H319">
        <v>0</v>
      </c>
      <c r="I31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40</v>
      </c>
      <c r="K319" s="5" cm="1">
        <f t="array" ref="K319">IFERROR(AVERAGE(IF((OutputTable[GroupByKey]=OutputTable[[#This Row],[GroupByKey]]),(OutputTable[GroupByKey]=OutputTable[[#This Row],[GroupByKey]])*OutputTable[RecordedValue])),0)</f>
        <v>0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0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s="5" cm="1">
        <f t="array" ref="O319">MIN(IF((OutputTable[GroupByKey]=OutputTable[[#This Row],[GroupByKey]]),(OutputTable[GroupByKey]=OutputTable[[#This Row],[GroupByKey]])*OutputTable[RecordedValue]))</f>
        <v>0</v>
      </c>
      <c r="P319" s="5" cm="1">
        <f t="array" ref="P319">MAX(IF((OutputTable[GroupByKey]=OutputTable[[#This Row],[GroupByKey]]),(OutputTable[GroupByKey]=OutputTable[[#This Row],[GroupByKey]])*OutputTable[RecordedValue]))</f>
        <v>0</v>
      </c>
    </row>
    <row r="320" spans="1:16" x14ac:dyDescent="0.35">
      <c r="A320" t="s">
        <v>68</v>
      </c>
      <c r="B320" t="s">
        <v>70</v>
      </c>
      <c r="C320">
        <v>13</v>
      </c>
      <c r="D320" t="s">
        <v>138</v>
      </c>
      <c r="E320" t="s">
        <v>122</v>
      </c>
      <c r="F320" t="s">
        <v>102</v>
      </c>
      <c r="G320">
        <v>0</v>
      </c>
      <c r="H320">
        <v>0</v>
      </c>
      <c r="I32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40</v>
      </c>
      <c r="K320" s="5" cm="1">
        <f t="array" ref="K320">IFERROR(AVERAGE(IF((OutputTable[GroupByKey]=OutputTable[[#This Row],[GroupByKey]]),(OutputTable[GroupByKey]=OutputTable[[#This Row],[GroupByKey]])*OutputTable[RecordedValue])),0)</f>
        <v>0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0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0" s="5" cm="1">
        <f t="array" ref="O320">MIN(IF((OutputTable[GroupByKey]=OutputTable[[#This Row],[GroupByKey]]),(OutputTable[GroupByKey]=OutputTable[[#This Row],[GroupByKey]])*OutputTable[RecordedValue]))</f>
        <v>0</v>
      </c>
      <c r="P320" s="5" cm="1">
        <f t="array" ref="P320">MAX(IF((OutputTable[GroupByKey]=OutputTable[[#This Row],[GroupByKey]]),(OutputTable[GroupByKey]=OutputTable[[#This Row],[GroupByKey]])*OutputTable[RecordedValue]))</f>
        <v>0</v>
      </c>
    </row>
    <row r="321" spans="1:16" x14ac:dyDescent="0.35">
      <c r="A321" t="s">
        <v>68</v>
      </c>
      <c r="B321" t="s">
        <v>70</v>
      </c>
      <c r="C321">
        <v>13</v>
      </c>
      <c r="D321" t="s">
        <v>139</v>
      </c>
      <c r="E321" t="s">
        <v>120</v>
      </c>
      <c r="F321" t="s">
        <v>102</v>
      </c>
      <c r="G321">
        <v>284</v>
      </c>
      <c r="H321">
        <v>0</v>
      </c>
      <c r="I32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40</v>
      </c>
      <c r="K321" s="5" cm="1">
        <f t="array" ref="K321">IFERROR(AVERAGE(IF((OutputTable[GroupByKey]=OutputTable[[#This Row],[GroupByKey]]),(OutputTable[GroupByKey]=OutputTable[[#This Row],[GroupByKey]])*OutputTable[RecordedValue])),0)</f>
        <v>166.8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42.803786077449971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321" s="5" cm="1">
        <f t="array" ref="O321">MIN(IF((OutputTable[GroupByKey]=OutputTable[[#This Row],[GroupByKey]]),(OutputTable[GroupByKey]=OutputTable[[#This Row],[GroupByKey]])*OutputTable[RecordedValue]))</f>
        <v>58</v>
      </c>
      <c r="P321" s="5" cm="1">
        <f t="array" ref="P321">MAX(IF((OutputTable[GroupByKey]=OutputTable[[#This Row],[GroupByKey]]),(OutputTable[GroupByKey]=OutputTable[[#This Row],[GroupByKey]])*OutputTable[RecordedValue]))</f>
        <v>284</v>
      </c>
    </row>
    <row r="322" spans="1:16" x14ac:dyDescent="0.35">
      <c r="A322" t="s">
        <v>68</v>
      </c>
      <c r="B322" t="s">
        <v>70</v>
      </c>
      <c r="C322">
        <v>13</v>
      </c>
      <c r="D322" t="s">
        <v>140</v>
      </c>
      <c r="E322" t="s">
        <v>122</v>
      </c>
      <c r="F322" t="s">
        <v>102</v>
      </c>
      <c r="G322">
        <v>0.12414195729513899</v>
      </c>
      <c r="H322">
        <v>0</v>
      </c>
      <c r="I32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40</v>
      </c>
      <c r="K322" s="5" cm="1">
        <f t="array" ref="K322">IFERROR(AVERAGE(IF((OutputTable[GroupByKey]=OutputTable[[#This Row],[GroupByKey]]),(OutputTable[GroupByKey]=OutputTable[[#This Row],[GroupByKey]])*OutputTable[RecordedValue])),0)</f>
        <v>7.1466534765718931E-2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1.877615258182818E-2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322" s="5" cm="1">
        <f t="array" ref="O322">MIN(IF((OutputTable[GroupByKey]=OutputTable[[#This Row],[GroupByKey]]),(OutputTable[GroupByKey]=OutputTable[[#This Row],[GroupByKey]])*OutputTable[RecordedValue]))</f>
        <v>2.8772178353729399E-2</v>
      </c>
      <c r="P322" s="5" cm="1">
        <f t="array" ref="P322">MAX(IF((OutputTable[GroupByKey]=OutputTable[[#This Row],[GroupByKey]]),(OutputTable[GroupByKey]=OutputTable[[#This Row],[GroupByKey]])*OutputTable[RecordedValue]))</f>
        <v>0.12414195729513899</v>
      </c>
    </row>
    <row r="323" spans="1:16" x14ac:dyDescent="0.35">
      <c r="A323" t="s">
        <v>68</v>
      </c>
      <c r="B323" t="s">
        <v>70</v>
      </c>
      <c r="C323">
        <v>13</v>
      </c>
      <c r="D323" t="s">
        <v>141</v>
      </c>
      <c r="E323" t="s">
        <v>120</v>
      </c>
      <c r="F323" t="s">
        <v>102</v>
      </c>
      <c r="G323">
        <v>432</v>
      </c>
      <c r="H323">
        <v>0</v>
      </c>
      <c r="I32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40</v>
      </c>
      <c r="K323" s="5" cm="1">
        <f t="array" ref="K323">IFERROR(AVERAGE(IF((OutputTable[GroupByKey]=OutputTable[[#This Row],[GroupByKey]]),(OutputTable[GroupByKey]=OutputTable[[#This Row],[GroupByKey]])*OutputTable[RecordedValue])),0)</f>
        <v>287.89999999999998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61.633241114324115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323" s="5" cm="1">
        <f t="array" ref="O323">MIN(IF((OutputTable[GroupByKey]=OutputTable[[#This Row],[GroupByKey]]),(OutputTable[GroupByKey]=OutputTable[[#This Row],[GroupByKey]])*OutputTable[RecordedValue]))</f>
        <v>136</v>
      </c>
      <c r="P323" s="5" cm="1">
        <f t="array" ref="P323">MAX(IF((OutputTable[GroupByKey]=OutputTable[[#This Row],[GroupByKey]]),(OutputTable[GroupByKey]=OutputTable[[#This Row],[GroupByKey]])*OutputTable[RecordedValue]))</f>
        <v>432</v>
      </c>
    </row>
    <row r="324" spans="1:16" x14ac:dyDescent="0.35">
      <c r="A324" t="s">
        <v>68</v>
      </c>
      <c r="B324" t="s">
        <v>70</v>
      </c>
      <c r="C324">
        <v>13</v>
      </c>
      <c r="D324" t="s">
        <v>142</v>
      </c>
      <c r="E324" t="s">
        <v>122</v>
      </c>
      <c r="F324" t="s">
        <v>102</v>
      </c>
      <c r="G324">
        <v>3.8945432682821003E-2</v>
      </c>
      <c r="H324">
        <v>0</v>
      </c>
      <c r="I32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40</v>
      </c>
      <c r="K324" s="5" cm="1">
        <f t="array" ref="K324">IFERROR(AVERAGE(IF((OutputTable[GroupByKey]=OutputTable[[#This Row],[GroupByKey]]),(OutputTable[GroupByKey]=OutputTable[[#This Row],[GroupByKey]])*OutputTable[RecordedValue])),0)</f>
        <v>2.7893041556859417E-2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5.8163740550683058E-3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324" s="5" cm="1">
        <f t="array" ref="O324">MIN(IF((OutputTable[GroupByKey]=OutputTable[[#This Row],[GroupByKey]]),(OutputTable[GroupByKey]=OutputTable[[#This Row],[GroupByKey]])*OutputTable[RecordedValue]))</f>
        <v>1.44717077644446E-2</v>
      </c>
      <c r="P324" s="5" cm="1">
        <f t="array" ref="P324">MAX(IF((OutputTable[GroupByKey]=OutputTable[[#This Row],[GroupByKey]]),(OutputTable[GroupByKey]=OutputTable[[#This Row],[GroupByKey]])*OutputTable[RecordedValue]))</f>
        <v>3.8945432682821003E-2</v>
      </c>
    </row>
    <row r="325" spans="1:16" x14ac:dyDescent="0.35">
      <c r="A325" t="s">
        <v>68</v>
      </c>
      <c r="B325" t="s">
        <v>70</v>
      </c>
      <c r="C325">
        <v>13</v>
      </c>
      <c r="D325" t="s">
        <v>143</v>
      </c>
      <c r="E325" t="s">
        <v>120</v>
      </c>
      <c r="F325" t="s">
        <v>102</v>
      </c>
      <c r="G325">
        <v>249</v>
      </c>
      <c r="H325">
        <v>0</v>
      </c>
      <c r="I32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40</v>
      </c>
      <c r="K325" s="5" cm="1">
        <f t="array" ref="K325">IFERROR(AVERAGE(IF((OutputTable[GroupByKey]=OutputTable[[#This Row],[GroupByKey]]),(OutputTable[GroupByKey]=OutputTable[[#This Row],[GroupByKey]])*OutputTable[RecordedValue])),0)</f>
        <v>179.07499999999999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37.677026598888226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325" s="5" cm="1">
        <f t="array" ref="O325">MIN(IF((OutputTable[GroupByKey]=OutputTable[[#This Row],[GroupByKey]]),(OutputTable[GroupByKey]=OutputTable[[#This Row],[GroupByKey]])*OutputTable[RecordedValue]))</f>
        <v>96</v>
      </c>
      <c r="P325" s="5" cm="1">
        <f t="array" ref="P325">MAX(IF((OutputTable[GroupByKey]=OutputTable[[#This Row],[GroupByKey]]),(OutputTable[GroupByKey]=OutputTable[[#This Row],[GroupByKey]])*OutputTable[RecordedValue]))</f>
        <v>256</v>
      </c>
    </row>
    <row r="326" spans="1:16" x14ac:dyDescent="0.35">
      <c r="A326" t="s">
        <v>68</v>
      </c>
      <c r="B326" t="s">
        <v>70</v>
      </c>
      <c r="C326">
        <v>13</v>
      </c>
      <c r="D326" t="s">
        <v>144</v>
      </c>
      <c r="E326" t="s">
        <v>122</v>
      </c>
      <c r="F326" t="s">
        <v>102</v>
      </c>
      <c r="G326">
        <v>0.109326341521763</v>
      </c>
      <c r="H326">
        <v>0</v>
      </c>
      <c r="I32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40</v>
      </c>
      <c r="K326" s="5" cm="1">
        <f t="array" ref="K326">IFERROR(AVERAGE(IF((OutputTable[GroupByKey]=OutputTable[[#This Row],[GroupByKey]]),(OutputTable[GroupByKey]=OutputTable[[#This Row],[GroupByKey]])*OutputTable[RecordedValue])),0)</f>
        <v>7.6842915815432761E-2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1.6318267374116645E-2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326" s="5" cm="1">
        <f t="array" ref="O326">MIN(IF((OutputTable[GroupByKey]=OutputTable[[#This Row],[GroupByKey]]),(OutputTable[GroupByKey]=OutputTable[[#This Row],[GroupByKey]])*OutputTable[RecordedValue]))</f>
        <v>4.1598739885881399E-2</v>
      </c>
      <c r="P326" s="5" cm="1">
        <f t="array" ref="P326">MAX(IF((OutputTable[GroupByKey]=OutputTable[[#This Row],[GroupByKey]]),(OutputTable[GroupByKey]=OutputTable[[#This Row],[GroupByKey]])*OutputTable[RecordedValue]))</f>
        <v>0.109326341521763</v>
      </c>
    </row>
    <row r="327" spans="1:16" x14ac:dyDescent="0.35">
      <c r="A327" t="s">
        <v>68</v>
      </c>
      <c r="B327" t="s">
        <v>70</v>
      </c>
      <c r="C327">
        <v>14</v>
      </c>
      <c r="D327" t="s">
        <v>115</v>
      </c>
      <c r="E327" t="s">
        <v>116</v>
      </c>
      <c r="F327" t="s">
        <v>81</v>
      </c>
      <c r="G327">
        <v>248</v>
      </c>
      <c r="H327">
        <v>0</v>
      </c>
      <c r="I327" s="5" t="str">
        <f>OutputTable[[#This Row],[ProjectName]]&amp;OutputTable[[#This Row],[Name]]&amp;OutputTable[[#This Row],[Type]]&amp;OutputTable[[#This Row],[Source]]</f>
        <v>Drone ProjectDrone.NumberInNumber InEntity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40</v>
      </c>
      <c r="K327" s="5" cm="1">
        <f t="array" ref="K327">IFERROR(AVERAGE(IF((OutputTable[GroupByKey]=OutputTable[[#This Row],[GroupByKey]]),(OutputTable[GroupByKey]=OutputTable[[#This Row],[GroupByKey]])*OutputTable[RecordedValue])),0)</f>
        <v>279.7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60.175043809173047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327" s="5" cm="1">
        <f t="array" ref="O327">MIN(IF((OutputTable[GroupByKey]=OutputTable[[#This Row],[GroupByKey]]),(OutputTable[GroupByKey]=OutputTable[[#This Row],[GroupByKey]])*OutputTable[RecordedValue]))</f>
        <v>124</v>
      </c>
      <c r="P327" s="5" cm="1">
        <f t="array" ref="P327">MAX(IF((OutputTable[GroupByKey]=OutputTable[[#This Row],[GroupByKey]]),(OutputTable[GroupByKey]=OutputTable[[#This Row],[GroupByKey]])*OutputTable[RecordedValue]))</f>
        <v>422</v>
      </c>
    </row>
    <row r="328" spans="1:16" x14ac:dyDescent="0.35">
      <c r="A328" t="s">
        <v>68</v>
      </c>
      <c r="B328" t="s">
        <v>70</v>
      </c>
      <c r="C328">
        <v>14</v>
      </c>
      <c r="D328" t="s">
        <v>117</v>
      </c>
      <c r="E328" t="s">
        <v>118</v>
      </c>
      <c r="F328" t="s">
        <v>81</v>
      </c>
      <c r="G328">
        <v>266</v>
      </c>
      <c r="H328">
        <v>0</v>
      </c>
      <c r="I328" s="5" t="str">
        <f>OutputTable[[#This Row],[ProjectName]]&amp;OutputTable[[#This Row],[Name]]&amp;OutputTable[[#This Row],[Type]]&amp;OutputTable[[#This Row],[Source]]</f>
        <v>Drone ProjectDrone.NumberOutNumber OutEntity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40</v>
      </c>
      <c r="K328" s="5" cm="1">
        <f t="array" ref="K328">IFERROR(AVERAGE(IF((OutputTable[GroupByKey]=OutputTable[[#This Row],[GroupByKey]]),(OutputTable[GroupByKey]=OutputTable[[#This Row],[GroupByKey]])*OutputTable[RecordedValue])),0)</f>
        <v>250.25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35.973458877202006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328" s="5" cm="1">
        <f t="array" ref="O328">MIN(IF((OutputTable[GroupByKey]=OutputTable[[#This Row],[GroupByKey]]),(OutputTable[GroupByKey]=OutputTable[[#This Row],[GroupByKey]])*OutputTable[RecordedValue]))</f>
        <v>150</v>
      </c>
      <c r="P328" s="5" cm="1">
        <f t="array" ref="P328">MAX(IF((OutputTable[GroupByKey]=OutputTable[[#This Row],[GroupByKey]]),(OutputTable[GroupByKey]=OutputTable[[#This Row],[GroupByKey]])*OutputTable[RecordedValue]))</f>
        <v>295</v>
      </c>
    </row>
    <row r="329" spans="1:16" x14ac:dyDescent="0.35">
      <c r="A329" t="s">
        <v>68</v>
      </c>
      <c r="B329" t="s">
        <v>70</v>
      </c>
      <c r="C329">
        <v>14</v>
      </c>
      <c r="D329" t="s">
        <v>119</v>
      </c>
      <c r="E329" t="s">
        <v>120</v>
      </c>
      <c r="F329" t="s">
        <v>102</v>
      </c>
      <c r="G329">
        <v>230</v>
      </c>
      <c r="H329">
        <v>0</v>
      </c>
      <c r="I32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40</v>
      </c>
      <c r="K329" s="5" cm="1">
        <f t="array" ref="K329">IFERROR(AVERAGE(IF((OutputTable[GroupByKey]=OutputTable[[#This Row],[GroupByKey]]),(OutputTable[GroupByKey]=OutputTable[[#This Row],[GroupByKey]])*OutputTable[RecordedValue])),0)</f>
        <v>209.95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32.757813708707069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329" s="5" cm="1">
        <f t="array" ref="O329">MIN(IF((OutputTable[GroupByKey]=OutputTable[[#This Row],[GroupByKey]]),(OutputTable[GroupByKey]=OutputTable[[#This Row],[GroupByKey]])*OutputTable[RecordedValue]))</f>
        <v>123</v>
      </c>
      <c r="P329" s="5" cm="1">
        <f t="array" ref="P329">MAX(IF((OutputTable[GroupByKey]=OutputTable[[#This Row],[GroupByKey]]),(OutputTable[GroupByKey]=OutputTable[[#This Row],[GroupByKey]])*OutputTable[RecordedValue]))</f>
        <v>264</v>
      </c>
    </row>
    <row r="330" spans="1:16" x14ac:dyDescent="0.35">
      <c r="A330" t="s">
        <v>68</v>
      </c>
      <c r="B330" t="s">
        <v>70</v>
      </c>
      <c r="C330">
        <v>14</v>
      </c>
      <c r="D330" t="s">
        <v>121</v>
      </c>
      <c r="E330" t="s">
        <v>122</v>
      </c>
      <c r="F330" t="s">
        <v>102</v>
      </c>
      <c r="G330">
        <v>0.91835566829756099</v>
      </c>
      <c r="H330">
        <v>0</v>
      </c>
      <c r="I33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40</v>
      </c>
      <c r="K330" s="5" cm="1">
        <f t="array" ref="K330">IFERROR(AVERAGE(IF((OutputTable[GroupByKey]=OutputTable[[#This Row],[GroupByKey]]),(OutputTable[GroupByKey]=OutputTable[[#This Row],[GroupByKey]])*OutputTable[RecordedValue])),0)</f>
        <v>0.83772529254372086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0.13090241215221513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330" s="5" cm="1">
        <f t="array" ref="O330">MIN(IF((OutputTable[GroupByKey]=OutputTable[[#This Row],[GroupByKey]]),(OutputTable[GroupByKey]=OutputTable[[#This Row],[GroupByKey]])*OutputTable[RecordedValue]))</f>
        <v>0.460239554527484</v>
      </c>
      <c r="P330" s="5" cm="1">
        <f t="array" ref="P330">MAX(IF((OutputTable[GroupByKey]=OutputTable[[#This Row],[GroupByKey]]),(OutputTable[GroupByKey]=OutputTable[[#This Row],[GroupByKey]])*OutputTable[RecordedValue]))</f>
        <v>1</v>
      </c>
    </row>
    <row r="331" spans="1:16" x14ac:dyDescent="0.35">
      <c r="A331" t="s">
        <v>68</v>
      </c>
      <c r="B331" t="s">
        <v>70</v>
      </c>
      <c r="C331">
        <v>14</v>
      </c>
      <c r="D331" t="s">
        <v>123</v>
      </c>
      <c r="E331" t="s">
        <v>120</v>
      </c>
      <c r="F331" t="s">
        <v>102</v>
      </c>
      <c r="G331">
        <v>157</v>
      </c>
      <c r="H331">
        <v>0</v>
      </c>
      <c r="I33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40</v>
      </c>
      <c r="K331" s="5" cm="1">
        <f t="array" ref="K331">IFERROR(AVERAGE(IF((OutputTable[GroupByKey]=OutputTable[[#This Row],[GroupByKey]]),(OutputTable[GroupByKey]=OutputTable[[#This Row],[GroupByKey]])*OutputTable[RecordedValue])),0)</f>
        <v>138.82499999999999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19.237899960021505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331" s="5" cm="1">
        <f t="array" ref="O331">MIN(IF((OutputTable[GroupByKey]=OutputTable[[#This Row],[GroupByKey]]),(OutputTable[GroupByKey]=OutputTable[[#This Row],[GroupByKey]])*OutputTable[RecordedValue]))</f>
        <v>83</v>
      </c>
      <c r="P331" s="5" cm="1">
        <f t="array" ref="P331">MAX(IF((OutputTable[GroupByKey]=OutputTable[[#This Row],[GroupByKey]]),(OutputTable[GroupByKey]=OutputTable[[#This Row],[GroupByKey]])*OutputTable[RecordedValue]))</f>
        <v>161</v>
      </c>
    </row>
    <row r="332" spans="1:16" x14ac:dyDescent="0.35">
      <c r="A332" t="s">
        <v>68</v>
      </c>
      <c r="B332" t="s">
        <v>70</v>
      </c>
      <c r="C332">
        <v>14</v>
      </c>
      <c r="D332" t="s">
        <v>124</v>
      </c>
      <c r="E332" t="s">
        <v>122</v>
      </c>
      <c r="F332" t="s">
        <v>102</v>
      </c>
      <c r="G332">
        <v>0.98513053168609999</v>
      </c>
      <c r="H332">
        <v>0</v>
      </c>
      <c r="I3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40</v>
      </c>
      <c r="K332" s="5" cm="1">
        <f t="array" ref="K332">IFERROR(AVERAGE(IF((OutputTable[GroupByKey]=OutputTable[[#This Row],[GroupByKey]]),(OutputTable[GroupByKey]=OutputTable[[#This Row],[GroupByKey]])*OutputTable[RecordedValue])),0)</f>
        <v>0.85638733125801425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0.11893184571914565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332" s="5" cm="1">
        <f t="array" ref="O332">MIN(IF((OutputTable[GroupByKey]=OutputTable[[#This Row],[GroupByKey]]),(OutputTable[GroupByKey]=OutputTable[[#This Row],[GroupByKey]])*OutputTable[RecordedValue]))</f>
        <v>0.51093143286290499</v>
      </c>
      <c r="P332" s="5" cm="1">
        <f t="array" ref="P332">MAX(IF((OutputTable[GroupByKey]=OutputTable[[#This Row],[GroupByKey]]),(OutputTable[GroupByKey]=OutputTable[[#This Row],[GroupByKey]])*OutputTable[RecordedValue]))</f>
        <v>0.99324124232539002</v>
      </c>
    </row>
    <row r="333" spans="1:16" x14ac:dyDescent="0.35">
      <c r="A333" t="s">
        <v>68</v>
      </c>
      <c r="B333" t="s">
        <v>70</v>
      </c>
      <c r="C333">
        <v>14</v>
      </c>
      <c r="D333" t="s">
        <v>125</v>
      </c>
      <c r="E333" t="s">
        <v>120</v>
      </c>
      <c r="F333" t="s">
        <v>102</v>
      </c>
      <c r="G333">
        <v>8</v>
      </c>
      <c r="H333">
        <v>0</v>
      </c>
      <c r="I3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40</v>
      </c>
      <c r="K333" s="5" cm="1">
        <f t="array" ref="K333">IFERROR(AVERAGE(IF((OutputTable[GroupByKey]=OutputTable[[#This Row],[GroupByKey]]),(OutputTable[GroupByKey]=OutputTable[[#This Row],[GroupByKey]])*OutputTable[RecordedValue])),0)</f>
        <v>8.1999999999999993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1.8563819235690291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333" s="5" cm="1">
        <f t="array" ref="O333">MIN(IF((OutputTable[GroupByKey]=OutputTable[[#This Row],[GroupByKey]]),(OutputTable[GroupByKey]=OutputTable[[#This Row],[GroupByKey]])*OutputTable[RecordedValue]))</f>
        <v>4</v>
      </c>
      <c r="P333" s="5" cm="1">
        <f t="array" ref="P333">MAX(IF((OutputTable[GroupByKey]=OutputTable[[#This Row],[GroupByKey]]),(OutputTable[GroupByKey]=OutputTable[[#This Row],[GroupByKey]])*OutputTable[RecordedValue]))</f>
        <v>12</v>
      </c>
    </row>
    <row r="334" spans="1:16" x14ac:dyDescent="0.35">
      <c r="A334" t="s">
        <v>68</v>
      </c>
      <c r="B334" t="s">
        <v>70</v>
      </c>
      <c r="C334">
        <v>14</v>
      </c>
      <c r="D334" t="s">
        <v>126</v>
      </c>
      <c r="E334" t="s">
        <v>122</v>
      </c>
      <c r="F334" t="s">
        <v>102</v>
      </c>
      <c r="G334">
        <v>2.5506444284091E-2</v>
      </c>
      <c r="H334">
        <v>0</v>
      </c>
      <c r="I3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40</v>
      </c>
      <c r="K334" s="5" cm="1">
        <f t="array" ref="K334">IFERROR(AVERAGE(IF((OutputTable[GroupByKey]=OutputTable[[#This Row],[GroupByKey]]),(OutputTable[GroupByKey]=OutputTable[[#This Row],[GroupByKey]])*OutputTable[RecordedValue])),0)</f>
        <v>2.9190391824590895E-2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6.7784511723503766E-3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334" s="5" cm="1">
        <f t="array" ref="O334">MIN(IF((OutputTable[GroupByKey]=OutputTable[[#This Row],[GroupByKey]]),(OutputTable[GroupByKey]=OutputTable[[#This Row],[GroupByKey]])*OutputTable[RecordedValue]))</f>
        <v>1.4048189417398899E-2</v>
      </c>
      <c r="P334" s="5" cm="1">
        <f t="array" ref="P334">MAX(IF((OutputTable[GroupByKey]=OutputTable[[#This Row],[GroupByKey]]),(OutputTable[GroupByKey]=OutputTable[[#This Row],[GroupByKey]])*OutputTable[RecordedValue]))</f>
        <v>4.5875370133509598E-2</v>
      </c>
    </row>
    <row r="335" spans="1:16" x14ac:dyDescent="0.35">
      <c r="A335" t="s">
        <v>68</v>
      </c>
      <c r="B335" t="s">
        <v>70</v>
      </c>
      <c r="C335">
        <v>14</v>
      </c>
      <c r="D335" t="s">
        <v>127</v>
      </c>
      <c r="E335" t="s">
        <v>120</v>
      </c>
      <c r="F335" t="s">
        <v>102</v>
      </c>
      <c r="G335">
        <v>40</v>
      </c>
      <c r="H335">
        <v>0</v>
      </c>
      <c r="I3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40</v>
      </c>
      <c r="K335" s="5" cm="1">
        <f t="array" ref="K335">IFERROR(AVERAGE(IF((OutputTable[GroupByKey]=OutputTable[[#This Row],[GroupByKey]]),(OutputTable[GroupByKey]=OutputTable[[#This Row],[GroupByKey]])*OutputTable[RecordedValue])),0)</f>
        <v>40.625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9.0940597687129312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335" s="5" cm="1">
        <f t="array" ref="O335">MIN(IF((OutputTable[GroupByKey]=OutputTable[[#This Row],[GroupByKey]]),(OutputTable[GroupByKey]=OutputTable[[#This Row],[GroupByKey]])*OutputTable[RecordedValue]))</f>
        <v>20</v>
      </c>
      <c r="P335" s="5" cm="1">
        <f t="array" ref="P335">MAX(IF((OutputTable[GroupByKey]=OutputTable[[#This Row],[GroupByKey]]),(OutputTable[GroupByKey]=OutputTable[[#This Row],[GroupByKey]])*OutputTable[RecordedValue]))</f>
        <v>60</v>
      </c>
    </row>
    <row r="336" spans="1:16" x14ac:dyDescent="0.35">
      <c r="A336" t="s">
        <v>68</v>
      </c>
      <c r="B336" t="s">
        <v>70</v>
      </c>
      <c r="C336">
        <v>14</v>
      </c>
      <c r="D336" t="s">
        <v>128</v>
      </c>
      <c r="E336" t="s">
        <v>122</v>
      </c>
      <c r="F336" t="s">
        <v>102</v>
      </c>
      <c r="G336">
        <v>0.127624314487086</v>
      </c>
      <c r="H336">
        <v>0</v>
      </c>
      <c r="I3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40</v>
      </c>
      <c r="K336" s="5" cm="1">
        <f t="array" ref="K336">IFERROR(AVERAGE(IF((OutputTable[GroupByKey]=OutputTable[[#This Row],[GroupByKey]]),(OutputTable[GroupByKey]=OutputTable[[#This Row],[GroupByKey]])*OutputTable[RecordedValue])),0)</f>
        <v>0.12883579602073331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3.923026202957465E-2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336" s="5" cm="1">
        <f t="array" ref="O336">MIN(IF((OutputTable[GroupByKey]=OutputTable[[#This Row],[GroupByKey]]),(OutputTable[GroupByKey]=OutputTable[[#This Row],[GroupByKey]])*OutputTable[RecordedValue]))</f>
        <v>5.37537032568541E-2</v>
      </c>
      <c r="P336" s="5" cm="1">
        <f t="array" ref="P336">MAX(IF((OutputTable[GroupByKey]=OutputTable[[#This Row],[GroupByKey]]),(OutputTable[GroupByKey]=OutputTable[[#This Row],[GroupByKey]])*OutputTable[RecordedValue]))</f>
        <v>0.25294900578934798</v>
      </c>
    </row>
    <row r="337" spans="1:16" x14ac:dyDescent="0.35">
      <c r="A337" t="s">
        <v>68</v>
      </c>
      <c r="B337" t="s">
        <v>70</v>
      </c>
      <c r="C337">
        <v>14</v>
      </c>
      <c r="D337" t="s">
        <v>129</v>
      </c>
      <c r="E337" t="s">
        <v>118</v>
      </c>
      <c r="F337" t="s">
        <v>130</v>
      </c>
      <c r="G337">
        <v>262</v>
      </c>
      <c r="H337">
        <v>0</v>
      </c>
      <c r="I337" s="5" t="str">
        <f>OutputTable[[#This Row],[ProjectName]]&amp;OutputTable[[#This Row],[Name]]&amp;OutputTable[[#This Row],[Type]]&amp;OutputTable[[#This Row],[Source]]</f>
        <v>Drone ProjectSystem.NumberOutNumber OutSystem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40</v>
      </c>
      <c r="K337" s="5" cm="1">
        <f t="array" ref="K337">IFERROR(AVERAGE(IF((OutputTable[GroupByKey]=OutputTable[[#This Row],[GroupByKey]]),(OutputTable[GroupByKey]=OutputTable[[#This Row],[GroupByKey]])*OutputTable[RecordedValue])),0)</f>
        <v>246.15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35.193640159726442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337" s="5" cm="1">
        <f t="array" ref="O337">MIN(IF((OutputTable[GroupByKey]=OutputTable[[#This Row],[GroupByKey]]),(OutputTable[GroupByKey]=OutputTable[[#This Row],[GroupByKey]])*OutputTable[RecordedValue]))</f>
        <v>148</v>
      </c>
      <c r="P337" s="5" cm="1">
        <f t="array" ref="P337">MAX(IF((OutputTable[GroupByKey]=OutputTable[[#This Row],[GroupByKey]]),(OutputTable[GroupByKey]=OutputTable[[#This Row],[GroupByKey]])*OutputTable[RecordedValue]))</f>
        <v>289</v>
      </c>
    </row>
    <row r="338" spans="1:16" x14ac:dyDescent="0.35">
      <c r="A338" t="s">
        <v>68</v>
      </c>
      <c r="B338" t="s">
        <v>70</v>
      </c>
      <c r="C338">
        <v>14</v>
      </c>
      <c r="D338" t="s">
        <v>131</v>
      </c>
      <c r="E338" t="s">
        <v>120</v>
      </c>
      <c r="F338" t="s">
        <v>102</v>
      </c>
      <c r="G338">
        <v>0</v>
      </c>
      <c r="H338">
        <v>0</v>
      </c>
      <c r="I3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40</v>
      </c>
      <c r="K338" s="5" cm="1">
        <f t="array" ref="K338">IFERROR(AVERAGE(IF((OutputTable[GroupByKey]=OutputTable[[#This Row],[GroupByKey]]),(OutputTable[GroupByKey]=OutputTable[[#This Row],[GroupByKey]])*OutputTable[RecordedValue])),0)</f>
        <v>0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0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8" s="5" cm="1">
        <f t="array" ref="O338">MIN(IF((OutputTable[GroupByKey]=OutputTable[[#This Row],[GroupByKey]]),(OutputTable[GroupByKey]=OutputTable[[#This Row],[GroupByKey]])*OutputTable[RecordedValue]))</f>
        <v>0</v>
      </c>
      <c r="P338" s="5" cm="1">
        <f t="array" ref="P338">MAX(IF((OutputTable[GroupByKey]=OutputTable[[#This Row],[GroupByKey]]),(OutputTable[GroupByKey]=OutputTable[[#This Row],[GroupByKey]])*OutputTable[RecordedValue]))</f>
        <v>0</v>
      </c>
    </row>
    <row r="339" spans="1:16" x14ac:dyDescent="0.35">
      <c r="A339" t="s">
        <v>68</v>
      </c>
      <c r="B339" t="s">
        <v>70</v>
      </c>
      <c r="C339">
        <v>14</v>
      </c>
      <c r="D339" t="s">
        <v>132</v>
      </c>
      <c r="E339" t="s">
        <v>122</v>
      </c>
      <c r="F339" t="s">
        <v>102</v>
      </c>
      <c r="G339">
        <v>0</v>
      </c>
      <c r="H339">
        <v>0</v>
      </c>
      <c r="I3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40</v>
      </c>
      <c r="K339" s="5" cm="1">
        <f t="array" ref="K339">IFERROR(AVERAGE(IF((OutputTable[GroupByKey]=OutputTable[[#This Row],[GroupByKey]]),(OutputTable[GroupByKey]=OutputTable[[#This Row],[GroupByKey]])*OutputTable[RecordedValue])),0)</f>
        <v>0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0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9" s="5" cm="1">
        <f t="array" ref="O339">MIN(IF((OutputTable[GroupByKey]=OutputTable[[#This Row],[GroupByKey]]),(OutputTable[GroupByKey]=OutputTable[[#This Row],[GroupByKey]])*OutputTable[RecordedValue]))</f>
        <v>0</v>
      </c>
      <c r="P339" s="5" cm="1">
        <f t="array" ref="P339">MAX(IF((OutputTable[GroupByKey]=OutputTable[[#This Row],[GroupByKey]]),(OutputTable[GroupByKey]=OutputTable[[#This Row],[GroupByKey]])*OutputTable[RecordedValue]))</f>
        <v>0</v>
      </c>
    </row>
    <row r="340" spans="1:16" x14ac:dyDescent="0.35">
      <c r="A340" t="s">
        <v>68</v>
      </c>
      <c r="B340" t="s">
        <v>70</v>
      </c>
      <c r="C340">
        <v>14</v>
      </c>
      <c r="D340" t="s">
        <v>133</v>
      </c>
      <c r="E340" t="s">
        <v>120</v>
      </c>
      <c r="F340" t="s">
        <v>102</v>
      </c>
      <c r="G340">
        <v>0</v>
      </c>
      <c r="H340">
        <v>0</v>
      </c>
      <c r="I3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40</v>
      </c>
      <c r="K340" s="5" cm="1">
        <f t="array" ref="K340">IFERROR(AVERAGE(IF((OutputTable[GroupByKey]=OutputTable[[#This Row],[GroupByKey]]),(OutputTable[GroupByKey]=OutputTable[[#This Row],[GroupByKey]])*OutputTable[RecordedValue])),0)</f>
        <v>0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0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s="5" cm="1">
        <f t="array" ref="O340">MIN(IF((OutputTable[GroupByKey]=OutputTable[[#This Row],[GroupByKey]]),(OutputTable[GroupByKey]=OutputTable[[#This Row],[GroupByKey]])*OutputTable[RecordedValue]))</f>
        <v>0</v>
      </c>
      <c r="P340" s="5" cm="1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35">
      <c r="A341" t="s">
        <v>68</v>
      </c>
      <c r="B341" t="s">
        <v>70</v>
      </c>
      <c r="C341">
        <v>14</v>
      </c>
      <c r="D341" t="s">
        <v>134</v>
      </c>
      <c r="E341" t="s">
        <v>122</v>
      </c>
      <c r="F341" t="s">
        <v>102</v>
      </c>
      <c r="G341">
        <v>0</v>
      </c>
      <c r="H341">
        <v>0</v>
      </c>
      <c r="I3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40</v>
      </c>
      <c r="K341" s="5" cm="1">
        <f t="array" ref="K341">IFERROR(AVERAGE(IF((OutputTable[GroupByKey]=OutputTable[[#This Row],[GroupByKey]]),(OutputTable[GroupByKey]=OutputTable[[#This Row],[GroupByKey]])*OutputTable[RecordedValue])),0)</f>
        <v>0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0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1" s="5" cm="1">
        <f t="array" ref="O341">MIN(IF((OutputTable[GroupByKey]=OutputTable[[#This Row],[GroupByKey]]),(OutputTable[GroupByKey]=OutputTable[[#This Row],[GroupByKey]])*OutputTable[RecordedValue]))</f>
        <v>0</v>
      </c>
      <c r="P341" s="5" cm="1">
        <f t="array" ref="P341">MAX(IF((OutputTable[GroupByKey]=OutputTable[[#This Row],[GroupByKey]]),(OutputTable[GroupByKey]=OutputTable[[#This Row],[GroupByKey]])*OutputTable[RecordedValue]))</f>
        <v>0</v>
      </c>
    </row>
    <row r="342" spans="1:16" x14ac:dyDescent="0.35">
      <c r="A342" t="s">
        <v>68</v>
      </c>
      <c r="B342" t="s">
        <v>70</v>
      </c>
      <c r="C342">
        <v>14</v>
      </c>
      <c r="D342" t="s">
        <v>135</v>
      </c>
      <c r="E342" t="s">
        <v>120</v>
      </c>
      <c r="F342" t="s">
        <v>102</v>
      </c>
      <c r="G342">
        <v>0</v>
      </c>
      <c r="H342">
        <v>0</v>
      </c>
      <c r="I3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40</v>
      </c>
      <c r="K342" s="5" cm="1">
        <f t="array" ref="K342">IFERROR(AVERAGE(IF((OutputTable[GroupByKey]=OutputTable[[#This Row],[GroupByKey]]),(OutputTable[GroupByKey]=OutputTable[[#This Row],[GroupByKey]])*OutputTable[RecordedValue])),0)</f>
        <v>0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0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s="5" cm="1">
        <f t="array" ref="O342">MIN(IF((OutputTable[GroupByKey]=OutputTable[[#This Row],[GroupByKey]]),(OutputTable[GroupByKey]=OutputTable[[#This Row],[GroupByKey]])*OutputTable[RecordedValue]))</f>
        <v>0</v>
      </c>
      <c r="P342" s="5" cm="1">
        <f t="array" ref="P342">MAX(IF((OutputTable[GroupByKey]=OutputTable[[#This Row],[GroupByKey]]),(OutputTable[GroupByKey]=OutputTable[[#This Row],[GroupByKey]])*OutputTable[RecordedValue]))</f>
        <v>0</v>
      </c>
    </row>
    <row r="343" spans="1:16" x14ac:dyDescent="0.35">
      <c r="A343" t="s">
        <v>68</v>
      </c>
      <c r="B343" t="s">
        <v>70</v>
      </c>
      <c r="C343">
        <v>14</v>
      </c>
      <c r="D343" t="s">
        <v>136</v>
      </c>
      <c r="E343" t="s">
        <v>122</v>
      </c>
      <c r="F343" t="s">
        <v>102</v>
      </c>
      <c r="G343">
        <v>0</v>
      </c>
      <c r="H343">
        <v>0</v>
      </c>
      <c r="I3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40</v>
      </c>
      <c r="K343" s="5" cm="1">
        <f t="array" ref="K343">IFERROR(AVERAGE(IF((OutputTable[GroupByKey]=OutputTable[[#This Row],[GroupByKey]]),(OutputTable[GroupByKey]=OutputTable[[#This Row],[GroupByKey]])*OutputTable[RecordedValue])),0)</f>
        <v>0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0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3" s="5" cm="1">
        <f t="array" ref="O343">MIN(IF((OutputTable[GroupByKey]=OutputTable[[#This Row],[GroupByKey]]),(OutputTable[GroupByKey]=OutputTable[[#This Row],[GroupByKey]])*OutputTable[RecordedValue]))</f>
        <v>0</v>
      </c>
      <c r="P343" s="5" cm="1">
        <f t="array" ref="P343">MAX(IF((OutputTable[GroupByKey]=OutputTable[[#This Row],[GroupByKey]]),(OutputTable[GroupByKey]=OutputTable[[#This Row],[GroupByKey]])*OutputTable[RecordedValue]))</f>
        <v>0</v>
      </c>
    </row>
    <row r="344" spans="1:16" x14ac:dyDescent="0.35">
      <c r="A344" t="s">
        <v>68</v>
      </c>
      <c r="B344" t="s">
        <v>70</v>
      </c>
      <c r="C344">
        <v>14</v>
      </c>
      <c r="D344" t="s">
        <v>137</v>
      </c>
      <c r="E344" t="s">
        <v>120</v>
      </c>
      <c r="F344" t="s">
        <v>102</v>
      </c>
      <c r="G344">
        <v>0</v>
      </c>
      <c r="H344">
        <v>0</v>
      </c>
      <c r="I3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40</v>
      </c>
      <c r="K344" s="5" cm="1">
        <f t="array" ref="K344">IFERROR(AVERAGE(IF((OutputTable[GroupByKey]=OutputTable[[#This Row],[GroupByKey]]),(OutputTable[GroupByKey]=OutputTable[[#This Row],[GroupByKey]])*OutputTable[RecordedValue])),0)</f>
        <v>0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0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4" s="5" cm="1">
        <f t="array" ref="O344">MIN(IF((OutputTable[GroupByKey]=OutputTable[[#This Row],[GroupByKey]]),(OutputTable[GroupByKey]=OutputTable[[#This Row],[GroupByKey]])*OutputTable[RecordedValue]))</f>
        <v>0</v>
      </c>
      <c r="P344" s="5" cm="1">
        <f t="array" ref="P344">MAX(IF((OutputTable[GroupByKey]=OutputTable[[#This Row],[GroupByKey]]),(OutputTable[GroupByKey]=OutputTable[[#This Row],[GroupByKey]])*OutputTable[RecordedValue]))</f>
        <v>0</v>
      </c>
    </row>
    <row r="345" spans="1:16" x14ac:dyDescent="0.35">
      <c r="A345" t="s">
        <v>68</v>
      </c>
      <c r="B345" t="s">
        <v>70</v>
      </c>
      <c r="C345">
        <v>14</v>
      </c>
      <c r="D345" t="s">
        <v>138</v>
      </c>
      <c r="E345" t="s">
        <v>122</v>
      </c>
      <c r="F345" t="s">
        <v>102</v>
      </c>
      <c r="G345">
        <v>0</v>
      </c>
      <c r="H345">
        <v>0</v>
      </c>
      <c r="I3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40</v>
      </c>
      <c r="K345" s="5" cm="1">
        <f t="array" ref="K345">IFERROR(AVERAGE(IF((OutputTable[GroupByKey]=OutputTable[[#This Row],[GroupByKey]]),(OutputTable[GroupByKey]=OutputTable[[#This Row],[GroupByKey]])*OutputTable[RecordedValue])),0)</f>
        <v>0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0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5" s="5" cm="1">
        <f t="array" ref="O345">MIN(IF((OutputTable[GroupByKey]=OutputTable[[#This Row],[GroupByKey]]),(OutputTable[GroupByKey]=OutputTable[[#This Row],[GroupByKey]])*OutputTable[RecordedValue]))</f>
        <v>0</v>
      </c>
      <c r="P345" s="5" cm="1">
        <f t="array" ref="P345">MAX(IF((OutputTable[GroupByKey]=OutputTable[[#This Row],[GroupByKey]]),(OutputTable[GroupByKey]=OutputTable[[#This Row],[GroupByKey]])*OutputTable[RecordedValue]))</f>
        <v>0</v>
      </c>
    </row>
    <row r="346" spans="1:16" x14ac:dyDescent="0.35">
      <c r="A346" t="s">
        <v>68</v>
      </c>
      <c r="B346" t="s">
        <v>70</v>
      </c>
      <c r="C346">
        <v>14</v>
      </c>
      <c r="D346" t="s">
        <v>139</v>
      </c>
      <c r="E346" t="s">
        <v>120</v>
      </c>
      <c r="F346" t="s">
        <v>102</v>
      </c>
      <c r="G346">
        <v>126</v>
      </c>
      <c r="H346">
        <v>0</v>
      </c>
      <c r="I3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40</v>
      </c>
      <c r="K346" s="5" cm="1">
        <f t="array" ref="K346">IFERROR(AVERAGE(IF((OutputTable[GroupByKey]=OutputTable[[#This Row],[GroupByKey]]),(OutputTable[GroupByKey]=OutputTable[[#This Row],[GroupByKey]])*OutputTable[RecordedValue])),0)</f>
        <v>166.8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42.803786077449971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346" s="5" cm="1">
        <f t="array" ref="O346">MIN(IF((OutputTable[GroupByKey]=OutputTable[[#This Row],[GroupByKey]]),(OutputTable[GroupByKey]=OutputTable[[#This Row],[GroupByKey]])*OutputTable[RecordedValue]))</f>
        <v>58</v>
      </c>
      <c r="P346" s="5" cm="1">
        <f t="array" ref="P346">MAX(IF((OutputTable[GroupByKey]=OutputTable[[#This Row],[GroupByKey]]),(OutputTable[GroupByKey]=OutputTable[[#This Row],[GroupByKey]])*OutputTable[RecordedValue]))</f>
        <v>284</v>
      </c>
    </row>
    <row r="347" spans="1:16" x14ac:dyDescent="0.35">
      <c r="A347" t="s">
        <v>68</v>
      </c>
      <c r="B347" t="s">
        <v>70</v>
      </c>
      <c r="C347">
        <v>14</v>
      </c>
      <c r="D347" t="s">
        <v>140</v>
      </c>
      <c r="E347" t="s">
        <v>122</v>
      </c>
      <c r="F347" t="s">
        <v>102</v>
      </c>
      <c r="G347">
        <v>5.91492922744963E-2</v>
      </c>
      <c r="H347">
        <v>0</v>
      </c>
      <c r="I3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40</v>
      </c>
      <c r="K347" s="5" cm="1">
        <f t="array" ref="K347">IFERROR(AVERAGE(IF((OutputTable[GroupByKey]=OutputTable[[#This Row],[GroupByKey]]),(OutputTable[GroupByKey]=OutputTable[[#This Row],[GroupByKey]])*OutputTable[RecordedValue])),0)</f>
        <v>7.1466534765718931E-2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1.877615258182818E-2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347" s="5" cm="1">
        <f t="array" ref="O347">MIN(IF((OutputTable[GroupByKey]=OutputTable[[#This Row],[GroupByKey]]),(OutputTable[GroupByKey]=OutputTable[[#This Row],[GroupByKey]])*OutputTable[RecordedValue]))</f>
        <v>2.8772178353729399E-2</v>
      </c>
      <c r="P347" s="5" cm="1">
        <f t="array" ref="P347">MAX(IF((OutputTable[GroupByKey]=OutputTable[[#This Row],[GroupByKey]]),(OutputTable[GroupByKey]=OutputTable[[#This Row],[GroupByKey]])*OutputTable[RecordedValue]))</f>
        <v>0.12414195729513899</v>
      </c>
    </row>
    <row r="348" spans="1:16" x14ac:dyDescent="0.35">
      <c r="A348" t="s">
        <v>68</v>
      </c>
      <c r="B348" t="s">
        <v>70</v>
      </c>
      <c r="C348">
        <v>14</v>
      </c>
      <c r="D348" t="s">
        <v>141</v>
      </c>
      <c r="E348" t="s">
        <v>120</v>
      </c>
      <c r="F348" t="s">
        <v>102</v>
      </c>
      <c r="G348">
        <v>258</v>
      </c>
      <c r="H348">
        <v>0</v>
      </c>
      <c r="I3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40</v>
      </c>
      <c r="K348" s="5" cm="1">
        <f t="array" ref="K348">IFERROR(AVERAGE(IF((OutputTable[GroupByKey]=OutputTable[[#This Row],[GroupByKey]]),(OutputTable[GroupByKey]=OutputTable[[#This Row],[GroupByKey]])*OutputTable[RecordedValue])),0)</f>
        <v>287.89999999999998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61.633241114324115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348" s="5" cm="1">
        <f t="array" ref="O348">MIN(IF((OutputTable[GroupByKey]=OutputTable[[#This Row],[GroupByKey]]),(OutputTable[GroupByKey]=OutputTable[[#This Row],[GroupByKey]])*OutputTable[RecordedValue]))</f>
        <v>136</v>
      </c>
      <c r="P348" s="5" cm="1">
        <f t="array" ref="P348">MAX(IF((OutputTable[GroupByKey]=OutputTable[[#This Row],[GroupByKey]]),(OutputTable[GroupByKey]=OutputTable[[#This Row],[GroupByKey]])*OutputTable[RecordedValue]))</f>
        <v>432</v>
      </c>
    </row>
    <row r="349" spans="1:16" x14ac:dyDescent="0.35">
      <c r="A349" t="s">
        <v>68</v>
      </c>
      <c r="B349" t="s">
        <v>70</v>
      </c>
      <c r="C349">
        <v>14</v>
      </c>
      <c r="D349" t="s">
        <v>142</v>
      </c>
      <c r="E349" t="s">
        <v>122</v>
      </c>
      <c r="F349" t="s">
        <v>102</v>
      </c>
      <c r="G349">
        <v>2.6221056840832899E-2</v>
      </c>
      <c r="H349">
        <v>0</v>
      </c>
      <c r="I3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40</v>
      </c>
      <c r="K349" s="5" cm="1">
        <f t="array" ref="K349">IFERROR(AVERAGE(IF((OutputTable[GroupByKey]=OutputTable[[#This Row],[GroupByKey]]),(OutputTable[GroupByKey]=OutputTable[[#This Row],[GroupByKey]])*OutputTable[RecordedValue])),0)</f>
        <v>2.7893041556859417E-2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5.8163740550683058E-3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349" s="5" cm="1">
        <f t="array" ref="O349">MIN(IF((OutputTable[GroupByKey]=OutputTable[[#This Row],[GroupByKey]]),(OutputTable[GroupByKey]=OutputTable[[#This Row],[GroupByKey]])*OutputTable[RecordedValue]))</f>
        <v>1.44717077644446E-2</v>
      </c>
      <c r="P349" s="5" cm="1">
        <f t="array" ref="P349">MAX(IF((OutputTable[GroupByKey]=OutputTable[[#This Row],[GroupByKey]]),(OutputTable[GroupByKey]=OutputTable[[#This Row],[GroupByKey]])*OutputTable[RecordedValue]))</f>
        <v>3.8945432682821003E-2</v>
      </c>
    </row>
    <row r="350" spans="1:16" x14ac:dyDescent="0.35">
      <c r="A350" t="s">
        <v>68</v>
      </c>
      <c r="B350" t="s">
        <v>70</v>
      </c>
      <c r="C350">
        <v>14</v>
      </c>
      <c r="D350" t="s">
        <v>143</v>
      </c>
      <c r="E350" t="s">
        <v>120</v>
      </c>
      <c r="F350" t="s">
        <v>102</v>
      </c>
      <c r="G350">
        <v>179</v>
      </c>
      <c r="H350">
        <v>0</v>
      </c>
      <c r="I3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40</v>
      </c>
      <c r="K350" s="5" cm="1">
        <f t="array" ref="K350">IFERROR(AVERAGE(IF((OutputTable[GroupByKey]=OutputTable[[#This Row],[GroupByKey]]),(OutputTable[GroupByKey]=OutputTable[[#This Row],[GroupByKey]])*OutputTable[RecordedValue])),0)</f>
        <v>179.07499999999999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37.677026598888226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350" s="5" cm="1">
        <f t="array" ref="O350">MIN(IF((OutputTable[GroupByKey]=OutputTable[[#This Row],[GroupByKey]]),(OutputTable[GroupByKey]=OutputTable[[#This Row],[GroupByKey]])*OutputTable[RecordedValue]))</f>
        <v>96</v>
      </c>
      <c r="P350" s="5" cm="1">
        <f t="array" ref="P350">MAX(IF((OutputTable[GroupByKey]=OutputTable[[#This Row],[GroupByKey]]),(OutputTable[GroupByKey]=OutputTable[[#This Row],[GroupByKey]])*OutputTable[RecordedValue]))</f>
        <v>256</v>
      </c>
    </row>
    <row r="351" spans="1:16" x14ac:dyDescent="0.35">
      <c r="A351" t="s">
        <v>68</v>
      </c>
      <c r="B351" t="s">
        <v>70</v>
      </c>
      <c r="C351">
        <v>14</v>
      </c>
      <c r="D351" t="s">
        <v>144</v>
      </c>
      <c r="E351" t="s">
        <v>122</v>
      </c>
      <c r="F351" t="s">
        <v>102</v>
      </c>
      <c r="G351">
        <v>8.0376123704611196E-2</v>
      </c>
      <c r="H351">
        <v>0</v>
      </c>
      <c r="I3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40</v>
      </c>
      <c r="K351" s="5" cm="1">
        <f t="array" ref="K351">IFERROR(AVERAGE(IF((OutputTable[GroupByKey]=OutputTable[[#This Row],[GroupByKey]]),(OutputTable[GroupByKey]=OutputTable[[#This Row],[GroupByKey]])*OutputTable[RecordedValue])),0)</f>
        <v>7.6842915815432761E-2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1.6318267374116645E-2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351" s="5" cm="1">
        <f t="array" ref="O351">MIN(IF((OutputTable[GroupByKey]=OutputTable[[#This Row],[GroupByKey]]),(OutputTable[GroupByKey]=OutputTable[[#This Row],[GroupByKey]])*OutputTable[RecordedValue]))</f>
        <v>4.1598739885881399E-2</v>
      </c>
      <c r="P351" s="5" cm="1">
        <f t="array" ref="P351">MAX(IF((OutputTable[GroupByKey]=OutputTable[[#This Row],[GroupByKey]]),(OutputTable[GroupByKey]=OutputTable[[#This Row],[GroupByKey]])*OutputTable[RecordedValue]))</f>
        <v>0.109326341521763</v>
      </c>
    </row>
    <row r="352" spans="1:16" x14ac:dyDescent="0.35">
      <c r="A352" t="s">
        <v>68</v>
      </c>
      <c r="B352" t="s">
        <v>70</v>
      </c>
      <c r="C352">
        <v>15</v>
      </c>
      <c r="D352" t="s">
        <v>115</v>
      </c>
      <c r="E352" t="s">
        <v>116</v>
      </c>
      <c r="F352" t="s">
        <v>81</v>
      </c>
      <c r="G352">
        <v>176</v>
      </c>
      <c r="H352">
        <v>0</v>
      </c>
      <c r="I352" s="5" t="str">
        <f>OutputTable[[#This Row],[ProjectName]]&amp;OutputTable[[#This Row],[Name]]&amp;OutputTable[[#This Row],[Type]]&amp;OutputTable[[#This Row],[Source]]</f>
        <v>Drone ProjectDrone.NumberInNumber InEntity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40</v>
      </c>
      <c r="K352" s="5" cm="1">
        <f t="array" ref="K352">IFERROR(AVERAGE(IF((OutputTable[GroupByKey]=OutputTable[[#This Row],[GroupByKey]]),(OutputTable[GroupByKey]=OutputTable[[#This Row],[GroupByKey]])*OutputTable[RecordedValue])),0)</f>
        <v>279.7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60.175043809173047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352" s="5" cm="1">
        <f t="array" ref="O352">MIN(IF((OutputTable[GroupByKey]=OutputTable[[#This Row],[GroupByKey]]),(OutputTable[GroupByKey]=OutputTable[[#This Row],[GroupByKey]])*OutputTable[RecordedValue]))</f>
        <v>124</v>
      </c>
      <c r="P352" s="5" cm="1">
        <f t="array" ref="P352">MAX(IF((OutputTable[GroupByKey]=OutputTable[[#This Row],[GroupByKey]]),(OutputTable[GroupByKey]=OutputTable[[#This Row],[GroupByKey]])*OutputTable[RecordedValue]))</f>
        <v>422</v>
      </c>
    </row>
    <row r="353" spans="1:16" x14ac:dyDescent="0.35">
      <c r="A353" t="s">
        <v>68</v>
      </c>
      <c r="B353" t="s">
        <v>70</v>
      </c>
      <c r="C353">
        <v>15</v>
      </c>
      <c r="D353" t="s">
        <v>117</v>
      </c>
      <c r="E353" t="s">
        <v>118</v>
      </c>
      <c r="F353" t="s">
        <v>81</v>
      </c>
      <c r="G353">
        <v>175</v>
      </c>
      <c r="H353">
        <v>0</v>
      </c>
      <c r="I353" s="5" t="str">
        <f>OutputTable[[#This Row],[ProjectName]]&amp;OutputTable[[#This Row],[Name]]&amp;OutputTable[[#This Row],[Type]]&amp;OutputTable[[#This Row],[Source]]</f>
        <v>Drone ProjectDrone.NumberOutNumber OutEntity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40</v>
      </c>
      <c r="K353" s="5" cm="1">
        <f t="array" ref="K353">IFERROR(AVERAGE(IF((OutputTable[GroupByKey]=OutputTable[[#This Row],[GroupByKey]]),(OutputTable[GroupByKey]=OutputTable[[#This Row],[GroupByKey]])*OutputTable[RecordedValue])),0)</f>
        <v>250.25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35.973458877202006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353" s="5" cm="1">
        <f t="array" ref="O353">MIN(IF((OutputTable[GroupByKey]=OutputTable[[#This Row],[GroupByKey]]),(OutputTable[GroupByKey]=OutputTable[[#This Row],[GroupByKey]])*OutputTable[RecordedValue]))</f>
        <v>150</v>
      </c>
      <c r="P353" s="5" cm="1">
        <f t="array" ref="P353">MAX(IF((OutputTable[GroupByKey]=OutputTable[[#This Row],[GroupByKey]]),(OutputTable[GroupByKey]=OutputTable[[#This Row],[GroupByKey]])*OutputTable[RecordedValue]))</f>
        <v>295</v>
      </c>
    </row>
    <row r="354" spans="1:16" x14ac:dyDescent="0.35">
      <c r="A354" t="s">
        <v>68</v>
      </c>
      <c r="B354" t="s">
        <v>70</v>
      </c>
      <c r="C354">
        <v>15</v>
      </c>
      <c r="D354" t="s">
        <v>119</v>
      </c>
      <c r="E354" t="s">
        <v>120</v>
      </c>
      <c r="F354" t="s">
        <v>102</v>
      </c>
      <c r="G354">
        <v>137</v>
      </c>
      <c r="H354">
        <v>0</v>
      </c>
      <c r="I3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40</v>
      </c>
      <c r="K354" s="5" cm="1">
        <f t="array" ref="K354">IFERROR(AVERAGE(IF((OutputTable[GroupByKey]=OutputTable[[#This Row],[GroupByKey]]),(OutputTable[GroupByKey]=OutputTable[[#This Row],[GroupByKey]])*OutputTable[RecordedValue])),0)</f>
        <v>209.95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32.757813708707069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354" s="5" cm="1">
        <f t="array" ref="O354">MIN(IF((OutputTable[GroupByKey]=OutputTable[[#This Row],[GroupByKey]]),(OutputTable[GroupByKey]=OutputTable[[#This Row],[GroupByKey]])*OutputTable[RecordedValue]))</f>
        <v>123</v>
      </c>
      <c r="P354" s="5" cm="1">
        <f t="array" ref="P354">MAX(IF((OutputTable[GroupByKey]=OutputTable[[#This Row],[GroupByKey]]),(OutputTable[GroupByKey]=OutputTable[[#This Row],[GroupByKey]])*OutputTable[RecordedValue]))</f>
        <v>264</v>
      </c>
    </row>
    <row r="355" spans="1:16" x14ac:dyDescent="0.35">
      <c r="A355" t="s">
        <v>68</v>
      </c>
      <c r="B355" t="s">
        <v>70</v>
      </c>
      <c r="C355">
        <v>15</v>
      </c>
      <c r="D355" t="s">
        <v>121</v>
      </c>
      <c r="E355" t="s">
        <v>122</v>
      </c>
      <c r="F355" t="s">
        <v>102</v>
      </c>
      <c r="G355">
        <v>0.558204701436812</v>
      </c>
      <c r="H355">
        <v>0</v>
      </c>
      <c r="I3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40</v>
      </c>
      <c r="K355" s="5" cm="1">
        <f t="array" ref="K355">IFERROR(AVERAGE(IF((OutputTable[GroupByKey]=OutputTable[[#This Row],[GroupByKey]]),(OutputTable[GroupByKey]=OutputTable[[#This Row],[GroupByKey]])*OutputTable[RecordedValue])),0)</f>
        <v>0.83772529254372086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0.13090241215221513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355" s="5" cm="1">
        <f t="array" ref="O355">MIN(IF((OutputTable[GroupByKey]=OutputTable[[#This Row],[GroupByKey]]),(OutputTable[GroupByKey]=OutputTable[[#This Row],[GroupByKey]])*OutputTable[RecordedValue]))</f>
        <v>0.460239554527484</v>
      </c>
      <c r="P355" s="5" cm="1">
        <f t="array" ref="P355">MAX(IF((OutputTable[GroupByKey]=OutputTable[[#This Row],[GroupByKey]]),(OutputTable[GroupByKey]=OutputTable[[#This Row],[GroupByKey]])*OutputTable[RecordedValue]))</f>
        <v>1</v>
      </c>
    </row>
    <row r="356" spans="1:16" x14ac:dyDescent="0.35">
      <c r="A356" t="s">
        <v>68</v>
      </c>
      <c r="B356" t="s">
        <v>70</v>
      </c>
      <c r="C356">
        <v>15</v>
      </c>
      <c r="D356" t="s">
        <v>123</v>
      </c>
      <c r="E356" t="s">
        <v>120</v>
      </c>
      <c r="F356" t="s">
        <v>102</v>
      </c>
      <c r="G356">
        <v>95</v>
      </c>
      <c r="H356">
        <v>0</v>
      </c>
      <c r="I3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40</v>
      </c>
      <c r="K356" s="5" cm="1">
        <f t="array" ref="K356">IFERROR(AVERAGE(IF((OutputTable[GroupByKey]=OutputTable[[#This Row],[GroupByKey]]),(OutputTable[GroupByKey]=OutputTable[[#This Row],[GroupByKey]])*OutputTable[RecordedValue])),0)</f>
        <v>138.82499999999999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19.237899960021505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356" s="5" cm="1">
        <f t="array" ref="O356">MIN(IF((OutputTable[GroupByKey]=OutputTable[[#This Row],[GroupByKey]]),(OutputTable[GroupByKey]=OutputTable[[#This Row],[GroupByKey]])*OutputTable[RecordedValue]))</f>
        <v>83</v>
      </c>
      <c r="P356" s="5" cm="1">
        <f t="array" ref="P356">MAX(IF((OutputTable[GroupByKey]=OutputTable[[#This Row],[GroupByKey]]),(OutputTable[GroupByKey]=OutputTable[[#This Row],[GroupByKey]])*OutputTable[RecordedValue]))</f>
        <v>161</v>
      </c>
    </row>
    <row r="357" spans="1:16" x14ac:dyDescent="0.35">
      <c r="A357" t="s">
        <v>68</v>
      </c>
      <c r="B357" t="s">
        <v>70</v>
      </c>
      <c r="C357">
        <v>15</v>
      </c>
      <c r="D357" t="s">
        <v>124</v>
      </c>
      <c r="E357" t="s">
        <v>122</v>
      </c>
      <c r="F357" t="s">
        <v>102</v>
      </c>
      <c r="G357">
        <v>0.58557653770860896</v>
      </c>
      <c r="H357">
        <v>0</v>
      </c>
      <c r="I3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40</v>
      </c>
      <c r="K357" s="5" cm="1">
        <f t="array" ref="K357">IFERROR(AVERAGE(IF((OutputTable[GroupByKey]=OutputTable[[#This Row],[GroupByKey]]),(OutputTable[GroupByKey]=OutputTable[[#This Row],[GroupByKey]])*OutputTable[RecordedValue])),0)</f>
        <v>0.85638733125801425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0.11893184571914565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357" s="5" cm="1">
        <f t="array" ref="O357">MIN(IF((OutputTable[GroupByKey]=OutputTable[[#This Row],[GroupByKey]]),(OutputTable[GroupByKey]=OutputTable[[#This Row],[GroupByKey]])*OutputTable[RecordedValue]))</f>
        <v>0.51093143286290499</v>
      </c>
      <c r="P357" s="5" cm="1">
        <f t="array" ref="P357">MAX(IF((OutputTable[GroupByKey]=OutputTable[[#This Row],[GroupByKey]]),(OutputTable[GroupByKey]=OutputTable[[#This Row],[GroupByKey]])*OutputTable[RecordedValue]))</f>
        <v>0.99324124232539002</v>
      </c>
    </row>
    <row r="358" spans="1:16" x14ac:dyDescent="0.35">
      <c r="A358" t="s">
        <v>68</v>
      </c>
      <c r="B358" t="s">
        <v>70</v>
      </c>
      <c r="C358">
        <v>15</v>
      </c>
      <c r="D358" t="s">
        <v>125</v>
      </c>
      <c r="E358" t="s">
        <v>120</v>
      </c>
      <c r="F358" t="s">
        <v>102</v>
      </c>
      <c r="G358">
        <v>6</v>
      </c>
      <c r="H358">
        <v>0</v>
      </c>
      <c r="I3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40</v>
      </c>
      <c r="K358" s="5" cm="1">
        <f t="array" ref="K358">IFERROR(AVERAGE(IF((OutputTable[GroupByKey]=OutputTable[[#This Row],[GroupByKey]]),(OutputTable[GroupByKey]=OutputTable[[#This Row],[GroupByKey]])*OutputTable[RecordedValue])),0)</f>
        <v>8.1999999999999993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1.8563819235690291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358" s="5" cm="1">
        <f t="array" ref="O358">MIN(IF((OutputTable[GroupByKey]=OutputTable[[#This Row],[GroupByKey]]),(OutputTable[GroupByKey]=OutputTable[[#This Row],[GroupByKey]])*OutputTable[RecordedValue]))</f>
        <v>4</v>
      </c>
      <c r="P358" s="5" cm="1">
        <f t="array" ref="P358">MAX(IF((OutputTable[GroupByKey]=OutputTable[[#This Row],[GroupByKey]]),(OutputTable[GroupByKey]=OutputTable[[#This Row],[GroupByKey]])*OutputTable[RecordedValue]))</f>
        <v>12</v>
      </c>
    </row>
    <row r="359" spans="1:16" x14ac:dyDescent="0.35">
      <c r="A359" t="s">
        <v>68</v>
      </c>
      <c r="B359" t="s">
        <v>70</v>
      </c>
      <c r="C359">
        <v>15</v>
      </c>
      <c r="D359" t="s">
        <v>126</v>
      </c>
      <c r="E359" t="s">
        <v>122</v>
      </c>
      <c r="F359" t="s">
        <v>102</v>
      </c>
      <c r="G359">
        <v>2.3210431871580599E-2</v>
      </c>
      <c r="H359">
        <v>0</v>
      </c>
      <c r="I3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40</v>
      </c>
      <c r="K359" s="5" cm="1">
        <f t="array" ref="K359">IFERROR(AVERAGE(IF((OutputTable[GroupByKey]=OutputTable[[#This Row],[GroupByKey]]),(OutputTable[GroupByKey]=OutputTable[[#This Row],[GroupByKey]])*OutputTable[RecordedValue])),0)</f>
        <v>2.9190391824590895E-2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6.7784511723503766E-3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359" s="5" cm="1">
        <f t="array" ref="O359">MIN(IF((OutputTable[GroupByKey]=OutputTable[[#This Row],[GroupByKey]]),(OutputTable[GroupByKey]=OutputTable[[#This Row],[GroupByKey]])*OutputTable[RecordedValue]))</f>
        <v>1.4048189417398899E-2</v>
      </c>
      <c r="P359" s="5" cm="1">
        <f t="array" ref="P359">MAX(IF((OutputTable[GroupByKey]=OutputTable[[#This Row],[GroupByKey]]),(OutputTable[GroupByKey]=OutputTable[[#This Row],[GroupByKey]])*OutputTable[RecordedValue]))</f>
        <v>4.5875370133509598E-2</v>
      </c>
    </row>
    <row r="360" spans="1:16" x14ac:dyDescent="0.35">
      <c r="A360" t="s">
        <v>68</v>
      </c>
      <c r="B360" t="s">
        <v>70</v>
      </c>
      <c r="C360">
        <v>15</v>
      </c>
      <c r="D360" t="s">
        <v>127</v>
      </c>
      <c r="E360" t="s">
        <v>120</v>
      </c>
      <c r="F360" t="s">
        <v>102</v>
      </c>
      <c r="G360">
        <v>30</v>
      </c>
      <c r="H360">
        <v>0</v>
      </c>
      <c r="I3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40</v>
      </c>
      <c r="K360" s="5" cm="1">
        <f t="array" ref="K360">IFERROR(AVERAGE(IF((OutputTable[GroupByKey]=OutputTable[[#This Row],[GroupByKey]]),(OutputTable[GroupByKey]=OutputTable[[#This Row],[GroupByKey]])*OutputTable[RecordedValue])),0)</f>
        <v>40.625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9.0940597687129312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360" s="5" cm="1">
        <f t="array" ref="O360">MIN(IF((OutputTable[GroupByKey]=OutputTable[[#This Row],[GroupByKey]]),(OutputTable[GroupByKey]=OutputTable[[#This Row],[GroupByKey]])*OutputTable[RecordedValue]))</f>
        <v>20</v>
      </c>
      <c r="P360" s="5" cm="1">
        <f t="array" ref="P360">MAX(IF((OutputTable[GroupByKey]=OutputTable[[#This Row],[GroupByKey]]),(OutputTable[GroupByKey]=OutputTable[[#This Row],[GroupByKey]])*OutputTable[RecordedValue]))</f>
        <v>60</v>
      </c>
    </row>
    <row r="361" spans="1:16" x14ac:dyDescent="0.35">
      <c r="A361" t="s">
        <v>68</v>
      </c>
      <c r="B361" t="s">
        <v>70</v>
      </c>
      <c r="C361">
        <v>15</v>
      </c>
      <c r="D361" t="s">
        <v>128</v>
      </c>
      <c r="E361" t="s">
        <v>122</v>
      </c>
      <c r="F361" t="s">
        <v>102</v>
      </c>
      <c r="G361">
        <v>0.100251377888537</v>
      </c>
      <c r="H361">
        <v>0</v>
      </c>
      <c r="I3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40</v>
      </c>
      <c r="K361" s="5" cm="1">
        <f t="array" ref="K361">IFERROR(AVERAGE(IF((OutputTable[GroupByKey]=OutputTable[[#This Row],[GroupByKey]]),(OutputTable[GroupByKey]=OutputTable[[#This Row],[GroupByKey]])*OutputTable[RecordedValue])),0)</f>
        <v>0.12883579602073331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3.923026202957465E-2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361" s="5" cm="1">
        <f t="array" ref="O361">MIN(IF((OutputTable[GroupByKey]=OutputTable[[#This Row],[GroupByKey]]),(OutputTable[GroupByKey]=OutputTable[[#This Row],[GroupByKey]])*OutputTable[RecordedValue]))</f>
        <v>5.37537032568541E-2</v>
      </c>
      <c r="P361" s="5" cm="1">
        <f t="array" ref="P361">MAX(IF((OutputTable[GroupByKey]=OutputTable[[#This Row],[GroupByKey]]),(OutputTable[GroupByKey]=OutputTable[[#This Row],[GroupByKey]])*OutputTable[RecordedValue]))</f>
        <v>0.25294900578934798</v>
      </c>
    </row>
    <row r="362" spans="1:16" x14ac:dyDescent="0.35">
      <c r="A362" t="s">
        <v>68</v>
      </c>
      <c r="B362" t="s">
        <v>70</v>
      </c>
      <c r="C362">
        <v>15</v>
      </c>
      <c r="D362" t="s">
        <v>129</v>
      </c>
      <c r="E362" t="s">
        <v>118</v>
      </c>
      <c r="F362" t="s">
        <v>130</v>
      </c>
      <c r="G362">
        <v>172</v>
      </c>
      <c r="H362">
        <v>0</v>
      </c>
      <c r="I362" s="5" t="str">
        <f>OutputTable[[#This Row],[ProjectName]]&amp;OutputTable[[#This Row],[Name]]&amp;OutputTable[[#This Row],[Type]]&amp;OutputTable[[#This Row],[Source]]</f>
        <v>Drone ProjectSystem.NumberOutNumber OutSystem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40</v>
      </c>
      <c r="K362" s="5" cm="1">
        <f t="array" ref="K362">IFERROR(AVERAGE(IF((OutputTable[GroupByKey]=OutputTable[[#This Row],[GroupByKey]]),(OutputTable[GroupByKey]=OutputTable[[#This Row],[GroupByKey]])*OutputTable[RecordedValue])),0)</f>
        <v>246.15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35.193640159726442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362" s="5" cm="1">
        <f t="array" ref="O362">MIN(IF((OutputTable[GroupByKey]=OutputTable[[#This Row],[GroupByKey]]),(OutputTable[GroupByKey]=OutputTable[[#This Row],[GroupByKey]])*OutputTable[RecordedValue]))</f>
        <v>148</v>
      </c>
      <c r="P362" s="5" cm="1">
        <f t="array" ref="P362">MAX(IF((OutputTable[GroupByKey]=OutputTable[[#This Row],[GroupByKey]]),(OutputTable[GroupByKey]=OutputTable[[#This Row],[GroupByKey]])*OutputTable[RecordedValue]))</f>
        <v>289</v>
      </c>
    </row>
    <row r="363" spans="1:16" x14ac:dyDescent="0.35">
      <c r="A363" t="s">
        <v>68</v>
      </c>
      <c r="B363" t="s">
        <v>70</v>
      </c>
      <c r="C363">
        <v>15</v>
      </c>
      <c r="D363" t="s">
        <v>131</v>
      </c>
      <c r="E363" t="s">
        <v>120</v>
      </c>
      <c r="F363" t="s">
        <v>102</v>
      </c>
      <c r="G363">
        <v>0</v>
      </c>
      <c r="H363">
        <v>0</v>
      </c>
      <c r="I3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40</v>
      </c>
      <c r="K363" s="5" cm="1">
        <f t="array" ref="K363">IFERROR(AVERAGE(IF((OutputTable[GroupByKey]=OutputTable[[#This Row],[GroupByKey]]),(OutputTable[GroupByKey]=OutputTable[[#This Row],[GroupByKey]])*OutputTable[RecordedValue])),0)</f>
        <v>0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0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3" s="5" cm="1">
        <f t="array" ref="O363">MIN(IF((OutputTable[GroupByKey]=OutputTable[[#This Row],[GroupByKey]]),(OutputTable[GroupByKey]=OutputTable[[#This Row],[GroupByKey]])*OutputTable[RecordedValue]))</f>
        <v>0</v>
      </c>
      <c r="P363" s="5" cm="1">
        <f t="array" ref="P363">MAX(IF((OutputTable[GroupByKey]=OutputTable[[#This Row],[GroupByKey]]),(OutputTable[GroupByKey]=OutputTable[[#This Row],[GroupByKey]])*OutputTable[RecordedValue]))</f>
        <v>0</v>
      </c>
    </row>
    <row r="364" spans="1:16" x14ac:dyDescent="0.35">
      <c r="A364" t="s">
        <v>68</v>
      </c>
      <c r="B364" t="s">
        <v>70</v>
      </c>
      <c r="C364">
        <v>15</v>
      </c>
      <c r="D364" t="s">
        <v>132</v>
      </c>
      <c r="E364" t="s">
        <v>122</v>
      </c>
      <c r="F364" t="s">
        <v>102</v>
      </c>
      <c r="G364">
        <v>0</v>
      </c>
      <c r="H364">
        <v>0</v>
      </c>
      <c r="I3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40</v>
      </c>
      <c r="K364" s="5" cm="1">
        <f t="array" ref="K364">IFERROR(AVERAGE(IF((OutputTable[GroupByKey]=OutputTable[[#This Row],[GroupByKey]]),(OutputTable[GroupByKey]=OutputTable[[#This Row],[GroupByKey]])*OutputTable[RecordedValue])),0)</f>
        <v>0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0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4" s="5" cm="1">
        <f t="array" ref="O364">MIN(IF((OutputTable[GroupByKey]=OutputTable[[#This Row],[GroupByKey]]),(OutputTable[GroupByKey]=OutputTable[[#This Row],[GroupByKey]])*OutputTable[RecordedValue]))</f>
        <v>0</v>
      </c>
      <c r="P364" s="5" cm="1">
        <f t="array" ref="P364">MAX(IF((OutputTable[GroupByKey]=OutputTable[[#This Row],[GroupByKey]]),(OutputTable[GroupByKey]=OutputTable[[#This Row],[GroupByKey]])*OutputTable[RecordedValue]))</f>
        <v>0</v>
      </c>
    </row>
    <row r="365" spans="1:16" x14ac:dyDescent="0.35">
      <c r="A365" t="s">
        <v>68</v>
      </c>
      <c r="B365" t="s">
        <v>70</v>
      </c>
      <c r="C365">
        <v>15</v>
      </c>
      <c r="D365" t="s">
        <v>133</v>
      </c>
      <c r="E365" t="s">
        <v>120</v>
      </c>
      <c r="F365" t="s">
        <v>102</v>
      </c>
      <c r="G365">
        <v>0</v>
      </c>
      <c r="H365">
        <v>0</v>
      </c>
      <c r="I3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40</v>
      </c>
      <c r="K365" s="5" cm="1">
        <f t="array" ref="K365">IFERROR(AVERAGE(IF((OutputTable[GroupByKey]=OutputTable[[#This Row],[GroupByKey]]),(OutputTable[GroupByKey]=OutputTable[[#This Row],[GroupByKey]])*OutputTable[RecordedValue])),0)</f>
        <v>0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0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5" s="5" cm="1">
        <f t="array" ref="O365">MIN(IF((OutputTable[GroupByKey]=OutputTable[[#This Row],[GroupByKey]]),(OutputTable[GroupByKey]=OutputTable[[#This Row],[GroupByKey]])*OutputTable[RecordedValue]))</f>
        <v>0</v>
      </c>
      <c r="P365" s="5" cm="1">
        <f t="array" ref="P365">MAX(IF((OutputTable[GroupByKey]=OutputTable[[#This Row],[GroupByKey]]),(OutputTable[GroupByKey]=OutputTable[[#This Row],[GroupByKey]])*OutputTable[RecordedValue]))</f>
        <v>0</v>
      </c>
    </row>
    <row r="366" spans="1:16" x14ac:dyDescent="0.35">
      <c r="A366" t="s">
        <v>68</v>
      </c>
      <c r="B366" t="s">
        <v>70</v>
      </c>
      <c r="C366">
        <v>15</v>
      </c>
      <c r="D366" t="s">
        <v>134</v>
      </c>
      <c r="E366" t="s">
        <v>122</v>
      </c>
      <c r="F366" t="s">
        <v>102</v>
      </c>
      <c r="G366">
        <v>0</v>
      </c>
      <c r="H366">
        <v>0</v>
      </c>
      <c r="I3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40</v>
      </c>
      <c r="K366" s="5" cm="1">
        <f t="array" ref="K366">IFERROR(AVERAGE(IF((OutputTable[GroupByKey]=OutputTable[[#This Row],[GroupByKey]]),(OutputTable[GroupByKey]=OutputTable[[#This Row],[GroupByKey]])*OutputTable[RecordedValue])),0)</f>
        <v>0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0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6" s="5" cm="1">
        <f t="array" ref="O366">MIN(IF((OutputTable[GroupByKey]=OutputTable[[#This Row],[GroupByKey]]),(OutputTable[GroupByKey]=OutputTable[[#This Row],[GroupByKey]])*OutputTable[RecordedValue]))</f>
        <v>0</v>
      </c>
      <c r="P366" s="5" cm="1">
        <f t="array" ref="P366">MAX(IF((OutputTable[GroupByKey]=OutputTable[[#This Row],[GroupByKey]]),(OutputTable[GroupByKey]=OutputTable[[#This Row],[GroupByKey]])*OutputTable[RecordedValue]))</f>
        <v>0</v>
      </c>
    </row>
    <row r="367" spans="1:16" x14ac:dyDescent="0.35">
      <c r="A367" t="s">
        <v>68</v>
      </c>
      <c r="B367" t="s">
        <v>70</v>
      </c>
      <c r="C367">
        <v>15</v>
      </c>
      <c r="D367" t="s">
        <v>135</v>
      </c>
      <c r="E367" t="s">
        <v>120</v>
      </c>
      <c r="F367" t="s">
        <v>102</v>
      </c>
      <c r="G367">
        <v>0</v>
      </c>
      <c r="H367">
        <v>0</v>
      </c>
      <c r="I3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40</v>
      </c>
      <c r="K367" s="5" cm="1">
        <f t="array" ref="K367">IFERROR(AVERAGE(IF((OutputTable[GroupByKey]=OutputTable[[#This Row],[GroupByKey]]),(OutputTable[GroupByKey]=OutputTable[[#This Row],[GroupByKey]])*OutputTable[RecordedValue])),0)</f>
        <v>0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0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7" s="5" cm="1">
        <f t="array" ref="O367">MIN(IF((OutputTable[GroupByKey]=OutputTable[[#This Row],[GroupByKey]]),(OutputTable[GroupByKey]=OutputTable[[#This Row],[GroupByKey]])*OutputTable[RecordedValue]))</f>
        <v>0</v>
      </c>
      <c r="P367" s="5" cm="1">
        <f t="array" ref="P367">MAX(IF((OutputTable[GroupByKey]=OutputTable[[#This Row],[GroupByKey]]),(OutputTable[GroupByKey]=OutputTable[[#This Row],[GroupByKey]])*OutputTable[RecordedValue]))</f>
        <v>0</v>
      </c>
    </row>
    <row r="368" spans="1:16" x14ac:dyDescent="0.35">
      <c r="A368" t="s">
        <v>68</v>
      </c>
      <c r="B368" t="s">
        <v>70</v>
      </c>
      <c r="C368">
        <v>15</v>
      </c>
      <c r="D368" t="s">
        <v>136</v>
      </c>
      <c r="E368" t="s">
        <v>122</v>
      </c>
      <c r="F368" t="s">
        <v>102</v>
      </c>
      <c r="G368">
        <v>0</v>
      </c>
      <c r="H368">
        <v>0</v>
      </c>
      <c r="I3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40</v>
      </c>
      <c r="K368" s="5" cm="1">
        <f t="array" ref="K368">IFERROR(AVERAGE(IF((OutputTable[GroupByKey]=OutputTable[[#This Row],[GroupByKey]]),(OutputTable[GroupByKey]=OutputTable[[#This Row],[GroupByKey]])*OutputTable[RecordedValue])),0)</f>
        <v>0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0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8" s="5" cm="1">
        <f t="array" ref="O368">MIN(IF((OutputTable[GroupByKey]=OutputTable[[#This Row],[GroupByKey]]),(OutputTable[GroupByKey]=OutputTable[[#This Row],[GroupByKey]])*OutputTable[RecordedValue]))</f>
        <v>0</v>
      </c>
      <c r="P368" s="5" cm="1">
        <f t="array" ref="P368">MAX(IF((OutputTable[GroupByKey]=OutputTable[[#This Row],[GroupByKey]]),(OutputTable[GroupByKey]=OutputTable[[#This Row],[GroupByKey]])*OutputTable[RecordedValue]))</f>
        <v>0</v>
      </c>
    </row>
    <row r="369" spans="1:16" x14ac:dyDescent="0.35">
      <c r="A369" t="s">
        <v>68</v>
      </c>
      <c r="B369" t="s">
        <v>70</v>
      </c>
      <c r="C369">
        <v>15</v>
      </c>
      <c r="D369" t="s">
        <v>137</v>
      </c>
      <c r="E369" t="s">
        <v>120</v>
      </c>
      <c r="F369" t="s">
        <v>102</v>
      </c>
      <c r="G369">
        <v>0</v>
      </c>
      <c r="H369">
        <v>0</v>
      </c>
      <c r="I3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40</v>
      </c>
      <c r="K369" s="5" cm="1">
        <f t="array" ref="K369">IFERROR(AVERAGE(IF((OutputTable[GroupByKey]=OutputTable[[#This Row],[GroupByKey]]),(OutputTable[GroupByKey]=OutputTable[[#This Row],[GroupByKey]])*OutputTable[RecordedValue])),0)</f>
        <v>0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0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9" s="5" cm="1">
        <f t="array" ref="O369">MIN(IF((OutputTable[GroupByKey]=OutputTable[[#This Row],[GroupByKey]]),(OutputTable[GroupByKey]=OutputTable[[#This Row],[GroupByKey]])*OutputTable[RecordedValue]))</f>
        <v>0</v>
      </c>
      <c r="P369" s="5" cm="1">
        <f t="array" ref="P369">MAX(IF((OutputTable[GroupByKey]=OutputTable[[#This Row],[GroupByKey]]),(OutputTable[GroupByKey]=OutputTable[[#This Row],[GroupByKey]])*OutputTable[RecordedValue]))</f>
        <v>0</v>
      </c>
    </row>
    <row r="370" spans="1:16" x14ac:dyDescent="0.35">
      <c r="A370" t="s">
        <v>68</v>
      </c>
      <c r="B370" t="s">
        <v>70</v>
      </c>
      <c r="C370">
        <v>15</v>
      </c>
      <c r="D370" t="s">
        <v>138</v>
      </c>
      <c r="E370" t="s">
        <v>122</v>
      </c>
      <c r="F370" t="s">
        <v>102</v>
      </c>
      <c r="G370">
        <v>0</v>
      </c>
      <c r="H370">
        <v>0</v>
      </c>
      <c r="I3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40</v>
      </c>
      <c r="K370" s="5" cm="1">
        <f t="array" ref="K370">IFERROR(AVERAGE(IF((OutputTable[GroupByKey]=OutputTable[[#This Row],[GroupByKey]]),(OutputTable[GroupByKey]=OutputTable[[#This Row],[GroupByKey]])*OutputTable[RecordedValue])),0)</f>
        <v>0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0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0" s="5" cm="1">
        <f t="array" ref="O370">MIN(IF((OutputTable[GroupByKey]=OutputTable[[#This Row],[GroupByKey]]),(OutputTable[GroupByKey]=OutputTable[[#This Row],[GroupByKey]])*OutputTable[RecordedValue]))</f>
        <v>0</v>
      </c>
      <c r="P370" s="5" cm="1">
        <f t="array" ref="P370">MAX(IF((OutputTable[GroupByKey]=OutputTable[[#This Row],[GroupByKey]]),(OutputTable[GroupByKey]=OutputTable[[#This Row],[GroupByKey]])*OutputTable[RecordedValue]))</f>
        <v>0</v>
      </c>
    </row>
    <row r="371" spans="1:16" x14ac:dyDescent="0.35">
      <c r="A371" t="s">
        <v>68</v>
      </c>
      <c r="B371" t="s">
        <v>70</v>
      </c>
      <c r="C371">
        <v>15</v>
      </c>
      <c r="D371" t="s">
        <v>139</v>
      </c>
      <c r="E371" t="s">
        <v>120</v>
      </c>
      <c r="F371" t="s">
        <v>102</v>
      </c>
      <c r="G371">
        <v>76</v>
      </c>
      <c r="H371">
        <v>0</v>
      </c>
      <c r="I3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40</v>
      </c>
      <c r="K371" s="5" cm="1">
        <f t="array" ref="K371">IFERROR(AVERAGE(IF((OutputTable[GroupByKey]=OutputTable[[#This Row],[GroupByKey]]),(OutputTable[GroupByKey]=OutputTable[[#This Row],[GroupByKey]])*OutputTable[RecordedValue])),0)</f>
        <v>166.8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42.803786077449971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371" s="5" cm="1">
        <f t="array" ref="O371">MIN(IF((OutputTable[GroupByKey]=OutputTable[[#This Row],[GroupByKey]]),(OutputTable[GroupByKey]=OutputTable[[#This Row],[GroupByKey]])*OutputTable[RecordedValue]))</f>
        <v>58</v>
      </c>
      <c r="P371" s="5" cm="1">
        <f t="array" ref="P371">MAX(IF((OutputTable[GroupByKey]=OutputTable[[#This Row],[GroupByKey]]),(OutputTable[GroupByKey]=OutputTable[[#This Row],[GroupByKey]])*OutputTable[RecordedValue]))</f>
        <v>284</v>
      </c>
    </row>
    <row r="372" spans="1:16" x14ac:dyDescent="0.35">
      <c r="A372" t="s">
        <v>68</v>
      </c>
      <c r="B372" t="s">
        <v>70</v>
      </c>
      <c r="C372">
        <v>15</v>
      </c>
      <c r="D372" t="s">
        <v>140</v>
      </c>
      <c r="E372" t="s">
        <v>122</v>
      </c>
      <c r="F372" t="s">
        <v>102</v>
      </c>
      <c r="G372">
        <v>2.9421303668146999E-2</v>
      </c>
      <c r="H372">
        <v>0</v>
      </c>
      <c r="I3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40</v>
      </c>
      <c r="K372" s="5" cm="1">
        <f t="array" ref="K372">IFERROR(AVERAGE(IF((OutputTable[GroupByKey]=OutputTable[[#This Row],[GroupByKey]]),(OutputTable[GroupByKey]=OutputTable[[#This Row],[GroupByKey]])*OutputTable[RecordedValue])),0)</f>
        <v>7.1466534765718931E-2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1.877615258182818E-2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372" s="5" cm="1">
        <f t="array" ref="O372">MIN(IF((OutputTable[GroupByKey]=OutputTable[[#This Row],[GroupByKey]]),(OutputTable[GroupByKey]=OutputTable[[#This Row],[GroupByKey]])*OutputTable[RecordedValue]))</f>
        <v>2.8772178353729399E-2</v>
      </c>
      <c r="P372" s="5" cm="1">
        <f t="array" ref="P372">MAX(IF((OutputTable[GroupByKey]=OutputTable[[#This Row],[GroupByKey]]),(OutputTable[GroupByKey]=OutputTable[[#This Row],[GroupByKey]])*OutputTable[RecordedValue]))</f>
        <v>0.12414195729513899</v>
      </c>
    </row>
    <row r="373" spans="1:16" x14ac:dyDescent="0.35">
      <c r="A373" t="s">
        <v>68</v>
      </c>
      <c r="B373" t="s">
        <v>70</v>
      </c>
      <c r="C373">
        <v>15</v>
      </c>
      <c r="D373" t="s">
        <v>141</v>
      </c>
      <c r="E373" t="s">
        <v>120</v>
      </c>
      <c r="F373" t="s">
        <v>102</v>
      </c>
      <c r="G373">
        <v>182</v>
      </c>
      <c r="H373">
        <v>0</v>
      </c>
      <c r="I3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40</v>
      </c>
      <c r="K373" s="5" cm="1">
        <f t="array" ref="K373">IFERROR(AVERAGE(IF((OutputTable[GroupByKey]=OutputTable[[#This Row],[GroupByKey]]),(OutputTable[GroupByKey]=OutputTable[[#This Row],[GroupByKey]])*OutputTable[RecordedValue])),0)</f>
        <v>287.89999999999998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61.633241114324115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373" s="5" cm="1">
        <f t="array" ref="O373">MIN(IF((OutputTable[GroupByKey]=OutputTable[[#This Row],[GroupByKey]]),(OutputTable[GroupByKey]=OutputTable[[#This Row],[GroupByKey]])*OutputTable[RecordedValue]))</f>
        <v>136</v>
      </c>
      <c r="P373" s="5" cm="1">
        <f t="array" ref="P373">MAX(IF((OutputTable[GroupByKey]=OutputTable[[#This Row],[GroupByKey]]),(OutputTable[GroupByKey]=OutputTable[[#This Row],[GroupByKey]])*OutputTable[RecordedValue]))</f>
        <v>432</v>
      </c>
    </row>
    <row r="374" spans="1:16" x14ac:dyDescent="0.35">
      <c r="A374" t="s">
        <v>68</v>
      </c>
      <c r="B374" t="s">
        <v>70</v>
      </c>
      <c r="C374">
        <v>15</v>
      </c>
      <c r="D374" t="s">
        <v>142</v>
      </c>
      <c r="E374" t="s">
        <v>122</v>
      </c>
      <c r="F374" t="s">
        <v>102</v>
      </c>
      <c r="G374">
        <v>1.6689884396618601E-2</v>
      </c>
      <c r="H374">
        <v>0</v>
      </c>
      <c r="I3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40</v>
      </c>
      <c r="K374" s="5" cm="1">
        <f t="array" ref="K374">IFERROR(AVERAGE(IF((OutputTable[GroupByKey]=OutputTable[[#This Row],[GroupByKey]]),(OutputTable[GroupByKey]=OutputTable[[#This Row],[GroupByKey]])*OutputTable[RecordedValue])),0)</f>
        <v>2.7893041556859417E-2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5.8163740550683058E-3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374" s="5" cm="1">
        <f t="array" ref="O374">MIN(IF((OutputTable[GroupByKey]=OutputTable[[#This Row],[GroupByKey]]),(OutputTable[GroupByKey]=OutputTable[[#This Row],[GroupByKey]])*OutputTable[RecordedValue]))</f>
        <v>1.44717077644446E-2</v>
      </c>
      <c r="P374" s="5" cm="1">
        <f t="array" ref="P374">MAX(IF((OutputTable[GroupByKey]=OutputTable[[#This Row],[GroupByKey]]),(OutputTable[GroupByKey]=OutputTable[[#This Row],[GroupByKey]])*OutputTable[RecordedValue]))</f>
        <v>3.8945432682821003E-2</v>
      </c>
    </row>
    <row r="375" spans="1:16" x14ac:dyDescent="0.35">
      <c r="A375" t="s">
        <v>68</v>
      </c>
      <c r="B375" t="s">
        <v>70</v>
      </c>
      <c r="C375">
        <v>15</v>
      </c>
      <c r="D375" t="s">
        <v>143</v>
      </c>
      <c r="E375" t="s">
        <v>120</v>
      </c>
      <c r="F375" t="s">
        <v>102</v>
      </c>
      <c r="G375">
        <v>123</v>
      </c>
      <c r="H375">
        <v>0</v>
      </c>
      <c r="I3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40</v>
      </c>
      <c r="K375" s="5" cm="1">
        <f t="array" ref="K375">IFERROR(AVERAGE(IF((OutputTable[GroupByKey]=OutputTable[[#This Row],[GroupByKey]]),(OutputTable[GroupByKey]=OutputTable[[#This Row],[GroupByKey]])*OutputTable[RecordedValue])),0)</f>
        <v>179.07499999999999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37.677026598888226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375" s="5" cm="1">
        <f t="array" ref="O375">MIN(IF((OutputTable[GroupByKey]=OutputTable[[#This Row],[GroupByKey]]),(OutputTable[GroupByKey]=OutputTable[[#This Row],[GroupByKey]])*OutputTable[RecordedValue]))</f>
        <v>96</v>
      </c>
      <c r="P375" s="5" cm="1">
        <f t="array" ref="P375">MAX(IF((OutputTable[GroupByKey]=OutputTable[[#This Row],[GroupByKey]]),(OutputTable[GroupByKey]=OutputTable[[#This Row],[GroupByKey]])*OutputTable[RecordedValue]))</f>
        <v>256</v>
      </c>
    </row>
    <row r="376" spans="1:16" x14ac:dyDescent="0.35">
      <c r="A376" t="s">
        <v>68</v>
      </c>
      <c r="B376" t="s">
        <v>70</v>
      </c>
      <c r="C376">
        <v>15</v>
      </c>
      <c r="D376" t="s">
        <v>144</v>
      </c>
      <c r="E376" t="s">
        <v>122</v>
      </c>
      <c r="F376" t="s">
        <v>102</v>
      </c>
      <c r="G376">
        <v>5.20121855296048E-2</v>
      </c>
      <c r="H376">
        <v>0</v>
      </c>
      <c r="I3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40</v>
      </c>
      <c r="K376" s="5" cm="1">
        <f t="array" ref="K376">IFERROR(AVERAGE(IF((OutputTable[GroupByKey]=OutputTable[[#This Row],[GroupByKey]]),(OutputTable[GroupByKey]=OutputTable[[#This Row],[GroupByKey]])*OutputTable[RecordedValue])),0)</f>
        <v>7.6842915815432761E-2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1.6318267374116645E-2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376" s="5" cm="1">
        <f t="array" ref="O376">MIN(IF((OutputTable[GroupByKey]=OutputTable[[#This Row],[GroupByKey]]),(OutputTable[GroupByKey]=OutputTable[[#This Row],[GroupByKey]])*OutputTable[RecordedValue]))</f>
        <v>4.1598739885881399E-2</v>
      </c>
      <c r="P376" s="5" cm="1">
        <f t="array" ref="P376">MAX(IF((OutputTable[GroupByKey]=OutputTable[[#This Row],[GroupByKey]]),(OutputTable[GroupByKey]=OutputTable[[#This Row],[GroupByKey]])*OutputTable[RecordedValue]))</f>
        <v>0.109326341521763</v>
      </c>
    </row>
    <row r="377" spans="1:16" x14ac:dyDescent="0.35">
      <c r="A377" t="s">
        <v>68</v>
      </c>
      <c r="B377" t="s">
        <v>70</v>
      </c>
      <c r="C377">
        <v>16</v>
      </c>
      <c r="D377" t="s">
        <v>115</v>
      </c>
      <c r="E377" t="s">
        <v>116</v>
      </c>
      <c r="F377" t="s">
        <v>81</v>
      </c>
      <c r="G377">
        <v>228</v>
      </c>
      <c r="H377">
        <v>0</v>
      </c>
      <c r="I377" s="5" t="str">
        <f>OutputTable[[#This Row],[ProjectName]]&amp;OutputTable[[#This Row],[Name]]&amp;OutputTable[[#This Row],[Type]]&amp;OutputTable[[#This Row],[Source]]</f>
        <v>Drone ProjectDrone.NumberInNumber InEntity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40</v>
      </c>
      <c r="K377" s="5" cm="1">
        <f t="array" ref="K377">IFERROR(AVERAGE(IF((OutputTable[GroupByKey]=OutputTable[[#This Row],[GroupByKey]]),(OutputTable[GroupByKey]=OutputTable[[#This Row],[GroupByKey]])*OutputTable[RecordedValue])),0)</f>
        <v>279.7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60.175043809173047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377" s="5" cm="1">
        <f t="array" ref="O377">MIN(IF((OutputTable[GroupByKey]=OutputTable[[#This Row],[GroupByKey]]),(OutputTable[GroupByKey]=OutputTable[[#This Row],[GroupByKey]])*OutputTable[RecordedValue]))</f>
        <v>124</v>
      </c>
      <c r="P377" s="5" cm="1">
        <f t="array" ref="P377">MAX(IF((OutputTable[GroupByKey]=OutputTable[[#This Row],[GroupByKey]]),(OutputTable[GroupByKey]=OutputTable[[#This Row],[GroupByKey]])*OutputTable[RecordedValue]))</f>
        <v>422</v>
      </c>
    </row>
    <row r="378" spans="1:16" x14ac:dyDescent="0.35">
      <c r="A378" t="s">
        <v>68</v>
      </c>
      <c r="B378" t="s">
        <v>70</v>
      </c>
      <c r="C378">
        <v>16</v>
      </c>
      <c r="D378" t="s">
        <v>117</v>
      </c>
      <c r="E378" t="s">
        <v>118</v>
      </c>
      <c r="F378" t="s">
        <v>81</v>
      </c>
      <c r="G378">
        <v>224</v>
      </c>
      <c r="H378">
        <v>0</v>
      </c>
      <c r="I378" s="5" t="str">
        <f>OutputTable[[#This Row],[ProjectName]]&amp;OutputTable[[#This Row],[Name]]&amp;OutputTable[[#This Row],[Type]]&amp;OutputTable[[#This Row],[Source]]</f>
        <v>Drone ProjectDrone.NumberOutNumber OutEntity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40</v>
      </c>
      <c r="K378" s="5" cm="1">
        <f t="array" ref="K378">IFERROR(AVERAGE(IF((OutputTable[GroupByKey]=OutputTable[[#This Row],[GroupByKey]]),(OutputTable[GroupByKey]=OutputTable[[#This Row],[GroupByKey]])*OutputTable[RecordedValue])),0)</f>
        <v>250.25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35.973458877202006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378" s="5" cm="1">
        <f t="array" ref="O378">MIN(IF((OutputTable[GroupByKey]=OutputTable[[#This Row],[GroupByKey]]),(OutputTable[GroupByKey]=OutputTable[[#This Row],[GroupByKey]])*OutputTable[RecordedValue]))</f>
        <v>150</v>
      </c>
      <c r="P378" s="5" cm="1">
        <f t="array" ref="P378">MAX(IF((OutputTable[GroupByKey]=OutputTable[[#This Row],[GroupByKey]]),(OutputTable[GroupByKey]=OutputTable[[#This Row],[GroupByKey]])*OutputTable[RecordedValue]))</f>
        <v>295</v>
      </c>
    </row>
    <row r="379" spans="1:16" x14ac:dyDescent="0.35">
      <c r="A379" t="s">
        <v>68</v>
      </c>
      <c r="B379" t="s">
        <v>70</v>
      </c>
      <c r="C379">
        <v>16</v>
      </c>
      <c r="D379" t="s">
        <v>119</v>
      </c>
      <c r="E379" t="s">
        <v>120</v>
      </c>
      <c r="F379" t="s">
        <v>102</v>
      </c>
      <c r="G379">
        <v>186</v>
      </c>
      <c r="H379">
        <v>0</v>
      </c>
      <c r="I3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40</v>
      </c>
      <c r="K379" s="5" cm="1">
        <f t="array" ref="K379">IFERROR(AVERAGE(IF((OutputTable[GroupByKey]=OutputTable[[#This Row],[GroupByKey]]),(OutputTable[GroupByKey]=OutputTable[[#This Row],[GroupByKey]])*OutputTable[RecordedValue])),0)</f>
        <v>209.95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32.757813708707069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379" s="5" cm="1">
        <f t="array" ref="O379">MIN(IF((OutputTable[GroupByKey]=OutputTable[[#This Row],[GroupByKey]]),(OutputTable[GroupByKey]=OutputTable[[#This Row],[GroupByKey]])*OutputTable[RecordedValue]))</f>
        <v>123</v>
      </c>
      <c r="P379" s="5" cm="1">
        <f t="array" ref="P379">MAX(IF((OutputTable[GroupByKey]=OutputTable[[#This Row],[GroupByKey]]),(OutputTable[GroupByKey]=OutputTable[[#This Row],[GroupByKey]])*OutputTable[RecordedValue]))</f>
        <v>264</v>
      </c>
    </row>
    <row r="380" spans="1:16" x14ac:dyDescent="0.35">
      <c r="A380" t="s">
        <v>68</v>
      </c>
      <c r="B380" t="s">
        <v>70</v>
      </c>
      <c r="C380">
        <v>16</v>
      </c>
      <c r="D380" t="s">
        <v>121</v>
      </c>
      <c r="E380" t="s">
        <v>122</v>
      </c>
      <c r="F380" t="s">
        <v>102</v>
      </c>
      <c r="G380">
        <v>0.73725054182500604</v>
      </c>
      <c r="H380">
        <v>0</v>
      </c>
      <c r="I3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40</v>
      </c>
      <c r="K380" s="5" cm="1">
        <f t="array" ref="K380">IFERROR(AVERAGE(IF((OutputTable[GroupByKey]=OutputTable[[#This Row],[GroupByKey]]),(OutputTable[GroupByKey]=OutputTable[[#This Row],[GroupByKey]])*OutputTable[RecordedValue])),0)</f>
        <v>0.83772529254372086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0.13090241215221513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380" s="5" cm="1">
        <f t="array" ref="O380">MIN(IF((OutputTable[GroupByKey]=OutputTable[[#This Row],[GroupByKey]]),(OutputTable[GroupByKey]=OutputTable[[#This Row],[GroupByKey]])*OutputTable[RecordedValue]))</f>
        <v>0.460239554527484</v>
      </c>
      <c r="P380" s="5" cm="1">
        <f t="array" ref="P380">MAX(IF((OutputTable[GroupByKey]=OutputTable[[#This Row],[GroupByKey]]),(OutputTable[GroupByKey]=OutputTable[[#This Row],[GroupByKey]])*OutputTable[RecordedValue]))</f>
        <v>1</v>
      </c>
    </row>
    <row r="381" spans="1:16" x14ac:dyDescent="0.35">
      <c r="A381" t="s">
        <v>68</v>
      </c>
      <c r="B381" t="s">
        <v>70</v>
      </c>
      <c r="C381">
        <v>16</v>
      </c>
      <c r="D381" t="s">
        <v>123</v>
      </c>
      <c r="E381" t="s">
        <v>120</v>
      </c>
      <c r="F381" t="s">
        <v>102</v>
      </c>
      <c r="G381">
        <v>130</v>
      </c>
      <c r="H381">
        <v>0</v>
      </c>
      <c r="I3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40</v>
      </c>
      <c r="K381" s="5" cm="1">
        <f t="array" ref="K381">IFERROR(AVERAGE(IF((OutputTable[GroupByKey]=OutputTable[[#This Row],[GroupByKey]]),(OutputTable[GroupByKey]=OutputTable[[#This Row],[GroupByKey]])*OutputTable[RecordedValue])),0)</f>
        <v>138.82499999999999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19.237899960021505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381" s="5" cm="1">
        <f t="array" ref="O381">MIN(IF((OutputTable[GroupByKey]=OutputTable[[#This Row],[GroupByKey]]),(OutputTable[GroupByKey]=OutputTable[[#This Row],[GroupByKey]])*OutputTable[RecordedValue]))</f>
        <v>83</v>
      </c>
      <c r="P381" s="5" cm="1">
        <f t="array" ref="P381">MAX(IF((OutputTable[GroupByKey]=OutputTable[[#This Row],[GroupByKey]]),(OutputTable[GroupByKey]=OutputTable[[#This Row],[GroupByKey]])*OutputTable[RecordedValue]))</f>
        <v>161</v>
      </c>
    </row>
    <row r="382" spans="1:16" x14ac:dyDescent="0.35">
      <c r="A382" t="s">
        <v>68</v>
      </c>
      <c r="B382" t="s">
        <v>70</v>
      </c>
      <c r="C382">
        <v>16</v>
      </c>
      <c r="D382" t="s">
        <v>124</v>
      </c>
      <c r="E382" t="s">
        <v>122</v>
      </c>
      <c r="F382" t="s">
        <v>102</v>
      </c>
      <c r="G382">
        <v>0.801191542438071</v>
      </c>
      <c r="H382">
        <v>0</v>
      </c>
      <c r="I3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40</v>
      </c>
      <c r="K382" s="5" cm="1">
        <f t="array" ref="K382">IFERROR(AVERAGE(IF((OutputTable[GroupByKey]=OutputTable[[#This Row],[GroupByKey]]),(OutputTable[GroupByKey]=OutputTable[[#This Row],[GroupByKey]])*OutputTable[RecordedValue])),0)</f>
        <v>0.85638733125801425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0.11893184571914565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382" s="5" cm="1">
        <f t="array" ref="O382">MIN(IF((OutputTable[GroupByKey]=OutputTable[[#This Row],[GroupByKey]]),(OutputTable[GroupByKey]=OutputTable[[#This Row],[GroupByKey]])*OutputTable[RecordedValue]))</f>
        <v>0.51093143286290499</v>
      </c>
      <c r="P382" s="5" cm="1">
        <f t="array" ref="P382">MAX(IF((OutputTable[GroupByKey]=OutputTable[[#This Row],[GroupByKey]]),(OutputTable[GroupByKey]=OutputTable[[#This Row],[GroupByKey]])*OutputTable[RecordedValue]))</f>
        <v>0.99324124232539002</v>
      </c>
    </row>
    <row r="383" spans="1:16" x14ac:dyDescent="0.35">
      <c r="A383" t="s">
        <v>68</v>
      </c>
      <c r="B383" t="s">
        <v>70</v>
      </c>
      <c r="C383">
        <v>16</v>
      </c>
      <c r="D383" t="s">
        <v>125</v>
      </c>
      <c r="E383" t="s">
        <v>120</v>
      </c>
      <c r="F383" t="s">
        <v>102</v>
      </c>
      <c r="G383">
        <v>8</v>
      </c>
      <c r="H383">
        <v>0</v>
      </c>
      <c r="I3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40</v>
      </c>
      <c r="K383" s="5" cm="1">
        <f t="array" ref="K383">IFERROR(AVERAGE(IF((OutputTable[GroupByKey]=OutputTable[[#This Row],[GroupByKey]]),(OutputTable[GroupByKey]=OutputTable[[#This Row],[GroupByKey]])*OutputTable[RecordedValue])),0)</f>
        <v>8.1999999999999993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1.8563819235690291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383" s="5" cm="1">
        <f t="array" ref="O383">MIN(IF((OutputTable[GroupByKey]=OutputTable[[#This Row],[GroupByKey]]),(OutputTable[GroupByKey]=OutputTable[[#This Row],[GroupByKey]])*OutputTable[RecordedValue]))</f>
        <v>4</v>
      </c>
      <c r="P383" s="5" cm="1">
        <f t="array" ref="P383">MAX(IF((OutputTable[GroupByKey]=OutputTable[[#This Row],[GroupByKey]]),(OutputTable[GroupByKey]=OutputTable[[#This Row],[GroupByKey]])*OutputTable[RecordedValue]))</f>
        <v>12</v>
      </c>
    </row>
    <row r="384" spans="1:16" x14ac:dyDescent="0.35">
      <c r="A384" t="s">
        <v>68</v>
      </c>
      <c r="B384" t="s">
        <v>70</v>
      </c>
      <c r="C384">
        <v>16</v>
      </c>
      <c r="D384" t="s">
        <v>126</v>
      </c>
      <c r="E384" t="s">
        <v>122</v>
      </c>
      <c r="F384" t="s">
        <v>102</v>
      </c>
      <c r="G384">
        <v>2.6180343984205299E-2</v>
      </c>
      <c r="H384">
        <v>0</v>
      </c>
      <c r="I3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40</v>
      </c>
      <c r="K384" s="5" cm="1">
        <f t="array" ref="K384">IFERROR(AVERAGE(IF((OutputTable[GroupByKey]=OutputTable[[#This Row],[GroupByKey]]),(OutputTable[GroupByKey]=OutputTable[[#This Row],[GroupByKey]])*OutputTable[RecordedValue])),0)</f>
        <v>2.9190391824590895E-2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6.7784511723503766E-3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384" s="5" cm="1">
        <f t="array" ref="O384">MIN(IF((OutputTable[GroupByKey]=OutputTable[[#This Row],[GroupByKey]]),(OutputTable[GroupByKey]=OutputTable[[#This Row],[GroupByKey]])*OutputTable[RecordedValue]))</f>
        <v>1.4048189417398899E-2</v>
      </c>
      <c r="P384" s="5" cm="1">
        <f t="array" ref="P384">MAX(IF((OutputTable[GroupByKey]=OutputTable[[#This Row],[GroupByKey]]),(OutputTable[GroupByKey]=OutputTable[[#This Row],[GroupByKey]])*OutputTable[RecordedValue]))</f>
        <v>4.5875370133509598E-2</v>
      </c>
    </row>
    <row r="385" spans="1:16" x14ac:dyDescent="0.35">
      <c r="A385" t="s">
        <v>68</v>
      </c>
      <c r="B385" t="s">
        <v>70</v>
      </c>
      <c r="C385">
        <v>16</v>
      </c>
      <c r="D385" t="s">
        <v>127</v>
      </c>
      <c r="E385" t="s">
        <v>120</v>
      </c>
      <c r="F385" t="s">
        <v>102</v>
      </c>
      <c r="G385">
        <v>34</v>
      </c>
      <c r="H385">
        <v>0</v>
      </c>
      <c r="I3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40</v>
      </c>
      <c r="K385" s="5" cm="1">
        <f t="array" ref="K385">IFERROR(AVERAGE(IF((OutputTable[GroupByKey]=OutputTable[[#This Row],[GroupByKey]]),(OutputTable[GroupByKey]=OutputTable[[#This Row],[GroupByKey]])*OutputTable[RecordedValue])),0)</f>
        <v>40.625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9.0940597687129312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385" s="5" cm="1">
        <f t="array" ref="O385">MIN(IF((OutputTable[GroupByKey]=OutputTable[[#This Row],[GroupByKey]]),(OutputTable[GroupByKey]=OutputTable[[#This Row],[GroupByKey]])*OutputTable[RecordedValue]))</f>
        <v>20</v>
      </c>
      <c r="P385" s="5" cm="1">
        <f t="array" ref="P385">MAX(IF((OutputTable[GroupByKey]=OutputTable[[#This Row],[GroupByKey]]),(OutputTable[GroupByKey]=OutputTable[[#This Row],[GroupByKey]])*OutputTable[RecordedValue]))</f>
        <v>60</v>
      </c>
    </row>
    <row r="386" spans="1:16" x14ac:dyDescent="0.35">
      <c r="A386" t="s">
        <v>68</v>
      </c>
      <c r="B386" t="s">
        <v>70</v>
      </c>
      <c r="C386">
        <v>16</v>
      </c>
      <c r="D386" t="s">
        <v>128</v>
      </c>
      <c r="E386" t="s">
        <v>122</v>
      </c>
      <c r="F386" t="s">
        <v>102</v>
      </c>
      <c r="G386">
        <v>0.114589503835943</v>
      </c>
      <c r="H386">
        <v>0</v>
      </c>
      <c r="I3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40</v>
      </c>
      <c r="K386" s="5" cm="1">
        <f t="array" ref="K386">IFERROR(AVERAGE(IF((OutputTable[GroupByKey]=OutputTable[[#This Row],[GroupByKey]]),(OutputTable[GroupByKey]=OutputTable[[#This Row],[GroupByKey]])*OutputTable[RecordedValue])),0)</f>
        <v>0.12883579602073331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3.923026202957465E-2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386" s="5" cm="1">
        <f t="array" ref="O386">MIN(IF((OutputTable[GroupByKey]=OutputTable[[#This Row],[GroupByKey]]),(OutputTable[GroupByKey]=OutputTable[[#This Row],[GroupByKey]])*OutputTable[RecordedValue]))</f>
        <v>5.37537032568541E-2</v>
      </c>
      <c r="P386" s="5" cm="1">
        <f t="array" ref="P386">MAX(IF((OutputTable[GroupByKey]=OutputTable[[#This Row],[GroupByKey]]),(OutputTable[GroupByKey]=OutputTable[[#This Row],[GroupByKey]])*OutputTable[RecordedValue]))</f>
        <v>0.25294900578934798</v>
      </c>
    </row>
    <row r="387" spans="1:16" x14ac:dyDescent="0.35">
      <c r="A387" t="s">
        <v>68</v>
      </c>
      <c r="B387" t="s">
        <v>70</v>
      </c>
      <c r="C387">
        <v>16</v>
      </c>
      <c r="D387" t="s">
        <v>129</v>
      </c>
      <c r="E387" t="s">
        <v>118</v>
      </c>
      <c r="F387" t="s">
        <v>130</v>
      </c>
      <c r="G387">
        <v>220</v>
      </c>
      <c r="H387">
        <v>0</v>
      </c>
      <c r="I387" s="5" t="str">
        <f>OutputTable[[#This Row],[ProjectName]]&amp;OutputTable[[#This Row],[Name]]&amp;OutputTable[[#This Row],[Type]]&amp;OutputTable[[#This Row],[Source]]</f>
        <v>Drone ProjectSystem.NumberOutNumber OutSystem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40</v>
      </c>
      <c r="K387" s="5" cm="1">
        <f t="array" ref="K387">IFERROR(AVERAGE(IF((OutputTable[GroupByKey]=OutputTable[[#This Row],[GroupByKey]]),(OutputTable[GroupByKey]=OutputTable[[#This Row],[GroupByKey]])*OutputTable[RecordedValue])),0)</f>
        <v>246.15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35.193640159726442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387" s="5" cm="1">
        <f t="array" ref="O387">MIN(IF((OutputTable[GroupByKey]=OutputTable[[#This Row],[GroupByKey]]),(OutputTable[GroupByKey]=OutputTable[[#This Row],[GroupByKey]])*OutputTable[RecordedValue]))</f>
        <v>148</v>
      </c>
      <c r="P387" s="5" cm="1">
        <f t="array" ref="P387">MAX(IF((OutputTable[GroupByKey]=OutputTable[[#This Row],[GroupByKey]]),(OutputTable[GroupByKey]=OutputTable[[#This Row],[GroupByKey]])*OutputTable[RecordedValue]))</f>
        <v>289</v>
      </c>
    </row>
    <row r="388" spans="1:16" x14ac:dyDescent="0.35">
      <c r="A388" t="s">
        <v>68</v>
      </c>
      <c r="B388" t="s">
        <v>70</v>
      </c>
      <c r="C388">
        <v>16</v>
      </c>
      <c r="D388" t="s">
        <v>131</v>
      </c>
      <c r="E388" t="s">
        <v>120</v>
      </c>
      <c r="F388" t="s">
        <v>102</v>
      </c>
      <c r="G388">
        <v>0</v>
      </c>
      <c r="H388">
        <v>0</v>
      </c>
      <c r="I3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40</v>
      </c>
      <c r="K388" s="5" cm="1">
        <f t="array" ref="K388">IFERROR(AVERAGE(IF((OutputTable[GroupByKey]=OutputTable[[#This Row],[GroupByKey]]),(OutputTable[GroupByKey]=OutputTable[[#This Row],[GroupByKey]])*OutputTable[RecordedValue])),0)</f>
        <v>0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0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8" s="5" cm="1">
        <f t="array" ref="O388">MIN(IF((OutputTable[GroupByKey]=OutputTable[[#This Row],[GroupByKey]]),(OutputTable[GroupByKey]=OutputTable[[#This Row],[GroupByKey]])*OutputTable[RecordedValue]))</f>
        <v>0</v>
      </c>
      <c r="P388" s="5" cm="1">
        <f t="array" ref="P388">MAX(IF((OutputTable[GroupByKey]=OutputTable[[#This Row],[GroupByKey]]),(OutputTable[GroupByKey]=OutputTable[[#This Row],[GroupByKey]])*OutputTable[RecordedValue]))</f>
        <v>0</v>
      </c>
    </row>
    <row r="389" spans="1:16" x14ac:dyDescent="0.35">
      <c r="A389" t="s">
        <v>68</v>
      </c>
      <c r="B389" t="s">
        <v>70</v>
      </c>
      <c r="C389">
        <v>16</v>
      </c>
      <c r="D389" t="s">
        <v>132</v>
      </c>
      <c r="E389" t="s">
        <v>122</v>
      </c>
      <c r="F389" t="s">
        <v>102</v>
      </c>
      <c r="G389">
        <v>0</v>
      </c>
      <c r="H389">
        <v>0</v>
      </c>
      <c r="I3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40</v>
      </c>
      <c r="K389" s="5" cm="1">
        <f t="array" ref="K389">IFERROR(AVERAGE(IF((OutputTable[GroupByKey]=OutputTable[[#This Row],[GroupByKey]]),(OutputTable[GroupByKey]=OutputTable[[#This Row],[GroupByKey]])*OutputTable[RecordedValue])),0)</f>
        <v>0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0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9" s="5" cm="1">
        <f t="array" ref="O389">MIN(IF((OutputTable[GroupByKey]=OutputTable[[#This Row],[GroupByKey]]),(OutputTable[GroupByKey]=OutputTable[[#This Row],[GroupByKey]])*OutputTable[RecordedValue]))</f>
        <v>0</v>
      </c>
      <c r="P389" s="5" cm="1">
        <f t="array" ref="P389">MAX(IF((OutputTable[GroupByKey]=OutputTable[[#This Row],[GroupByKey]]),(OutputTable[GroupByKey]=OutputTable[[#This Row],[GroupByKey]])*OutputTable[RecordedValue]))</f>
        <v>0</v>
      </c>
    </row>
    <row r="390" spans="1:16" x14ac:dyDescent="0.35">
      <c r="A390" t="s">
        <v>68</v>
      </c>
      <c r="B390" t="s">
        <v>70</v>
      </c>
      <c r="C390">
        <v>16</v>
      </c>
      <c r="D390" t="s">
        <v>133</v>
      </c>
      <c r="E390" t="s">
        <v>120</v>
      </c>
      <c r="F390" t="s">
        <v>102</v>
      </c>
      <c r="G390">
        <v>0</v>
      </c>
      <c r="H390">
        <v>0</v>
      </c>
      <c r="I3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40</v>
      </c>
      <c r="K390" s="5" cm="1">
        <f t="array" ref="K390">IFERROR(AVERAGE(IF((OutputTable[GroupByKey]=OutputTable[[#This Row],[GroupByKey]]),(OutputTable[GroupByKey]=OutputTable[[#This Row],[GroupByKey]])*OutputTable[RecordedValue])),0)</f>
        <v>0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0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s="5" cm="1">
        <f t="array" ref="O390">MIN(IF((OutputTable[GroupByKey]=OutputTable[[#This Row],[GroupByKey]]),(OutputTable[GroupByKey]=OutputTable[[#This Row],[GroupByKey]])*OutputTable[RecordedValue]))</f>
        <v>0</v>
      </c>
      <c r="P390" s="5" cm="1">
        <f t="array" ref="P390">MAX(IF((OutputTable[GroupByKey]=OutputTable[[#This Row],[GroupByKey]]),(OutputTable[GroupByKey]=OutputTable[[#This Row],[GroupByKey]])*OutputTable[RecordedValue]))</f>
        <v>0</v>
      </c>
    </row>
    <row r="391" spans="1:16" x14ac:dyDescent="0.35">
      <c r="A391" t="s">
        <v>68</v>
      </c>
      <c r="B391" t="s">
        <v>70</v>
      </c>
      <c r="C391">
        <v>16</v>
      </c>
      <c r="D391" t="s">
        <v>134</v>
      </c>
      <c r="E391" t="s">
        <v>122</v>
      </c>
      <c r="F391" t="s">
        <v>102</v>
      </c>
      <c r="G391">
        <v>0</v>
      </c>
      <c r="H391">
        <v>0</v>
      </c>
      <c r="I3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40</v>
      </c>
      <c r="K391" s="5" cm="1">
        <f t="array" ref="K391">IFERROR(AVERAGE(IF((OutputTable[GroupByKey]=OutputTable[[#This Row],[GroupByKey]]),(OutputTable[GroupByKey]=OutputTable[[#This Row],[GroupByKey]])*OutputTable[RecordedValue])),0)</f>
        <v>0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0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1" s="5" cm="1">
        <f t="array" ref="O391">MIN(IF((OutputTable[GroupByKey]=OutputTable[[#This Row],[GroupByKey]]),(OutputTable[GroupByKey]=OutputTable[[#This Row],[GroupByKey]])*OutputTable[RecordedValue]))</f>
        <v>0</v>
      </c>
      <c r="P391" s="5" cm="1">
        <f t="array" ref="P391">MAX(IF((OutputTable[GroupByKey]=OutputTable[[#This Row],[GroupByKey]]),(OutputTable[GroupByKey]=OutputTable[[#This Row],[GroupByKey]])*OutputTable[RecordedValue]))</f>
        <v>0</v>
      </c>
    </row>
    <row r="392" spans="1:16" x14ac:dyDescent="0.35">
      <c r="A392" t="s">
        <v>68</v>
      </c>
      <c r="B392" t="s">
        <v>70</v>
      </c>
      <c r="C392">
        <v>16</v>
      </c>
      <c r="D392" t="s">
        <v>135</v>
      </c>
      <c r="E392" t="s">
        <v>120</v>
      </c>
      <c r="F392" t="s">
        <v>102</v>
      </c>
      <c r="G392">
        <v>0</v>
      </c>
      <c r="H392">
        <v>0</v>
      </c>
      <c r="I3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40</v>
      </c>
      <c r="K392" s="5" cm="1">
        <f t="array" ref="K392">IFERROR(AVERAGE(IF((OutputTable[GroupByKey]=OutputTable[[#This Row],[GroupByKey]]),(OutputTable[GroupByKey]=OutputTable[[#This Row],[GroupByKey]])*OutputTable[RecordedValue])),0)</f>
        <v>0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0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2" s="5" cm="1">
        <f t="array" ref="O392">MIN(IF((OutputTable[GroupByKey]=OutputTable[[#This Row],[GroupByKey]]),(OutputTable[GroupByKey]=OutputTable[[#This Row],[GroupByKey]])*OutputTable[RecordedValue]))</f>
        <v>0</v>
      </c>
      <c r="P392" s="5" cm="1">
        <f t="array" ref="P392">MAX(IF((OutputTable[GroupByKey]=OutputTable[[#This Row],[GroupByKey]]),(OutputTable[GroupByKey]=OutputTable[[#This Row],[GroupByKey]])*OutputTable[RecordedValue]))</f>
        <v>0</v>
      </c>
    </row>
    <row r="393" spans="1:16" x14ac:dyDescent="0.35">
      <c r="A393" t="s">
        <v>68</v>
      </c>
      <c r="B393" t="s">
        <v>70</v>
      </c>
      <c r="C393">
        <v>16</v>
      </c>
      <c r="D393" t="s">
        <v>136</v>
      </c>
      <c r="E393" t="s">
        <v>122</v>
      </c>
      <c r="F393" t="s">
        <v>102</v>
      </c>
      <c r="G393">
        <v>0</v>
      </c>
      <c r="H393">
        <v>0</v>
      </c>
      <c r="I3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40</v>
      </c>
      <c r="K393" s="5" cm="1">
        <f t="array" ref="K393">IFERROR(AVERAGE(IF((OutputTable[GroupByKey]=OutputTable[[#This Row],[GroupByKey]]),(OutputTable[GroupByKey]=OutputTable[[#This Row],[GroupByKey]])*OutputTable[RecordedValue])),0)</f>
        <v>0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0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s="5" cm="1">
        <f t="array" ref="O393">MIN(IF((OutputTable[GroupByKey]=OutputTable[[#This Row],[GroupByKey]]),(OutputTable[GroupByKey]=OutputTable[[#This Row],[GroupByKey]])*OutputTable[RecordedValue]))</f>
        <v>0</v>
      </c>
      <c r="P393" s="5" cm="1">
        <f t="array" ref="P393">MAX(IF((OutputTable[GroupByKey]=OutputTable[[#This Row],[GroupByKey]]),(OutputTable[GroupByKey]=OutputTable[[#This Row],[GroupByKey]])*OutputTable[RecordedValue]))</f>
        <v>0</v>
      </c>
    </row>
    <row r="394" spans="1:16" x14ac:dyDescent="0.35">
      <c r="A394" t="s">
        <v>68</v>
      </c>
      <c r="B394" t="s">
        <v>70</v>
      </c>
      <c r="C394">
        <v>16</v>
      </c>
      <c r="D394" t="s">
        <v>137</v>
      </c>
      <c r="E394" t="s">
        <v>120</v>
      </c>
      <c r="F394" t="s">
        <v>102</v>
      </c>
      <c r="G394">
        <v>0</v>
      </c>
      <c r="H394">
        <v>0</v>
      </c>
      <c r="I3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40</v>
      </c>
      <c r="K394" s="5" cm="1">
        <f t="array" ref="K394">IFERROR(AVERAGE(IF((OutputTable[GroupByKey]=OutputTable[[#This Row],[GroupByKey]]),(OutputTable[GroupByKey]=OutputTable[[#This Row],[GroupByKey]])*OutputTable[RecordedValue])),0)</f>
        <v>0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0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4" s="5" cm="1">
        <f t="array" ref="O394">MIN(IF((OutputTable[GroupByKey]=OutputTable[[#This Row],[GroupByKey]]),(OutputTable[GroupByKey]=OutputTable[[#This Row],[GroupByKey]])*OutputTable[RecordedValue]))</f>
        <v>0</v>
      </c>
      <c r="P394" s="5" cm="1">
        <f t="array" ref="P394">MAX(IF((OutputTable[GroupByKey]=OutputTable[[#This Row],[GroupByKey]]),(OutputTable[GroupByKey]=OutputTable[[#This Row],[GroupByKey]])*OutputTable[RecordedValue]))</f>
        <v>0</v>
      </c>
    </row>
    <row r="395" spans="1:16" x14ac:dyDescent="0.35">
      <c r="A395" t="s">
        <v>68</v>
      </c>
      <c r="B395" t="s">
        <v>70</v>
      </c>
      <c r="C395">
        <v>16</v>
      </c>
      <c r="D395" t="s">
        <v>138</v>
      </c>
      <c r="E395" t="s">
        <v>122</v>
      </c>
      <c r="F395" t="s">
        <v>102</v>
      </c>
      <c r="G395">
        <v>0</v>
      </c>
      <c r="H395">
        <v>0</v>
      </c>
      <c r="I3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40</v>
      </c>
      <c r="K395" s="5" cm="1">
        <f t="array" ref="K395">IFERROR(AVERAGE(IF((OutputTable[GroupByKey]=OutputTable[[#This Row],[GroupByKey]]),(OutputTable[GroupByKey]=OutputTable[[#This Row],[GroupByKey]])*OutputTable[RecordedValue])),0)</f>
        <v>0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0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s="5" cm="1">
        <f t="array" ref="O395">MIN(IF((OutputTable[GroupByKey]=OutputTable[[#This Row],[GroupByKey]]),(OutputTable[GroupByKey]=OutputTable[[#This Row],[GroupByKey]])*OutputTable[RecordedValue]))</f>
        <v>0</v>
      </c>
      <c r="P395" s="5" cm="1">
        <f t="array" ref="P395">MAX(IF((OutputTable[GroupByKey]=OutputTable[[#This Row],[GroupByKey]]),(OutputTable[GroupByKey]=OutputTable[[#This Row],[GroupByKey]])*OutputTable[RecordedValue]))</f>
        <v>0</v>
      </c>
    </row>
    <row r="396" spans="1:16" x14ac:dyDescent="0.35">
      <c r="A396" t="s">
        <v>68</v>
      </c>
      <c r="B396" t="s">
        <v>70</v>
      </c>
      <c r="C396">
        <v>16</v>
      </c>
      <c r="D396" t="s">
        <v>139</v>
      </c>
      <c r="E396" t="s">
        <v>120</v>
      </c>
      <c r="F396" t="s">
        <v>102</v>
      </c>
      <c r="G396">
        <v>150</v>
      </c>
      <c r="H396">
        <v>0</v>
      </c>
      <c r="I3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40</v>
      </c>
      <c r="K396" s="5" cm="1">
        <f t="array" ref="K396">IFERROR(AVERAGE(IF((OutputTable[GroupByKey]=OutputTable[[#This Row],[GroupByKey]]),(OutputTable[GroupByKey]=OutputTable[[#This Row],[GroupByKey]])*OutputTable[RecordedValue])),0)</f>
        <v>166.8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42.803786077449971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396" s="5" cm="1">
        <f t="array" ref="O396">MIN(IF((OutputTable[GroupByKey]=OutputTable[[#This Row],[GroupByKey]]),(OutputTable[GroupByKey]=OutputTable[[#This Row],[GroupByKey]])*OutputTable[RecordedValue]))</f>
        <v>58</v>
      </c>
      <c r="P396" s="5" cm="1">
        <f t="array" ref="P396">MAX(IF((OutputTable[GroupByKey]=OutputTable[[#This Row],[GroupByKey]]),(OutputTable[GroupByKey]=OutputTable[[#This Row],[GroupByKey]])*OutputTable[RecordedValue]))</f>
        <v>284</v>
      </c>
    </row>
    <row r="397" spans="1:16" x14ac:dyDescent="0.35">
      <c r="A397" t="s">
        <v>68</v>
      </c>
      <c r="B397" t="s">
        <v>70</v>
      </c>
      <c r="C397">
        <v>16</v>
      </c>
      <c r="D397" t="s">
        <v>140</v>
      </c>
      <c r="E397" t="s">
        <v>122</v>
      </c>
      <c r="F397" t="s">
        <v>102</v>
      </c>
      <c r="G397">
        <v>6.30733145989789E-2</v>
      </c>
      <c r="H397">
        <v>0</v>
      </c>
      <c r="I3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40</v>
      </c>
      <c r="K397" s="5" cm="1">
        <f t="array" ref="K397">IFERROR(AVERAGE(IF((OutputTable[GroupByKey]=OutputTable[[#This Row],[GroupByKey]]),(OutputTable[GroupByKey]=OutputTable[[#This Row],[GroupByKey]])*OutputTable[RecordedValue])),0)</f>
        <v>7.1466534765718931E-2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1.877615258182818E-2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397" s="5" cm="1">
        <f t="array" ref="O397">MIN(IF((OutputTable[GroupByKey]=OutputTable[[#This Row],[GroupByKey]]),(OutputTable[GroupByKey]=OutputTable[[#This Row],[GroupByKey]])*OutputTable[RecordedValue]))</f>
        <v>2.8772178353729399E-2</v>
      </c>
      <c r="P397" s="5" cm="1">
        <f t="array" ref="P397">MAX(IF((OutputTable[GroupByKey]=OutputTable[[#This Row],[GroupByKey]]),(OutputTable[GroupByKey]=OutputTable[[#This Row],[GroupByKey]])*OutputTable[RecordedValue]))</f>
        <v>0.12414195729513899</v>
      </c>
    </row>
    <row r="398" spans="1:16" x14ac:dyDescent="0.35">
      <c r="A398" t="s">
        <v>68</v>
      </c>
      <c r="B398" t="s">
        <v>70</v>
      </c>
      <c r="C398">
        <v>16</v>
      </c>
      <c r="D398" t="s">
        <v>141</v>
      </c>
      <c r="E398" t="s">
        <v>120</v>
      </c>
      <c r="F398" t="s">
        <v>102</v>
      </c>
      <c r="G398">
        <v>233</v>
      </c>
      <c r="H398">
        <v>0</v>
      </c>
      <c r="I3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40</v>
      </c>
      <c r="K398" s="5" cm="1">
        <f t="array" ref="K398">IFERROR(AVERAGE(IF((OutputTable[GroupByKey]=OutputTable[[#This Row],[GroupByKey]]),(OutputTable[GroupByKey]=OutputTable[[#This Row],[GroupByKey]])*OutputTable[RecordedValue])),0)</f>
        <v>287.89999999999998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61.633241114324115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398" s="5" cm="1">
        <f t="array" ref="O398">MIN(IF((OutputTable[GroupByKey]=OutputTable[[#This Row],[GroupByKey]]),(OutputTable[GroupByKey]=OutputTable[[#This Row],[GroupByKey]])*OutputTable[RecordedValue]))</f>
        <v>136</v>
      </c>
      <c r="P398" s="5" cm="1">
        <f t="array" ref="P398">MAX(IF((OutputTable[GroupByKey]=OutputTable[[#This Row],[GroupByKey]]),(OutputTable[GroupByKey]=OutputTable[[#This Row],[GroupByKey]])*OutputTable[RecordedValue]))</f>
        <v>432</v>
      </c>
    </row>
    <row r="399" spans="1:16" x14ac:dyDescent="0.35">
      <c r="A399" t="s">
        <v>68</v>
      </c>
      <c r="B399" t="s">
        <v>70</v>
      </c>
      <c r="C399">
        <v>16</v>
      </c>
      <c r="D399" t="s">
        <v>142</v>
      </c>
      <c r="E399" t="s">
        <v>122</v>
      </c>
      <c r="F399" t="s">
        <v>102</v>
      </c>
      <c r="G399">
        <v>2.2485944946880301E-2</v>
      </c>
      <c r="H399">
        <v>0</v>
      </c>
      <c r="I3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40</v>
      </c>
      <c r="K399" s="5" cm="1">
        <f t="array" ref="K399">IFERROR(AVERAGE(IF((OutputTable[GroupByKey]=OutputTable[[#This Row],[GroupByKey]]),(OutputTable[GroupByKey]=OutputTable[[#This Row],[GroupByKey]])*OutputTable[RecordedValue])),0)</f>
        <v>2.7893041556859417E-2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5.8163740550683058E-3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399" s="5" cm="1">
        <f t="array" ref="O399">MIN(IF((OutputTable[GroupByKey]=OutputTable[[#This Row],[GroupByKey]]),(OutputTable[GroupByKey]=OutputTable[[#This Row],[GroupByKey]])*OutputTable[RecordedValue]))</f>
        <v>1.44717077644446E-2</v>
      </c>
      <c r="P399" s="5" cm="1">
        <f t="array" ref="P399">MAX(IF((OutputTable[GroupByKey]=OutputTable[[#This Row],[GroupByKey]]),(OutputTable[GroupByKey]=OutputTable[[#This Row],[GroupByKey]])*OutputTable[RecordedValue]))</f>
        <v>3.8945432682821003E-2</v>
      </c>
    </row>
    <row r="400" spans="1:16" x14ac:dyDescent="0.35">
      <c r="A400" t="s">
        <v>68</v>
      </c>
      <c r="B400" t="s">
        <v>70</v>
      </c>
      <c r="C400">
        <v>16</v>
      </c>
      <c r="D400" t="s">
        <v>143</v>
      </c>
      <c r="E400" t="s">
        <v>120</v>
      </c>
      <c r="F400" t="s">
        <v>102</v>
      </c>
      <c r="G400">
        <v>145</v>
      </c>
      <c r="H400">
        <v>0</v>
      </c>
      <c r="I4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40</v>
      </c>
      <c r="K400" s="5" cm="1">
        <f t="array" ref="K400">IFERROR(AVERAGE(IF((OutputTable[GroupByKey]=OutputTable[[#This Row],[GroupByKey]]),(OutputTable[GroupByKey]=OutputTable[[#This Row],[GroupByKey]])*OutputTable[RecordedValue])),0)</f>
        <v>179.07499999999999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37.677026598888226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400" s="5" cm="1">
        <f t="array" ref="O400">MIN(IF((OutputTable[GroupByKey]=OutputTable[[#This Row],[GroupByKey]]),(OutputTable[GroupByKey]=OutputTable[[#This Row],[GroupByKey]])*OutputTable[RecordedValue]))</f>
        <v>96</v>
      </c>
      <c r="P400" s="5" cm="1">
        <f t="array" ref="P400">MAX(IF((OutputTable[GroupByKey]=OutputTable[[#This Row],[GroupByKey]]),(OutputTable[GroupByKey]=OutputTable[[#This Row],[GroupByKey]])*OutputTable[RecordedValue]))</f>
        <v>256</v>
      </c>
    </row>
    <row r="401" spans="1:16" x14ac:dyDescent="0.35">
      <c r="A401" t="s">
        <v>68</v>
      </c>
      <c r="B401" t="s">
        <v>70</v>
      </c>
      <c r="C401">
        <v>16</v>
      </c>
      <c r="D401" t="s">
        <v>144</v>
      </c>
      <c r="E401" t="s">
        <v>122</v>
      </c>
      <c r="F401" t="s">
        <v>102</v>
      </c>
      <c r="G401">
        <v>6.3045997648008403E-2</v>
      </c>
      <c r="H401">
        <v>0</v>
      </c>
      <c r="I4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40</v>
      </c>
      <c r="K401" s="5" cm="1">
        <f t="array" ref="K401">IFERROR(AVERAGE(IF((OutputTable[GroupByKey]=OutputTable[[#This Row],[GroupByKey]]),(OutputTable[GroupByKey]=OutputTable[[#This Row],[GroupByKey]])*OutputTable[RecordedValue])),0)</f>
        <v>7.6842915815432761E-2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1.6318267374116645E-2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401" s="5" cm="1">
        <f t="array" ref="O401">MIN(IF((OutputTable[GroupByKey]=OutputTable[[#This Row],[GroupByKey]]),(OutputTable[GroupByKey]=OutputTable[[#This Row],[GroupByKey]])*OutputTable[RecordedValue]))</f>
        <v>4.1598739885881399E-2</v>
      </c>
      <c r="P401" s="5" cm="1">
        <f t="array" ref="P401">MAX(IF((OutputTable[GroupByKey]=OutputTable[[#This Row],[GroupByKey]]),(OutputTable[GroupByKey]=OutputTable[[#This Row],[GroupByKey]])*OutputTable[RecordedValue]))</f>
        <v>0.109326341521763</v>
      </c>
    </row>
    <row r="402" spans="1:16" x14ac:dyDescent="0.35">
      <c r="A402" t="s">
        <v>68</v>
      </c>
      <c r="B402" t="s">
        <v>70</v>
      </c>
      <c r="C402">
        <v>17</v>
      </c>
      <c r="D402" t="s">
        <v>115</v>
      </c>
      <c r="E402" t="s">
        <v>116</v>
      </c>
      <c r="F402" t="s">
        <v>81</v>
      </c>
      <c r="G402">
        <v>308</v>
      </c>
      <c r="H402">
        <v>0</v>
      </c>
      <c r="I402" s="5" t="str">
        <f>OutputTable[[#This Row],[ProjectName]]&amp;OutputTable[[#This Row],[Name]]&amp;OutputTable[[#This Row],[Type]]&amp;OutputTable[[#This Row],[Source]]</f>
        <v>Drone ProjectDrone.NumberInNumber InEntity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40</v>
      </c>
      <c r="K402" s="5" cm="1">
        <f t="array" ref="K402">IFERROR(AVERAGE(IF((OutputTable[GroupByKey]=OutputTable[[#This Row],[GroupByKey]]),(OutputTable[GroupByKey]=OutputTable[[#This Row],[GroupByKey]])*OutputTable[RecordedValue])),0)</f>
        <v>279.7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60.175043809173047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402" s="5" cm="1">
        <f t="array" ref="O402">MIN(IF((OutputTable[GroupByKey]=OutputTable[[#This Row],[GroupByKey]]),(OutputTable[GroupByKey]=OutputTable[[#This Row],[GroupByKey]])*OutputTable[RecordedValue]))</f>
        <v>124</v>
      </c>
      <c r="P402" s="5" cm="1">
        <f t="array" ref="P402">MAX(IF((OutputTable[GroupByKey]=OutputTable[[#This Row],[GroupByKey]]),(OutputTable[GroupByKey]=OutputTable[[#This Row],[GroupByKey]])*OutputTable[RecordedValue]))</f>
        <v>422</v>
      </c>
    </row>
    <row r="403" spans="1:16" x14ac:dyDescent="0.35">
      <c r="A403" t="s">
        <v>68</v>
      </c>
      <c r="B403" t="s">
        <v>70</v>
      </c>
      <c r="C403">
        <v>17</v>
      </c>
      <c r="D403" t="s">
        <v>117</v>
      </c>
      <c r="E403" t="s">
        <v>118</v>
      </c>
      <c r="F403" t="s">
        <v>81</v>
      </c>
      <c r="G403">
        <v>226</v>
      </c>
      <c r="H403">
        <v>0</v>
      </c>
      <c r="I403" s="5" t="str">
        <f>OutputTable[[#This Row],[ProjectName]]&amp;OutputTable[[#This Row],[Name]]&amp;OutputTable[[#This Row],[Type]]&amp;OutputTable[[#This Row],[Source]]</f>
        <v>Drone ProjectDrone.NumberOutNumber OutEntity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40</v>
      </c>
      <c r="K403" s="5" cm="1">
        <f t="array" ref="K403">IFERROR(AVERAGE(IF((OutputTable[GroupByKey]=OutputTable[[#This Row],[GroupByKey]]),(OutputTable[GroupByKey]=OutputTable[[#This Row],[GroupByKey]])*OutputTable[RecordedValue])),0)</f>
        <v>250.25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35.973458877202006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403" s="5" cm="1">
        <f t="array" ref="O403">MIN(IF((OutputTable[GroupByKey]=OutputTable[[#This Row],[GroupByKey]]),(OutputTable[GroupByKey]=OutputTable[[#This Row],[GroupByKey]])*OutputTable[RecordedValue]))</f>
        <v>150</v>
      </c>
      <c r="P403" s="5" cm="1">
        <f t="array" ref="P403">MAX(IF((OutputTable[GroupByKey]=OutputTable[[#This Row],[GroupByKey]]),(OutputTable[GroupByKey]=OutputTable[[#This Row],[GroupByKey]])*OutputTable[RecordedValue]))</f>
        <v>295</v>
      </c>
    </row>
    <row r="404" spans="1:16" x14ac:dyDescent="0.35">
      <c r="A404" t="s">
        <v>68</v>
      </c>
      <c r="B404" t="s">
        <v>70</v>
      </c>
      <c r="C404">
        <v>17</v>
      </c>
      <c r="D404" t="s">
        <v>119</v>
      </c>
      <c r="E404" t="s">
        <v>120</v>
      </c>
      <c r="F404" t="s">
        <v>102</v>
      </c>
      <c r="G404">
        <v>182</v>
      </c>
      <c r="H404">
        <v>0</v>
      </c>
      <c r="I40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40</v>
      </c>
      <c r="K404" s="5" cm="1">
        <f t="array" ref="K404">IFERROR(AVERAGE(IF((OutputTable[GroupByKey]=OutputTable[[#This Row],[GroupByKey]]),(OutputTable[GroupByKey]=OutputTable[[#This Row],[GroupByKey]])*OutputTable[RecordedValue])),0)</f>
        <v>209.95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32.757813708707069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404" s="5" cm="1">
        <f t="array" ref="O404">MIN(IF((OutputTable[GroupByKey]=OutputTable[[#This Row],[GroupByKey]]),(OutputTable[GroupByKey]=OutputTable[[#This Row],[GroupByKey]])*OutputTable[RecordedValue]))</f>
        <v>123</v>
      </c>
      <c r="P404" s="5" cm="1">
        <f t="array" ref="P404">MAX(IF((OutputTable[GroupByKey]=OutputTable[[#This Row],[GroupByKey]]),(OutputTable[GroupByKey]=OutputTable[[#This Row],[GroupByKey]])*OutputTable[RecordedValue]))</f>
        <v>264</v>
      </c>
    </row>
    <row r="405" spans="1:16" x14ac:dyDescent="0.35">
      <c r="A405" t="s">
        <v>68</v>
      </c>
      <c r="B405" t="s">
        <v>70</v>
      </c>
      <c r="C405">
        <v>17</v>
      </c>
      <c r="D405" t="s">
        <v>121</v>
      </c>
      <c r="E405" t="s">
        <v>122</v>
      </c>
      <c r="F405" t="s">
        <v>102</v>
      </c>
      <c r="G405">
        <v>0.74979301379019403</v>
      </c>
      <c r="H405">
        <v>0</v>
      </c>
      <c r="I40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40</v>
      </c>
      <c r="K405" s="5" cm="1">
        <f t="array" ref="K405">IFERROR(AVERAGE(IF((OutputTable[GroupByKey]=OutputTable[[#This Row],[GroupByKey]]),(OutputTable[GroupByKey]=OutputTable[[#This Row],[GroupByKey]])*OutputTable[RecordedValue])),0)</f>
        <v>0.83772529254372086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0.13090241215221513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405" s="5" cm="1">
        <f t="array" ref="O405">MIN(IF((OutputTable[GroupByKey]=OutputTable[[#This Row],[GroupByKey]]),(OutputTable[GroupByKey]=OutputTable[[#This Row],[GroupByKey]])*OutputTable[RecordedValue]))</f>
        <v>0.460239554527484</v>
      </c>
      <c r="P405" s="5" cm="1">
        <f t="array" ref="P405">MAX(IF((OutputTable[GroupByKey]=OutputTable[[#This Row],[GroupByKey]]),(OutputTable[GroupByKey]=OutputTable[[#This Row],[GroupByKey]])*OutputTable[RecordedValue]))</f>
        <v>1</v>
      </c>
    </row>
    <row r="406" spans="1:16" x14ac:dyDescent="0.35">
      <c r="A406" t="s">
        <v>68</v>
      </c>
      <c r="B406" t="s">
        <v>70</v>
      </c>
      <c r="C406">
        <v>17</v>
      </c>
      <c r="D406" t="s">
        <v>123</v>
      </c>
      <c r="E406" t="s">
        <v>120</v>
      </c>
      <c r="F406" t="s">
        <v>102</v>
      </c>
      <c r="G406">
        <v>126</v>
      </c>
      <c r="H406">
        <v>0</v>
      </c>
      <c r="I40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40</v>
      </c>
      <c r="K406" s="5" cm="1">
        <f t="array" ref="K406">IFERROR(AVERAGE(IF((OutputTable[GroupByKey]=OutputTable[[#This Row],[GroupByKey]]),(OutputTable[GroupByKey]=OutputTable[[#This Row],[GroupByKey]])*OutputTable[RecordedValue])),0)</f>
        <v>138.82499999999999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19.237899960021505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406" s="5" cm="1">
        <f t="array" ref="O406">MIN(IF((OutputTable[GroupByKey]=OutputTable[[#This Row],[GroupByKey]]),(OutputTable[GroupByKey]=OutputTable[[#This Row],[GroupByKey]])*OutputTable[RecordedValue]))</f>
        <v>83</v>
      </c>
      <c r="P406" s="5" cm="1">
        <f t="array" ref="P406">MAX(IF((OutputTable[GroupByKey]=OutputTable[[#This Row],[GroupByKey]]),(OutputTable[GroupByKey]=OutputTable[[#This Row],[GroupByKey]])*OutputTable[RecordedValue]))</f>
        <v>161</v>
      </c>
    </row>
    <row r="407" spans="1:16" x14ac:dyDescent="0.35">
      <c r="A407" t="s">
        <v>68</v>
      </c>
      <c r="B407" t="s">
        <v>70</v>
      </c>
      <c r="C407">
        <v>17</v>
      </c>
      <c r="D407" t="s">
        <v>124</v>
      </c>
      <c r="E407" t="s">
        <v>122</v>
      </c>
      <c r="F407" t="s">
        <v>102</v>
      </c>
      <c r="G407">
        <v>0.77456259744802802</v>
      </c>
      <c r="H407">
        <v>0</v>
      </c>
      <c r="I40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40</v>
      </c>
      <c r="K407" s="5" cm="1">
        <f t="array" ref="K407">IFERROR(AVERAGE(IF((OutputTable[GroupByKey]=OutputTable[[#This Row],[GroupByKey]]),(OutputTable[GroupByKey]=OutputTable[[#This Row],[GroupByKey]])*OutputTable[RecordedValue])),0)</f>
        <v>0.85638733125801425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0.11893184571914565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407" s="5" cm="1">
        <f t="array" ref="O407">MIN(IF((OutputTable[GroupByKey]=OutputTable[[#This Row],[GroupByKey]]),(OutputTable[GroupByKey]=OutputTable[[#This Row],[GroupByKey]])*OutputTable[RecordedValue]))</f>
        <v>0.51093143286290499</v>
      </c>
      <c r="P407" s="5" cm="1">
        <f t="array" ref="P407">MAX(IF((OutputTable[GroupByKey]=OutputTable[[#This Row],[GroupByKey]]),(OutputTable[GroupByKey]=OutputTable[[#This Row],[GroupByKey]])*OutputTable[RecordedValue]))</f>
        <v>0.99324124232539002</v>
      </c>
    </row>
    <row r="408" spans="1:16" x14ac:dyDescent="0.35">
      <c r="A408" t="s">
        <v>68</v>
      </c>
      <c r="B408" t="s">
        <v>70</v>
      </c>
      <c r="C408">
        <v>17</v>
      </c>
      <c r="D408" t="s">
        <v>125</v>
      </c>
      <c r="E408" t="s">
        <v>120</v>
      </c>
      <c r="F408" t="s">
        <v>102</v>
      </c>
      <c r="G408">
        <v>8</v>
      </c>
      <c r="H408">
        <v>0</v>
      </c>
      <c r="I40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40</v>
      </c>
      <c r="K408" s="5" cm="1">
        <f t="array" ref="K408">IFERROR(AVERAGE(IF((OutputTable[GroupByKey]=OutputTable[[#This Row],[GroupByKey]]),(OutputTable[GroupByKey]=OutputTable[[#This Row],[GroupByKey]])*OutputTable[RecordedValue])),0)</f>
        <v>8.1999999999999993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1.8563819235690291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408" s="5" cm="1">
        <f t="array" ref="O408">MIN(IF((OutputTable[GroupByKey]=OutputTable[[#This Row],[GroupByKey]]),(OutputTable[GroupByKey]=OutputTable[[#This Row],[GroupByKey]])*OutputTable[RecordedValue]))</f>
        <v>4</v>
      </c>
      <c r="P408" s="5" cm="1">
        <f t="array" ref="P408">MAX(IF((OutputTable[GroupByKey]=OutputTable[[#This Row],[GroupByKey]]),(OutputTable[GroupByKey]=OutputTable[[#This Row],[GroupByKey]])*OutputTable[RecordedValue]))</f>
        <v>12</v>
      </c>
    </row>
    <row r="409" spans="1:16" x14ac:dyDescent="0.35">
      <c r="A409" t="s">
        <v>68</v>
      </c>
      <c r="B409" t="s">
        <v>70</v>
      </c>
      <c r="C409">
        <v>17</v>
      </c>
      <c r="D409" t="s">
        <v>126</v>
      </c>
      <c r="E409" t="s">
        <v>122</v>
      </c>
      <c r="F409" t="s">
        <v>102</v>
      </c>
      <c r="G409">
        <v>2.68435417556496E-2</v>
      </c>
      <c r="H409">
        <v>0</v>
      </c>
      <c r="I40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40</v>
      </c>
      <c r="K409" s="5" cm="1">
        <f t="array" ref="K409">IFERROR(AVERAGE(IF((OutputTable[GroupByKey]=OutputTable[[#This Row],[GroupByKey]]),(OutputTable[GroupByKey]=OutputTable[[#This Row],[GroupByKey]])*OutputTable[RecordedValue])),0)</f>
        <v>2.9190391824590895E-2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6.7784511723503766E-3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409" s="5" cm="1">
        <f t="array" ref="O409">MIN(IF((OutputTable[GroupByKey]=OutputTable[[#This Row],[GroupByKey]]),(OutputTable[GroupByKey]=OutputTable[[#This Row],[GroupByKey]])*OutputTable[RecordedValue]))</f>
        <v>1.4048189417398899E-2</v>
      </c>
      <c r="P409" s="5" cm="1">
        <f t="array" ref="P409">MAX(IF((OutputTable[GroupByKey]=OutputTable[[#This Row],[GroupByKey]]),(OutputTable[GroupByKey]=OutputTable[[#This Row],[GroupByKey]])*OutputTable[RecordedValue]))</f>
        <v>4.5875370133509598E-2</v>
      </c>
    </row>
    <row r="410" spans="1:16" x14ac:dyDescent="0.35">
      <c r="A410" t="s">
        <v>68</v>
      </c>
      <c r="B410" t="s">
        <v>70</v>
      </c>
      <c r="C410">
        <v>17</v>
      </c>
      <c r="D410" t="s">
        <v>127</v>
      </c>
      <c r="E410" t="s">
        <v>120</v>
      </c>
      <c r="F410" t="s">
        <v>102</v>
      </c>
      <c r="G410">
        <v>40</v>
      </c>
      <c r="H410">
        <v>0</v>
      </c>
      <c r="I41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40</v>
      </c>
      <c r="K410" s="5" cm="1">
        <f t="array" ref="K410">IFERROR(AVERAGE(IF((OutputTable[GroupByKey]=OutputTable[[#This Row],[GroupByKey]]),(OutputTable[GroupByKey]=OutputTable[[#This Row],[GroupByKey]])*OutputTable[RecordedValue])),0)</f>
        <v>40.625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9.0940597687129312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410" s="5" cm="1">
        <f t="array" ref="O410">MIN(IF((OutputTable[GroupByKey]=OutputTable[[#This Row],[GroupByKey]]),(OutputTable[GroupByKey]=OutputTable[[#This Row],[GroupByKey]])*OutputTable[RecordedValue]))</f>
        <v>20</v>
      </c>
      <c r="P410" s="5" cm="1">
        <f t="array" ref="P410">MAX(IF((OutputTable[GroupByKey]=OutputTable[[#This Row],[GroupByKey]]),(OutputTable[GroupByKey]=OutputTable[[#This Row],[GroupByKey]])*OutputTable[RecordedValue]))</f>
        <v>60</v>
      </c>
    </row>
    <row r="411" spans="1:16" x14ac:dyDescent="0.35">
      <c r="A411" t="s">
        <v>68</v>
      </c>
      <c r="B411" t="s">
        <v>70</v>
      </c>
      <c r="C411">
        <v>17</v>
      </c>
      <c r="D411" t="s">
        <v>128</v>
      </c>
      <c r="E411" t="s">
        <v>122</v>
      </c>
      <c r="F411" t="s">
        <v>102</v>
      </c>
      <c r="G411">
        <v>0.12536663622246999</v>
      </c>
      <c r="H411">
        <v>0</v>
      </c>
      <c r="I41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40</v>
      </c>
      <c r="K411" s="5" cm="1">
        <f t="array" ref="K411">IFERROR(AVERAGE(IF((OutputTable[GroupByKey]=OutputTable[[#This Row],[GroupByKey]]),(OutputTable[GroupByKey]=OutputTable[[#This Row],[GroupByKey]])*OutputTable[RecordedValue])),0)</f>
        <v>0.12883579602073331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3.923026202957465E-2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411" s="5" cm="1">
        <f t="array" ref="O411">MIN(IF((OutputTable[GroupByKey]=OutputTable[[#This Row],[GroupByKey]]),(OutputTable[GroupByKey]=OutputTable[[#This Row],[GroupByKey]])*OutputTable[RecordedValue]))</f>
        <v>5.37537032568541E-2</v>
      </c>
      <c r="P411" s="5" cm="1">
        <f t="array" ref="P411">MAX(IF((OutputTable[GroupByKey]=OutputTable[[#This Row],[GroupByKey]]),(OutputTable[GroupByKey]=OutputTable[[#This Row],[GroupByKey]])*OutputTable[RecordedValue]))</f>
        <v>0.25294900578934798</v>
      </c>
    </row>
    <row r="412" spans="1:16" x14ac:dyDescent="0.35">
      <c r="A412" t="s">
        <v>68</v>
      </c>
      <c r="B412" t="s">
        <v>70</v>
      </c>
      <c r="C412">
        <v>17</v>
      </c>
      <c r="D412" t="s">
        <v>129</v>
      </c>
      <c r="E412" t="s">
        <v>118</v>
      </c>
      <c r="F412" t="s">
        <v>130</v>
      </c>
      <c r="G412">
        <v>222</v>
      </c>
      <c r="H412">
        <v>0</v>
      </c>
      <c r="I412" s="5" t="str">
        <f>OutputTable[[#This Row],[ProjectName]]&amp;OutputTable[[#This Row],[Name]]&amp;OutputTable[[#This Row],[Type]]&amp;OutputTable[[#This Row],[Source]]</f>
        <v>Drone ProjectSystem.NumberOutNumber OutSystem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40</v>
      </c>
      <c r="K412" s="5" cm="1">
        <f t="array" ref="K412">IFERROR(AVERAGE(IF((OutputTable[GroupByKey]=OutputTable[[#This Row],[GroupByKey]]),(OutputTable[GroupByKey]=OutputTable[[#This Row],[GroupByKey]])*OutputTable[RecordedValue])),0)</f>
        <v>246.15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35.193640159726442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412" s="5" cm="1">
        <f t="array" ref="O412">MIN(IF((OutputTable[GroupByKey]=OutputTable[[#This Row],[GroupByKey]]),(OutputTable[GroupByKey]=OutputTable[[#This Row],[GroupByKey]])*OutputTable[RecordedValue]))</f>
        <v>148</v>
      </c>
      <c r="P412" s="5" cm="1">
        <f t="array" ref="P412">MAX(IF((OutputTable[GroupByKey]=OutputTable[[#This Row],[GroupByKey]]),(OutputTable[GroupByKey]=OutputTable[[#This Row],[GroupByKey]])*OutputTable[RecordedValue]))</f>
        <v>289</v>
      </c>
    </row>
    <row r="413" spans="1:16" x14ac:dyDescent="0.35">
      <c r="A413" t="s">
        <v>68</v>
      </c>
      <c r="B413" t="s">
        <v>70</v>
      </c>
      <c r="C413">
        <v>17</v>
      </c>
      <c r="D413" t="s">
        <v>131</v>
      </c>
      <c r="E413" t="s">
        <v>120</v>
      </c>
      <c r="F413" t="s">
        <v>102</v>
      </c>
      <c r="G413">
        <v>0</v>
      </c>
      <c r="H413">
        <v>0</v>
      </c>
      <c r="I41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40</v>
      </c>
      <c r="K413" s="5" cm="1">
        <f t="array" ref="K413">IFERROR(AVERAGE(IF((OutputTable[GroupByKey]=OutputTable[[#This Row],[GroupByKey]]),(OutputTable[GroupByKey]=OutputTable[[#This Row],[GroupByKey]])*OutputTable[RecordedValue])),0)</f>
        <v>0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0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3" s="5" cm="1">
        <f t="array" ref="O413">MIN(IF((OutputTable[GroupByKey]=OutputTable[[#This Row],[GroupByKey]]),(OutputTable[GroupByKey]=OutputTable[[#This Row],[GroupByKey]])*OutputTable[RecordedValue]))</f>
        <v>0</v>
      </c>
      <c r="P413" s="5" cm="1">
        <f t="array" ref="P413">MAX(IF((OutputTable[GroupByKey]=OutputTable[[#This Row],[GroupByKey]]),(OutputTable[GroupByKey]=OutputTable[[#This Row],[GroupByKey]])*OutputTable[RecordedValue]))</f>
        <v>0</v>
      </c>
    </row>
    <row r="414" spans="1:16" x14ac:dyDescent="0.35">
      <c r="A414" t="s">
        <v>68</v>
      </c>
      <c r="B414" t="s">
        <v>70</v>
      </c>
      <c r="C414">
        <v>17</v>
      </c>
      <c r="D414" t="s">
        <v>132</v>
      </c>
      <c r="E414" t="s">
        <v>122</v>
      </c>
      <c r="F414" t="s">
        <v>102</v>
      </c>
      <c r="G414">
        <v>0</v>
      </c>
      <c r="H414">
        <v>0</v>
      </c>
      <c r="I41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40</v>
      </c>
      <c r="K414" s="5" cm="1">
        <f t="array" ref="K414">IFERROR(AVERAGE(IF((OutputTable[GroupByKey]=OutputTable[[#This Row],[GroupByKey]]),(OutputTable[GroupByKey]=OutputTable[[#This Row],[GroupByKey]])*OutputTable[RecordedValue])),0)</f>
        <v>0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0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4" s="5" cm="1">
        <f t="array" ref="O414">MIN(IF((OutputTable[GroupByKey]=OutputTable[[#This Row],[GroupByKey]]),(OutputTable[GroupByKey]=OutputTable[[#This Row],[GroupByKey]])*OutputTable[RecordedValue]))</f>
        <v>0</v>
      </c>
      <c r="P414" s="5" cm="1">
        <f t="array" ref="P414">MAX(IF((OutputTable[GroupByKey]=OutputTable[[#This Row],[GroupByKey]]),(OutputTable[GroupByKey]=OutputTable[[#This Row],[GroupByKey]])*OutputTable[RecordedValue]))</f>
        <v>0</v>
      </c>
    </row>
    <row r="415" spans="1:16" x14ac:dyDescent="0.35">
      <c r="A415" t="s">
        <v>68</v>
      </c>
      <c r="B415" t="s">
        <v>70</v>
      </c>
      <c r="C415">
        <v>17</v>
      </c>
      <c r="D415" t="s">
        <v>133</v>
      </c>
      <c r="E415" t="s">
        <v>120</v>
      </c>
      <c r="F415" t="s">
        <v>102</v>
      </c>
      <c r="G415">
        <v>0</v>
      </c>
      <c r="H415">
        <v>0</v>
      </c>
      <c r="I41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40</v>
      </c>
      <c r="K415" s="5" cm="1">
        <f t="array" ref="K415">IFERROR(AVERAGE(IF((OutputTable[GroupByKey]=OutputTable[[#This Row],[GroupByKey]]),(OutputTable[GroupByKey]=OutputTable[[#This Row],[GroupByKey]])*OutputTable[RecordedValue])),0)</f>
        <v>0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0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s="5" cm="1">
        <f t="array" ref="O415">MIN(IF((OutputTable[GroupByKey]=OutputTable[[#This Row],[GroupByKey]]),(OutputTable[GroupByKey]=OutputTable[[#This Row],[GroupByKey]])*OutputTable[RecordedValue]))</f>
        <v>0</v>
      </c>
      <c r="P415" s="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35">
      <c r="A416" t="s">
        <v>68</v>
      </c>
      <c r="B416" t="s">
        <v>70</v>
      </c>
      <c r="C416">
        <v>17</v>
      </c>
      <c r="D416" t="s">
        <v>134</v>
      </c>
      <c r="E416" t="s">
        <v>122</v>
      </c>
      <c r="F416" t="s">
        <v>102</v>
      </c>
      <c r="G416">
        <v>0</v>
      </c>
      <c r="H416">
        <v>0</v>
      </c>
      <c r="I41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40</v>
      </c>
      <c r="K416" s="5" cm="1">
        <f t="array" ref="K416">IFERROR(AVERAGE(IF((OutputTable[GroupByKey]=OutputTable[[#This Row],[GroupByKey]]),(OutputTable[GroupByKey]=OutputTable[[#This Row],[GroupByKey]])*OutputTable[RecordedValue])),0)</f>
        <v>0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0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6" s="5" cm="1">
        <f t="array" ref="O416">MIN(IF((OutputTable[GroupByKey]=OutputTable[[#This Row],[GroupByKey]]),(OutputTable[GroupByKey]=OutputTable[[#This Row],[GroupByKey]])*OutputTable[RecordedValue]))</f>
        <v>0</v>
      </c>
      <c r="P416" s="5" cm="1">
        <f t="array" ref="P416">MAX(IF((OutputTable[GroupByKey]=OutputTable[[#This Row],[GroupByKey]]),(OutputTable[GroupByKey]=OutputTable[[#This Row],[GroupByKey]])*OutputTable[RecordedValue]))</f>
        <v>0</v>
      </c>
    </row>
    <row r="417" spans="1:16" x14ac:dyDescent="0.35">
      <c r="A417" t="s">
        <v>68</v>
      </c>
      <c r="B417" t="s">
        <v>70</v>
      </c>
      <c r="C417">
        <v>17</v>
      </c>
      <c r="D417" t="s">
        <v>135</v>
      </c>
      <c r="E417" t="s">
        <v>120</v>
      </c>
      <c r="F417" t="s">
        <v>102</v>
      </c>
      <c r="G417">
        <v>0</v>
      </c>
      <c r="H417">
        <v>0</v>
      </c>
      <c r="I41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40</v>
      </c>
      <c r="K417" s="5" cm="1">
        <f t="array" ref="K417">IFERROR(AVERAGE(IF((OutputTable[GroupByKey]=OutputTable[[#This Row],[GroupByKey]]),(OutputTable[GroupByKey]=OutputTable[[#This Row],[GroupByKey]])*OutputTable[RecordedValue])),0)</f>
        <v>0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0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7" s="5" cm="1">
        <f t="array" ref="O417">MIN(IF((OutputTable[GroupByKey]=OutputTable[[#This Row],[GroupByKey]]),(OutputTable[GroupByKey]=OutputTable[[#This Row],[GroupByKey]])*OutputTable[RecordedValue]))</f>
        <v>0</v>
      </c>
      <c r="P417" s="5" cm="1">
        <f t="array" ref="P417">MAX(IF((OutputTable[GroupByKey]=OutputTable[[#This Row],[GroupByKey]]),(OutputTable[GroupByKey]=OutputTable[[#This Row],[GroupByKey]])*OutputTable[RecordedValue]))</f>
        <v>0</v>
      </c>
    </row>
    <row r="418" spans="1:16" x14ac:dyDescent="0.35">
      <c r="A418" t="s">
        <v>68</v>
      </c>
      <c r="B418" t="s">
        <v>70</v>
      </c>
      <c r="C418">
        <v>17</v>
      </c>
      <c r="D418" t="s">
        <v>136</v>
      </c>
      <c r="E418" t="s">
        <v>122</v>
      </c>
      <c r="F418" t="s">
        <v>102</v>
      </c>
      <c r="G418">
        <v>0</v>
      </c>
      <c r="H418">
        <v>0</v>
      </c>
      <c r="I41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40</v>
      </c>
      <c r="K418" s="5" cm="1">
        <f t="array" ref="K418">IFERROR(AVERAGE(IF((OutputTable[GroupByKey]=OutputTable[[#This Row],[GroupByKey]]),(OutputTable[GroupByKey]=OutputTable[[#This Row],[GroupByKey]])*OutputTable[RecordedValue])),0)</f>
        <v>0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0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8" s="5" cm="1">
        <f t="array" ref="O418">MIN(IF((OutputTable[GroupByKey]=OutputTable[[#This Row],[GroupByKey]]),(OutputTable[GroupByKey]=OutputTable[[#This Row],[GroupByKey]])*OutputTable[RecordedValue]))</f>
        <v>0</v>
      </c>
      <c r="P418" s="5" cm="1">
        <f t="array" ref="P418">MAX(IF((OutputTable[GroupByKey]=OutputTable[[#This Row],[GroupByKey]]),(OutputTable[GroupByKey]=OutputTable[[#This Row],[GroupByKey]])*OutputTable[RecordedValue]))</f>
        <v>0</v>
      </c>
    </row>
    <row r="419" spans="1:16" x14ac:dyDescent="0.35">
      <c r="A419" t="s">
        <v>68</v>
      </c>
      <c r="B419" t="s">
        <v>70</v>
      </c>
      <c r="C419">
        <v>17</v>
      </c>
      <c r="D419" t="s">
        <v>137</v>
      </c>
      <c r="E419" t="s">
        <v>120</v>
      </c>
      <c r="F419" t="s">
        <v>102</v>
      </c>
      <c r="G419">
        <v>0</v>
      </c>
      <c r="H419">
        <v>0</v>
      </c>
      <c r="I41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40</v>
      </c>
      <c r="K419" s="5" cm="1">
        <f t="array" ref="K419">IFERROR(AVERAGE(IF((OutputTable[GroupByKey]=OutputTable[[#This Row],[GroupByKey]]),(OutputTable[GroupByKey]=OutputTable[[#This Row],[GroupByKey]])*OutputTable[RecordedValue])),0)</f>
        <v>0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0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9" s="5" cm="1">
        <f t="array" ref="O419">MIN(IF((OutputTable[GroupByKey]=OutputTable[[#This Row],[GroupByKey]]),(OutputTable[GroupByKey]=OutputTable[[#This Row],[GroupByKey]])*OutputTable[RecordedValue]))</f>
        <v>0</v>
      </c>
      <c r="P419" s="5" cm="1">
        <f t="array" ref="P419">MAX(IF((OutputTable[GroupByKey]=OutputTable[[#This Row],[GroupByKey]]),(OutputTable[GroupByKey]=OutputTable[[#This Row],[GroupByKey]])*OutputTable[RecordedValue]))</f>
        <v>0</v>
      </c>
    </row>
    <row r="420" spans="1:16" x14ac:dyDescent="0.35">
      <c r="A420" t="s">
        <v>68</v>
      </c>
      <c r="B420" t="s">
        <v>70</v>
      </c>
      <c r="C420">
        <v>17</v>
      </c>
      <c r="D420" t="s">
        <v>138</v>
      </c>
      <c r="E420" t="s">
        <v>122</v>
      </c>
      <c r="F420" t="s">
        <v>102</v>
      </c>
      <c r="G420">
        <v>0</v>
      </c>
      <c r="H420">
        <v>0</v>
      </c>
      <c r="I42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40</v>
      </c>
      <c r="K420" s="5" cm="1">
        <f t="array" ref="K420">IFERROR(AVERAGE(IF((OutputTable[GroupByKey]=OutputTable[[#This Row],[GroupByKey]]),(OutputTable[GroupByKey]=OutputTable[[#This Row],[GroupByKey]])*OutputTable[RecordedValue])),0)</f>
        <v>0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0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0" s="5" cm="1">
        <f t="array" ref="O420">MIN(IF((OutputTable[GroupByKey]=OutputTable[[#This Row],[GroupByKey]]),(OutputTable[GroupByKey]=OutputTable[[#This Row],[GroupByKey]])*OutputTable[RecordedValue]))</f>
        <v>0</v>
      </c>
      <c r="P420" s="5" cm="1">
        <f t="array" ref="P420">MAX(IF((OutputTable[GroupByKey]=OutputTable[[#This Row],[GroupByKey]]),(OutputTable[GroupByKey]=OutputTable[[#This Row],[GroupByKey]])*OutputTable[RecordedValue]))</f>
        <v>0</v>
      </c>
    </row>
    <row r="421" spans="1:16" x14ac:dyDescent="0.35">
      <c r="A421" t="s">
        <v>68</v>
      </c>
      <c r="B421" t="s">
        <v>70</v>
      </c>
      <c r="C421">
        <v>17</v>
      </c>
      <c r="D421" t="s">
        <v>139</v>
      </c>
      <c r="E421" t="s">
        <v>120</v>
      </c>
      <c r="F421" t="s">
        <v>102</v>
      </c>
      <c r="G421">
        <v>176</v>
      </c>
      <c r="H421">
        <v>0</v>
      </c>
      <c r="I42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40</v>
      </c>
      <c r="K421" s="5" cm="1">
        <f t="array" ref="K421">IFERROR(AVERAGE(IF((OutputTable[GroupByKey]=OutputTable[[#This Row],[GroupByKey]]),(OutputTable[GroupByKey]=OutputTable[[#This Row],[GroupByKey]])*OutputTable[RecordedValue])),0)</f>
        <v>166.8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42.803786077449971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421" s="5" cm="1">
        <f t="array" ref="O421">MIN(IF((OutputTable[GroupByKey]=OutputTable[[#This Row],[GroupByKey]]),(OutputTable[GroupByKey]=OutputTable[[#This Row],[GroupByKey]])*OutputTable[RecordedValue]))</f>
        <v>58</v>
      </c>
      <c r="P421" s="5" cm="1">
        <f t="array" ref="P421">MAX(IF((OutputTable[GroupByKey]=OutputTable[[#This Row],[GroupByKey]]),(OutputTable[GroupByKey]=OutputTable[[#This Row],[GroupByKey]])*OutputTable[RecordedValue]))</f>
        <v>284</v>
      </c>
    </row>
    <row r="422" spans="1:16" x14ac:dyDescent="0.35">
      <c r="A422" t="s">
        <v>68</v>
      </c>
      <c r="B422" t="s">
        <v>70</v>
      </c>
      <c r="C422">
        <v>17</v>
      </c>
      <c r="D422" t="s">
        <v>140</v>
      </c>
      <c r="E422" t="s">
        <v>122</v>
      </c>
      <c r="F422" t="s">
        <v>102</v>
      </c>
      <c r="G422">
        <v>8.0476211928942207E-2</v>
      </c>
      <c r="H422">
        <v>0</v>
      </c>
      <c r="I42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40</v>
      </c>
      <c r="K422" s="5" cm="1">
        <f t="array" ref="K422">IFERROR(AVERAGE(IF((OutputTable[GroupByKey]=OutputTable[[#This Row],[GroupByKey]]),(OutputTable[GroupByKey]=OutputTable[[#This Row],[GroupByKey]])*OutputTable[RecordedValue])),0)</f>
        <v>7.1466534765718931E-2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1.877615258182818E-2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422" s="5" cm="1">
        <f t="array" ref="O422">MIN(IF((OutputTable[GroupByKey]=OutputTable[[#This Row],[GroupByKey]]),(OutputTable[GroupByKey]=OutputTable[[#This Row],[GroupByKey]])*OutputTable[RecordedValue]))</f>
        <v>2.8772178353729399E-2</v>
      </c>
      <c r="P422" s="5" cm="1">
        <f t="array" ref="P422">MAX(IF((OutputTable[GroupByKey]=OutputTable[[#This Row],[GroupByKey]]),(OutputTable[GroupByKey]=OutputTable[[#This Row],[GroupByKey]])*OutputTable[RecordedValue]))</f>
        <v>0.12414195729513899</v>
      </c>
    </row>
    <row r="423" spans="1:16" x14ac:dyDescent="0.35">
      <c r="A423" t="s">
        <v>68</v>
      </c>
      <c r="B423" t="s">
        <v>70</v>
      </c>
      <c r="C423">
        <v>17</v>
      </c>
      <c r="D423" t="s">
        <v>141</v>
      </c>
      <c r="E423" t="s">
        <v>120</v>
      </c>
      <c r="F423" t="s">
        <v>102</v>
      </c>
      <c r="G423">
        <v>325</v>
      </c>
      <c r="H423">
        <v>0</v>
      </c>
      <c r="I42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40</v>
      </c>
      <c r="K423" s="5" cm="1">
        <f t="array" ref="K423">IFERROR(AVERAGE(IF((OutputTable[GroupByKey]=OutputTable[[#This Row],[GroupByKey]]),(OutputTable[GroupByKey]=OutputTable[[#This Row],[GroupByKey]])*OutputTable[RecordedValue])),0)</f>
        <v>287.89999999999998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61.633241114324115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423" s="5" cm="1">
        <f t="array" ref="O423">MIN(IF((OutputTable[GroupByKey]=OutputTable[[#This Row],[GroupByKey]]),(OutputTable[GroupByKey]=OutputTable[[#This Row],[GroupByKey]])*OutputTable[RecordedValue]))</f>
        <v>136</v>
      </c>
      <c r="P423" s="5" cm="1">
        <f t="array" ref="P423">MAX(IF((OutputTable[GroupByKey]=OutputTable[[#This Row],[GroupByKey]]),(OutputTable[GroupByKey]=OutputTable[[#This Row],[GroupByKey]])*OutputTable[RecordedValue]))</f>
        <v>432</v>
      </c>
    </row>
    <row r="424" spans="1:16" x14ac:dyDescent="0.35">
      <c r="A424" t="s">
        <v>68</v>
      </c>
      <c r="B424" t="s">
        <v>70</v>
      </c>
      <c r="C424">
        <v>17</v>
      </c>
      <c r="D424" t="s">
        <v>142</v>
      </c>
      <c r="E424" t="s">
        <v>122</v>
      </c>
      <c r="F424" t="s">
        <v>102</v>
      </c>
      <c r="G424">
        <v>3.44843310187073E-2</v>
      </c>
      <c r="H424">
        <v>0</v>
      </c>
      <c r="I42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40</v>
      </c>
      <c r="K424" s="5" cm="1">
        <f t="array" ref="K424">IFERROR(AVERAGE(IF((OutputTable[GroupByKey]=OutputTable[[#This Row],[GroupByKey]]),(OutputTable[GroupByKey]=OutputTable[[#This Row],[GroupByKey]])*OutputTable[RecordedValue])),0)</f>
        <v>2.7893041556859417E-2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5.8163740550683058E-3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424" s="5" cm="1">
        <f t="array" ref="O424">MIN(IF((OutputTable[GroupByKey]=OutputTable[[#This Row],[GroupByKey]]),(OutputTable[GroupByKey]=OutputTable[[#This Row],[GroupByKey]])*OutputTable[RecordedValue]))</f>
        <v>1.44717077644446E-2</v>
      </c>
      <c r="P424" s="5" cm="1">
        <f t="array" ref="P424">MAX(IF((OutputTable[GroupByKey]=OutputTable[[#This Row],[GroupByKey]]),(OutputTable[GroupByKey]=OutputTable[[#This Row],[GroupByKey]])*OutputTable[RecordedValue]))</f>
        <v>3.8945432682821003E-2</v>
      </c>
    </row>
    <row r="425" spans="1:16" x14ac:dyDescent="0.35">
      <c r="A425" t="s">
        <v>68</v>
      </c>
      <c r="B425" t="s">
        <v>70</v>
      </c>
      <c r="C425">
        <v>17</v>
      </c>
      <c r="D425" t="s">
        <v>143</v>
      </c>
      <c r="E425" t="s">
        <v>120</v>
      </c>
      <c r="F425" t="s">
        <v>102</v>
      </c>
      <c r="G425">
        <v>206</v>
      </c>
      <c r="H425">
        <v>0</v>
      </c>
      <c r="I42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40</v>
      </c>
      <c r="K425" s="5" cm="1">
        <f t="array" ref="K425">IFERROR(AVERAGE(IF((OutputTable[GroupByKey]=OutputTable[[#This Row],[GroupByKey]]),(OutputTable[GroupByKey]=OutputTable[[#This Row],[GroupByKey]])*OutputTable[RecordedValue])),0)</f>
        <v>179.07499999999999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37.677026598888226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425" s="5" cm="1">
        <f t="array" ref="O425">MIN(IF((OutputTable[GroupByKey]=OutputTable[[#This Row],[GroupByKey]]),(OutputTable[GroupByKey]=OutputTable[[#This Row],[GroupByKey]])*OutputTable[RecordedValue]))</f>
        <v>96</v>
      </c>
      <c r="P425" s="5" cm="1">
        <f t="array" ref="P425">MAX(IF((OutputTable[GroupByKey]=OutputTable[[#This Row],[GroupByKey]]),(OutputTable[GroupByKey]=OutputTable[[#This Row],[GroupByKey]])*OutputTable[RecordedValue]))</f>
        <v>256</v>
      </c>
    </row>
    <row r="426" spans="1:16" x14ac:dyDescent="0.35">
      <c r="A426" t="s">
        <v>68</v>
      </c>
      <c r="B426" t="s">
        <v>70</v>
      </c>
      <c r="C426">
        <v>17</v>
      </c>
      <c r="D426" t="s">
        <v>144</v>
      </c>
      <c r="E426" t="s">
        <v>122</v>
      </c>
      <c r="F426" t="s">
        <v>102</v>
      </c>
      <c r="G426">
        <v>8.9156331145691797E-2</v>
      </c>
      <c r="H426">
        <v>0</v>
      </c>
      <c r="I42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40</v>
      </c>
      <c r="K426" s="5" cm="1">
        <f t="array" ref="K426">IFERROR(AVERAGE(IF((OutputTable[GroupByKey]=OutputTable[[#This Row],[GroupByKey]]),(OutputTable[GroupByKey]=OutputTable[[#This Row],[GroupByKey]])*OutputTable[RecordedValue])),0)</f>
        <v>7.6842915815432761E-2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1.6318267374116645E-2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426" s="5" cm="1">
        <f t="array" ref="O426">MIN(IF((OutputTable[GroupByKey]=OutputTable[[#This Row],[GroupByKey]]),(OutputTable[GroupByKey]=OutputTable[[#This Row],[GroupByKey]])*OutputTable[RecordedValue]))</f>
        <v>4.1598739885881399E-2</v>
      </c>
      <c r="P426" s="5" cm="1">
        <f t="array" ref="P426">MAX(IF((OutputTable[GroupByKey]=OutputTable[[#This Row],[GroupByKey]]),(OutputTable[GroupByKey]=OutputTable[[#This Row],[GroupByKey]])*OutputTable[RecordedValue]))</f>
        <v>0.109326341521763</v>
      </c>
    </row>
    <row r="427" spans="1:16" x14ac:dyDescent="0.35">
      <c r="A427" t="s">
        <v>68</v>
      </c>
      <c r="B427" t="s">
        <v>70</v>
      </c>
      <c r="C427">
        <v>18</v>
      </c>
      <c r="D427" t="s">
        <v>115</v>
      </c>
      <c r="E427" t="s">
        <v>116</v>
      </c>
      <c r="F427" t="s">
        <v>81</v>
      </c>
      <c r="G427">
        <v>216</v>
      </c>
      <c r="H427">
        <v>0</v>
      </c>
      <c r="I427" s="5" t="str">
        <f>OutputTable[[#This Row],[ProjectName]]&amp;OutputTable[[#This Row],[Name]]&amp;OutputTable[[#This Row],[Type]]&amp;OutputTable[[#This Row],[Source]]</f>
        <v>Drone ProjectDrone.NumberInNumber InEntity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40</v>
      </c>
      <c r="K427" s="5" cm="1">
        <f t="array" ref="K427">IFERROR(AVERAGE(IF((OutputTable[GroupByKey]=OutputTable[[#This Row],[GroupByKey]]),(OutputTable[GroupByKey]=OutputTable[[#This Row],[GroupByKey]])*OutputTable[RecordedValue])),0)</f>
        <v>279.7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60.175043809173047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427" s="5" cm="1">
        <f t="array" ref="O427">MIN(IF((OutputTable[GroupByKey]=OutputTable[[#This Row],[GroupByKey]]),(OutputTable[GroupByKey]=OutputTable[[#This Row],[GroupByKey]])*OutputTable[RecordedValue]))</f>
        <v>124</v>
      </c>
      <c r="P427" s="5" cm="1">
        <f t="array" ref="P427">MAX(IF((OutputTable[GroupByKey]=OutputTable[[#This Row],[GroupByKey]]),(OutputTable[GroupByKey]=OutputTable[[#This Row],[GroupByKey]])*OutputTable[RecordedValue]))</f>
        <v>422</v>
      </c>
    </row>
    <row r="428" spans="1:16" x14ac:dyDescent="0.35">
      <c r="A428" t="s">
        <v>68</v>
      </c>
      <c r="B428" t="s">
        <v>70</v>
      </c>
      <c r="C428">
        <v>18</v>
      </c>
      <c r="D428" t="s">
        <v>117</v>
      </c>
      <c r="E428" t="s">
        <v>118</v>
      </c>
      <c r="F428" t="s">
        <v>81</v>
      </c>
      <c r="G428">
        <v>210</v>
      </c>
      <c r="H428">
        <v>0</v>
      </c>
      <c r="I428" s="5" t="str">
        <f>OutputTable[[#This Row],[ProjectName]]&amp;OutputTable[[#This Row],[Name]]&amp;OutputTable[[#This Row],[Type]]&amp;OutputTable[[#This Row],[Source]]</f>
        <v>Drone ProjectDrone.NumberOutNumber OutEntity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40</v>
      </c>
      <c r="K428" s="5" cm="1">
        <f t="array" ref="K428">IFERROR(AVERAGE(IF((OutputTable[GroupByKey]=OutputTable[[#This Row],[GroupByKey]]),(OutputTable[GroupByKey]=OutputTable[[#This Row],[GroupByKey]])*OutputTable[RecordedValue])),0)</f>
        <v>250.25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35.973458877202006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428" s="5" cm="1">
        <f t="array" ref="O428">MIN(IF((OutputTable[GroupByKey]=OutputTable[[#This Row],[GroupByKey]]),(OutputTable[GroupByKey]=OutputTable[[#This Row],[GroupByKey]])*OutputTable[RecordedValue]))</f>
        <v>150</v>
      </c>
      <c r="P428" s="5" cm="1">
        <f t="array" ref="P428">MAX(IF((OutputTable[GroupByKey]=OutputTable[[#This Row],[GroupByKey]]),(OutputTable[GroupByKey]=OutputTable[[#This Row],[GroupByKey]])*OutputTable[RecordedValue]))</f>
        <v>295</v>
      </c>
    </row>
    <row r="429" spans="1:16" x14ac:dyDescent="0.35">
      <c r="A429" t="s">
        <v>68</v>
      </c>
      <c r="B429" t="s">
        <v>70</v>
      </c>
      <c r="C429">
        <v>18</v>
      </c>
      <c r="D429" t="s">
        <v>119</v>
      </c>
      <c r="E429" t="s">
        <v>120</v>
      </c>
      <c r="F429" t="s">
        <v>102</v>
      </c>
      <c r="G429">
        <v>176</v>
      </c>
      <c r="H429">
        <v>0</v>
      </c>
      <c r="I42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40</v>
      </c>
      <c r="K429" s="5" cm="1">
        <f t="array" ref="K429">IFERROR(AVERAGE(IF((OutputTable[GroupByKey]=OutputTable[[#This Row],[GroupByKey]]),(OutputTable[GroupByKey]=OutputTable[[#This Row],[GroupByKey]])*OutputTable[RecordedValue])),0)</f>
        <v>209.95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32.757813708707069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429" s="5" cm="1">
        <f t="array" ref="O429">MIN(IF((OutputTable[GroupByKey]=OutputTable[[#This Row],[GroupByKey]]),(OutputTable[GroupByKey]=OutputTable[[#This Row],[GroupByKey]])*OutputTable[RecordedValue]))</f>
        <v>123</v>
      </c>
      <c r="P429" s="5" cm="1">
        <f t="array" ref="P429">MAX(IF((OutputTable[GroupByKey]=OutputTable[[#This Row],[GroupByKey]]),(OutputTable[GroupByKey]=OutputTable[[#This Row],[GroupByKey]])*OutputTable[RecordedValue]))</f>
        <v>264</v>
      </c>
    </row>
    <row r="430" spans="1:16" x14ac:dyDescent="0.35">
      <c r="A430" t="s">
        <v>68</v>
      </c>
      <c r="B430" t="s">
        <v>70</v>
      </c>
      <c r="C430">
        <v>18</v>
      </c>
      <c r="D430" t="s">
        <v>121</v>
      </c>
      <c r="E430" t="s">
        <v>122</v>
      </c>
      <c r="F430" t="s">
        <v>102</v>
      </c>
      <c r="G430">
        <v>0.71233241713513196</v>
      </c>
      <c r="H430">
        <v>0</v>
      </c>
      <c r="I43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40</v>
      </c>
      <c r="K430" s="5" cm="1">
        <f t="array" ref="K430">IFERROR(AVERAGE(IF((OutputTable[GroupByKey]=OutputTable[[#This Row],[GroupByKey]]),(OutputTable[GroupByKey]=OutputTable[[#This Row],[GroupByKey]])*OutputTable[RecordedValue])),0)</f>
        <v>0.83772529254372086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0.13090241215221513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430" s="5" cm="1">
        <f t="array" ref="O430">MIN(IF((OutputTable[GroupByKey]=OutputTable[[#This Row],[GroupByKey]]),(OutputTable[GroupByKey]=OutputTable[[#This Row],[GroupByKey]])*OutputTable[RecordedValue]))</f>
        <v>0.460239554527484</v>
      </c>
      <c r="P430" s="5" cm="1">
        <f t="array" ref="P430">MAX(IF((OutputTable[GroupByKey]=OutputTable[[#This Row],[GroupByKey]]),(OutputTable[GroupByKey]=OutputTable[[#This Row],[GroupByKey]])*OutputTable[RecordedValue]))</f>
        <v>1</v>
      </c>
    </row>
    <row r="431" spans="1:16" x14ac:dyDescent="0.35">
      <c r="A431" t="s">
        <v>68</v>
      </c>
      <c r="B431" t="s">
        <v>70</v>
      </c>
      <c r="C431">
        <v>18</v>
      </c>
      <c r="D431" t="s">
        <v>123</v>
      </c>
      <c r="E431" t="s">
        <v>120</v>
      </c>
      <c r="F431" t="s">
        <v>102</v>
      </c>
      <c r="G431">
        <v>123</v>
      </c>
      <c r="H431">
        <v>0</v>
      </c>
      <c r="I43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40</v>
      </c>
      <c r="K431" s="5" cm="1">
        <f t="array" ref="K431">IFERROR(AVERAGE(IF((OutputTable[GroupByKey]=OutputTable[[#This Row],[GroupByKey]]),(OutputTable[GroupByKey]=OutputTable[[#This Row],[GroupByKey]])*OutputTable[RecordedValue])),0)</f>
        <v>138.82499999999999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19.237899960021505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431" s="5" cm="1">
        <f t="array" ref="O431">MIN(IF((OutputTable[GroupByKey]=OutputTable[[#This Row],[GroupByKey]]),(OutputTable[GroupByKey]=OutputTable[[#This Row],[GroupByKey]])*OutputTable[RecordedValue]))</f>
        <v>83</v>
      </c>
      <c r="P431" s="5" cm="1">
        <f t="array" ref="P431">MAX(IF((OutputTable[GroupByKey]=OutputTable[[#This Row],[GroupByKey]]),(OutputTable[GroupByKey]=OutputTable[[#This Row],[GroupByKey]])*OutputTable[RecordedValue]))</f>
        <v>161</v>
      </c>
    </row>
    <row r="432" spans="1:16" x14ac:dyDescent="0.35">
      <c r="A432" t="s">
        <v>68</v>
      </c>
      <c r="B432" t="s">
        <v>70</v>
      </c>
      <c r="C432">
        <v>18</v>
      </c>
      <c r="D432" t="s">
        <v>124</v>
      </c>
      <c r="E432" t="s">
        <v>122</v>
      </c>
      <c r="F432" t="s">
        <v>102</v>
      </c>
      <c r="G432">
        <v>0.76315418676946301</v>
      </c>
      <c r="H432">
        <v>0</v>
      </c>
      <c r="I4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40</v>
      </c>
      <c r="K432" s="5" cm="1">
        <f t="array" ref="K432">IFERROR(AVERAGE(IF((OutputTable[GroupByKey]=OutputTable[[#This Row],[GroupByKey]]),(OutputTable[GroupByKey]=OutputTable[[#This Row],[GroupByKey]])*OutputTable[RecordedValue])),0)</f>
        <v>0.85638733125801425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0.11893184571914565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432" s="5" cm="1">
        <f t="array" ref="O432">MIN(IF((OutputTable[GroupByKey]=OutputTable[[#This Row],[GroupByKey]]),(OutputTable[GroupByKey]=OutputTable[[#This Row],[GroupByKey]])*OutputTable[RecordedValue]))</f>
        <v>0.51093143286290499</v>
      </c>
      <c r="P432" s="5" cm="1">
        <f t="array" ref="P432">MAX(IF((OutputTable[GroupByKey]=OutputTable[[#This Row],[GroupByKey]]),(OutputTable[GroupByKey]=OutputTable[[#This Row],[GroupByKey]])*OutputTable[RecordedValue]))</f>
        <v>0.99324124232539002</v>
      </c>
    </row>
    <row r="433" spans="1:16" x14ac:dyDescent="0.35">
      <c r="A433" t="s">
        <v>68</v>
      </c>
      <c r="B433" t="s">
        <v>70</v>
      </c>
      <c r="C433">
        <v>18</v>
      </c>
      <c r="D433" t="s">
        <v>125</v>
      </c>
      <c r="E433" t="s">
        <v>120</v>
      </c>
      <c r="F433" t="s">
        <v>102</v>
      </c>
      <c r="G433">
        <v>6</v>
      </c>
      <c r="H433">
        <v>0</v>
      </c>
      <c r="I4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40</v>
      </c>
      <c r="K433" s="5" cm="1">
        <f t="array" ref="K433">IFERROR(AVERAGE(IF((OutputTable[GroupByKey]=OutputTable[[#This Row],[GroupByKey]]),(OutputTable[GroupByKey]=OutputTable[[#This Row],[GroupByKey]])*OutputTable[RecordedValue])),0)</f>
        <v>8.1999999999999993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1.8563819235690291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433" s="5" cm="1">
        <f t="array" ref="O433">MIN(IF((OutputTable[GroupByKey]=OutputTable[[#This Row],[GroupByKey]]),(OutputTable[GroupByKey]=OutputTable[[#This Row],[GroupByKey]])*OutputTable[RecordedValue]))</f>
        <v>4</v>
      </c>
      <c r="P433" s="5" cm="1">
        <f t="array" ref="P433">MAX(IF((OutputTable[GroupByKey]=OutputTable[[#This Row],[GroupByKey]]),(OutputTable[GroupByKey]=OutputTable[[#This Row],[GroupByKey]])*OutputTable[RecordedValue]))</f>
        <v>12</v>
      </c>
    </row>
    <row r="434" spans="1:16" x14ac:dyDescent="0.35">
      <c r="A434" t="s">
        <v>68</v>
      </c>
      <c r="B434" t="s">
        <v>70</v>
      </c>
      <c r="C434">
        <v>18</v>
      </c>
      <c r="D434" t="s">
        <v>126</v>
      </c>
      <c r="E434" t="s">
        <v>122</v>
      </c>
      <c r="F434" t="s">
        <v>102</v>
      </c>
      <c r="G434">
        <v>2.0594217795788902E-2</v>
      </c>
      <c r="H434">
        <v>0</v>
      </c>
      <c r="I4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40</v>
      </c>
      <c r="K434" s="5" cm="1">
        <f t="array" ref="K434">IFERROR(AVERAGE(IF((OutputTable[GroupByKey]=OutputTable[[#This Row],[GroupByKey]]),(OutputTable[GroupByKey]=OutputTable[[#This Row],[GroupByKey]])*OutputTable[RecordedValue])),0)</f>
        <v>2.9190391824590895E-2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6.7784511723503766E-3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434" s="5" cm="1">
        <f t="array" ref="O434">MIN(IF((OutputTable[GroupByKey]=OutputTable[[#This Row],[GroupByKey]]),(OutputTable[GroupByKey]=OutputTable[[#This Row],[GroupByKey]])*OutputTable[RecordedValue]))</f>
        <v>1.4048189417398899E-2</v>
      </c>
      <c r="P434" s="5" cm="1">
        <f t="array" ref="P434">MAX(IF((OutputTable[GroupByKey]=OutputTable[[#This Row],[GroupByKey]]),(OutputTable[GroupByKey]=OutputTable[[#This Row],[GroupByKey]])*OutputTable[RecordedValue]))</f>
        <v>4.5875370133509598E-2</v>
      </c>
    </row>
    <row r="435" spans="1:16" x14ac:dyDescent="0.35">
      <c r="A435" t="s">
        <v>68</v>
      </c>
      <c r="B435" t="s">
        <v>70</v>
      </c>
      <c r="C435">
        <v>18</v>
      </c>
      <c r="D435" t="s">
        <v>127</v>
      </c>
      <c r="E435" t="s">
        <v>120</v>
      </c>
      <c r="F435" t="s">
        <v>102</v>
      </c>
      <c r="G435">
        <v>30</v>
      </c>
      <c r="H435">
        <v>0</v>
      </c>
      <c r="I4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40</v>
      </c>
      <c r="K435" s="5" cm="1">
        <f t="array" ref="K435">IFERROR(AVERAGE(IF((OutputTable[GroupByKey]=OutputTable[[#This Row],[GroupByKey]]),(OutputTable[GroupByKey]=OutputTable[[#This Row],[GroupByKey]])*OutputTable[RecordedValue])),0)</f>
        <v>40.625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9.0940597687129312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435" s="5" cm="1">
        <f t="array" ref="O435">MIN(IF((OutputTable[GroupByKey]=OutputTable[[#This Row],[GroupByKey]]),(OutputTable[GroupByKey]=OutputTable[[#This Row],[GroupByKey]])*OutputTable[RecordedValue]))</f>
        <v>20</v>
      </c>
      <c r="P435" s="5" cm="1">
        <f t="array" ref="P435">MAX(IF((OutputTable[GroupByKey]=OutputTable[[#This Row],[GroupByKey]]),(OutputTable[GroupByKey]=OutputTable[[#This Row],[GroupByKey]])*OutputTable[RecordedValue]))</f>
        <v>60</v>
      </c>
    </row>
    <row r="436" spans="1:16" x14ac:dyDescent="0.35">
      <c r="A436" t="s">
        <v>68</v>
      </c>
      <c r="B436" t="s">
        <v>70</v>
      </c>
      <c r="C436">
        <v>18</v>
      </c>
      <c r="D436" t="s">
        <v>128</v>
      </c>
      <c r="E436" t="s">
        <v>122</v>
      </c>
      <c r="F436" t="s">
        <v>102</v>
      </c>
      <c r="G436">
        <v>0.106817054621082</v>
      </c>
      <c r="H436">
        <v>0</v>
      </c>
      <c r="I4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40</v>
      </c>
      <c r="K436" s="5" cm="1">
        <f t="array" ref="K436">IFERROR(AVERAGE(IF((OutputTable[GroupByKey]=OutputTable[[#This Row],[GroupByKey]]),(OutputTable[GroupByKey]=OutputTable[[#This Row],[GroupByKey]])*OutputTable[RecordedValue])),0)</f>
        <v>0.12883579602073331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3.923026202957465E-2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436" s="5" cm="1">
        <f t="array" ref="O436">MIN(IF((OutputTable[GroupByKey]=OutputTable[[#This Row],[GroupByKey]]),(OutputTable[GroupByKey]=OutputTable[[#This Row],[GroupByKey]])*OutputTable[RecordedValue]))</f>
        <v>5.37537032568541E-2</v>
      </c>
      <c r="P436" s="5" cm="1">
        <f t="array" ref="P436">MAX(IF((OutputTable[GroupByKey]=OutputTable[[#This Row],[GroupByKey]]),(OutputTable[GroupByKey]=OutputTable[[#This Row],[GroupByKey]])*OutputTable[RecordedValue]))</f>
        <v>0.25294900578934798</v>
      </c>
    </row>
    <row r="437" spans="1:16" x14ac:dyDescent="0.35">
      <c r="A437" t="s">
        <v>68</v>
      </c>
      <c r="B437" t="s">
        <v>70</v>
      </c>
      <c r="C437">
        <v>18</v>
      </c>
      <c r="D437" t="s">
        <v>129</v>
      </c>
      <c r="E437" t="s">
        <v>118</v>
      </c>
      <c r="F437" t="s">
        <v>130</v>
      </c>
      <c r="G437">
        <v>207</v>
      </c>
      <c r="H437">
        <v>0</v>
      </c>
      <c r="I437" s="5" t="str">
        <f>OutputTable[[#This Row],[ProjectName]]&amp;OutputTable[[#This Row],[Name]]&amp;OutputTable[[#This Row],[Type]]&amp;OutputTable[[#This Row],[Source]]</f>
        <v>Drone ProjectSystem.NumberOutNumber OutSystem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40</v>
      </c>
      <c r="K437" s="5" cm="1">
        <f t="array" ref="K437">IFERROR(AVERAGE(IF((OutputTable[GroupByKey]=OutputTable[[#This Row],[GroupByKey]]),(OutputTable[GroupByKey]=OutputTable[[#This Row],[GroupByKey]])*OutputTable[RecordedValue])),0)</f>
        <v>246.15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35.193640159726442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437" s="5" cm="1">
        <f t="array" ref="O437">MIN(IF((OutputTable[GroupByKey]=OutputTable[[#This Row],[GroupByKey]]),(OutputTable[GroupByKey]=OutputTable[[#This Row],[GroupByKey]])*OutputTable[RecordedValue]))</f>
        <v>148</v>
      </c>
      <c r="P437" s="5" cm="1">
        <f t="array" ref="P437">MAX(IF((OutputTable[GroupByKey]=OutputTable[[#This Row],[GroupByKey]]),(OutputTable[GroupByKey]=OutputTable[[#This Row],[GroupByKey]])*OutputTable[RecordedValue]))</f>
        <v>289</v>
      </c>
    </row>
    <row r="438" spans="1:16" x14ac:dyDescent="0.35">
      <c r="A438" t="s">
        <v>68</v>
      </c>
      <c r="B438" t="s">
        <v>70</v>
      </c>
      <c r="C438">
        <v>18</v>
      </c>
      <c r="D438" t="s">
        <v>131</v>
      </c>
      <c r="E438" t="s">
        <v>120</v>
      </c>
      <c r="F438" t="s">
        <v>102</v>
      </c>
      <c r="G438">
        <v>0</v>
      </c>
      <c r="H438">
        <v>0</v>
      </c>
      <c r="I4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40</v>
      </c>
      <c r="K438" s="5" cm="1">
        <f t="array" ref="K438">IFERROR(AVERAGE(IF((OutputTable[GroupByKey]=OutputTable[[#This Row],[GroupByKey]]),(OutputTable[GroupByKey]=OutputTable[[#This Row],[GroupByKey]])*OutputTable[RecordedValue])),0)</f>
        <v>0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0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8" s="5" cm="1">
        <f t="array" ref="O438">MIN(IF((OutputTable[GroupByKey]=OutputTable[[#This Row],[GroupByKey]]),(OutputTable[GroupByKey]=OutputTable[[#This Row],[GroupByKey]])*OutputTable[RecordedValue]))</f>
        <v>0</v>
      </c>
      <c r="P438" s="5" cm="1">
        <f t="array" ref="P438">MAX(IF((OutputTable[GroupByKey]=OutputTable[[#This Row],[GroupByKey]]),(OutputTable[GroupByKey]=OutputTable[[#This Row],[GroupByKey]])*OutputTable[RecordedValue]))</f>
        <v>0</v>
      </c>
    </row>
    <row r="439" spans="1:16" x14ac:dyDescent="0.35">
      <c r="A439" t="s">
        <v>68</v>
      </c>
      <c r="B439" t="s">
        <v>70</v>
      </c>
      <c r="C439">
        <v>18</v>
      </c>
      <c r="D439" t="s">
        <v>132</v>
      </c>
      <c r="E439" t="s">
        <v>122</v>
      </c>
      <c r="F439" t="s">
        <v>102</v>
      </c>
      <c r="G439">
        <v>0</v>
      </c>
      <c r="H439">
        <v>0</v>
      </c>
      <c r="I4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40</v>
      </c>
      <c r="K439" s="5" cm="1">
        <f t="array" ref="K439">IFERROR(AVERAGE(IF((OutputTable[GroupByKey]=OutputTable[[#This Row],[GroupByKey]]),(OutputTable[GroupByKey]=OutputTable[[#This Row],[GroupByKey]])*OutputTable[RecordedValue])),0)</f>
        <v>0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0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9" s="5" cm="1">
        <f t="array" ref="O439">MIN(IF((OutputTable[GroupByKey]=OutputTable[[#This Row],[GroupByKey]]),(OutputTable[GroupByKey]=OutputTable[[#This Row],[GroupByKey]])*OutputTable[RecordedValue]))</f>
        <v>0</v>
      </c>
      <c r="P439" s="5" cm="1">
        <f t="array" ref="P439">MAX(IF((OutputTable[GroupByKey]=OutputTable[[#This Row],[GroupByKey]]),(OutputTable[GroupByKey]=OutputTable[[#This Row],[GroupByKey]])*OutputTable[RecordedValue]))</f>
        <v>0</v>
      </c>
    </row>
    <row r="440" spans="1:16" x14ac:dyDescent="0.35">
      <c r="A440" t="s">
        <v>68</v>
      </c>
      <c r="B440" t="s">
        <v>70</v>
      </c>
      <c r="C440">
        <v>18</v>
      </c>
      <c r="D440" t="s">
        <v>133</v>
      </c>
      <c r="E440" t="s">
        <v>120</v>
      </c>
      <c r="F440" t="s">
        <v>102</v>
      </c>
      <c r="G440">
        <v>0</v>
      </c>
      <c r="H440">
        <v>0</v>
      </c>
      <c r="I4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40</v>
      </c>
      <c r="K440" s="5" cm="1">
        <f t="array" ref="K440">IFERROR(AVERAGE(IF((OutputTable[GroupByKey]=OutputTable[[#This Row],[GroupByKey]]),(OutputTable[GroupByKey]=OutputTable[[#This Row],[GroupByKey]])*OutputTable[RecordedValue])),0)</f>
        <v>0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0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0" s="5" cm="1">
        <f t="array" ref="O440">MIN(IF((OutputTable[GroupByKey]=OutputTable[[#This Row],[GroupByKey]]),(OutputTable[GroupByKey]=OutputTable[[#This Row],[GroupByKey]])*OutputTable[RecordedValue]))</f>
        <v>0</v>
      </c>
      <c r="P440" s="5" cm="1">
        <f t="array" ref="P440">MAX(IF((OutputTable[GroupByKey]=OutputTable[[#This Row],[GroupByKey]]),(OutputTable[GroupByKey]=OutputTable[[#This Row],[GroupByKey]])*OutputTable[RecordedValue]))</f>
        <v>0</v>
      </c>
    </row>
    <row r="441" spans="1:16" x14ac:dyDescent="0.35">
      <c r="A441" t="s">
        <v>68</v>
      </c>
      <c r="B441" t="s">
        <v>70</v>
      </c>
      <c r="C441">
        <v>18</v>
      </c>
      <c r="D441" t="s">
        <v>134</v>
      </c>
      <c r="E441" t="s">
        <v>122</v>
      </c>
      <c r="F441" t="s">
        <v>102</v>
      </c>
      <c r="G441">
        <v>0</v>
      </c>
      <c r="H441">
        <v>0</v>
      </c>
      <c r="I4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40</v>
      </c>
      <c r="K441" s="5" cm="1">
        <f t="array" ref="K441">IFERROR(AVERAGE(IF((OutputTable[GroupByKey]=OutputTable[[#This Row],[GroupByKey]]),(OutputTable[GroupByKey]=OutputTable[[#This Row],[GroupByKey]])*OutputTable[RecordedValue])),0)</f>
        <v>0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0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1" s="5" cm="1">
        <f t="array" ref="O441">MIN(IF((OutputTable[GroupByKey]=OutputTable[[#This Row],[GroupByKey]]),(OutputTable[GroupByKey]=OutputTable[[#This Row],[GroupByKey]])*OutputTable[RecordedValue]))</f>
        <v>0</v>
      </c>
      <c r="P441" s="5" cm="1">
        <f t="array" ref="P441">MAX(IF((OutputTable[GroupByKey]=OutputTable[[#This Row],[GroupByKey]]),(OutputTable[GroupByKey]=OutputTable[[#This Row],[GroupByKey]])*OutputTable[RecordedValue]))</f>
        <v>0</v>
      </c>
    </row>
    <row r="442" spans="1:16" x14ac:dyDescent="0.35">
      <c r="A442" t="s">
        <v>68</v>
      </c>
      <c r="B442" t="s">
        <v>70</v>
      </c>
      <c r="C442">
        <v>18</v>
      </c>
      <c r="D442" t="s">
        <v>135</v>
      </c>
      <c r="E442" t="s">
        <v>120</v>
      </c>
      <c r="F442" t="s">
        <v>102</v>
      </c>
      <c r="G442">
        <v>0</v>
      </c>
      <c r="H442">
        <v>0</v>
      </c>
      <c r="I4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40</v>
      </c>
      <c r="K442" s="5" cm="1">
        <f t="array" ref="K442">IFERROR(AVERAGE(IF((OutputTable[GroupByKey]=OutputTable[[#This Row],[GroupByKey]]),(OutputTable[GroupByKey]=OutputTable[[#This Row],[GroupByKey]])*OutputTable[RecordedValue])),0)</f>
        <v>0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0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2" s="5" cm="1">
        <f t="array" ref="O442">MIN(IF((OutputTable[GroupByKey]=OutputTable[[#This Row],[GroupByKey]]),(OutputTable[GroupByKey]=OutputTable[[#This Row],[GroupByKey]])*OutputTable[RecordedValue]))</f>
        <v>0</v>
      </c>
      <c r="P442" s="5" cm="1">
        <f t="array" ref="P442">MAX(IF((OutputTable[GroupByKey]=OutputTable[[#This Row],[GroupByKey]]),(OutputTable[GroupByKey]=OutputTable[[#This Row],[GroupByKey]])*OutputTable[RecordedValue]))</f>
        <v>0</v>
      </c>
    </row>
    <row r="443" spans="1:16" x14ac:dyDescent="0.35">
      <c r="A443" t="s">
        <v>68</v>
      </c>
      <c r="B443" t="s">
        <v>70</v>
      </c>
      <c r="C443">
        <v>18</v>
      </c>
      <c r="D443" t="s">
        <v>136</v>
      </c>
      <c r="E443" t="s">
        <v>122</v>
      </c>
      <c r="F443" t="s">
        <v>102</v>
      </c>
      <c r="G443">
        <v>0</v>
      </c>
      <c r="H443">
        <v>0</v>
      </c>
      <c r="I4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40</v>
      </c>
      <c r="K443" s="5" cm="1">
        <f t="array" ref="K443">IFERROR(AVERAGE(IF((OutputTable[GroupByKey]=OutputTable[[#This Row],[GroupByKey]]),(OutputTable[GroupByKey]=OutputTable[[#This Row],[GroupByKey]])*OutputTable[RecordedValue])),0)</f>
        <v>0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0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3" s="5" cm="1">
        <f t="array" ref="O443">MIN(IF((OutputTable[GroupByKey]=OutputTable[[#This Row],[GroupByKey]]),(OutputTable[GroupByKey]=OutputTable[[#This Row],[GroupByKey]])*OutputTable[RecordedValue]))</f>
        <v>0</v>
      </c>
      <c r="P443" s="5" cm="1">
        <f t="array" ref="P443">MAX(IF((OutputTable[GroupByKey]=OutputTable[[#This Row],[GroupByKey]]),(OutputTable[GroupByKey]=OutputTable[[#This Row],[GroupByKey]])*OutputTable[RecordedValue]))</f>
        <v>0</v>
      </c>
    </row>
    <row r="444" spans="1:16" x14ac:dyDescent="0.35">
      <c r="A444" t="s">
        <v>68</v>
      </c>
      <c r="B444" t="s">
        <v>70</v>
      </c>
      <c r="C444">
        <v>18</v>
      </c>
      <c r="D444" t="s">
        <v>137</v>
      </c>
      <c r="E444" t="s">
        <v>120</v>
      </c>
      <c r="F444" t="s">
        <v>102</v>
      </c>
      <c r="G444">
        <v>0</v>
      </c>
      <c r="H444">
        <v>0</v>
      </c>
      <c r="I4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40</v>
      </c>
      <c r="K444" s="5" cm="1">
        <f t="array" ref="K444">IFERROR(AVERAGE(IF((OutputTable[GroupByKey]=OutputTable[[#This Row],[GroupByKey]]),(OutputTable[GroupByKey]=OutputTable[[#This Row],[GroupByKey]])*OutputTable[RecordedValue])),0)</f>
        <v>0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0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4" s="5" cm="1">
        <f t="array" ref="O444">MIN(IF((OutputTable[GroupByKey]=OutputTable[[#This Row],[GroupByKey]]),(OutputTable[GroupByKey]=OutputTable[[#This Row],[GroupByKey]])*OutputTable[RecordedValue]))</f>
        <v>0</v>
      </c>
      <c r="P444" s="5" cm="1">
        <f t="array" ref="P444">MAX(IF((OutputTable[GroupByKey]=OutputTable[[#This Row],[GroupByKey]]),(OutputTable[GroupByKey]=OutputTable[[#This Row],[GroupByKey]])*OutputTable[RecordedValue]))</f>
        <v>0</v>
      </c>
    </row>
    <row r="445" spans="1:16" x14ac:dyDescent="0.35">
      <c r="A445" t="s">
        <v>68</v>
      </c>
      <c r="B445" t="s">
        <v>70</v>
      </c>
      <c r="C445">
        <v>18</v>
      </c>
      <c r="D445" t="s">
        <v>138</v>
      </c>
      <c r="E445" t="s">
        <v>122</v>
      </c>
      <c r="F445" t="s">
        <v>102</v>
      </c>
      <c r="G445">
        <v>0</v>
      </c>
      <c r="H445">
        <v>0</v>
      </c>
      <c r="I4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40</v>
      </c>
      <c r="K445" s="5" cm="1">
        <f t="array" ref="K445">IFERROR(AVERAGE(IF((OutputTable[GroupByKey]=OutputTable[[#This Row],[GroupByKey]]),(OutputTable[GroupByKey]=OutputTable[[#This Row],[GroupByKey]])*OutputTable[RecordedValue])),0)</f>
        <v>0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0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5" s="5" cm="1">
        <f t="array" ref="O445">MIN(IF((OutputTable[GroupByKey]=OutputTable[[#This Row],[GroupByKey]]),(OutputTable[GroupByKey]=OutputTable[[#This Row],[GroupByKey]])*OutputTable[RecordedValue]))</f>
        <v>0</v>
      </c>
      <c r="P445" s="5" cm="1">
        <f t="array" ref="P445">MAX(IF((OutputTable[GroupByKey]=OutputTable[[#This Row],[GroupByKey]]),(OutputTable[GroupByKey]=OutputTable[[#This Row],[GroupByKey]])*OutputTable[RecordedValue]))</f>
        <v>0</v>
      </c>
    </row>
    <row r="446" spans="1:16" x14ac:dyDescent="0.35">
      <c r="A446" t="s">
        <v>68</v>
      </c>
      <c r="B446" t="s">
        <v>70</v>
      </c>
      <c r="C446">
        <v>18</v>
      </c>
      <c r="D446" t="s">
        <v>139</v>
      </c>
      <c r="E446" t="s">
        <v>120</v>
      </c>
      <c r="F446" t="s">
        <v>102</v>
      </c>
      <c r="G446">
        <v>132</v>
      </c>
      <c r="H446">
        <v>0</v>
      </c>
      <c r="I4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40</v>
      </c>
      <c r="K446" s="5" cm="1">
        <f t="array" ref="K446">IFERROR(AVERAGE(IF((OutputTable[GroupByKey]=OutputTable[[#This Row],[GroupByKey]]),(OutputTable[GroupByKey]=OutputTable[[#This Row],[GroupByKey]])*OutputTable[RecordedValue])),0)</f>
        <v>166.8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42.803786077449971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446" s="5" cm="1">
        <f t="array" ref="O446">MIN(IF((OutputTable[GroupByKey]=OutputTable[[#This Row],[GroupByKey]]),(OutputTable[GroupByKey]=OutputTable[[#This Row],[GroupByKey]])*OutputTable[RecordedValue]))</f>
        <v>58</v>
      </c>
      <c r="P446" s="5" cm="1">
        <f t="array" ref="P446">MAX(IF((OutputTable[GroupByKey]=OutputTable[[#This Row],[GroupByKey]]),(OutputTable[GroupByKey]=OutputTable[[#This Row],[GroupByKey]])*OutputTable[RecordedValue]))</f>
        <v>284</v>
      </c>
    </row>
    <row r="447" spans="1:16" x14ac:dyDescent="0.35">
      <c r="A447" t="s">
        <v>68</v>
      </c>
      <c r="B447" t="s">
        <v>70</v>
      </c>
      <c r="C447">
        <v>18</v>
      </c>
      <c r="D447" t="s">
        <v>140</v>
      </c>
      <c r="E447" t="s">
        <v>122</v>
      </c>
      <c r="F447" t="s">
        <v>102</v>
      </c>
      <c r="G447">
        <v>5.4464626986810802E-2</v>
      </c>
      <c r="H447">
        <v>0</v>
      </c>
      <c r="I4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40</v>
      </c>
      <c r="K447" s="5" cm="1">
        <f t="array" ref="K447">IFERROR(AVERAGE(IF((OutputTable[GroupByKey]=OutputTable[[#This Row],[GroupByKey]]),(OutputTable[GroupByKey]=OutputTable[[#This Row],[GroupByKey]])*OutputTable[RecordedValue])),0)</f>
        <v>7.1466534765718931E-2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1.877615258182818E-2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447" s="5" cm="1">
        <f t="array" ref="O447">MIN(IF((OutputTable[GroupByKey]=OutputTable[[#This Row],[GroupByKey]]),(OutputTable[GroupByKey]=OutputTable[[#This Row],[GroupByKey]])*OutputTable[RecordedValue]))</f>
        <v>2.8772178353729399E-2</v>
      </c>
      <c r="P447" s="5" cm="1">
        <f t="array" ref="P447">MAX(IF((OutputTable[GroupByKey]=OutputTable[[#This Row],[GroupByKey]]),(OutputTable[GroupByKey]=OutputTable[[#This Row],[GroupByKey]])*OutputTable[RecordedValue]))</f>
        <v>0.12414195729513899</v>
      </c>
    </row>
    <row r="448" spans="1:16" x14ac:dyDescent="0.35">
      <c r="A448" t="s">
        <v>68</v>
      </c>
      <c r="B448" t="s">
        <v>70</v>
      </c>
      <c r="C448">
        <v>18</v>
      </c>
      <c r="D448" t="s">
        <v>141</v>
      </c>
      <c r="E448" t="s">
        <v>120</v>
      </c>
      <c r="F448" t="s">
        <v>102</v>
      </c>
      <c r="G448">
        <v>218</v>
      </c>
      <c r="H448">
        <v>0</v>
      </c>
      <c r="I4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40</v>
      </c>
      <c r="K448" s="5" cm="1">
        <f t="array" ref="K448">IFERROR(AVERAGE(IF((OutputTable[GroupByKey]=OutputTable[[#This Row],[GroupByKey]]),(OutputTable[GroupByKey]=OutputTable[[#This Row],[GroupByKey]])*OutputTable[RecordedValue])),0)</f>
        <v>287.89999999999998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61.633241114324115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448" s="5" cm="1">
        <f t="array" ref="O448">MIN(IF((OutputTable[GroupByKey]=OutputTable[[#This Row],[GroupByKey]]),(OutputTable[GroupByKey]=OutputTable[[#This Row],[GroupByKey]])*OutputTable[RecordedValue]))</f>
        <v>136</v>
      </c>
      <c r="P448" s="5" cm="1">
        <f t="array" ref="P448">MAX(IF((OutputTable[GroupByKey]=OutputTable[[#This Row],[GroupByKey]]),(OutputTable[GroupByKey]=OutputTable[[#This Row],[GroupByKey]])*OutputTable[RecordedValue]))</f>
        <v>432</v>
      </c>
    </row>
    <row r="449" spans="1:16" x14ac:dyDescent="0.35">
      <c r="A449" t="s">
        <v>68</v>
      </c>
      <c r="B449" t="s">
        <v>70</v>
      </c>
      <c r="C449">
        <v>18</v>
      </c>
      <c r="D449" t="s">
        <v>142</v>
      </c>
      <c r="E449" t="s">
        <v>122</v>
      </c>
      <c r="F449" t="s">
        <v>102</v>
      </c>
      <c r="G449">
        <v>1.96076059421799E-2</v>
      </c>
      <c r="H449">
        <v>0</v>
      </c>
      <c r="I4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40</v>
      </c>
      <c r="K449" s="5" cm="1">
        <f t="array" ref="K449">IFERROR(AVERAGE(IF((OutputTable[GroupByKey]=OutputTable[[#This Row],[GroupByKey]]),(OutputTable[GroupByKey]=OutputTable[[#This Row],[GroupByKey]])*OutputTable[RecordedValue])),0)</f>
        <v>2.7893041556859417E-2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5.8163740550683058E-3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449" s="5" cm="1">
        <f t="array" ref="O449">MIN(IF((OutputTable[GroupByKey]=OutputTable[[#This Row],[GroupByKey]]),(OutputTable[GroupByKey]=OutputTable[[#This Row],[GroupByKey]])*OutputTable[RecordedValue]))</f>
        <v>1.44717077644446E-2</v>
      </c>
      <c r="P449" s="5" cm="1">
        <f t="array" ref="P449">MAX(IF((OutputTable[GroupByKey]=OutputTable[[#This Row],[GroupByKey]]),(OutputTable[GroupByKey]=OutputTable[[#This Row],[GroupByKey]])*OutputTable[RecordedValue]))</f>
        <v>3.8945432682821003E-2</v>
      </c>
    </row>
    <row r="450" spans="1:16" x14ac:dyDescent="0.35">
      <c r="A450" t="s">
        <v>68</v>
      </c>
      <c r="B450" t="s">
        <v>70</v>
      </c>
      <c r="C450">
        <v>18</v>
      </c>
      <c r="D450" t="s">
        <v>143</v>
      </c>
      <c r="E450" t="s">
        <v>120</v>
      </c>
      <c r="F450" t="s">
        <v>102</v>
      </c>
      <c r="G450">
        <v>129</v>
      </c>
      <c r="H450">
        <v>0</v>
      </c>
      <c r="I4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40</v>
      </c>
      <c r="K450" s="5" cm="1">
        <f t="array" ref="K450">IFERROR(AVERAGE(IF((OutputTable[GroupByKey]=OutputTable[[#This Row],[GroupByKey]]),(OutputTable[GroupByKey]=OutputTable[[#This Row],[GroupByKey]])*OutputTable[RecordedValue])),0)</f>
        <v>179.07499999999999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37.677026598888226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450" s="5" cm="1">
        <f t="array" ref="O450">MIN(IF((OutputTable[GroupByKey]=OutputTable[[#This Row],[GroupByKey]]),(OutputTable[GroupByKey]=OutputTable[[#This Row],[GroupByKey]])*OutputTable[RecordedValue]))</f>
        <v>96</v>
      </c>
      <c r="P450" s="5" cm="1">
        <f t="array" ref="P450">MAX(IF((OutputTable[GroupByKey]=OutputTable[[#This Row],[GroupByKey]]),(OutputTable[GroupByKey]=OutputTable[[#This Row],[GroupByKey]])*OutputTable[RecordedValue]))</f>
        <v>256</v>
      </c>
    </row>
    <row r="451" spans="1:16" x14ac:dyDescent="0.35">
      <c r="A451" t="s">
        <v>68</v>
      </c>
      <c r="B451" t="s">
        <v>70</v>
      </c>
      <c r="C451">
        <v>18</v>
      </c>
      <c r="D451" t="s">
        <v>144</v>
      </c>
      <c r="E451" t="s">
        <v>122</v>
      </c>
      <c r="F451" t="s">
        <v>102</v>
      </c>
      <c r="G451">
        <v>5.5909866746180301E-2</v>
      </c>
      <c r="H451">
        <v>0</v>
      </c>
      <c r="I4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40</v>
      </c>
      <c r="K451" s="5" cm="1">
        <f t="array" ref="K451">IFERROR(AVERAGE(IF((OutputTable[GroupByKey]=OutputTable[[#This Row],[GroupByKey]]),(OutputTable[GroupByKey]=OutputTable[[#This Row],[GroupByKey]])*OutputTable[RecordedValue])),0)</f>
        <v>7.6842915815432761E-2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1.6318267374116645E-2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451" s="5" cm="1">
        <f t="array" ref="O451">MIN(IF((OutputTable[GroupByKey]=OutputTable[[#This Row],[GroupByKey]]),(OutputTable[GroupByKey]=OutputTable[[#This Row],[GroupByKey]])*OutputTable[RecordedValue]))</f>
        <v>4.1598739885881399E-2</v>
      </c>
      <c r="P451" s="5" cm="1">
        <f t="array" ref="P451">MAX(IF((OutputTable[GroupByKey]=OutputTable[[#This Row],[GroupByKey]]),(OutputTable[GroupByKey]=OutputTable[[#This Row],[GroupByKey]])*OutputTable[RecordedValue]))</f>
        <v>0.109326341521763</v>
      </c>
    </row>
    <row r="452" spans="1:16" x14ac:dyDescent="0.35">
      <c r="A452" t="s">
        <v>68</v>
      </c>
      <c r="B452" t="s">
        <v>70</v>
      </c>
      <c r="C452">
        <v>19</v>
      </c>
      <c r="D452" t="s">
        <v>115</v>
      </c>
      <c r="E452" t="s">
        <v>116</v>
      </c>
      <c r="F452" t="s">
        <v>81</v>
      </c>
      <c r="G452">
        <v>268</v>
      </c>
      <c r="H452">
        <v>0</v>
      </c>
      <c r="I452" s="5" t="str">
        <f>OutputTable[[#This Row],[ProjectName]]&amp;OutputTable[[#This Row],[Name]]&amp;OutputTable[[#This Row],[Type]]&amp;OutputTable[[#This Row],[Source]]</f>
        <v>Drone ProjectDrone.NumberInNumber InEntity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40</v>
      </c>
      <c r="K452" s="5" cm="1">
        <f t="array" ref="K452">IFERROR(AVERAGE(IF((OutputTable[GroupByKey]=OutputTable[[#This Row],[GroupByKey]]),(OutputTable[GroupByKey]=OutputTable[[#This Row],[GroupByKey]])*OutputTable[RecordedValue])),0)</f>
        <v>279.7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60.175043809173047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452" s="5" cm="1">
        <f t="array" ref="O452">MIN(IF((OutputTable[GroupByKey]=OutputTable[[#This Row],[GroupByKey]]),(OutputTable[GroupByKey]=OutputTable[[#This Row],[GroupByKey]])*OutputTable[RecordedValue]))</f>
        <v>124</v>
      </c>
      <c r="P452" s="5" cm="1">
        <f t="array" ref="P452">MAX(IF((OutputTable[GroupByKey]=OutputTable[[#This Row],[GroupByKey]]),(OutputTable[GroupByKey]=OutputTable[[#This Row],[GroupByKey]])*OutputTable[RecordedValue]))</f>
        <v>422</v>
      </c>
    </row>
    <row r="453" spans="1:16" x14ac:dyDescent="0.35">
      <c r="A453" t="s">
        <v>68</v>
      </c>
      <c r="B453" t="s">
        <v>70</v>
      </c>
      <c r="C453">
        <v>19</v>
      </c>
      <c r="D453" t="s">
        <v>117</v>
      </c>
      <c r="E453" t="s">
        <v>118</v>
      </c>
      <c r="F453" t="s">
        <v>81</v>
      </c>
      <c r="G453">
        <v>244</v>
      </c>
      <c r="H453">
        <v>0</v>
      </c>
      <c r="I453" s="5" t="str">
        <f>OutputTable[[#This Row],[ProjectName]]&amp;OutputTable[[#This Row],[Name]]&amp;OutputTable[[#This Row],[Type]]&amp;OutputTable[[#This Row],[Source]]</f>
        <v>Drone ProjectDrone.NumberOutNumber OutEntity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40</v>
      </c>
      <c r="K453" s="5" cm="1">
        <f t="array" ref="K453">IFERROR(AVERAGE(IF((OutputTable[GroupByKey]=OutputTable[[#This Row],[GroupByKey]]),(OutputTable[GroupByKey]=OutputTable[[#This Row],[GroupByKey]])*OutputTable[RecordedValue])),0)</f>
        <v>250.25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35.973458877202006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453" s="5" cm="1">
        <f t="array" ref="O453">MIN(IF((OutputTable[GroupByKey]=OutputTable[[#This Row],[GroupByKey]]),(OutputTable[GroupByKey]=OutputTable[[#This Row],[GroupByKey]])*OutputTable[RecordedValue]))</f>
        <v>150</v>
      </c>
      <c r="P453" s="5" cm="1">
        <f t="array" ref="P453">MAX(IF((OutputTable[GroupByKey]=OutputTable[[#This Row],[GroupByKey]]),(OutputTable[GroupByKey]=OutputTable[[#This Row],[GroupByKey]])*OutputTable[RecordedValue]))</f>
        <v>295</v>
      </c>
    </row>
    <row r="454" spans="1:16" x14ac:dyDescent="0.35">
      <c r="A454" t="s">
        <v>68</v>
      </c>
      <c r="B454" t="s">
        <v>70</v>
      </c>
      <c r="C454">
        <v>19</v>
      </c>
      <c r="D454" t="s">
        <v>119</v>
      </c>
      <c r="E454" t="s">
        <v>120</v>
      </c>
      <c r="F454" t="s">
        <v>102</v>
      </c>
      <c r="G454">
        <v>200</v>
      </c>
      <c r="H454">
        <v>0</v>
      </c>
      <c r="I4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40</v>
      </c>
      <c r="K454" s="5" cm="1">
        <f t="array" ref="K454">IFERROR(AVERAGE(IF((OutputTable[GroupByKey]=OutputTable[[#This Row],[GroupByKey]]),(OutputTable[GroupByKey]=OutputTable[[#This Row],[GroupByKey]])*OutputTable[RecordedValue])),0)</f>
        <v>209.95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32.757813708707069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454" s="5" cm="1">
        <f t="array" ref="O454">MIN(IF((OutputTable[GroupByKey]=OutputTable[[#This Row],[GroupByKey]]),(OutputTable[GroupByKey]=OutputTable[[#This Row],[GroupByKey]])*OutputTable[RecordedValue]))</f>
        <v>123</v>
      </c>
      <c r="P454" s="5" cm="1">
        <f t="array" ref="P454">MAX(IF((OutputTable[GroupByKey]=OutputTable[[#This Row],[GroupByKey]]),(OutputTable[GroupByKey]=OutputTable[[#This Row],[GroupByKey]])*OutputTable[RecordedValue]))</f>
        <v>264</v>
      </c>
    </row>
    <row r="455" spans="1:16" x14ac:dyDescent="0.35">
      <c r="A455" t="s">
        <v>68</v>
      </c>
      <c r="B455" t="s">
        <v>70</v>
      </c>
      <c r="C455">
        <v>19</v>
      </c>
      <c r="D455" t="s">
        <v>121</v>
      </c>
      <c r="E455" t="s">
        <v>122</v>
      </c>
      <c r="F455" t="s">
        <v>102</v>
      </c>
      <c r="G455">
        <v>0.84835472852829197</v>
      </c>
      <c r="H455">
        <v>0</v>
      </c>
      <c r="I4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40</v>
      </c>
      <c r="K455" s="5" cm="1">
        <f t="array" ref="K455">IFERROR(AVERAGE(IF((OutputTable[GroupByKey]=OutputTable[[#This Row],[GroupByKey]]),(OutputTable[GroupByKey]=OutputTable[[#This Row],[GroupByKey]])*OutputTable[RecordedValue])),0)</f>
        <v>0.83772529254372086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0.13090241215221513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455" s="5" cm="1">
        <f t="array" ref="O455">MIN(IF((OutputTable[GroupByKey]=OutputTable[[#This Row],[GroupByKey]]),(OutputTable[GroupByKey]=OutputTable[[#This Row],[GroupByKey]])*OutputTable[RecordedValue]))</f>
        <v>0.460239554527484</v>
      </c>
      <c r="P455" s="5" cm="1">
        <f t="array" ref="P455">MAX(IF((OutputTable[GroupByKey]=OutputTable[[#This Row],[GroupByKey]]),(OutputTable[GroupByKey]=OutputTable[[#This Row],[GroupByKey]])*OutputTable[RecordedValue]))</f>
        <v>1</v>
      </c>
    </row>
    <row r="456" spans="1:16" x14ac:dyDescent="0.35">
      <c r="A456" t="s">
        <v>68</v>
      </c>
      <c r="B456" t="s">
        <v>70</v>
      </c>
      <c r="C456">
        <v>19</v>
      </c>
      <c r="D456" t="s">
        <v>123</v>
      </c>
      <c r="E456" t="s">
        <v>120</v>
      </c>
      <c r="F456" t="s">
        <v>102</v>
      </c>
      <c r="G456">
        <v>122</v>
      </c>
      <c r="H456">
        <v>0</v>
      </c>
      <c r="I4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40</v>
      </c>
      <c r="K456" s="5" cm="1">
        <f t="array" ref="K456">IFERROR(AVERAGE(IF((OutputTable[GroupByKey]=OutputTable[[#This Row],[GroupByKey]]),(OutputTable[GroupByKey]=OutputTable[[#This Row],[GroupByKey]])*OutputTable[RecordedValue])),0)</f>
        <v>138.82499999999999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19.237899960021505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456" s="5" cm="1">
        <f t="array" ref="O456">MIN(IF((OutputTable[GroupByKey]=OutputTable[[#This Row],[GroupByKey]]),(OutputTable[GroupByKey]=OutputTable[[#This Row],[GroupByKey]])*OutputTable[RecordedValue]))</f>
        <v>83</v>
      </c>
      <c r="P456" s="5" cm="1">
        <f t="array" ref="P456">MAX(IF((OutputTable[GroupByKey]=OutputTable[[#This Row],[GroupByKey]]),(OutputTable[GroupByKey]=OutputTable[[#This Row],[GroupByKey]])*OutputTable[RecordedValue]))</f>
        <v>161</v>
      </c>
    </row>
    <row r="457" spans="1:16" x14ac:dyDescent="0.35">
      <c r="A457" t="s">
        <v>68</v>
      </c>
      <c r="B457" t="s">
        <v>70</v>
      </c>
      <c r="C457">
        <v>19</v>
      </c>
      <c r="D457" t="s">
        <v>124</v>
      </c>
      <c r="E457" t="s">
        <v>122</v>
      </c>
      <c r="F457" t="s">
        <v>102</v>
      </c>
      <c r="G457">
        <v>0.75631365566433195</v>
      </c>
      <c r="H457">
        <v>0</v>
      </c>
      <c r="I4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40</v>
      </c>
      <c r="K457" s="5" cm="1">
        <f t="array" ref="K457">IFERROR(AVERAGE(IF((OutputTable[GroupByKey]=OutputTable[[#This Row],[GroupByKey]]),(OutputTable[GroupByKey]=OutputTable[[#This Row],[GroupByKey]])*OutputTable[RecordedValue])),0)</f>
        <v>0.85638733125801425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0.11893184571914565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457" s="5" cm="1">
        <f t="array" ref="O457">MIN(IF((OutputTable[GroupByKey]=OutputTable[[#This Row],[GroupByKey]]),(OutputTable[GroupByKey]=OutputTable[[#This Row],[GroupByKey]])*OutputTable[RecordedValue]))</f>
        <v>0.51093143286290499</v>
      </c>
      <c r="P457" s="5" cm="1">
        <f t="array" ref="P457">MAX(IF((OutputTable[GroupByKey]=OutputTable[[#This Row],[GroupByKey]]),(OutputTable[GroupByKey]=OutputTable[[#This Row],[GroupByKey]])*OutputTable[RecordedValue]))</f>
        <v>0.99324124232539002</v>
      </c>
    </row>
    <row r="458" spans="1:16" x14ac:dyDescent="0.35">
      <c r="A458" t="s">
        <v>68</v>
      </c>
      <c r="B458" t="s">
        <v>70</v>
      </c>
      <c r="C458">
        <v>19</v>
      </c>
      <c r="D458" t="s">
        <v>125</v>
      </c>
      <c r="E458" t="s">
        <v>120</v>
      </c>
      <c r="F458" t="s">
        <v>102</v>
      </c>
      <c r="G458">
        <v>8</v>
      </c>
      <c r="H458">
        <v>0</v>
      </c>
      <c r="I4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40</v>
      </c>
      <c r="K458" s="5" cm="1">
        <f t="array" ref="K458">IFERROR(AVERAGE(IF((OutputTable[GroupByKey]=OutputTable[[#This Row],[GroupByKey]]),(OutputTable[GroupByKey]=OutputTable[[#This Row],[GroupByKey]])*OutputTable[RecordedValue])),0)</f>
        <v>8.1999999999999993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1.8563819235690291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458" s="5" cm="1">
        <f t="array" ref="O458">MIN(IF((OutputTable[GroupByKey]=OutputTable[[#This Row],[GroupByKey]]),(OutputTable[GroupByKey]=OutputTable[[#This Row],[GroupByKey]])*OutputTable[RecordedValue]))</f>
        <v>4</v>
      </c>
      <c r="P458" s="5" cm="1">
        <f t="array" ref="P458">MAX(IF((OutputTable[GroupByKey]=OutputTable[[#This Row],[GroupByKey]]),(OutputTable[GroupByKey]=OutputTable[[#This Row],[GroupByKey]])*OutputTable[RecordedValue]))</f>
        <v>12</v>
      </c>
    </row>
    <row r="459" spans="1:16" x14ac:dyDescent="0.35">
      <c r="A459" t="s">
        <v>68</v>
      </c>
      <c r="B459" t="s">
        <v>70</v>
      </c>
      <c r="C459">
        <v>19</v>
      </c>
      <c r="D459" t="s">
        <v>126</v>
      </c>
      <c r="E459" t="s">
        <v>122</v>
      </c>
      <c r="F459" t="s">
        <v>102</v>
      </c>
      <c r="G459">
        <v>2.5892718426307401E-2</v>
      </c>
      <c r="H459">
        <v>0</v>
      </c>
      <c r="I4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40</v>
      </c>
      <c r="K459" s="5" cm="1">
        <f t="array" ref="K459">IFERROR(AVERAGE(IF((OutputTable[GroupByKey]=OutputTable[[#This Row],[GroupByKey]]),(OutputTable[GroupByKey]=OutputTable[[#This Row],[GroupByKey]])*OutputTable[RecordedValue])),0)</f>
        <v>2.9190391824590895E-2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6.7784511723503766E-3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459" s="5" cm="1">
        <f t="array" ref="O459">MIN(IF((OutputTable[GroupByKey]=OutputTable[[#This Row],[GroupByKey]]),(OutputTable[GroupByKey]=OutputTable[[#This Row],[GroupByKey]])*OutputTable[RecordedValue]))</f>
        <v>1.4048189417398899E-2</v>
      </c>
      <c r="P459" s="5" cm="1">
        <f t="array" ref="P459">MAX(IF((OutputTable[GroupByKey]=OutputTable[[#This Row],[GroupByKey]]),(OutputTable[GroupByKey]=OutputTable[[#This Row],[GroupByKey]])*OutputTable[RecordedValue]))</f>
        <v>4.5875370133509598E-2</v>
      </c>
    </row>
    <row r="460" spans="1:16" x14ac:dyDescent="0.35">
      <c r="A460" t="s">
        <v>68</v>
      </c>
      <c r="B460" t="s">
        <v>70</v>
      </c>
      <c r="C460">
        <v>19</v>
      </c>
      <c r="D460" t="s">
        <v>127</v>
      </c>
      <c r="E460" t="s">
        <v>120</v>
      </c>
      <c r="F460" t="s">
        <v>102</v>
      </c>
      <c r="G460">
        <v>40</v>
      </c>
      <c r="H460">
        <v>0</v>
      </c>
      <c r="I4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40</v>
      </c>
      <c r="K460" s="5" cm="1">
        <f t="array" ref="K460">IFERROR(AVERAGE(IF((OutputTable[GroupByKey]=OutputTable[[#This Row],[GroupByKey]]),(OutputTable[GroupByKey]=OutputTable[[#This Row],[GroupByKey]])*OutputTable[RecordedValue])),0)</f>
        <v>40.625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9.0940597687129312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460" s="5" cm="1">
        <f t="array" ref="O460">MIN(IF((OutputTable[GroupByKey]=OutputTable[[#This Row],[GroupByKey]]),(OutputTable[GroupByKey]=OutputTable[[#This Row],[GroupByKey]])*OutputTable[RecordedValue]))</f>
        <v>20</v>
      </c>
      <c r="P460" s="5" cm="1">
        <f t="array" ref="P460">MAX(IF((OutputTable[GroupByKey]=OutputTable[[#This Row],[GroupByKey]]),(OutputTable[GroupByKey]=OutputTable[[#This Row],[GroupByKey]])*OutputTable[RecordedValue]))</f>
        <v>60</v>
      </c>
    </row>
    <row r="461" spans="1:16" x14ac:dyDescent="0.35">
      <c r="A461" t="s">
        <v>68</v>
      </c>
      <c r="B461" t="s">
        <v>70</v>
      </c>
      <c r="C461">
        <v>19</v>
      </c>
      <c r="D461" t="s">
        <v>128</v>
      </c>
      <c r="E461" t="s">
        <v>122</v>
      </c>
      <c r="F461" t="s">
        <v>102</v>
      </c>
      <c r="G461">
        <v>0.14684938010293599</v>
      </c>
      <c r="H461">
        <v>0</v>
      </c>
      <c r="I4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40</v>
      </c>
      <c r="K461" s="5" cm="1">
        <f t="array" ref="K461">IFERROR(AVERAGE(IF((OutputTable[GroupByKey]=OutputTable[[#This Row],[GroupByKey]]),(OutputTable[GroupByKey]=OutputTable[[#This Row],[GroupByKey]])*OutputTable[RecordedValue])),0)</f>
        <v>0.12883579602073331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3.923026202957465E-2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461" s="5" cm="1">
        <f t="array" ref="O461">MIN(IF((OutputTable[GroupByKey]=OutputTable[[#This Row],[GroupByKey]]),(OutputTable[GroupByKey]=OutputTable[[#This Row],[GroupByKey]])*OutputTable[RecordedValue]))</f>
        <v>5.37537032568541E-2</v>
      </c>
      <c r="P461" s="5" cm="1">
        <f t="array" ref="P461">MAX(IF((OutputTable[GroupByKey]=OutputTable[[#This Row],[GroupByKey]]),(OutputTable[GroupByKey]=OutputTable[[#This Row],[GroupByKey]])*OutputTable[RecordedValue]))</f>
        <v>0.25294900578934798</v>
      </c>
    </row>
    <row r="462" spans="1:16" x14ac:dyDescent="0.35">
      <c r="A462" t="s">
        <v>68</v>
      </c>
      <c r="B462" t="s">
        <v>70</v>
      </c>
      <c r="C462">
        <v>19</v>
      </c>
      <c r="D462" t="s">
        <v>129</v>
      </c>
      <c r="E462" t="s">
        <v>118</v>
      </c>
      <c r="F462" t="s">
        <v>130</v>
      </c>
      <c r="G462">
        <v>240</v>
      </c>
      <c r="H462">
        <v>0</v>
      </c>
      <c r="I462" s="5" t="str">
        <f>OutputTable[[#This Row],[ProjectName]]&amp;OutputTable[[#This Row],[Name]]&amp;OutputTable[[#This Row],[Type]]&amp;OutputTable[[#This Row],[Source]]</f>
        <v>Drone ProjectSystem.NumberOutNumber OutSystem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40</v>
      </c>
      <c r="K462" s="5" cm="1">
        <f t="array" ref="K462">IFERROR(AVERAGE(IF((OutputTable[GroupByKey]=OutputTable[[#This Row],[GroupByKey]]),(OutputTable[GroupByKey]=OutputTable[[#This Row],[GroupByKey]])*OutputTable[RecordedValue])),0)</f>
        <v>246.15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35.193640159726442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462" s="5" cm="1">
        <f t="array" ref="O462">MIN(IF((OutputTable[GroupByKey]=OutputTable[[#This Row],[GroupByKey]]),(OutputTable[GroupByKey]=OutputTable[[#This Row],[GroupByKey]])*OutputTable[RecordedValue]))</f>
        <v>148</v>
      </c>
      <c r="P462" s="5" cm="1">
        <f t="array" ref="P462">MAX(IF((OutputTable[GroupByKey]=OutputTable[[#This Row],[GroupByKey]]),(OutputTable[GroupByKey]=OutputTable[[#This Row],[GroupByKey]])*OutputTable[RecordedValue]))</f>
        <v>289</v>
      </c>
    </row>
    <row r="463" spans="1:16" x14ac:dyDescent="0.35">
      <c r="A463" t="s">
        <v>68</v>
      </c>
      <c r="B463" t="s">
        <v>70</v>
      </c>
      <c r="C463">
        <v>19</v>
      </c>
      <c r="D463" t="s">
        <v>131</v>
      </c>
      <c r="E463" t="s">
        <v>120</v>
      </c>
      <c r="F463" t="s">
        <v>102</v>
      </c>
      <c r="G463">
        <v>0</v>
      </c>
      <c r="H463">
        <v>0</v>
      </c>
      <c r="I4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40</v>
      </c>
      <c r="K463" s="5" cm="1">
        <f t="array" ref="K463">IFERROR(AVERAGE(IF((OutputTable[GroupByKey]=OutputTable[[#This Row],[GroupByKey]]),(OutputTable[GroupByKey]=OutputTable[[#This Row],[GroupByKey]])*OutputTable[RecordedValue])),0)</f>
        <v>0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0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3" s="5" cm="1">
        <f t="array" ref="O463">MIN(IF((OutputTable[GroupByKey]=OutputTable[[#This Row],[GroupByKey]]),(OutputTable[GroupByKey]=OutputTable[[#This Row],[GroupByKey]])*OutputTable[RecordedValue]))</f>
        <v>0</v>
      </c>
      <c r="P463" s="5" cm="1">
        <f t="array" ref="P463">MAX(IF((OutputTable[GroupByKey]=OutputTable[[#This Row],[GroupByKey]]),(OutputTable[GroupByKey]=OutputTable[[#This Row],[GroupByKey]])*OutputTable[RecordedValue]))</f>
        <v>0</v>
      </c>
    </row>
    <row r="464" spans="1:16" x14ac:dyDescent="0.35">
      <c r="A464" t="s">
        <v>68</v>
      </c>
      <c r="B464" t="s">
        <v>70</v>
      </c>
      <c r="C464">
        <v>19</v>
      </c>
      <c r="D464" t="s">
        <v>132</v>
      </c>
      <c r="E464" t="s">
        <v>122</v>
      </c>
      <c r="F464" t="s">
        <v>102</v>
      </c>
      <c r="G464">
        <v>0</v>
      </c>
      <c r="H464">
        <v>0</v>
      </c>
      <c r="I4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40</v>
      </c>
      <c r="K464" s="5" cm="1">
        <f t="array" ref="K464">IFERROR(AVERAGE(IF((OutputTable[GroupByKey]=OutputTable[[#This Row],[GroupByKey]]),(OutputTable[GroupByKey]=OutputTable[[#This Row],[GroupByKey]])*OutputTable[RecordedValue])),0)</f>
        <v>0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0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4" s="5" cm="1">
        <f t="array" ref="O464">MIN(IF((OutputTable[GroupByKey]=OutputTable[[#This Row],[GroupByKey]]),(OutputTable[GroupByKey]=OutputTable[[#This Row],[GroupByKey]])*OutputTable[RecordedValue]))</f>
        <v>0</v>
      </c>
      <c r="P464" s="5" cm="1">
        <f t="array" ref="P464">MAX(IF((OutputTable[GroupByKey]=OutputTable[[#This Row],[GroupByKey]]),(OutputTable[GroupByKey]=OutputTable[[#This Row],[GroupByKey]])*OutputTable[RecordedValue]))</f>
        <v>0</v>
      </c>
    </row>
    <row r="465" spans="1:16" x14ac:dyDescent="0.35">
      <c r="A465" t="s">
        <v>68</v>
      </c>
      <c r="B465" t="s">
        <v>70</v>
      </c>
      <c r="C465">
        <v>19</v>
      </c>
      <c r="D465" t="s">
        <v>133</v>
      </c>
      <c r="E465" t="s">
        <v>120</v>
      </c>
      <c r="F465" t="s">
        <v>102</v>
      </c>
      <c r="G465">
        <v>0</v>
      </c>
      <c r="H465">
        <v>0</v>
      </c>
      <c r="I4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40</v>
      </c>
      <c r="K465" s="5" cm="1">
        <f t="array" ref="K465">IFERROR(AVERAGE(IF((OutputTable[GroupByKey]=OutputTable[[#This Row],[GroupByKey]]),(OutputTable[GroupByKey]=OutputTable[[#This Row],[GroupByKey]])*OutputTable[RecordedValue])),0)</f>
        <v>0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0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s="5" cm="1">
        <f t="array" ref="O465">MIN(IF((OutputTable[GroupByKey]=OutputTable[[#This Row],[GroupByKey]]),(OutputTable[GroupByKey]=OutputTable[[#This Row],[GroupByKey]])*OutputTable[RecordedValue]))</f>
        <v>0</v>
      </c>
      <c r="P465" s="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35">
      <c r="A466" t="s">
        <v>68</v>
      </c>
      <c r="B466" t="s">
        <v>70</v>
      </c>
      <c r="C466">
        <v>19</v>
      </c>
      <c r="D466" t="s">
        <v>134</v>
      </c>
      <c r="E466" t="s">
        <v>122</v>
      </c>
      <c r="F466" t="s">
        <v>102</v>
      </c>
      <c r="G466">
        <v>0</v>
      </c>
      <c r="H466">
        <v>0</v>
      </c>
      <c r="I4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40</v>
      </c>
      <c r="K466" s="5" cm="1">
        <f t="array" ref="K466">IFERROR(AVERAGE(IF((OutputTable[GroupByKey]=OutputTable[[#This Row],[GroupByKey]]),(OutputTable[GroupByKey]=OutputTable[[#This Row],[GroupByKey]])*OutputTable[RecordedValue])),0)</f>
        <v>0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0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6" s="5" cm="1">
        <f t="array" ref="O466">MIN(IF((OutputTable[GroupByKey]=OutputTable[[#This Row],[GroupByKey]]),(OutputTable[GroupByKey]=OutputTable[[#This Row],[GroupByKey]])*OutputTable[RecordedValue]))</f>
        <v>0</v>
      </c>
      <c r="P466" s="5" cm="1">
        <f t="array" ref="P466">MAX(IF((OutputTable[GroupByKey]=OutputTable[[#This Row],[GroupByKey]]),(OutputTable[GroupByKey]=OutputTable[[#This Row],[GroupByKey]])*OutputTable[RecordedValue]))</f>
        <v>0</v>
      </c>
    </row>
    <row r="467" spans="1:16" x14ac:dyDescent="0.35">
      <c r="A467" t="s">
        <v>68</v>
      </c>
      <c r="B467" t="s">
        <v>70</v>
      </c>
      <c r="C467">
        <v>19</v>
      </c>
      <c r="D467" t="s">
        <v>135</v>
      </c>
      <c r="E467" t="s">
        <v>120</v>
      </c>
      <c r="F467" t="s">
        <v>102</v>
      </c>
      <c r="G467">
        <v>0</v>
      </c>
      <c r="H467">
        <v>0</v>
      </c>
      <c r="I4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40</v>
      </c>
      <c r="K467" s="5" cm="1">
        <f t="array" ref="K467">IFERROR(AVERAGE(IF((OutputTable[GroupByKey]=OutputTable[[#This Row],[GroupByKey]]),(OutputTable[GroupByKey]=OutputTable[[#This Row],[GroupByKey]])*OutputTable[RecordedValue])),0)</f>
        <v>0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0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7" s="5" cm="1">
        <f t="array" ref="O467">MIN(IF((OutputTable[GroupByKey]=OutputTable[[#This Row],[GroupByKey]]),(OutputTable[GroupByKey]=OutputTable[[#This Row],[GroupByKey]])*OutputTable[RecordedValue]))</f>
        <v>0</v>
      </c>
      <c r="P467" s="5" cm="1">
        <f t="array" ref="P467">MAX(IF((OutputTable[GroupByKey]=OutputTable[[#This Row],[GroupByKey]]),(OutputTable[GroupByKey]=OutputTable[[#This Row],[GroupByKey]])*OutputTable[RecordedValue]))</f>
        <v>0</v>
      </c>
    </row>
    <row r="468" spans="1:16" x14ac:dyDescent="0.35">
      <c r="A468" t="s">
        <v>68</v>
      </c>
      <c r="B468" t="s">
        <v>70</v>
      </c>
      <c r="C468">
        <v>19</v>
      </c>
      <c r="D468" t="s">
        <v>136</v>
      </c>
      <c r="E468" t="s">
        <v>122</v>
      </c>
      <c r="F468" t="s">
        <v>102</v>
      </c>
      <c r="G468">
        <v>0</v>
      </c>
      <c r="H468">
        <v>0</v>
      </c>
      <c r="I4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40</v>
      </c>
      <c r="K468" s="5" cm="1">
        <f t="array" ref="K468">IFERROR(AVERAGE(IF((OutputTable[GroupByKey]=OutputTable[[#This Row],[GroupByKey]]),(OutputTable[GroupByKey]=OutputTable[[#This Row],[GroupByKey]])*OutputTable[RecordedValue])),0)</f>
        <v>0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0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8" s="5" cm="1">
        <f t="array" ref="O468">MIN(IF((OutputTable[GroupByKey]=OutputTable[[#This Row],[GroupByKey]]),(OutputTable[GroupByKey]=OutputTable[[#This Row],[GroupByKey]])*OutputTable[RecordedValue]))</f>
        <v>0</v>
      </c>
      <c r="P468" s="5" cm="1">
        <f t="array" ref="P468">MAX(IF((OutputTable[GroupByKey]=OutputTable[[#This Row],[GroupByKey]]),(OutputTable[GroupByKey]=OutputTable[[#This Row],[GroupByKey]])*OutputTable[RecordedValue]))</f>
        <v>0</v>
      </c>
    </row>
    <row r="469" spans="1:16" x14ac:dyDescent="0.35">
      <c r="A469" t="s">
        <v>68</v>
      </c>
      <c r="B469" t="s">
        <v>70</v>
      </c>
      <c r="C469">
        <v>19</v>
      </c>
      <c r="D469" t="s">
        <v>137</v>
      </c>
      <c r="E469" t="s">
        <v>120</v>
      </c>
      <c r="F469" t="s">
        <v>102</v>
      </c>
      <c r="G469">
        <v>0</v>
      </c>
      <c r="H469">
        <v>0</v>
      </c>
      <c r="I4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40</v>
      </c>
      <c r="K469" s="5" cm="1">
        <f t="array" ref="K469">IFERROR(AVERAGE(IF((OutputTable[GroupByKey]=OutputTable[[#This Row],[GroupByKey]]),(OutputTable[GroupByKey]=OutputTable[[#This Row],[GroupByKey]])*OutputTable[RecordedValue])),0)</f>
        <v>0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0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9" s="5" cm="1">
        <f t="array" ref="O469">MIN(IF((OutputTable[GroupByKey]=OutputTable[[#This Row],[GroupByKey]]),(OutputTable[GroupByKey]=OutputTable[[#This Row],[GroupByKey]])*OutputTable[RecordedValue]))</f>
        <v>0</v>
      </c>
      <c r="P469" s="5" cm="1">
        <f t="array" ref="P469">MAX(IF((OutputTable[GroupByKey]=OutputTable[[#This Row],[GroupByKey]]),(OutputTable[GroupByKey]=OutputTable[[#This Row],[GroupByKey]])*OutputTable[RecordedValue]))</f>
        <v>0</v>
      </c>
    </row>
    <row r="470" spans="1:16" x14ac:dyDescent="0.35">
      <c r="A470" t="s">
        <v>68</v>
      </c>
      <c r="B470" t="s">
        <v>70</v>
      </c>
      <c r="C470">
        <v>19</v>
      </c>
      <c r="D470" t="s">
        <v>138</v>
      </c>
      <c r="E470" t="s">
        <v>122</v>
      </c>
      <c r="F470" t="s">
        <v>102</v>
      </c>
      <c r="G470">
        <v>0</v>
      </c>
      <c r="H470">
        <v>0</v>
      </c>
      <c r="I4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40</v>
      </c>
      <c r="K470" s="5" cm="1">
        <f t="array" ref="K470">IFERROR(AVERAGE(IF((OutputTable[GroupByKey]=OutputTable[[#This Row],[GroupByKey]]),(OutputTable[GroupByKey]=OutputTable[[#This Row],[GroupByKey]])*OutputTable[RecordedValue])),0)</f>
        <v>0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0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0" s="5" cm="1">
        <f t="array" ref="O470">MIN(IF((OutputTable[GroupByKey]=OutputTable[[#This Row],[GroupByKey]]),(OutputTable[GroupByKey]=OutputTable[[#This Row],[GroupByKey]])*OutputTable[RecordedValue]))</f>
        <v>0</v>
      </c>
      <c r="P470" s="5" cm="1">
        <f t="array" ref="P470">MAX(IF((OutputTable[GroupByKey]=OutputTable[[#This Row],[GroupByKey]]),(OutputTable[GroupByKey]=OutputTable[[#This Row],[GroupByKey]])*OutputTable[RecordedValue]))</f>
        <v>0</v>
      </c>
    </row>
    <row r="471" spans="1:16" x14ac:dyDescent="0.35">
      <c r="A471" t="s">
        <v>68</v>
      </c>
      <c r="B471" t="s">
        <v>70</v>
      </c>
      <c r="C471">
        <v>19</v>
      </c>
      <c r="D471" t="s">
        <v>139</v>
      </c>
      <c r="E471" t="s">
        <v>120</v>
      </c>
      <c r="F471" t="s">
        <v>102</v>
      </c>
      <c r="G471">
        <v>172</v>
      </c>
      <c r="H471">
        <v>0</v>
      </c>
      <c r="I4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40</v>
      </c>
      <c r="K471" s="5" cm="1">
        <f t="array" ref="K471">IFERROR(AVERAGE(IF((OutputTable[GroupByKey]=OutputTable[[#This Row],[GroupByKey]]),(OutputTable[GroupByKey]=OutputTable[[#This Row],[GroupByKey]])*OutputTable[RecordedValue])),0)</f>
        <v>166.8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42.803786077449971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471" s="5" cm="1">
        <f t="array" ref="O471">MIN(IF((OutputTable[GroupByKey]=OutputTable[[#This Row],[GroupByKey]]),(OutputTable[GroupByKey]=OutputTable[[#This Row],[GroupByKey]])*OutputTable[RecordedValue]))</f>
        <v>58</v>
      </c>
      <c r="P471" s="5" cm="1">
        <f t="array" ref="P471">MAX(IF((OutputTable[GroupByKey]=OutputTable[[#This Row],[GroupByKey]]),(OutputTable[GroupByKey]=OutputTable[[#This Row],[GroupByKey]])*OutputTable[RecordedValue]))</f>
        <v>284</v>
      </c>
    </row>
    <row r="472" spans="1:16" x14ac:dyDescent="0.35">
      <c r="A472" t="s">
        <v>68</v>
      </c>
      <c r="B472" t="s">
        <v>70</v>
      </c>
      <c r="C472">
        <v>19</v>
      </c>
      <c r="D472" t="s">
        <v>140</v>
      </c>
      <c r="E472" t="s">
        <v>122</v>
      </c>
      <c r="F472" t="s">
        <v>102</v>
      </c>
      <c r="G472">
        <v>7.2765417228604495E-2</v>
      </c>
      <c r="H472">
        <v>0</v>
      </c>
      <c r="I4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40</v>
      </c>
      <c r="K472" s="5" cm="1">
        <f t="array" ref="K472">IFERROR(AVERAGE(IF((OutputTable[GroupByKey]=OutputTable[[#This Row],[GroupByKey]]),(OutputTable[GroupByKey]=OutputTable[[#This Row],[GroupByKey]])*OutputTable[RecordedValue])),0)</f>
        <v>7.1466534765718931E-2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1.877615258182818E-2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472" s="5" cm="1">
        <f t="array" ref="O472">MIN(IF((OutputTable[GroupByKey]=OutputTable[[#This Row],[GroupByKey]]),(OutputTable[GroupByKey]=OutputTable[[#This Row],[GroupByKey]])*OutputTable[RecordedValue]))</f>
        <v>2.8772178353729399E-2</v>
      </c>
      <c r="P472" s="5" cm="1">
        <f t="array" ref="P472">MAX(IF((OutputTable[GroupByKey]=OutputTable[[#This Row],[GroupByKey]]),(OutputTable[GroupByKey]=OutputTable[[#This Row],[GroupByKey]])*OutputTable[RecordedValue]))</f>
        <v>0.12414195729513899</v>
      </c>
    </row>
    <row r="473" spans="1:16" x14ac:dyDescent="0.35">
      <c r="A473" t="s">
        <v>68</v>
      </c>
      <c r="B473" t="s">
        <v>70</v>
      </c>
      <c r="C473">
        <v>19</v>
      </c>
      <c r="D473" t="s">
        <v>141</v>
      </c>
      <c r="E473" t="s">
        <v>120</v>
      </c>
      <c r="F473" t="s">
        <v>102</v>
      </c>
      <c r="G473">
        <v>280</v>
      </c>
      <c r="H473">
        <v>0</v>
      </c>
      <c r="I4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40</v>
      </c>
      <c r="K473" s="5" cm="1">
        <f t="array" ref="K473">IFERROR(AVERAGE(IF((OutputTable[GroupByKey]=OutputTable[[#This Row],[GroupByKey]]),(OutputTable[GroupByKey]=OutputTable[[#This Row],[GroupByKey]])*OutputTable[RecordedValue])),0)</f>
        <v>287.89999999999998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61.633241114324115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473" s="5" cm="1">
        <f t="array" ref="O473">MIN(IF((OutputTable[GroupByKey]=OutputTable[[#This Row],[GroupByKey]]),(OutputTable[GroupByKey]=OutputTable[[#This Row],[GroupByKey]])*OutputTable[RecordedValue]))</f>
        <v>136</v>
      </c>
      <c r="P473" s="5" cm="1">
        <f t="array" ref="P473">MAX(IF((OutputTable[GroupByKey]=OutputTable[[#This Row],[GroupByKey]]),(OutputTable[GroupByKey]=OutputTable[[#This Row],[GroupByKey]])*OutputTable[RecordedValue]))</f>
        <v>432</v>
      </c>
    </row>
    <row r="474" spans="1:16" x14ac:dyDescent="0.35">
      <c r="A474" t="s">
        <v>68</v>
      </c>
      <c r="B474" t="s">
        <v>70</v>
      </c>
      <c r="C474">
        <v>19</v>
      </c>
      <c r="D474" t="s">
        <v>142</v>
      </c>
      <c r="E474" t="s">
        <v>122</v>
      </c>
      <c r="F474" t="s">
        <v>102</v>
      </c>
      <c r="G474">
        <v>2.8434115829814199E-2</v>
      </c>
      <c r="H474">
        <v>0</v>
      </c>
      <c r="I4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40</v>
      </c>
      <c r="K474" s="5" cm="1">
        <f t="array" ref="K474">IFERROR(AVERAGE(IF((OutputTable[GroupByKey]=OutputTable[[#This Row],[GroupByKey]]),(OutputTable[GroupByKey]=OutputTable[[#This Row],[GroupByKey]])*OutputTable[RecordedValue])),0)</f>
        <v>2.7893041556859417E-2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5.8163740550683058E-3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474" s="5" cm="1">
        <f t="array" ref="O474">MIN(IF((OutputTable[GroupByKey]=OutputTable[[#This Row],[GroupByKey]]),(OutputTable[GroupByKey]=OutputTable[[#This Row],[GroupByKey]])*OutputTable[RecordedValue]))</f>
        <v>1.44717077644446E-2</v>
      </c>
      <c r="P474" s="5" cm="1">
        <f t="array" ref="P474">MAX(IF((OutputTable[GroupByKey]=OutputTable[[#This Row],[GroupByKey]]),(OutputTable[GroupByKey]=OutputTable[[#This Row],[GroupByKey]])*OutputTable[RecordedValue]))</f>
        <v>3.8945432682821003E-2</v>
      </c>
    </row>
    <row r="475" spans="1:16" x14ac:dyDescent="0.35">
      <c r="A475" t="s">
        <v>68</v>
      </c>
      <c r="B475" t="s">
        <v>70</v>
      </c>
      <c r="C475">
        <v>19</v>
      </c>
      <c r="D475" t="s">
        <v>143</v>
      </c>
      <c r="E475" t="s">
        <v>120</v>
      </c>
      <c r="F475" t="s">
        <v>102</v>
      </c>
      <c r="G475">
        <v>169</v>
      </c>
      <c r="H475">
        <v>0</v>
      </c>
      <c r="I4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40</v>
      </c>
      <c r="K475" s="5" cm="1">
        <f t="array" ref="K475">IFERROR(AVERAGE(IF((OutputTable[GroupByKey]=OutputTable[[#This Row],[GroupByKey]]),(OutputTable[GroupByKey]=OutputTable[[#This Row],[GroupByKey]])*OutputTable[RecordedValue])),0)</f>
        <v>179.07499999999999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37.677026598888226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475" s="5" cm="1">
        <f t="array" ref="O475">MIN(IF((OutputTable[GroupByKey]=OutputTable[[#This Row],[GroupByKey]]),(OutputTable[GroupByKey]=OutputTable[[#This Row],[GroupByKey]])*OutputTable[RecordedValue]))</f>
        <v>96</v>
      </c>
      <c r="P475" s="5" cm="1">
        <f t="array" ref="P475">MAX(IF((OutputTable[GroupByKey]=OutputTable[[#This Row],[GroupByKey]]),(OutputTable[GroupByKey]=OutputTable[[#This Row],[GroupByKey]])*OutputTable[RecordedValue]))</f>
        <v>256</v>
      </c>
    </row>
    <row r="476" spans="1:16" x14ac:dyDescent="0.35">
      <c r="A476" t="s">
        <v>68</v>
      </c>
      <c r="B476" t="s">
        <v>70</v>
      </c>
      <c r="C476">
        <v>19</v>
      </c>
      <c r="D476" t="s">
        <v>144</v>
      </c>
      <c r="E476" t="s">
        <v>122</v>
      </c>
      <c r="F476" t="s">
        <v>102</v>
      </c>
      <c r="G476">
        <v>7.0225930497186395E-2</v>
      </c>
      <c r="H476">
        <v>0</v>
      </c>
      <c r="I4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40</v>
      </c>
      <c r="K476" s="5" cm="1">
        <f t="array" ref="K476">IFERROR(AVERAGE(IF((OutputTable[GroupByKey]=OutputTable[[#This Row],[GroupByKey]]),(OutputTable[GroupByKey]=OutputTable[[#This Row],[GroupByKey]])*OutputTable[RecordedValue])),0)</f>
        <v>7.6842915815432761E-2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1.6318267374116645E-2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476" s="5" cm="1">
        <f t="array" ref="O476">MIN(IF((OutputTable[GroupByKey]=OutputTable[[#This Row],[GroupByKey]]),(OutputTable[GroupByKey]=OutputTable[[#This Row],[GroupByKey]])*OutputTable[RecordedValue]))</f>
        <v>4.1598739885881399E-2</v>
      </c>
      <c r="P476" s="5" cm="1">
        <f t="array" ref="P476">MAX(IF((OutputTable[GroupByKey]=OutputTable[[#This Row],[GroupByKey]]),(OutputTable[GroupByKey]=OutputTable[[#This Row],[GroupByKey]])*OutputTable[RecordedValue]))</f>
        <v>0.109326341521763</v>
      </c>
    </row>
    <row r="477" spans="1:16" x14ac:dyDescent="0.35">
      <c r="A477" t="s">
        <v>68</v>
      </c>
      <c r="B477" t="s">
        <v>70</v>
      </c>
      <c r="C477">
        <v>20</v>
      </c>
      <c r="D477" t="s">
        <v>115</v>
      </c>
      <c r="E477" t="s">
        <v>116</v>
      </c>
      <c r="F477" t="s">
        <v>81</v>
      </c>
      <c r="G477">
        <v>124</v>
      </c>
      <c r="H477">
        <v>0</v>
      </c>
      <c r="I477" s="5" t="str">
        <f>OutputTable[[#This Row],[ProjectName]]&amp;OutputTable[[#This Row],[Name]]&amp;OutputTable[[#This Row],[Type]]&amp;OutputTable[[#This Row],[Source]]</f>
        <v>Drone ProjectDrone.NumberInNumber InEntity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40</v>
      </c>
      <c r="K477" s="5" cm="1">
        <f t="array" ref="K477">IFERROR(AVERAGE(IF((OutputTable[GroupByKey]=OutputTable[[#This Row],[GroupByKey]]),(OutputTable[GroupByKey]=OutputTable[[#This Row],[GroupByKey]])*OutputTable[RecordedValue])),0)</f>
        <v>279.7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60.175043809173047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477" s="5" cm="1">
        <f t="array" ref="O477">MIN(IF((OutputTable[GroupByKey]=OutputTable[[#This Row],[GroupByKey]]),(OutputTable[GroupByKey]=OutputTable[[#This Row],[GroupByKey]])*OutputTable[RecordedValue]))</f>
        <v>124</v>
      </c>
      <c r="P477" s="5" cm="1">
        <f t="array" ref="P477">MAX(IF((OutputTable[GroupByKey]=OutputTable[[#This Row],[GroupByKey]]),(OutputTable[GroupByKey]=OutputTable[[#This Row],[GroupByKey]])*OutputTable[RecordedValue]))</f>
        <v>422</v>
      </c>
    </row>
    <row r="478" spans="1:16" x14ac:dyDescent="0.35">
      <c r="A478" t="s">
        <v>68</v>
      </c>
      <c r="B478" t="s">
        <v>70</v>
      </c>
      <c r="C478">
        <v>20</v>
      </c>
      <c r="D478" t="s">
        <v>117</v>
      </c>
      <c r="E478" t="s">
        <v>118</v>
      </c>
      <c r="F478" t="s">
        <v>81</v>
      </c>
      <c r="G478">
        <v>150</v>
      </c>
      <c r="H478">
        <v>0</v>
      </c>
      <c r="I478" s="5" t="str">
        <f>OutputTable[[#This Row],[ProjectName]]&amp;OutputTable[[#This Row],[Name]]&amp;OutputTable[[#This Row],[Type]]&amp;OutputTable[[#This Row],[Source]]</f>
        <v>Drone ProjectDrone.NumberOutNumber OutEntity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40</v>
      </c>
      <c r="K478" s="5" cm="1">
        <f t="array" ref="K478">IFERROR(AVERAGE(IF((OutputTable[GroupByKey]=OutputTable[[#This Row],[GroupByKey]]),(OutputTable[GroupByKey]=OutputTable[[#This Row],[GroupByKey]])*OutputTable[RecordedValue])),0)</f>
        <v>250.25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35.973458877202006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478" s="5" cm="1">
        <f t="array" ref="O478">MIN(IF((OutputTable[GroupByKey]=OutputTable[[#This Row],[GroupByKey]]),(OutputTable[GroupByKey]=OutputTable[[#This Row],[GroupByKey]])*OutputTable[RecordedValue]))</f>
        <v>150</v>
      </c>
      <c r="P478" s="5" cm="1">
        <f t="array" ref="P478">MAX(IF((OutputTable[GroupByKey]=OutputTable[[#This Row],[GroupByKey]]),(OutputTable[GroupByKey]=OutputTable[[#This Row],[GroupByKey]])*OutputTable[RecordedValue]))</f>
        <v>295</v>
      </c>
    </row>
    <row r="479" spans="1:16" x14ac:dyDescent="0.35">
      <c r="A479" t="s">
        <v>68</v>
      </c>
      <c r="B479" t="s">
        <v>70</v>
      </c>
      <c r="C479">
        <v>20</v>
      </c>
      <c r="D479" t="s">
        <v>119</v>
      </c>
      <c r="E479" t="s">
        <v>120</v>
      </c>
      <c r="F479" t="s">
        <v>102</v>
      </c>
      <c r="G479">
        <v>123</v>
      </c>
      <c r="H479">
        <v>0</v>
      </c>
      <c r="I4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40</v>
      </c>
      <c r="K479" s="5" cm="1">
        <f t="array" ref="K479">IFERROR(AVERAGE(IF((OutputTable[GroupByKey]=OutputTable[[#This Row],[GroupByKey]]),(OutputTable[GroupByKey]=OutputTable[[#This Row],[GroupByKey]])*OutputTable[RecordedValue])),0)</f>
        <v>209.95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32.757813708707069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479" s="5" cm="1">
        <f t="array" ref="O479">MIN(IF((OutputTable[GroupByKey]=OutputTable[[#This Row],[GroupByKey]]),(OutputTable[GroupByKey]=OutputTable[[#This Row],[GroupByKey]])*OutputTable[RecordedValue]))</f>
        <v>123</v>
      </c>
      <c r="P479" s="5" cm="1">
        <f t="array" ref="P479">MAX(IF((OutputTable[GroupByKey]=OutputTable[[#This Row],[GroupByKey]]),(OutputTable[GroupByKey]=OutputTable[[#This Row],[GroupByKey]])*OutputTable[RecordedValue]))</f>
        <v>264</v>
      </c>
    </row>
    <row r="480" spans="1:16" x14ac:dyDescent="0.35">
      <c r="A480" t="s">
        <v>68</v>
      </c>
      <c r="B480" t="s">
        <v>70</v>
      </c>
      <c r="C480">
        <v>20</v>
      </c>
      <c r="D480" t="s">
        <v>121</v>
      </c>
      <c r="E480" t="s">
        <v>122</v>
      </c>
      <c r="F480" t="s">
        <v>102</v>
      </c>
      <c r="G480">
        <v>0.460239554527484</v>
      </c>
      <c r="H480">
        <v>0</v>
      </c>
      <c r="I4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40</v>
      </c>
      <c r="K480" s="5" cm="1">
        <f t="array" ref="K480">IFERROR(AVERAGE(IF((OutputTable[GroupByKey]=OutputTable[[#This Row],[GroupByKey]]),(OutputTable[GroupByKey]=OutputTable[[#This Row],[GroupByKey]])*OutputTable[RecordedValue])),0)</f>
        <v>0.83772529254372086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0.13090241215221513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480" s="5" cm="1">
        <f t="array" ref="O480">MIN(IF((OutputTable[GroupByKey]=OutputTable[[#This Row],[GroupByKey]]),(OutputTable[GroupByKey]=OutputTable[[#This Row],[GroupByKey]])*OutputTable[RecordedValue]))</f>
        <v>0.460239554527484</v>
      </c>
      <c r="P480" s="5" cm="1">
        <f t="array" ref="P480">MAX(IF((OutputTable[GroupByKey]=OutputTable[[#This Row],[GroupByKey]]),(OutputTable[GroupByKey]=OutputTable[[#This Row],[GroupByKey]])*OutputTable[RecordedValue]))</f>
        <v>1</v>
      </c>
    </row>
    <row r="481" spans="1:16" x14ac:dyDescent="0.35">
      <c r="A481" t="s">
        <v>68</v>
      </c>
      <c r="B481" t="s">
        <v>70</v>
      </c>
      <c r="C481">
        <v>20</v>
      </c>
      <c r="D481" t="s">
        <v>123</v>
      </c>
      <c r="E481" t="s">
        <v>120</v>
      </c>
      <c r="F481" t="s">
        <v>102</v>
      </c>
      <c r="G481">
        <v>83</v>
      </c>
      <c r="H481">
        <v>0</v>
      </c>
      <c r="I4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40</v>
      </c>
      <c r="K481" s="5" cm="1">
        <f t="array" ref="K481">IFERROR(AVERAGE(IF((OutputTable[GroupByKey]=OutputTable[[#This Row],[GroupByKey]]),(OutputTable[GroupByKey]=OutputTable[[#This Row],[GroupByKey]])*OutputTable[RecordedValue])),0)</f>
        <v>138.82499999999999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19.237899960021505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481" s="5" cm="1">
        <f t="array" ref="O481">MIN(IF((OutputTable[GroupByKey]=OutputTable[[#This Row],[GroupByKey]]),(OutputTable[GroupByKey]=OutputTable[[#This Row],[GroupByKey]])*OutputTable[RecordedValue]))</f>
        <v>83</v>
      </c>
      <c r="P481" s="5" cm="1">
        <f t="array" ref="P481">MAX(IF((OutputTable[GroupByKey]=OutputTable[[#This Row],[GroupByKey]]),(OutputTable[GroupByKey]=OutputTable[[#This Row],[GroupByKey]])*OutputTable[RecordedValue]))</f>
        <v>161</v>
      </c>
    </row>
    <row r="482" spans="1:16" x14ac:dyDescent="0.35">
      <c r="A482" t="s">
        <v>68</v>
      </c>
      <c r="B482" t="s">
        <v>70</v>
      </c>
      <c r="C482">
        <v>20</v>
      </c>
      <c r="D482" t="s">
        <v>124</v>
      </c>
      <c r="E482" t="s">
        <v>122</v>
      </c>
      <c r="F482" t="s">
        <v>102</v>
      </c>
      <c r="G482">
        <v>0.51093143286290499</v>
      </c>
      <c r="H482">
        <v>0</v>
      </c>
      <c r="I4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40</v>
      </c>
      <c r="K482" s="5" cm="1">
        <f t="array" ref="K482">IFERROR(AVERAGE(IF((OutputTable[GroupByKey]=OutputTable[[#This Row],[GroupByKey]]),(OutputTable[GroupByKey]=OutputTable[[#This Row],[GroupByKey]])*OutputTable[RecordedValue])),0)</f>
        <v>0.85638733125801425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0.11893184571914565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482" s="5" cm="1">
        <f t="array" ref="O482">MIN(IF((OutputTable[GroupByKey]=OutputTable[[#This Row],[GroupByKey]]),(OutputTable[GroupByKey]=OutputTable[[#This Row],[GroupByKey]])*OutputTable[RecordedValue]))</f>
        <v>0.51093143286290499</v>
      </c>
      <c r="P482" s="5" cm="1">
        <f t="array" ref="P482">MAX(IF((OutputTable[GroupByKey]=OutputTable[[#This Row],[GroupByKey]]),(OutputTable[GroupByKey]=OutputTable[[#This Row],[GroupByKey]])*OutputTable[RecordedValue]))</f>
        <v>0.99324124232539002</v>
      </c>
    </row>
    <row r="483" spans="1:16" x14ac:dyDescent="0.35">
      <c r="A483" t="s">
        <v>68</v>
      </c>
      <c r="B483" t="s">
        <v>70</v>
      </c>
      <c r="C483">
        <v>20</v>
      </c>
      <c r="D483" t="s">
        <v>125</v>
      </c>
      <c r="E483" t="s">
        <v>120</v>
      </c>
      <c r="F483" t="s">
        <v>102</v>
      </c>
      <c r="G483">
        <v>4</v>
      </c>
      <c r="H483">
        <v>0</v>
      </c>
      <c r="I4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40</v>
      </c>
      <c r="K483" s="5" cm="1">
        <f t="array" ref="K483">IFERROR(AVERAGE(IF((OutputTable[GroupByKey]=OutputTable[[#This Row],[GroupByKey]]),(OutputTable[GroupByKey]=OutputTable[[#This Row],[GroupByKey]])*OutputTable[RecordedValue])),0)</f>
        <v>8.1999999999999993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1.8563819235690291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483" s="5" cm="1">
        <f t="array" ref="O483">MIN(IF((OutputTable[GroupByKey]=OutputTable[[#This Row],[GroupByKey]]),(OutputTable[GroupByKey]=OutputTable[[#This Row],[GroupByKey]])*OutputTable[RecordedValue]))</f>
        <v>4</v>
      </c>
      <c r="P483" s="5" cm="1">
        <f t="array" ref="P483">MAX(IF((OutputTable[GroupByKey]=OutputTable[[#This Row],[GroupByKey]]),(OutputTable[GroupByKey]=OutputTable[[#This Row],[GroupByKey]])*OutputTable[RecordedValue]))</f>
        <v>12</v>
      </c>
    </row>
    <row r="484" spans="1:16" x14ac:dyDescent="0.35">
      <c r="A484" t="s">
        <v>68</v>
      </c>
      <c r="B484" t="s">
        <v>70</v>
      </c>
      <c r="C484">
        <v>20</v>
      </c>
      <c r="D484" t="s">
        <v>126</v>
      </c>
      <c r="E484" t="s">
        <v>122</v>
      </c>
      <c r="F484" t="s">
        <v>102</v>
      </c>
      <c r="G484">
        <v>1.5666332200564698E-2</v>
      </c>
      <c r="H484">
        <v>0</v>
      </c>
      <c r="I4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40</v>
      </c>
      <c r="K484" s="5" cm="1">
        <f t="array" ref="K484">IFERROR(AVERAGE(IF((OutputTable[GroupByKey]=OutputTable[[#This Row],[GroupByKey]]),(OutputTable[GroupByKey]=OutputTable[[#This Row],[GroupByKey]])*OutputTable[RecordedValue])),0)</f>
        <v>2.9190391824590895E-2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6.7784511723503766E-3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484" s="5" cm="1">
        <f t="array" ref="O484">MIN(IF((OutputTable[GroupByKey]=OutputTable[[#This Row],[GroupByKey]]),(OutputTable[GroupByKey]=OutputTable[[#This Row],[GroupByKey]])*OutputTable[RecordedValue]))</f>
        <v>1.4048189417398899E-2</v>
      </c>
      <c r="P484" s="5" cm="1">
        <f t="array" ref="P484">MAX(IF((OutputTable[GroupByKey]=OutputTable[[#This Row],[GroupByKey]]),(OutputTable[GroupByKey]=OutputTable[[#This Row],[GroupByKey]])*OutputTable[RecordedValue]))</f>
        <v>4.5875370133509598E-2</v>
      </c>
    </row>
    <row r="485" spans="1:16" x14ac:dyDescent="0.35">
      <c r="A485" t="s">
        <v>68</v>
      </c>
      <c r="B485" t="s">
        <v>70</v>
      </c>
      <c r="C485">
        <v>20</v>
      </c>
      <c r="D485" t="s">
        <v>127</v>
      </c>
      <c r="E485" t="s">
        <v>120</v>
      </c>
      <c r="F485" t="s">
        <v>102</v>
      </c>
      <c r="G485">
        <v>20</v>
      </c>
      <c r="H485">
        <v>0</v>
      </c>
      <c r="I4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40</v>
      </c>
      <c r="K485" s="5" cm="1">
        <f t="array" ref="K485">IFERROR(AVERAGE(IF((OutputTable[GroupByKey]=OutputTable[[#This Row],[GroupByKey]]),(OutputTable[GroupByKey]=OutputTable[[#This Row],[GroupByKey]])*OutputTable[RecordedValue])),0)</f>
        <v>40.625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9.0940597687129312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485" s="5" cm="1">
        <f t="array" ref="O485">MIN(IF((OutputTable[GroupByKey]=OutputTable[[#This Row],[GroupByKey]]),(OutputTable[GroupByKey]=OutputTable[[#This Row],[GroupByKey]])*OutputTable[RecordedValue]))</f>
        <v>20</v>
      </c>
      <c r="P485" s="5" cm="1">
        <f t="array" ref="P485">MAX(IF((OutputTable[GroupByKey]=OutputTable[[#This Row],[GroupByKey]]),(OutputTable[GroupByKey]=OutputTable[[#This Row],[GroupByKey]])*OutputTable[RecordedValue]))</f>
        <v>60</v>
      </c>
    </row>
    <row r="486" spans="1:16" x14ac:dyDescent="0.35">
      <c r="A486" t="s">
        <v>68</v>
      </c>
      <c r="B486" t="s">
        <v>70</v>
      </c>
      <c r="C486">
        <v>20</v>
      </c>
      <c r="D486" t="s">
        <v>128</v>
      </c>
      <c r="E486" t="s">
        <v>122</v>
      </c>
      <c r="F486" t="s">
        <v>102</v>
      </c>
      <c r="G486">
        <v>8.8760998875522495E-2</v>
      </c>
      <c r="H486">
        <v>0</v>
      </c>
      <c r="I4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40</v>
      </c>
      <c r="K486" s="5" cm="1">
        <f t="array" ref="K486">IFERROR(AVERAGE(IF((OutputTable[GroupByKey]=OutputTable[[#This Row],[GroupByKey]]),(OutputTable[GroupByKey]=OutputTable[[#This Row],[GroupByKey]])*OutputTable[RecordedValue])),0)</f>
        <v>0.12883579602073331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3.923026202957465E-2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486" s="5" cm="1">
        <f t="array" ref="O486">MIN(IF((OutputTable[GroupByKey]=OutputTable[[#This Row],[GroupByKey]]),(OutputTable[GroupByKey]=OutputTable[[#This Row],[GroupByKey]])*OutputTable[RecordedValue]))</f>
        <v>5.37537032568541E-2</v>
      </c>
      <c r="P486" s="5" cm="1">
        <f t="array" ref="P486">MAX(IF((OutputTable[GroupByKey]=OutputTable[[#This Row],[GroupByKey]]),(OutputTable[GroupByKey]=OutputTable[[#This Row],[GroupByKey]])*OutputTable[RecordedValue]))</f>
        <v>0.25294900578934798</v>
      </c>
    </row>
    <row r="487" spans="1:16" x14ac:dyDescent="0.35">
      <c r="A487" t="s">
        <v>68</v>
      </c>
      <c r="B487" t="s">
        <v>70</v>
      </c>
      <c r="C487">
        <v>20</v>
      </c>
      <c r="D487" t="s">
        <v>129</v>
      </c>
      <c r="E487" t="s">
        <v>118</v>
      </c>
      <c r="F487" t="s">
        <v>130</v>
      </c>
      <c r="G487">
        <v>148</v>
      </c>
      <c r="H487">
        <v>0</v>
      </c>
      <c r="I487" s="5" t="str">
        <f>OutputTable[[#This Row],[ProjectName]]&amp;OutputTable[[#This Row],[Name]]&amp;OutputTable[[#This Row],[Type]]&amp;OutputTable[[#This Row],[Source]]</f>
        <v>Drone ProjectSystem.NumberOutNumber OutSystem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40</v>
      </c>
      <c r="K487" s="5" cm="1">
        <f t="array" ref="K487">IFERROR(AVERAGE(IF((OutputTable[GroupByKey]=OutputTable[[#This Row],[GroupByKey]]),(OutputTable[GroupByKey]=OutputTable[[#This Row],[GroupByKey]])*OutputTable[RecordedValue])),0)</f>
        <v>246.15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35.193640159726442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487" s="5" cm="1">
        <f t="array" ref="O487">MIN(IF((OutputTable[GroupByKey]=OutputTable[[#This Row],[GroupByKey]]),(OutputTable[GroupByKey]=OutputTable[[#This Row],[GroupByKey]])*OutputTable[RecordedValue]))</f>
        <v>148</v>
      </c>
      <c r="P487" s="5" cm="1">
        <f t="array" ref="P487">MAX(IF((OutputTable[GroupByKey]=OutputTable[[#This Row],[GroupByKey]]),(OutputTable[GroupByKey]=OutputTable[[#This Row],[GroupByKey]])*OutputTable[RecordedValue]))</f>
        <v>289</v>
      </c>
    </row>
    <row r="488" spans="1:16" x14ac:dyDescent="0.35">
      <c r="A488" t="s">
        <v>68</v>
      </c>
      <c r="B488" t="s">
        <v>70</v>
      </c>
      <c r="C488">
        <v>20</v>
      </c>
      <c r="D488" t="s">
        <v>131</v>
      </c>
      <c r="E488" t="s">
        <v>120</v>
      </c>
      <c r="F488" t="s">
        <v>102</v>
      </c>
      <c r="G488">
        <v>0</v>
      </c>
      <c r="H488">
        <v>0</v>
      </c>
      <c r="I4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40</v>
      </c>
      <c r="K488" s="5" cm="1">
        <f t="array" ref="K488">IFERROR(AVERAGE(IF((OutputTable[GroupByKey]=OutputTable[[#This Row],[GroupByKey]]),(OutputTable[GroupByKey]=OutputTable[[#This Row],[GroupByKey]])*OutputTable[RecordedValue])),0)</f>
        <v>0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0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8" s="5" cm="1">
        <f t="array" ref="O488">MIN(IF((OutputTable[GroupByKey]=OutputTable[[#This Row],[GroupByKey]]),(OutputTable[GroupByKey]=OutputTable[[#This Row],[GroupByKey]])*OutputTable[RecordedValue]))</f>
        <v>0</v>
      </c>
      <c r="P488" s="5" cm="1">
        <f t="array" ref="P488">MAX(IF((OutputTable[GroupByKey]=OutputTable[[#This Row],[GroupByKey]]),(OutputTable[GroupByKey]=OutputTable[[#This Row],[GroupByKey]])*OutputTable[RecordedValue]))</f>
        <v>0</v>
      </c>
    </row>
    <row r="489" spans="1:16" x14ac:dyDescent="0.35">
      <c r="A489" t="s">
        <v>68</v>
      </c>
      <c r="B489" t="s">
        <v>70</v>
      </c>
      <c r="C489">
        <v>20</v>
      </c>
      <c r="D489" t="s">
        <v>132</v>
      </c>
      <c r="E489" t="s">
        <v>122</v>
      </c>
      <c r="F489" t="s">
        <v>102</v>
      </c>
      <c r="G489">
        <v>0</v>
      </c>
      <c r="H489">
        <v>0</v>
      </c>
      <c r="I4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40</v>
      </c>
      <c r="K489" s="5" cm="1">
        <f t="array" ref="K489">IFERROR(AVERAGE(IF((OutputTable[GroupByKey]=OutputTable[[#This Row],[GroupByKey]]),(OutputTable[GroupByKey]=OutputTable[[#This Row],[GroupByKey]])*OutputTable[RecordedValue])),0)</f>
        <v>0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0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9" s="5" cm="1">
        <f t="array" ref="O489">MIN(IF((OutputTable[GroupByKey]=OutputTable[[#This Row],[GroupByKey]]),(OutputTable[GroupByKey]=OutputTable[[#This Row],[GroupByKey]])*OutputTable[RecordedValue]))</f>
        <v>0</v>
      </c>
      <c r="P489" s="5" cm="1">
        <f t="array" ref="P489">MAX(IF((OutputTable[GroupByKey]=OutputTable[[#This Row],[GroupByKey]]),(OutputTable[GroupByKey]=OutputTable[[#This Row],[GroupByKey]])*OutputTable[RecordedValue]))</f>
        <v>0</v>
      </c>
    </row>
    <row r="490" spans="1:16" x14ac:dyDescent="0.35">
      <c r="A490" t="s">
        <v>68</v>
      </c>
      <c r="B490" t="s">
        <v>70</v>
      </c>
      <c r="C490">
        <v>20</v>
      </c>
      <c r="D490" t="s">
        <v>133</v>
      </c>
      <c r="E490" t="s">
        <v>120</v>
      </c>
      <c r="F490" t="s">
        <v>102</v>
      </c>
      <c r="G490">
        <v>0</v>
      </c>
      <c r="H490">
        <v>0</v>
      </c>
      <c r="I4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40</v>
      </c>
      <c r="K490" s="5" cm="1">
        <f t="array" ref="K490">IFERROR(AVERAGE(IF((OutputTable[GroupByKey]=OutputTable[[#This Row],[GroupByKey]]),(OutputTable[GroupByKey]=OutputTable[[#This Row],[GroupByKey]])*OutputTable[RecordedValue])),0)</f>
        <v>0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0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0" s="5" cm="1">
        <f t="array" ref="O490">MIN(IF((OutputTable[GroupByKey]=OutputTable[[#This Row],[GroupByKey]]),(OutputTable[GroupByKey]=OutputTable[[#This Row],[GroupByKey]])*OutputTable[RecordedValue]))</f>
        <v>0</v>
      </c>
      <c r="P490" s="5" cm="1">
        <f t="array" ref="P490">MAX(IF((OutputTable[GroupByKey]=OutputTable[[#This Row],[GroupByKey]]),(OutputTable[GroupByKey]=OutputTable[[#This Row],[GroupByKey]])*OutputTable[RecordedValue]))</f>
        <v>0</v>
      </c>
    </row>
    <row r="491" spans="1:16" x14ac:dyDescent="0.35">
      <c r="A491" t="s">
        <v>68</v>
      </c>
      <c r="B491" t="s">
        <v>70</v>
      </c>
      <c r="C491">
        <v>20</v>
      </c>
      <c r="D491" t="s">
        <v>134</v>
      </c>
      <c r="E491" t="s">
        <v>122</v>
      </c>
      <c r="F491" t="s">
        <v>102</v>
      </c>
      <c r="G491">
        <v>0</v>
      </c>
      <c r="H491">
        <v>0</v>
      </c>
      <c r="I4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40</v>
      </c>
      <c r="K491" s="5" cm="1">
        <f t="array" ref="K491">IFERROR(AVERAGE(IF((OutputTable[GroupByKey]=OutputTable[[#This Row],[GroupByKey]]),(OutputTable[GroupByKey]=OutputTable[[#This Row],[GroupByKey]])*OutputTable[RecordedValue])),0)</f>
        <v>0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0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1" s="5" cm="1">
        <f t="array" ref="O491">MIN(IF((OutputTable[GroupByKey]=OutputTable[[#This Row],[GroupByKey]]),(OutputTable[GroupByKey]=OutputTable[[#This Row],[GroupByKey]])*OutputTable[RecordedValue]))</f>
        <v>0</v>
      </c>
      <c r="P491" s="5" cm="1">
        <f t="array" ref="P491">MAX(IF((OutputTable[GroupByKey]=OutputTable[[#This Row],[GroupByKey]]),(OutputTable[GroupByKey]=OutputTable[[#This Row],[GroupByKey]])*OutputTable[RecordedValue]))</f>
        <v>0</v>
      </c>
    </row>
    <row r="492" spans="1:16" x14ac:dyDescent="0.35">
      <c r="A492" t="s">
        <v>68</v>
      </c>
      <c r="B492" t="s">
        <v>70</v>
      </c>
      <c r="C492">
        <v>20</v>
      </c>
      <c r="D492" t="s">
        <v>135</v>
      </c>
      <c r="E492" t="s">
        <v>120</v>
      </c>
      <c r="F492" t="s">
        <v>102</v>
      </c>
      <c r="G492">
        <v>0</v>
      </c>
      <c r="H492">
        <v>0</v>
      </c>
      <c r="I4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40</v>
      </c>
      <c r="K492" s="5" cm="1">
        <f t="array" ref="K492">IFERROR(AVERAGE(IF((OutputTable[GroupByKey]=OutputTable[[#This Row],[GroupByKey]]),(OutputTable[GroupByKey]=OutputTable[[#This Row],[GroupByKey]])*OutputTable[RecordedValue])),0)</f>
        <v>0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0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s="5" cm="1">
        <f t="array" ref="O492">MIN(IF((OutputTable[GroupByKey]=OutputTable[[#This Row],[GroupByKey]]),(OutputTable[GroupByKey]=OutputTable[[#This Row],[GroupByKey]])*OutputTable[RecordedValue]))</f>
        <v>0</v>
      </c>
      <c r="P492" s="5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35">
      <c r="A493" t="s">
        <v>68</v>
      </c>
      <c r="B493" t="s">
        <v>70</v>
      </c>
      <c r="C493">
        <v>20</v>
      </c>
      <c r="D493" t="s">
        <v>136</v>
      </c>
      <c r="E493" t="s">
        <v>122</v>
      </c>
      <c r="F493" t="s">
        <v>102</v>
      </c>
      <c r="G493">
        <v>0</v>
      </c>
      <c r="H493">
        <v>0</v>
      </c>
      <c r="I4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40</v>
      </c>
      <c r="K493" s="5" cm="1">
        <f t="array" ref="K493">IFERROR(AVERAGE(IF((OutputTable[GroupByKey]=OutputTable[[#This Row],[GroupByKey]]),(OutputTable[GroupByKey]=OutputTable[[#This Row],[GroupByKey]])*OutputTable[RecordedValue])),0)</f>
        <v>0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0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3" s="5" cm="1">
        <f t="array" ref="O493">MIN(IF((OutputTable[GroupByKey]=OutputTable[[#This Row],[GroupByKey]]),(OutputTable[GroupByKey]=OutputTable[[#This Row],[GroupByKey]])*OutputTable[RecordedValue]))</f>
        <v>0</v>
      </c>
      <c r="P493" s="5" cm="1">
        <f t="array" ref="P493">MAX(IF((OutputTable[GroupByKey]=OutputTable[[#This Row],[GroupByKey]]),(OutputTable[GroupByKey]=OutputTable[[#This Row],[GroupByKey]])*OutputTable[RecordedValue]))</f>
        <v>0</v>
      </c>
    </row>
    <row r="494" spans="1:16" x14ac:dyDescent="0.35">
      <c r="A494" t="s">
        <v>68</v>
      </c>
      <c r="B494" t="s">
        <v>70</v>
      </c>
      <c r="C494">
        <v>20</v>
      </c>
      <c r="D494" t="s">
        <v>137</v>
      </c>
      <c r="E494" t="s">
        <v>120</v>
      </c>
      <c r="F494" t="s">
        <v>102</v>
      </c>
      <c r="G494">
        <v>0</v>
      </c>
      <c r="H494">
        <v>0</v>
      </c>
      <c r="I4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40</v>
      </c>
      <c r="K494" s="5" cm="1">
        <f t="array" ref="K494">IFERROR(AVERAGE(IF((OutputTable[GroupByKey]=OutputTable[[#This Row],[GroupByKey]]),(OutputTable[GroupByKey]=OutputTable[[#This Row],[GroupByKey]])*OutputTable[RecordedValue])),0)</f>
        <v>0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0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4" s="5" cm="1">
        <f t="array" ref="O494">MIN(IF((OutputTable[GroupByKey]=OutputTable[[#This Row],[GroupByKey]]),(OutputTable[GroupByKey]=OutputTable[[#This Row],[GroupByKey]])*OutputTable[RecordedValue]))</f>
        <v>0</v>
      </c>
      <c r="P494" s="5" cm="1">
        <f t="array" ref="P494">MAX(IF((OutputTable[GroupByKey]=OutputTable[[#This Row],[GroupByKey]]),(OutputTable[GroupByKey]=OutputTable[[#This Row],[GroupByKey]])*OutputTable[RecordedValue]))</f>
        <v>0</v>
      </c>
    </row>
    <row r="495" spans="1:16" x14ac:dyDescent="0.35">
      <c r="A495" t="s">
        <v>68</v>
      </c>
      <c r="B495" t="s">
        <v>70</v>
      </c>
      <c r="C495">
        <v>20</v>
      </c>
      <c r="D495" t="s">
        <v>138</v>
      </c>
      <c r="E495" t="s">
        <v>122</v>
      </c>
      <c r="F495" t="s">
        <v>102</v>
      </c>
      <c r="G495">
        <v>0</v>
      </c>
      <c r="H495">
        <v>0</v>
      </c>
      <c r="I4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40</v>
      </c>
      <c r="K495" s="5" cm="1">
        <f t="array" ref="K495">IFERROR(AVERAGE(IF((OutputTable[GroupByKey]=OutputTable[[#This Row],[GroupByKey]]),(OutputTable[GroupByKey]=OutputTable[[#This Row],[GroupByKey]])*OutputTable[RecordedValue])),0)</f>
        <v>0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0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5" s="5" cm="1">
        <f t="array" ref="O495">MIN(IF((OutputTable[GroupByKey]=OutputTable[[#This Row],[GroupByKey]]),(OutputTable[GroupByKey]=OutputTable[[#This Row],[GroupByKey]])*OutputTable[RecordedValue]))</f>
        <v>0</v>
      </c>
      <c r="P495" s="5" cm="1">
        <f t="array" ref="P495">MAX(IF((OutputTable[GroupByKey]=OutputTable[[#This Row],[GroupByKey]]),(OutputTable[GroupByKey]=OutputTable[[#This Row],[GroupByKey]])*OutputTable[RecordedValue]))</f>
        <v>0</v>
      </c>
    </row>
    <row r="496" spans="1:16" x14ac:dyDescent="0.35">
      <c r="A496" t="s">
        <v>68</v>
      </c>
      <c r="B496" t="s">
        <v>70</v>
      </c>
      <c r="C496">
        <v>20</v>
      </c>
      <c r="D496" t="s">
        <v>139</v>
      </c>
      <c r="E496" t="s">
        <v>120</v>
      </c>
      <c r="F496" t="s">
        <v>102</v>
      </c>
      <c r="G496">
        <v>58</v>
      </c>
      <c r="H496">
        <v>0</v>
      </c>
      <c r="I4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40</v>
      </c>
      <c r="K496" s="5" cm="1">
        <f t="array" ref="K496">IFERROR(AVERAGE(IF((OutputTable[GroupByKey]=OutputTable[[#This Row],[GroupByKey]]),(OutputTable[GroupByKey]=OutputTable[[#This Row],[GroupByKey]])*OutputTable[RecordedValue])),0)</f>
        <v>166.8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42.803786077449971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496" s="5" cm="1">
        <f t="array" ref="O496">MIN(IF((OutputTable[GroupByKey]=OutputTable[[#This Row],[GroupByKey]]),(OutputTable[GroupByKey]=OutputTable[[#This Row],[GroupByKey]])*OutputTable[RecordedValue]))</f>
        <v>58</v>
      </c>
      <c r="P496" s="5" cm="1">
        <f t="array" ref="P496">MAX(IF((OutputTable[GroupByKey]=OutputTable[[#This Row],[GroupByKey]]),(OutputTable[GroupByKey]=OutputTable[[#This Row],[GroupByKey]])*OutputTable[RecordedValue]))</f>
        <v>284</v>
      </c>
    </row>
    <row r="497" spans="1:16" x14ac:dyDescent="0.35">
      <c r="A497" t="s">
        <v>68</v>
      </c>
      <c r="B497" t="s">
        <v>70</v>
      </c>
      <c r="C497">
        <v>20</v>
      </c>
      <c r="D497" t="s">
        <v>140</v>
      </c>
      <c r="E497" t="s">
        <v>122</v>
      </c>
      <c r="F497" t="s">
        <v>102</v>
      </c>
      <c r="G497">
        <v>2.8772178353729399E-2</v>
      </c>
      <c r="H497">
        <v>0</v>
      </c>
      <c r="I4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40</v>
      </c>
      <c r="K497" s="5" cm="1">
        <f t="array" ref="K497">IFERROR(AVERAGE(IF((OutputTable[GroupByKey]=OutputTable[[#This Row],[GroupByKey]]),(OutputTable[GroupByKey]=OutputTable[[#This Row],[GroupByKey]])*OutputTable[RecordedValue])),0)</f>
        <v>7.1466534765718931E-2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1.877615258182818E-2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497" s="5" cm="1">
        <f t="array" ref="O497">MIN(IF((OutputTable[GroupByKey]=OutputTable[[#This Row],[GroupByKey]]),(OutputTable[GroupByKey]=OutputTable[[#This Row],[GroupByKey]])*OutputTable[RecordedValue]))</f>
        <v>2.8772178353729399E-2</v>
      </c>
      <c r="P497" s="5" cm="1">
        <f t="array" ref="P497">MAX(IF((OutputTable[GroupByKey]=OutputTable[[#This Row],[GroupByKey]]),(OutputTable[GroupByKey]=OutputTable[[#This Row],[GroupByKey]])*OutputTable[RecordedValue]))</f>
        <v>0.12414195729513899</v>
      </c>
    </row>
    <row r="498" spans="1:16" x14ac:dyDescent="0.35">
      <c r="A498" t="s">
        <v>68</v>
      </c>
      <c r="B498" t="s">
        <v>70</v>
      </c>
      <c r="C498">
        <v>20</v>
      </c>
      <c r="D498" t="s">
        <v>141</v>
      </c>
      <c r="E498" t="s">
        <v>120</v>
      </c>
      <c r="F498" t="s">
        <v>102</v>
      </c>
      <c r="G498">
        <v>136</v>
      </c>
      <c r="H498">
        <v>0</v>
      </c>
      <c r="I4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40</v>
      </c>
      <c r="K498" s="5" cm="1">
        <f t="array" ref="K498">IFERROR(AVERAGE(IF((OutputTable[GroupByKey]=OutputTable[[#This Row],[GroupByKey]]),(OutputTable[GroupByKey]=OutputTable[[#This Row],[GroupByKey]])*OutputTable[RecordedValue])),0)</f>
        <v>287.89999999999998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61.633241114324115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498" s="5" cm="1">
        <f t="array" ref="O498">MIN(IF((OutputTable[GroupByKey]=OutputTable[[#This Row],[GroupByKey]]),(OutputTable[GroupByKey]=OutputTable[[#This Row],[GroupByKey]])*OutputTable[RecordedValue]))</f>
        <v>136</v>
      </c>
      <c r="P498" s="5" cm="1">
        <f t="array" ref="P498">MAX(IF((OutputTable[GroupByKey]=OutputTable[[#This Row],[GroupByKey]]),(OutputTable[GroupByKey]=OutputTable[[#This Row],[GroupByKey]])*OutputTable[RecordedValue]))</f>
        <v>432</v>
      </c>
    </row>
    <row r="499" spans="1:16" x14ac:dyDescent="0.35">
      <c r="A499" t="s">
        <v>68</v>
      </c>
      <c r="B499" t="s">
        <v>70</v>
      </c>
      <c r="C499">
        <v>20</v>
      </c>
      <c r="D499" t="s">
        <v>142</v>
      </c>
      <c r="E499" t="s">
        <v>122</v>
      </c>
      <c r="F499" t="s">
        <v>102</v>
      </c>
      <c r="G499">
        <v>1.6361148495511599E-2</v>
      </c>
      <c r="H499">
        <v>0</v>
      </c>
      <c r="I4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40</v>
      </c>
      <c r="K499" s="5" cm="1">
        <f t="array" ref="K499">IFERROR(AVERAGE(IF((OutputTable[GroupByKey]=OutputTable[[#This Row],[GroupByKey]]),(OutputTable[GroupByKey]=OutputTable[[#This Row],[GroupByKey]])*OutputTable[RecordedValue])),0)</f>
        <v>2.7893041556859417E-2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5.8163740550683058E-3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499" s="5" cm="1">
        <f t="array" ref="O499">MIN(IF((OutputTable[GroupByKey]=OutputTable[[#This Row],[GroupByKey]]),(OutputTable[GroupByKey]=OutputTable[[#This Row],[GroupByKey]])*OutputTable[RecordedValue]))</f>
        <v>1.44717077644446E-2</v>
      </c>
      <c r="P499" s="5" cm="1">
        <f t="array" ref="P499">MAX(IF((OutputTable[GroupByKey]=OutputTable[[#This Row],[GroupByKey]]),(OutputTable[GroupByKey]=OutputTable[[#This Row],[GroupByKey]])*OutputTable[RecordedValue]))</f>
        <v>3.8945432682821003E-2</v>
      </c>
    </row>
    <row r="500" spans="1:16" x14ac:dyDescent="0.35">
      <c r="A500" t="s">
        <v>68</v>
      </c>
      <c r="B500" t="s">
        <v>70</v>
      </c>
      <c r="C500">
        <v>20</v>
      </c>
      <c r="D500" t="s">
        <v>143</v>
      </c>
      <c r="E500" t="s">
        <v>120</v>
      </c>
      <c r="F500" t="s">
        <v>102</v>
      </c>
      <c r="G500">
        <v>101</v>
      </c>
      <c r="H500">
        <v>0</v>
      </c>
      <c r="I5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40</v>
      </c>
      <c r="K500" s="5" cm="1">
        <f t="array" ref="K500">IFERROR(AVERAGE(IF((OutputTable[GroupByKey]=OutputTable[[#This Row],[GroupByKey]]),(OutputTable[GroupByKey]=OutputTable[[#This Row],[GroupByKey]])*OutputTable[RecordedValue])),0)</f>
        <v>179.07499999999999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37.677026598888226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500" s="5" cm="1">
        <f t="array" ref="O500">MIN(IF((OutputTable[GroupByKey]=OutputTable[[#This Row],[GroupByKey]]),(OutputTable[GroupByKey]=OutputTable[[#This Row],[GroupByKey]])*OutputTable[RecordedValue]))</f>
        <v>96</v>
      </c>
      <c r="P500" s="5" cm="1">
        <f t="array" ref="P500">MAX(IF((OutputTable[GroupByKey]=OutputTable[[#This Row],[GroupByKey]]),(OutputTable[GroupByKey]=OutputTable[[#This Row],[GroupByKey]])*OutputTable[RecordedValue]))</f>
        <v>256</v>
      </c>
    </row>
    <row r="501" spans="1:16" x14ac:dyDescent="0.35">
      <c r="A501" t="s">
        <v>68</v>
      </c>
      <c r="B501" t="s">
        <v>70</v>
      </c>
      <c r="C501">
        <v>20</v>
      </c>
      <c r="D501" t="s">
        <v>144</v>
      </c>
      <c r="E501" t="s">
        <v>122</v>
      </c>
      <c r="F501" t="s">
        <v>102</v>
      </c>
      <c r="G501">
        <v>4.6593393041659499E-2</v>
      </c>
      <c r="H501">
        <v>0</v>
      </c>
      <c r="I5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40</v>
      </c>
      <c r="K501" s="5" cm="1">
        <f t="array" ref="K501">IFERROR(AVERAGE(IF((OutputTable[GroupByKey]=OutputTable[[#This Row],[GroupByKey]]),(OutputTable[GroupByKey]=OutputTable[[#This Row],[GroupByKey]])*OutputTable[RecordedValue])),0)</f>
        <v>7.6842915815432761E-2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1.6318267374116645E-2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501" s="5" cm="1">
        <f t="array" ref="O501">MIN(IF((OutputTable[GroupByKey]=OutputTable[[#This Row],[GroupByKey]]),(OutputTable[GroupByKey]=OutputTable[[#This Row],[GroupByKey]])*OutputTable[RecordedValue]))</f>
        <v>4.1598739885881399E-2</v>
      </c>
      <c r="P501" s="5" cm="1">
        <f t="array" ref="P501">MAX(IF((OutputTable[GroupByKey]=OutputTable[[#This Row],[GroupByKey]]),(OutputTable[GroupByKey]=OutputTable[[#This Row],[GroupByKey]])*OutputTable[RecordedValue]))</f>
        <v>0.109326341521763</v>
      </c>
    </row>
    <row r="502" spans="1:16" x14ac:dyDescent="0.35">
      <c r="A502" t="s">
        <v>68</v>
      </c>
      <c r="B502" t="s">
        <v>70</v>
      </c>
      <c r="C502">
        <v>21</v>
      </c>
      <c r="D502" t="s">
        <v>115</v>
      </c>
      <c r="E502" t="s">
        <v>116</v>
      </c>
      <c r="F502" t="s">
        <v>81</v>
      </c>
      <c r="G502">
        <v>276</v>
      </c>
      <c r="H502">
        <v>0</v>
      </c>
      <c r="I502" s="5" t="str">
        <f>OutputTable[[#This Row],[ProjectName]]&amp;OutputTable[[#This Row],[Name]]&amp;OutputTable[[#This Row],[Type]]&amp;OutputTable[[#This Row],[Source]]</f>
        <v>Drone ProjectDrone.NumberInNumber InEntity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40</v>
      </c>
      <c r="K502" s="5" cm="1">
        <f t="array" ref="K502">IFERROR(AVERAGE(IF((OutputTable[GroupByKey]=OutputTable[[#This Row],[GroupByKey]]),(OutputTable[GroupByKey]=OutputTable[[#This Row],[GroupByKey]])*OutputTable[RecordedValue])),0)</f>
        <v>279.7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60.175043809173047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502" s="5" cm="1">
        <f t="array" ref="O502">MIN(IF((OutputTable[GroupByKey]=OutputTable[[#This Row],[GroupByKey]]),(OutputTable[GroupByKey]=OutputTable[[#This Row],[GroupByKey]])*OutputTable[RecordedValue]))</f>
        <v>124</v>
      </c>
      <c r="P502" s="5" cm="1">
        <f t="array" ref="P502">MAX(IF((OutputTable[GroupByKey]=OutputTable[[#This Row],[GroupByKey]]),(OutputTable[GroupByKey]=OutputTable[[#This Row],[GroupByKey]])*OutputTable[RecordedValue]))</f>
        <v>422</v>
      </c>
    </row>
    <row r="503" spans="1:16" x14ac:dyDescent="0.35">
      <c r="A503" t="s">
        <v>68</v>
      </c>
      <c r="B503" t="s">
        <v>70</v>
      </c>
      <c r="C503">
        <v>21</v>
      </c>
      <c r="D503" t="s">
        <v>117</v>
      </c>
      <c r="E503" t="s">
        <v>118</v>
      </c>
      <c r="F503" t="s">
        <v>81</v>
      </c>
      <c r="G503">
        <v>222</v>
      </c>
      <c r="H503">
        <v>0</v>
      </c>
      <c r="I503" s="5" t="str">
        <f>OutputTable[[#This Row],[ProjectName]]&amp;OutputTable[[#This Row],[Name]]&amp;OutputTable[[#This Row],[Type]]&amp;OutputTable[[#This Row],[Source]]</f>
        <v>Drone ProjectDrone.NumberOutNumber OutEntity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40</v>
      </c>
      <c r="K503" s="5" cm="1">
        <f t="array" ref="K503">IFERROR(AVERAGE(IF((OutputTable[GroupByKey]=OutputTable[[#This Row],[GroupByKey]]),(OutputTable[GroupByKey]=OutputTable[[#This Row],[GroupByKey]])*OutputTable[RecordedValue])),0)</f>
        <v>250.25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35.973458877202006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503" s="5" cm="1">
        <f t="array" ref="O503">MIN(IF((OutputTable[GroupByKey]=OutputTable[[#This Row],[GroupByKey]]),(OutputTable[GroupByKey]=OutputTable[[#This Row],[GroupByKey]])*OutputTable[RecordedValue]))</f>
        <v>150</v>
      </c>
      <c r="P503" s="5" cm="1">
        <f t="array" ref="P503">MAX(IF((OutputTable[GroupByKey]=OutputTable[[#This Row],[GroupByKey]]),(OutputTable[GroupByKey]=OutputTable[[#This Row],[GroupByKey]])*OutputTable[RecordedValue]))</f>
        <v>295</v>
      </c>
    </row>
    <row r="504" spans="1:16" x14ac:dyDescent="0.35">
      <c r="A504" t="s">
        <v>68</v>
      </c>
      <c r="B504" t="s">
        <v>70</v>
      </c>
      <c r="C504">
        <v>21</v>
      </c>
      <c r="D504" t="s">
        <v>119</v>
      </c>
      <c r="E504" t="s">
        <v>120</v>
      </c>
      <c r="F504" t="s">
        <v>102</v>
      </c>
      <c r="G504">
        <v>192</v>
      </c>
      <c r="H504">
        <v>0</v>
      </c>
      <c r="I50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40</v>
      </c>
      <c r="K504" s="5" cm="1">
        <f t="array" ref="K504">IFERROR(AVERAGE(IF((OutputTable[GroupByKey]=OutputTable[[#This Row],[GroupByKey]]),(OutputTable[GroupByKey]=OutputTable[[#This Row],[GroupByKey]])*OutputTable[RecordedValue])),0)</f>
        <v>209.95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32.757813708707069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504" s="5" cm="1">
        <f t="array" ref="O504">MIN(IF((OutputTable[GroupByKey]=OutputTable[[#This Row],[GroupByKey]]),(OutputTable[GroupByKey]=OutputTable[[#This Row],[GroupByKey]])*OutputTable[RecordedValue]))</f>
        <v>123</v>
      </c>
      <c r="P504" s="5" cm="1">
        <f t="array" ref="P504">MAX(IF((OutputTable[GroupByKey]=OutputTable[[#This Row],[GroupByKey]]),(OutputTable[GroupByKey]=OutputTable[[#This Row],[GroupByKey]])*OutputTable[RecordedValue]))</f>
        <v>264</v>
      </c>
    </row>
    <row r="505" spans="1:16" x14ac:dyDescent="0.35">
      <c r="A505" t="s">
        <v>68</v>
      </c>
      <c r="B505" t="s">
        <v>70</v>
      </c>
      <c r="C505">
        <v>21</v>
      </c>
      <c r="D505" t="s">
        <v>121</v>
      </c>
      <c r="E505" t="s">
        <v>122</v>
      </c>
      <c r="F505" t="s">
        <v>102</v>
      </c>
      <c r="G505">
        <v>0.70752877054097696</v>
      </c>
      <c r="H505">
        <v>0</v>
      </c>
      <c r="I50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40</v>
      </c>
      <c r="K505" s="5" cm="1">
        <f t="array" ref="K505">IFERROR(AVERAGE(IF((OutputTable[GroupByKey]=OutputTable[[#This Row],[GroupByKey]]),(OutputTable[GroupByKey]=OutputTable[[#This Row],[GroupByKey]])*OutputTable[RecordedValue])),0)</f>
        <v>0.83772529254372086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0.13090241215221513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505" s="5" cm="1">
        <f t="array" ref="O505">MIN(IF((OutputTable[GroupByKey]=OutputTable[[#This Row],[GroupByKey]]),(OutputTable[GroupByKey]=OutputTable[[#This Row],[GroupByKey]])*OutputTable[RecordedValue]))</f>
        <v>0.460239554527484</v>
      </c>
      <c r="P505" s="5" cm="1">
        <f t="array" ref="P505">MAX(IF((OutputTable[GroupByKey]=OutputTable[[#This Row],[GroupByKey]]),(OutputTable[GroupByKey]=OutputTable[[#This Row],[GroupByKey]])*OutputTable[RecordedValue]))</f>
        <v>1</v>
      </c>
    </row>
    <row r="506" spans="1:16" x14ac:dyDescent="0.35">
      <c r="A506" t="s">
        <v>68</v>
      </c>
      <c r="B506" t="s">
        <v>70</v>
      </c>
      <c r="C506">
        <v>21</v>
      </c>
      <c r="D506" t="s">
        <v>123</v>
      </c>
      <c r="E506" t="s">
        <v>120</v>
      </c>
      <c r="F506" t="s">
        <v>102</v>
      </c>
      <c r="G506">
        <v>131</v>
      </c>
      <c r="H506">
        <v>0</v>
      </c>
      <c r="I50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40</v>
      </c>
      <c r="K506" s="5" cm="1">
        <f t="array" ref="K506">IFERROR(AVERAGE(IF((OutputTable[GroupByKey]=OutputTable[[#This Row],[GroupByKey]]),(OutputTable[GroupByKey]=OutputTable[[#This Row],[GroupByKey]])*OutputTable[RecordedValue])),0)</f>
        <v>138.82499999999999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19.237899960021505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506" s="5" cm="1">
        <f t="array" ref="O506">MIN(IF((OutputTable[GroupByKey]=OutputTable[[#This Row],[GroupByKey]]),(OutputTable[GroupByKey]=OutputTable[[#This Row],[GroupByKey]])*OutputTable[RecordedValue]))</f>
        <v>83</v>
      </c>
      <c r="P506" s="5" cm="1">
        <f t="array" ref="P506">MAX(IF((OutputTable[GroupByKey]=OutputTable[[#This Row],[GroupByKey]]),(OutputTable[GroupByKey]=OutputTable[[#This Row],[GroupByKey]])*OutputTable[RecordedValue]))</f>
        <v>161</v>
      </c>
    </row>
    <row r="507" spans="1:16" x14ac:dyDescent="0.35">
      <c r="A507" t="s">
        <v>68</v>
      </c>
      <c r="B507" t="s">
        <v>70</v>
      </c>
      <c r="C507">
        <v>21</v>
      </c>
      <c r="D507" t="s">
        <v>124</v>
      </c>
      <c r="E507" t="s">
        <v>122</v>
      </c>
      <c r="F507" t="s">
        <v>102</v>
      </c>
      <c r="G507">
        <v>0.80626774470474605</v>
      </c>
      <c r="H507">
        <v>0</v>
      </c>
      <c r="I50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40</v>
      </c>
      <c r="K507" s="5" cm="1">
        <f t="array" ref="K507">IFERROR(AVERAGE(IF((OutputTable[GroupByKey]=OutputTable[[#This Row],[GroupByKey]]),(OutputTable[GroupByKey]=OutputTable[[#This Row],[GroupByKey]])*OutputTable[RecordedValue])),0)</f>
        <v>0.85638733125801425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0.11893184571914565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507" s="5" cm="1">
        <f t="array" ref="O507">MIN(IF((OutputTable[GroupByKey]=OutputTable[[#This Row],[GroupByKey]]),(OutputTable[GroupByKey]=OutputTable[[#This Row],[GroupByKey]])*OutputTable[RecordedValue]))</f>
        <v>0.51093143286290499</v>
      </c>
      <c r="P507" s="5" cm="1">
        <f t="array" ref="P507">MAX(IF((OutputTable[GroupByKey]=OutputTable[[#This Row],[GroupByKey]]),(OutputTable[GroupByKey]=OutputTable[[#This Row],[GroupByKey]])*OutputTable[RecordedValue]))</f>
        <v>0.99324124232539002</v>
      </c>
    </row>
    <row r="508" spans="1:16" x14ac:dyDescent="0.35">
      <c r="A508" t="s">
        <v>68</v>
      </c>
      <c r="B508" t="s">
        <v>70</v>
      </c>
      <c r="C508">
        <v>21</v>
      </c>
      <c r="D508" t="s">
        <v>125</v>
      </c>
      <c r="E508" t="s">
        <v>120</v>
      </c>
      <c r="F508" t="s">
        <v>102</v>
      </c>
      <c r="G508">
        <v>6</v>
      </c>
      <c r="H508">
        <v>0</v>
      </c>
      <c r="I50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40</v>
      </c>
      <c r="K508" s="5" cm="1">
        <f t="array" ref="K508">IFERROR(AVERAGE(IF((OutputTable[GroupByKey]=OutputTable[[#This Row],[GroupByKey]]),(OutputTable[GroupByKey]=OutputTable[[#This Row],[GroupByKey]])*OutputTable[RecordedValue])),0)</f>
        <v>8.1999999999999993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1.8563819235690291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508" s="5" cm="1">
        <f t="array" ref="O508">MIN(IF((OutputTable[GroupByKey]=OutputTable[[#This Row],[GroupByKey]]),(OutputTable[GroupByKey]=OutputTable[[#This Row],[GroupByKey]])*OutputTable[RecordedValue]))</f>
        <v>4</v>
      </c>
      <c r="P508" s="5" cm="1">
        <f t="array" ref="P508">MAX(IF((OutputTable[GroupByKey]=OutputTable[[#This Row],[GroupByKey]]),(OutputTable[GroupByKey]=OutputTable[[#This Row],[GroupByKey]])*OutputTable[RecordedValue]))</f>
        <v>12</v>
      </c>
    </row>
    <row r="509" spans="1:16" x14ac:dyDescent="0.35">
      <c r="A509" t="s">
        <v>68</v>
      </c>
      <c r="B509" t="s">
        <v>70</v>
      </c>
      <c r="C509">
        <v>21</v>
      </c>
      <c r="D509" t="s">
        <v>126</v>
      </c>
      <c r="E509" t="s">
        <v>122</v>
      </c>
      <c r="F509" t="s">
        <v>102</v>
      </c>
      <c r="G509">
        <v>2.1542868450739699E-2</v>
      </c>
      <c r="H509">
        <v>0</v>
      </c>
      <c r="I50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40</v>
      </c>
      <c r="K509" s="5" cm="1">
        <f t="array" ref="K509">IFERROR(AVERAGE(IF((OutputTable[GroupByKey]=OutputTable[[#This Row],[GroupByKey]]),(OutputTable[GroupByKey]=OutputTable[[#This Row],[GroupByKey]])*OutputTable[RecordedValue])),0)</f>
        <v>2.9190391824590895E-2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6.7784511723503766E-3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509" s="5" cm="1">
        <f t="array" ref="O509">MIN(IF((OutputTable[GroupByKey]=OutputTable[[#This Row],[GroupByKey]]),(OutputTable[GroupByKey]=OutputTable[[#This Row],[GroupByKey]])*OutputTable[RecordedValue]))</f>
        <v>1.4048189417398899E-2</v>
      </c>
      <c r="P509" s="5" cm="1">
        <f t="array" ref="P509">MAX(IF((OutputTable[GroupByKey]=OutputTable[[#This Row],[GroupByKey]]),(OutputTable[GroupByKey]=OutputTable[[#This Row],[GroupByKey]])*OutputTable[RecordedValue]))</f>
        <v>4.5875370133509598E-2</v>
      </c>
    </row>
    <row r="510" spans="1:16" x14ac:dyDescent="0.35">
      <c r="A510" t="s">
        <v>68</v>
      </c>
      <c r="B510" t="s">
        <v>70</v>
      </c>
      <c r="C510">
        <v>21</v>
      </c>
      <c r="D510" t="s">
        <v>127</v>
      </c>
      <c r="E510" t="s">
        <v>120</v>
      </c>
      <c r="F510" t="s">
        <v>102</v>
      </c>
      <c r="G510">
        <v>30</v>
      </c>
      <c r="H510">
        <v>0</v>
      </c>
      <c r="I51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40</v>
      </c>
      <c r="K510" s="5" cm="1">
        <f t="array" ref="K510">IFERROR(AVERAGE(IF((OutputTable[GroupByKey]=OutputTable[[#This Row],[GroupByKey]]),(OutputTable[GroupByKey]=OutputTable[[#This Row],[GroupByKey]])*OutputTable[RecordedValue])),0)</f>
        <v>40.625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9.0940597687129312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510" s="5" cm="1">
        <f t="array" ref="O510">MIN(IF((OutputTable[GroupByKey]=OutputTable[[#This Row],[GroupByKey]]),(OutputTable[GroupByKey]=OutputTable[[#This Row],[GroupByKey]])*OutputTable[RecordedValue]))</f>
        <v>20</v>
      </c>
      <c r="P510" s="5" cm="1">
        <f t="array" ref="P510">MAX(IF((OutputTable[GroupByKey]=OutputTable[[#This Row],[GroupByKey]]),(OutputTable[GroupByKey]=OutputTable[[#This Row],[GroupByKey]])*OutputTable[RecordedValue]))</f>
        <v>60</v>
      </c>
    </row>
    <row r="511" spans="1:16" x14ac:dyDescent="0.35">
      <c r="A511" t="s">
        <v>68</v>
      </c>
      <c r="B511" t="s">
        <v>70</v>
      </c>
      <c r="C511">
        <v>21</v>
      </c>
      <c r="D511" t="s">
        <v>128</v>
      </c>
      <c r="E511" t="s">
        <v>122</v>
      </c>
      <c r="F511" t="s">
        <v>102</v>
      </c>
      <c r="G511">
        <v>7.4081219106677199E-2</v>
      </c>
      <c r="H511">
        <v>0</v>
      </c>
      <c r="I51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40</v>
      </c>
      <c r="K511" s="5" cm="1">
        <f t="array" ref="K511">IFERROR(AVERAGE(IF((OutputTable[GroupByKey]=OutputTable[[#This Row],[GroupByKey]]),(OutputTable[GroupByKey]=OutputTable[[#This Row],[GroupByKey]])*OutputTable[RecordedValue])),0)</f>
        <v>0.12883579602073331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3.923026202957465E-2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511" s="5" cm="1">
        <f t="array" ref="O511">MIN(IF((OutputTable[GroupByKey]=OutputTable[[#This Row],[GroupByKey]]),(OutputTable[GroupByKey]=OutputTable[[#This Row],[GroupByKey]])*OutputTable[RecordedValue]))</f>
        <v>5.37537032568541E-2</v>
      </c>
      <c r="P511" s="5" cm="1">
        <f t="array" ref="P511">MAX(IF((OutputTable[GroupByKey]=OutputTable[[#This Row],[GroupByKey]]),(OutputTable[GroupByKey]=OutputTable[[#This Row],[GroupByKey]])*OutputTable[RecordedValue]))</f>
        <v>0.25294900578934798</v>
      </c>
    </row>
    <row r="512" spans="1:16" x14ac:dyDescent="0.35">
      <c r="A512" t="s">
        <v>68</v>
      </c>
      <c r="B512" t="s">
        <v>70</v>
      </c>
      <c r="C512">
        <v>21</v>
      </c>
      <c r="D512" t="s">
        <v>129</v>
      </c>
      <c r="E512" t="s">
        <v>118</v>
      </c>
      <c r="F512" t="s">
        <v>130</v>
      </c>
      <c r="G512">
        <v>219</v>
      </c>
      <c r="H512">
        <v>0</v>
      </c>
      <c r="I512" s="5" t="str">
        <f>OutputTable[[#This Row],[ProjectName]]&amp;OutputTable[[#This Row],[Name]]&amp;OutputTable[[#This Row],[Type]]&amp;OutputTable[[#This Row],[Source]]</f>
        <v>Drone ProjectSystem.NumberOutNumber OutSystem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40</v>
      </c>
      <c r="K512" s="5" cm="1">
        <f t="array" ref="K512">IFERROR(AVERAGE(IF((OutputTable[GroupByKey]=OutputTable[[#This Row],[GroupByKey]]),(OutputTable[GroupByKey]=OutputTable[[#This Row],[GroupByKey]])*OutputTable[RecordedValue])),0)</f>
        <v>246.15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35.193640159726442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512" s="5" cm="1">
        <f t="array" ref="O512">MIN(IF((OutputTable[GroupByKey]=OutputTable[[#This Row],[GroupByKey]]),(OutputTable[GroupByKey]=OutputTable[[#This Row],[GroupByKey]])*OutputTable[RecordedValue]))</f>
        <v>148</v>
      </c>
      <c r="P512" s="5" cm="1">
        <f t="array" ref="P512">MAX(IF((OutputTable[GroupByKey]=OutputTable[[#This Row],[GroupByKey]]),(OutputTable[GroupByKey]=OutputTable[[#This Row],[GroupByKey]])*OutputTable[RecordedValue]))</f>
        <v>289</v>
      </c>
    </row>
    <row r="513" spans="1:16" x14ac:dyDescent="0.35">
      <c r="A513" t="s">
        <v>68</v>
      </c>
      <c r="B513" t="s">
        <v>70</v>
      </c>
      <c r="C513">
        <v>21</v>
      </c>
      <c r="D513" t="s">
        <v>131</v>
      </c>
      <c r="E513" t="s">
        <v>120</v>
      </c>
      <c r="F513" t="s">
        <v>102</v>
      </c>
      <c r="G513">
        <v>0</v>
      </c>
      <c r="H513">
        <v>0</v>
      </c>
      <c r="I51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40</v>
      </c>
      <c r="K513" s="5" cm="1">
        <f t="array" ref="K513">IFERROR(AVERAGE(IF((OutputTable[GroupByKey]=OutputTable[[#This Row],[GroupByKey]]),(OutputTable[GroupByKey]=OutputTable[[#This Row],[GroupByKey]])*OutputTable[RecordedValue])),0)</f>
        <v>0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0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3" s="5" cm="1">
        <f t="array" ref="O513">MIN(IF((OutputTable[GroupByKey]=OutputTable[[#This Row],[GroupByKey]]),(OutputTable[GroupByKey]=OutputTable[[#This Row],[GroupByKey]])*OutputTable[RecordedValue]))</f>
        <v>0</v>
      </c>
      <c r="P513" s="5" cm="1">
        <f t="array" ref="P513">MAX(IF((OutputTable[GroupByKey]=OutputTable[[#This Row],[GroupByKey]]),(OutputTable[GroupByKey]=OutputTable[[#This Row],[GroupByKey]])*OutputTable[RecordedValue]))</f>
        <v>0</v>
      </c>
    </row>
    <row r="514" spans="1:16" x14ac:dyDescent="0.35">
      <c r="A514" t="s">
        <v>68</v>
      </c>
      <c r="B514" t="s">
        <v>70</v>
      </c>
      <c r="C514">
        <v>21</v>
      </c>
      <c r="D514" t="s">
        <v>132</v>
      </c>
      <c r="E514" t="s">
        <v>122</v>
      </c>
      <c r="F514" t="s">
        <v>102</v>
      </c>
      <c r="G514">
        <v>0</v>
      </c>
      <c r="H514">
        <v>0</v>
      </c>
      <c r="I51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40</v>
      </c>
      <c r="K514" s="5" cm="1">
        <f t="array" ref="K514">IFERROR(AVERAGE(IF((OutputTable[GroupByKey]=OutputTable[[#This Row],[GroupByKey]]),(OutputTable[GroupByKey]=OutputTable[[#This Row],[GroupByKey]])*OutputTable[RecordedValue])),0)</f>
        <v>0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0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4" s="5" cm="1">
        <f t="array" ref="O514">MIN(IF((OutputTable[GroupByKey]=OutputTable[[#This Row],[GroupByKey]]),(OutputTable[GroupByKey]=OutputTable[[#This Row],[GroupByKey]])*OutputTable[RecordedValue]))</f>
        <v>0</v>
      </c>
      <c r="P514" s="5" cm="1">
        <f t="array" ref="P514">MAX(IF((OutputTable[GroupByKey]=OutputTable[[#This Row],[GroupByKey]]),(OutputTable[GroupByKey]=OutputTable[[#This Row],[GroupByKey]])*OutputTable[RecordedValue]))</f>
        <v>0</v>
      </c>
    </row>
    <row r="515" spans="1:16" x14ac:dyDescent="0.35">
      <c r="A515" t="s">
        <v>68</v>
      </c>
      <c r="B515" t="s">
        <v>70</v>
      </c>
      <c r="C515">
        <v>21</v>
      </c>
      <c r="D515" t="s">
        <v>133</v>
      </c>
      <c r="E515" t="s">
        <v>120</v>
      </c>
      <c r="F515" t="s">
        <v>102</v>
      </c>
      <c r="G515">
        <v>0</v>
      </c>
      <c r="H515">
        <v>0</v>
      </c>
      <c r="I51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40</v>
      </c>
      <c r="K515" s="5" cm="1">
        <f t="array" ref="K515">IFERROR(AVERAGE(IF((OutputTable[GroupByKey]=OutputTable[[#This Row],[GroupByKey]]),(OutputTable[GroupByKey]=OutputTable[[#This Row],[GroupByKey]])*OutputTable[RecordedValue])),0)</f>
        <v>0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0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5" s="5" cm="1">
        <f t="array" ref="O515">MIN(IF((OutputTable[GroupByKey]=OutputTable[[#This Row],[GroupByKey]]),(OutputTable[GroupByKey]=OutputTable[[#This Row],[GroupByKey]])*OutputTable[RecordedValue]))</f>
        <v>0</v>
      </c>
      <c r="P515" s="5" cm="1">
        <f t="array" ref="P515">MAX(IF((OutputTable[GroupByKey]=OutputTable[[#This Row],[GroupByKey]]),(OutputTable[GroupByKey]=OutputTable[[#This Row],[GroupByKey]])*OutputTable[RecordedValue]))</f>
        <v>0</v>
      </c>
    </row>
    <row r="516" spans="1:16" x14ac:dyDescent="0.35">
      <c r="A516" t="s">
        <v>68</v>
      </c>
      <c r="B516" t="s">
        <v>70</v>
      </c>
      <c r="C516">
        <v>21</v>
      </c>
      <c r="D516" t="s">
        <v>134</v>
      </c>
      <c r="E516" t="s">
        <v>122</v>
      </c>
      <c r="F516" t="s">
        <v>102</v>
      </c>
      <c r="G516">
        <v>0</v>
      </c>
      <c r="H516">
        <v>0</v>
      </c>
      <c r="I51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40</v>
      </c>
      <c r="K516" s="5" cm="1">
        <f t="array" ref="K516">IFERROR(AVERAGE(IF((OutputTable[GroupByKey]=OutputTable[[#This Row],[GroupByKey]]),(OutputTable[GroupByKey]=OutputTable[[#This Row],[GroupByKey]])*OutputTable[RecordedValue])),0)</f>
        <v>0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0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6" s="5" cm="1">
        <f t="array" ref="O516">MIN(IF((OutputTable[GroupByKey]=OutputTable[[#This Row],[GroupByKey]]),(OutputTable[GroupByKey]=OutputTable[[#This Row],[GroupByKey]])*OutputTable[RecordedValue]))</f>
        <v>0</v>
      </c>
      <c r="P516" s="5" cm="1">
        <f t="array" ref="P516">MAX(IF((OutputTable[GroupByKey]=OutputTable[[#This Row],[GroupByKey]]),(OutputTable[GroupByKey]=OutputTable[[#This Row],[GroupByKey]])*OutputTable[RecordedValue]))</f>
        <v>0</v>
      </c>
    </row>
    <row r="517" spans="1:16" x14ac:dyDescent="0.35">
      <c r="A517" t="s">
        <v>68</v>
      </c>
      <c r="B517" t="s">
        <v>70</v>
      </c>
      <c r="C517">
        <v>21</v>
      </c>
      <c r="D517" t="s">
        <v>135</v>
      </c>
      <c r="E517" t="s">
        <v>120</v>
      </c>
      <c r="F517" t="s">
        <v>102</v>
      </c>
      <c r="G517">
        <v>0</v>
      </c>
      <c r="H517">
        <v>0</v>
      </c>
      <c r="I51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40</v>
      </c>
      <c r="K517" s="5" cm="1">
        <f t="array" ref="K517">IFERROR(AVERAGE(IF((OutputTable[GroupByKey]=OutputTable[[#This Row],[GroupByKey]]),(OutputTable[GroupByKey]=OutputTable[[#This Row],[GroupByKey]])*OutputTable[RecordedValue])),0)</f>
        <v>0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0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7" s="5" cm="1">
        <f t="array" ref="O517">MIN(IF((OutputTable[GroupByKey]=OutputTable[[#This Row],[GroupByKey]]),(OutputTable[GroupByKey]=OutputTable[[#This Row],[GroupByKey]])*OutputTable[RecordedValue]))</f>
        <v>0</v>
      </c>
      <c r="P517" s="5" cm="1">
        <f t="array" ref="P517">MAX(IF((OutputTable[GroupByKey]=OutputTable[[#This Row],[GroupByKey]]),(OutputTable[GroupByKey]=OutputTable[[#This Row],[GroupByKey]])*OutputTable[RecordedValue]))</f>
        <v>0</v>
      </c>
    </row>
    <row r="518" spans="1:16" x14ac:dyDescent="0.35">
      <c r="A518" t="s">
        <v>68</v>
      </c>
      <c r="B518" t="s">
        <v>70</v>
      </c>
      <c r="C518">
        <v>21</v>
      </c>
      <c r="D518" t="s">
        <v>136</v>
      </c>
      <c r="E518" t="s">
        <v>122</v>
      </c>
      <c r="F518" t="s">
        <v>102</v>
      </c>
      <c r="G518">
        <v>0</v>
      </c>
      <c r="H518">
        <v>0</v>
      </c>
      <c r="I51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40</v>
      </c>
      <c r="K518" s="5" cm="1">
        <f t="array" ref="K518">IFERROR(AVERAGE(IF((OutputTable[GroupByKey]=OutputTable[[#This Row],[GroupByKey]]),(OutputTable[GroupByKey]=OutputTable[[#This Row],[GroupByKey]])*OutputTable[RecordedValue])),0)</f>
        <v>0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0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8" s="5" cm="1">
        <f t="array" ref="O518">MIN(IF((OutputTable[GroupByKey]=OutputTable[[#This Row],[GroupByKey]]),(OutputTable[GroupByKey]=OutputTable[[#This Row],[GroupByKey]])*OutputTable[RecordedValue]))</f>
        <v>0</v>
      </c>
      <c r="P518" s="5" cm="1">
        <f t="array" ref="P518">MAX(IF((OutputTable[GroupByKey]=OutputTable[[#This Row],[GroupByKey]]),(OutputTable[GroupByKey]=OutputTable[[#This Row],[GroupByKey]])*OutputTable[RecordedValue]))</f>
        <v>0</v>
      </c>
    </row>
    <row r="519" spans="1:16" x14ac:dyDescent="0.35">
      <c r="A519" t="s">
        <v>68</v>
      </c>
      <c r="B519" t="s">
        <v>70</v>
      </c>
      <c r="C519">
        <v>21</v>
      </c>
      <c r="D519" t="s">
        <v>137</v>
      </c>
      <c r="E519" t="s">
        <v>120</v>
      </c>
      <c r="F519" t="s">
        <v>102</v>
      </c>
      <c r="G519">
        <v>0</v>
      </c>
      <c r="H519">
        <v>0</v>
      </c>
      <c r="I51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40</v>
      </c>
      <c r="K519" s="5" cm="1">
        <f t="array" ref="K519">IFERROR(AVERAGE(IF((OutputTable[GroupByKey]=OutputTable[[#This Row],[GroupByKey]]),(OutputTable[GroupByKey]=OutputTable[[#This Row],[GroupByKey]])*OutputTable[RecordedValue])),0)</f>
        <v>0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0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9" s="5" cm="1">
        <f t="array" ref="O519">MIN(IF((OutputTable[GroupByKey]=OutputTable[[#This Row],[GroupByKey]]),(OutputTable[GroupByKey]=OutputTable[[#This Row],[GroupByKey]])*OutputTable[RecordedValue]))</f>
        <v>0</v>
      </c>
      <c r="P519" s="5" cm="1">
        <f t="array" ref="P519">MAX(IF((OutputTable[GroupByKey]=OutputTable[[#This Row],[GroupByKey]]),(OutputTable[GroupByKey]=OutputTable[[#This Row],[GroupByKey]])*OutputTable[RecordedValue]))</f>
        <v>0</v>
      </c>
    </row>
    <row r="520" spans="1:16" x14ac:dyDescent="0.35">
      <c r="A520" t="s">
        <v>68</v>
      </c>
      <c r="B520" t="s">
        <v>70</v>
      </c>
      <c r="C520">
        <v>21</v>
      </c>
      <c r="D520" t="s">
        <v>138</v>
      </c>
      <c r="E520" t="s">
        <v>122</v>
      </c>
      <c r="F520" t="s">
        <v>102</v>
      </c>
      <c r="G520">
        <v>0</v>
      </c>
      <c r="H520">
        <v>0</v>
      </c>
      <c r="I52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40</v>
      </c>
      <c r="K520" s="5" cm="1">
        <f t="array" ref="K520">IFERROR(AVERAGE(IF((OutputTable[GroupByKey]=OutputTable[[#This Row],[GroupByKey]]),(OutputTable[GroupByKey]=OutputTable[[#This Row],[GroupByKey]])*OutputTable[RecordedValue])),0)</f>
        <v>0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0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0" s="5" cm="1">
        <f t="array" ref="O520">MIN(IF((OutputTable[GroupByKey]=OutputTable[[#This Row],[GroupByKey]]),(OutputTable[GroupByKey]=OutputTable[[#This Row],[GroupByKey]])*OutputTable[RecordedValue]))</f>
        <v>0</v>
      </c>
      <c r="P520" s="5" cm="1">
        <f t="array" ref="P520">MAX(IF((OutputTable[GroupByKey]=OutputTable[[#This Row],[GroupByKey]]),(OutputTable[GroupByKey]=OutputTable[[#This Row],[GroupByKey]])*OutputTable[RecordedValue]))</f>
        <v>0</v>
      </c>
    </row>
    <row r="521" spans="1:16" x14ac:dyDescent="0.35">
      <c r="A521" t="s">
        <v>68</v>
      </c>
      <c r="B521" t="s">
        <v>70</v>
      </c>
      <c r="C521">
        <v>21</v>
      </c>
      <c r="D521" t="s">
        <v>139</v>
      </c>
      <c r="E521" t="s">
        <v>120</v>
      </c>
      <c r="F521" t="s">
        <v>102</v>
      </c>
      <c r="G521">
        <v>156</v>
      </c>
      <c r="H521">
        <v>0</v>
      </c>
      <c r="I52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40</v>
      </c>
      <c r="K521" s="5" cm="1">
        <f t="array" ref="K521">IFERROR(AVERAGE(IF((OutputTable[GroupByKey]=OutputTable[[#This Row],[GroupByKey]]),(OutputTable[GroupByKey]=OutputTable[[#This Row],[GroupByKey]])*OutputTable[RecordedValue])),0)</f>
        <v>166.8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42.803786077449971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521" s="5" cm="1">
        <f t="array" ref="O521">MIN(IF((OutputTable[GroupByKey]=OutputTable[[#This Row],[GroupByKey]]),(OutputTable[GroupByKey]=OutputTable[[#This Row],[GroupByKey]])*OutputTable[RecordedValue]))</f>
        <v>58</v>
      </c>
      <c r="P521" s="5" cm="1">
        <f t="array" ref="P521">MAX(IF((OutputTable[GroupByKey]=OutputTable[[#This Row],[GroupByKey]]),(OutputTable[GroupByKey]=OutputTable[[#This Row],[GroupByKey]])*OutputTable[RecordedValue]))</f>
        <v>284</v>
      </c>
    </row>
    <row r="522" spans="1:16" x14ac:dyDescent="0.35">
      <c r="A522" t="s">
        <v>68</v>
      </c>
      <c r="B522" t="s">
        <v>70</v>
      </c>
      <c r="C522">
        <v>21</v>
      </c>
      <c r="D522" t="s">
        <v>140</v>
      </c>
      <c r="E522" t="s">
        <v>122</v>
      </c>
      <c r="F522" t="s">
        <v>102</v>
      </c>
      <c r="G522">
        <v>6.5369792696121407E-2</v>
      </c>
      <c r="H522">
        <v>0</v>
      </c>
      <c r="I52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40</v>
      </c>
      <c r="K522" s="5" cm="1">
        <f t="array" ref="K522">IFERROR(AVERAGE(IF((OutputTable[GroupByKey]=OutputTable[[#This Row],[GroupByKey]]),(OutputTable[GroupByKey]=OutputTable[[#This Row],[GroupByKey]])*OutputTable[RecordedValue])),0)</f>
        <v>7.1466534765718931E-2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1.877615258182818E-2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522" s="5" cm="1">
        <f t="array" ref="O522">MIN(IF((OutputTable[GroupByKey]=OutputTable[[#This Row],[GroupByKey]]),(OutputTable[GroupByKey]=OutputTable[[#This Row],[GroupByKey]])*OutputTable[RecordedValue]))</f>
        <v>2.8772178353729399E-2</v>
      </c>
      <c r="P522" s="5" cm="1">
        <f t="array" ref="P522">MAX(IF((OutputTable[GroupByKey]=OutputTable[[#This Row],[GroupByKey]]),(OutputTable[GroupByKey]=OutputTable[[#This Row],[GroupByKey]])*OutputTable[RecordedValue]))</f>
        <v>0.12414195729513899</v>
      </c>
    </row>
    <row r="523" spans="1:16" x14ac:dyDescent="0.35">
      <c r="A523" t="s">
        <v>68</v>
      </c>
      <c r="B523" t="s">
        <v>70</v>
      </c>
      <c r="C523">
        <v>21</v>
      </c>
      <c r="D523" t="s">
        <v>141</v>
      </c>
      <c r="E523" t="s">
        <v>120</v>
      </c>
      <c r="F523" t="s">
        <v>102</v>
      </c>
      <c r="G523">
        <v>284</v>
      </c>
      <c r="H523">
        <v>0</v>
      </c>
      <c r="I52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40</v>
      </c>
      <c r="K523" s="5" cm="1">
        <f t="array" ref="K523">IFERROR(AVERAGE(IF((OutputTable[GroupByKey]=OutputTable[[#This Row],[GroupByKey]]),(OutputTable[GroupByKey]=OutputTable[[#This Row],[GroupByKey]])*OutputTable[RecordedValue])),0)</f>
        <v>287.89999999999998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61.633241114324115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523" s="5" cm="1">
        <f t="array" ref="O523">MIN(IF((OutputTable[GroupByKey]=OutputTable[[#This Row],[GroupByKey]]),(OutputTable[GroupByKey]=OutputTable[[#This Row],[GroupByKey]])*OutputTable[RecordedValue]))</f>
        <v>136</v>
      </c>
      <c r="P523" s="5" cm="1">
        <f t="array" ref="P523">MAX(IF((OutputTable[GroupByKey]=OutputTable[[#This Row],[GroupByKey]]),(OutputTable[GroupByKey]=OutputTable[[#This Row],[GroupByKey]])*OutputTable[RecordedValue]))</f>
        <v>432</v>
      </c>
    </row>
    <row r="524" spans="1:16" x14ac:dyDescent="0.35">
      <c r="A524" t="s">
        <v>68</v>
      </c>
      <c r="B524" t="s">
        <v>70</v>
      </c>
      <c r="C524">
        <v>21</v>
      </c>
      <c r="D524" t="s">
        <v>142</v>
      </c>
      <c r="E524" t="s">
        <v>122</v>
      </c>
      <c r="F524" t="s">
        <v>102</v>
      </c>
      <c r="G524">
        <v>2.74526041075756E-2</v>
      </c>
      <c r="H524">
        <v>0</v>
      </c>
      <c r="I52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40</v>
      </c>
      <c r="K524" s="5" cm="1">
        <f t="array" ref="K524">IFERROR(AVERAGE(IF((OutputTable[GroupByKey]=OutputTable[[#This Row],[GroupByKey]]),(OutputTable[GroupByKey]=OutputTable[[#This Row],[GroupByKey]])*OutputTable[RecordedValue])),0)</f>
        <v>2.7893041556859417E-2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5.8163740550683058E-3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524" s="5" cm="1">
        <f t="array" ref="O524">MIN(IF((OutputTable[GroupByKey]=OutputTable[[#This Row],[GroupByKey]]),(OutputTable[GroupByKey]=OutputTable[[#This Row],[GroupByKey]])*OutputTable[RecordedValue]))</f>
        <v>1.44717077644446E-2</v>
      </c>
      <c r="P524" s="5" cm="1">
        <f t="array" ref="P524">MAX(IF((OutputTable[GroupByKey]=OutputTable[[#This Row],[GroupByKey]]),(OutputTable[GroupByKey]=OutputTable[[#This Row],[GroupByKey]])*OutputTable[RecordedValue]))</f>
        <v>3.8945432682821003E-2</v>
      </c>
    </row>
    <row r="525" spans="1:16" x14ac:dyDescent="0.35">
      <c r="A525" t="s">
        <v>68</v>
      </c>
      <c r="B525" t="s">
        <v>70</v>
      </c>
      <c r="C525">
        <v>21</v>
      </c>
      <c r="D525" t="s">
        <v>143</v>
      </c>
      <c r="E525" t="s">
        <v>120</v>
      </c>
      <c r="F525" t="s">
        <v>102</v>
      </c>
      <c r="G525">
        <v>179</v>
      </c>
      <c r="H525">
        <v>0</v>
      </c>
      <c r="I52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40</v>
      </c>
      <c r="K525" s="5" cm="1">
        <f t="array" ref="K525">IFERROR(AVERAGE(IF((OutputTable[GroupByKey]=OutputTable[[#This Row],[GroupByKey]]),(OutputTable[GroupByKey]=OutputTable[[#This Row],[GroupByKey]])*OutputTable[RecordedValue])),0)</f>
        <v>179.07499999999999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37.677026598888226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525" s="5" cm="1">
        <f t="array" ref="O525">MIN(IF((OutputTable[GroupByKey]=OutputTable[[#This Row],[GroupByKey]]),(OutputTable[GroupByKey]=OutputTable[[#This Row],[GroupByKey]])*OutputTable[RecordedValue]))</f>
        <v>96</v>
      </c>
      <c r="P525" s="5" cm="1">
        <f t="array" ref="P525">MAX(IF((OutputTable[GroupByKey]=OutputTable[[#This Row],[GroupByKey]]),(OutputTable[GroupByKey]=OutputTable[[#This Row],[GroupByKey]])*OutputTable[RecordedValue]))</f>
        <v>256</v>
      </c>
    </row>
    <row r="526" spans="1:16" x14ac:dyDescent="0.35">
      <c r="A526" t="s">
        <v>68</v>
      </c>
      <c r="B526" t="s">
        <v>70</v>
      </c>
      <c r="C526">
        <v>21</v>
      </c>
      <c r="D526" t="s">
        <v>144</v>
      </c>
      <c r="E526" t="s">
        <v>122</v>
      </c>
      <c r="F526" t="s">
        <v>102</v>
      </c>
      <c r="G526">
        <v>7.2940740006638999E-2</v>
      </c>
      <c r="H526">
        <v>0</v>
      </c>
      <c r="I52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40</v>
      </c>
      <c r="K526" s="5" cm="1">
        <f t="array" ref="K526">IFERROR(AVERAGE(IF((OutputTable[GroupByKey]=OutputTable[[#This Row],[GroupByKey]]),(OutputTable[GroupByKey]=OutputTable[[#This Row],[GroupByKey]])*OutputTable[RecordedValue])),0)</f>
        <v>7.6842915815432761E-2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1.6318267374116645E-2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526" s="5" cm="1">
        <f t="array" ref="O526">MIN(IF((OutputTable[GroupByKey]=OutputTable[[#This Row],[GroupByKey]]),(OutputTable[GroupByKey]=OutputTable[[#This Row],[GroupByKey]])*OutputTable[RecordedValue]))</f>
        <v>4.1598739885881399E-2</v>
      </c>
      <c r="P526" s="5" cm="1">
        <f t="array" ref="P526">MAX(IF((OutputTable[GroupByKey]=OutputTable[[#This Row],[GroupByKey]]),(OutputTable[GroupByKey]=OutputTable[[#This Row],[GroupByKey]])*OutputTable[RecordedValue]))</f>
        <v>0.109326341521763</v>
      </c>
    </row>
    <row r="527" spans="1:16" x14ac:dyDescent="0.35">
      <c r="A527" t="s">
        <v>68</v>
      </c>
      <c r="B527" t="s">
        <v>70</v>
      </c>
      <c r="C527">
        <v>22</v>
      </c>
      <c r="D527" t="s">
        <v>115</v>
      </c>
      <c r="E527" t="s">
        <v>116</v>
      </c>
      <c r="F527" t="s">
        <v>81</v>
      </c>
      <c r="G527">
        <v>236</v>
      </c>
      <c r="H527">
        <v>0</v>
      </c>
      <c r="I527" s="5" t="str">
        <f>OutputTable[[#This Row],[ProjectName]]&amp;OutputTable[[#This Row],[Name]]&amp;OutputTable[[#This Row],[Type]]&amp;OutputTable[[#This Row],[Source]]</f>
        <v>Drone ProjectDrone.NumberInNumber InEntity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40</v>
      </c>
      <c r="K527" s="5" cm="1">
        <f t="array" ref="K527">IFERROR(AVERAGE(IF((OutputTable[GroupByKey]=OutputTable[[#This Row],[GroupByKey]]),(OutputTable[GroupByKey]=OutputTable[[#This Row],[GroupByKey]])*OutputTable[RecordedValue])),0)</f>
        <v>279.7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60.175043809173047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527" s="5" cm="1">
        <f t="array" ref="O527">MIN(IF((OutputTable[GroupByKey]=OutputTable[[#This Row],[GroupByKey]]),(OutputTable[GroupByKey]=OutputTable[[#This Row],[GroupByKey]])*OutputTable[RecordedValue]))</f>
        <v>124</v>
      </c>
      <c r="P527" s="5" cm="1">
        <f t="array" ref="P527">MAX(IF((OutputTable[GroupByKey]=OutputTable[[#This Row],[GroupByKey]]),(OutputTable[GroupByKey]=OutputTable[[#This Row],[GroupByKey]])*OutputTable[RecordedValue]))</f>
        <v>422</v>
      </c>
    </row>
    <row r="528" spans="1:16" x14ac:dyDescent="0.35">
      <c r="A528" t="s">
        <v>68</v>
      </c>
      <c r="B528" t="s">
        <v>70</v>
      </c>
      <c r="C528">
        <v>22</v>
      </c>
      <c r="D528" t="s">
        <v>117</v>
      </c>
      <c r="E528" t="s">
        <v>118</v>
      </c>
      <c r="F528" t="s">
        <v>81</v>
      </c>
      <c r="G528">
        <v>221</v>
      </c>
      <c r="H528">
        <v>0</v>
      </c>
      <c r="I528" s="5" t="str">
        <f>OutputTable[[#This Row],[ProjectName]]&amp;OutputTable[[#This Row],[Name]]&amp;OutputTable[[#This Row],[Type]]&amp;OutputTable[[#This Row],[Source]]</f>
        <v>Drone ProjectDrone.NumberOutNumber OutEntity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40</v>
      </c>
      <c r="K528" s="5" cm="1">
        <f t="array" ref="K528">IFERROR(AVERAGE(IF((OutputTable[GroupByKey]=OutputTable[[#This Row],[GroupByKey]]),(OutputTable[GroupByKey]=OutputTable[[#This Row],[GroupByKey]])*OutputTable[RecordedValue])),0)</f>
        <v>250.25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35.973458877202006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528" s="5" cm="1">
        <f t="array" ref="O528">MIN(IF((OutputTable[GroupByKey]=OutputTable[[#This Row],[GroupByKey]]),(OutputTable[GroupByKey]=OutputTable[[#This Row],[GroupByKey]])*OutputTable[RecordedValue]))</f>
        <v>150</v>
      </c>
      <c r="P528" s="5" cm="1">
        <f t="array" ref="P528">MAX(IF((OutputTable[GroupByKey]=OutputTable[[#This Row],[GroupByKey]]),(OutputTable[GroupByKey]=OutputTable[[#This Row],[GroupByKey]])*OutputTable[RecordedValue]))</f>
        <v>295</v>
      </c>
    </row>
    <row r="529" spans="1:16" x14ac:dyDescent="0.35">
      <c r="A529" t="s">
        <v>68</v>
      </c>
      <c r="B529" t="s">
        <v>70</v>
      </c>
      <c r="C529">
        <v>22</v>
      </c>
      <c r="D529" t="s">
        <v>119</v>
      </c>
      <c r="E529" t="s">
        <v>120</v>
      </c>
      <c r="F529" t="s">
        <v>102</v>
      </c>
      <c r="G529">
        <v>188</v>
      </c>
      <c r="H529">
        <v>0</v>
      </c>
      <c r="I52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40</v>
      </c>
      <c r="K529" s="5" cm="1">
        <f t="array" ref="K529">IFERROR(AVERAGE(IF((OutputTable[GroupByKey]=OutputTable[[#This Row],[GroupByKey]]),(OutputTable[GroupByKey]=OutputTable[[#This Row],[GroupByKey]])*OutputTable[RecordedValue])),0)</f>
        <v>209.95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32.757813708707069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529" s="5" cm="1">
        <f t="array" ref="O529">MIN(IF((OutputTable[GroupByKey]=OutputTable[[#This Row],[GroupByKey]]),(OutputTable[GroupByKey]=OutputTable[[#This Row],[GroupByKey]])*OutputTable[RecordedValue]))</f>
        <v>123</v>
      </c>
      <c r="P529" s="5" cm="1">
        <f t="array" ref="P529">MAX(IF((OutputTable[GroupByKey]=OutputTable[[#This Row],[GroupByKey]]),(OutputTable[GroupByKey]=OutputTable[[#This Row],[GroupByKey]])*OutputTable[RecordedValue]))</f>
        <v>264</v>
      </c>
    </row>
    <row r="530" spans="1:16" x14ac:dyDescent="0.35">
      <c r="A530" t="s">
        <v>68</v>
      </c>
      <c r="B530" t="s">
        <v>70</v>
      </c>
      <c r="C530">
        <v>22</v>
      </c>
      <c r="D530" t="s">
        <v>121</v>
      </c>
      <c r="E530" t="s">
        <v>122</v>
      </c>
      <c r="F530" t="s">
        <v>102</v>
      </c>
      <c r="G530">
        <v>0.75386769140369003</v>
      </c>
      <c r="H530">
        <v>0</v>
      </c>
      <c r="I53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40</v>
      </c>
      <c r="K530" s="5" cm="1">
        <f t="array" ref="K530">IFERROR(AVERAGE(IF((OutputTable[GroupByKey]=OutputTable[[#This Row],[GroupByKey]]),(OutputTable[GroupByKey]=OutputTable[[#This Row],[GroupByKey]])*OutputTable[RecordedValue])),0)</f>
        <v>0.83772529254372086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0.13090241215221513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530" s="5" cm="1">
        <f t="array" ref="O530">MIN(IF((OutputTable[GroupByKey]=OutputTable[[#This Row],[GroupByKey]]),(OutputTable[GroupByKey]=OutputTable[[#This Row],[GroupByKey]])*OutputTable[RecordedValue]))</f>
        <v>0.460239554527484</v>
      </c>
      <c r="P530" s="5" cm="1">
        <f t="array" ref="P530">MAX(IF((OutputTable[GroupByKey]=OutputTable[[#This Row],[GroupByKey]]),(OutputTable[GroupByKey]=OutputTable[[#This Row],[GroupByKey]])*OutputTable[RecordedValue]))</f>
        <v>1</v>
      </c>
    </row>
    <row r="531" spans="1:16" x14ac:dyDescent="0.35">
      <c r="A531" t="s">
        <v>68</v>
      </c>
      <c r="B531" t="s">
        <v>70</v>
      </c>
      <c r="C531">
        <v>22</v>
      </c>
      <c r="D531" t="s">
        <v>123</v>
      </c>
      <c r="E531" t="s">
        <v>120</v>
      </c>
      <c r="F531" t="s">
        <v>102</v>
      </c>
      <c r="G531">
        <v>113</v>
      </c>
      <c r="H531">
        <v>0</v>
      </c>
      <c r="I53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40</v>
      </c>
      <c r="K531" s="5" cm="1">
        <f t="array" ref="K531">IFERROR(AVERAGE(IF((OutputTable[GroupByKey]=OutputTable[[#This Row],[GroupByKey]]),(OutputTable[GroupByKey]=OutputTable[[#This Row],[GroupByKey]])*OutputTable[RecordedValue])),0)</f>
        <v>138.82499999999999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19.237899960021505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531" s="5" cm="1">
        <f t="array" ref="O531">MIN(IF((OutputTable[GroupByKey]=OutputTable[[#This Row],[GroupByKey]]),(OutputTable[GroupByKey]=OutputTable[[#This Row],[GroupByKey]])*OutputTable[RecordedValue]))</f>
        <v>83</v>
      </c>
      <c r="P531" s="5" cm="1">
        <f t="array" ref="P531">MAX(IF((OutputTable[GroupByKey]=OutputTable[[#This Row],[GroupByKey]]),(OutputTable[GroupByKey]=OutputTable[[#This Row],[GroupByKey]])*OutputTable[RecordedValue]))</f>
        <v>161</v>
      </c>
    </row>
    <row r="532" spans="1:16" x14ac:dyDescent="0.35">
      <c r="A532" t="s">
        <v>68</v>
      </c>
      <c r="B532" t="s">
        <v>70</v>
      </c>
      <c r="C532">
        <v>22</v>
      </c>
      <c r="D532" t="s">
        <v>124</v>
      </c>
      <c r="E532" t="s">
        <v>122</v>
      </c>
      <c r="F532" t="s">
        <v>102</v>
      </c>
      <c r="G532">
        <v>0.70540454509953998</v>
      </c>
      <c r="H532">
        <v>0</v>
      </c>
      <c r="I5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40</v>
      </c>
      <c r="K532" s="5" cm="1">
        <f t="array" ref="K532">IFERROR(AVERAGE(IF((OutputTable[GroupByKey]=OutputTable[[#This Row],[GroupByKey]]),(OutputTable[GroupByKey]=OutputTable[[#This Row],[GroupByKey]])*OutputTable[RecordedValue])),0)</f>
        <v>0.85638733125801425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0.11893184571914565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532" s="5" cm="1">
        <f t="array" ref="O532">MIN(IF((OutputTable[GroupByKey]=OutputTable[[#This Row],[GroupByKey]]),(OutputTable[GroupByKey]=OutputTable[[#This Row],[GroupByKey]])*OutputTable[RecordedValue]))</f>
        <v>0.51093143286290499</v>
      </c>
      <c r="P532" s="5" cm="1">
        <f t="array" ref="P532">MAX(IF((OutputTable[GroupByKey]=OutputTable[[#This Row],[GroupByKey]]),(OutputTable[GroupByKey]=OutputTable[[#This Row],[GroupByKey]])*OutputTable[RecordedValue]))</f>
        <v>0.99324124232539002</v>
      </c>
    </row>
    <row r="533" spans="1:16" x14ac:dyDescent="0.35">
      <c r="A533" t="s">
        <v>68</v>
      </c>
      <c r="B533" t="s">
        <v>70</v>
      </c>
      <c r="C533">
        <v>22</v>
      </c>
      <c r="D533" t="s">
        <v>125</v>
      </c>
      <c r="E533" t="s">
        <v>120</v>
      </c>
      <c r="F533" t="s">
        <v>102</v>
      </c>
      <c r="G533">
        <v>6</v>
      </c>
      <c r="H533">
        <v>0</v>
      </c>
      <c r="I5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40</v>
      </c>
      <c r="K533" s="5" cm="1">
        <f t="array" ref="K533">IFERROR(AVERAGE(IF((OutputTable[GroupByKey]=OutputTable[[#This Row],[GroupByKey]]),(OutputTable[GroupByKey]=OutputTable[[#This Row],[GroupByKey]])*OutputTable[RecordedValue])),0)</f>
        <v>8.1999999999999993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1.8563819235690291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533" s="5" cm="1">
        <f t="array" ref="O533">MIN(IF((OutputTable[GroupByKey]=OutputTable[[#This Row],[GroupByKey]]),(OutputTable[GroupByKey]=OutputTable[[#This Row],[GroupByKey]])*OutputTable[RecordedValue]))</f>
        <v>4</v>
      </c>
      <c r="P533" s="5" cm="1">
        <f t="array" ref="P533">MAX(IF((OutputTable[GroupByKey]=OutputTable[[#This Row],[GroupByKey]]),(OutputTable[GroupByKey]=OutputTable[[#This Row],[GroupByKey]])*OutputTable[RecordedValue]))</f>
        <v>12</v>
      </c>
    </row>
    <row r="534" spans="1:16" x14ac:dyDescent="0.35">
      <c r="A534" t="s">
        <v>68</v>
      </c>
      <c r="B534" t="s">
        <v>70</v>
      </c>
      <c r="C534">
        <v>22</v>
      </c>
      <c r="D534" t="s">
        <v>126</v>
      </c>
      <c r="E534" t="s">
        <v>122</v>
      </c>
      <c r="F534" t="s">
        <v>102</v>
      </c>
      <c r="G534">
        <v>2.2125775981025199E-2</v>
      </c>
      <c r="H534">
        <v>0</v>
      </c>
      <c r="I5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40</v>
      </c>
      <c r="K534" s="5" cm="1">
        <f t="array" ref="K534">IFERROR(AVERAGE(IF((OutputTable[GroupByKey]=OutputTable[[#This Row],[GroupByKey]]),(OutputTable[GroupByKey]=OutputTable[[#This Row],[GroupByKey]])*OutputTable[RecordedValue])),0)</f>
        <v>2.9190391824590895E-2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6.7784511723503766E-3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534" s="5" cm="1">
        <f t="array" ref="O534">MIN(IF((OutputTable[GroupByKey]=OutputTable[[#This Row],[GroupByKey]]),(OutputTable[GroupByKey]=OutputTable[[#This Row],[GroupByKey]])*OutputTable[RecordedValue]))</f>
        <v>1.4048189417398899E-2</v>
      </c>
      <c r="P534" s="5" cm="1">
        <f t="array" ref="P534">MAX(IF((OutputTable[GroupByKey]=OutputTable[[#This Row],[GroupByKey]]),(OutputTable[GroupByKey]=OutputTable[[#This Row],[GroupByKey]])*OutputTable[RecordedValue]))</f>
        <v>4.5875370133509598E-2</v>
      </c>
    </row>
    <row r="535" spans="1:16" x14ac:dyDescent="0.35">
      <c r="A535" t="s">
        <v>68</v>
      </c>
      <c r="B535" t="s">
        <v>70</v>
      </c>
      <c r="C535">
        <v>22</v>
      </c>
      <c r="D535" t="s">
        <v>127</v>
      </c>
      <c r="E535" t="s">
        <v>120</v>
      </c>
      <c r="F535" t="s">
        <v>102</v>
      </c>
      <c r="G535">
        <v>30</v>
      </c>
      <c r="H535">
        <v>0</v>
      </c>
      <c r="I5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40</v>
      </c>
      <c r="K535" s="5" cm="1">
        <f t="array" ref="K535">IFERROR(AVERAGE(IF((OutputTable[GroupByKey]=OutputTable[[#This Row],[GroupByKey]]),(OutputTable[GroupByKey]=OutputTable[[#This Row],[GroupByKey]])*OutputTable[RecordedValue])),0)</f>
        <v>40.625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9.0940597687129312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535" s="5" cm="1">
        <f t="array" ref="O535">MIN(IF((OutputTable[GroupByKey]=OutputTable[[#This Row],[GroupByKey]]),(OutputTable[GroupByKey]=OutputTable[[#This Row],[GroupByKey]])*OutputTable[RecordedValue]))</f>
        <v>20</v>
      </c>
      <c r="P535" s="5" cm="1">
        <f t="array" ref="P535">MAX(IF((OutputTable[GroupByKey]=OutputTable[[#This Row],[GroupByKey]]),(OutputTable[GroupByKey]=OutputTable[[#This Row],[GroupByKey]])*OutputTable[RecordedValue]))</f>
        <v>60</v>
      </c>
    </row>
    <row r="536" spans="1:16" x14ac:dyDescent="0.35">
      <c r="A536" t="s">
        <v>68</v>
      </c>
      <c r="B536" t="s">
        <v>70</v>
      </c>
      <c r="C536">
        <v>22</v>
      </c>
      <c r="D536" t="s">
        <v>128</v>
      </c>
      <c r="E536" t="s">
        <v>122</v>
      </c>
      <c r="F536" t="s">
        <v>102</v>
      </c>
      <c r="G536">
        <v>7.8159862411434702E-2</v>
      </c>
      <c r="H536">
        <v>0</v>
      </c>
      <c r="I5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40</v>
      </c>
      <c r="K536" s="5" cm="1">
        <f t="array" ref="K536">IFERROR(AVERAGE(IF((OutputTable[GroupByKey]=OutputTable[[#This Row],[GroupByKey]]),(OutputTable[GroupByKey]=OutputTable[[#This Row],[GroupByKey]])*OutputTable[RecordedValue])),0)</f>
        <v>0.12883579602073331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3.923026202957465E-2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536" s="5" cm="1">
        <f t="array" ref="O536">MIN(IF((OutputTable[GroupByKey]=OutputTable[[#This Row],[GroupByKey]]),(OutputTable[GroupByKey]=OutputTable[[#This Row],[GroupByKey]])*OutputTable[RecordedValue]))</f>
        <v>5.37537032568541E-2</v>
      </c>
      <c r="P536" s="5" cm="1">
        <f t="array" ref="P536">MAX(IF((OutputTable[GroupByKey]=OutputTable[[#This Row],[GroupByKey]]),(OutputTable[GroupByKey]=OutputTable[[#This Row],[GroupByKey]])*OutputTable[RecordedValue]))</f>
        <v>0.25294900578934798</v>
      </c>
    </row>
    <row r="537" spans="1:16" x14ac:dyDescent="0.35">
      <c r="A537" t="s">
        <v>68</v>
      </c>
      <c r="B537" t="s">
        <v>70</v>
      </c>
      <c r="C537">
        <v>22</v>
      </c>
      <c r="D537" t="s">
        <v>129</v>
      </c>
      <c r="E537" t="s">
        <v>118</v>
      </c>
      <c r="F537" t="s">
        <v>130</v>
      </c>
      <c r="G537">
        <v>218</v>
      </c>
      <c r="H537">
        <v>0</v>
      </c>
      <c r="I537" s="5" t="str">
        <f>OutputTable[[#This Row],[ProjectName]]&amp;OutputTable[[#This Row],[Name]]&amp;OutputTable[[#This Row],[Type]]&amp;OutputTable[[#This Row],[Source]]</f>
        <v>Drone ProjectSystem.NumberOutNumber OutSystem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40</v>
      </c>
      <c r="K537" s="5" cm="1">
        <f t="array" ref="K537">IFERROR(AVERAGE(IF((OutputTable[GroupByKey]=OutputTable[[#This Row],[GroupByKey]]),(OutputTable[GroupByKey]=OutputTable[[#This Row],[GroupByKey]])*OutputTable[RecordedValue])),0)</f>
        <v>246.15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35.193640159726442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537" s="5" cm="1">
        <f t="array" ref="O537">MIN(IF((OutputTable[GroupByKey]=OutputTable[[#This Row],[GroupByKey]]),(OutputTable[GroupByKey]=OutputTable[[#This Row],[GroupByKey]])*OutputTable[RecordedValue]))</f>
        <v>148</v>
      </c>
      <c r="P537" s="5" cm="1">
        <f t="array" ref="P537">MAX(IF((OutputTable[GroupByKey]=OutputTable[[#This Row],[GroupByKey]]),(OutputTable[GroupByKey]=OutputTable[[#This Row],[GroupByKey]])*OutputTable[RecordedValue]))</f>
        <v>289</v>
      </c>
    </row>
    <row r="538" spans="1:16" x14ac:dyDescent="0.35">
      <c r="A538" t="s">
        <v>68</v>
      </c>
      <c r="B538" t="s">
        <v>70</v>
      </c>
      <c r="C538">
        <v>22</v>
      </c>
      <c r="D538" t="s">
        <v>131</v>
      </c>
      <c r="E538" t="s">
        <v>120</v>
      </c>
      <c r="F538" t="s">
        <v>102</v>
      </c>
      <c r="G538">
        <v>0</v>
      </c>
      <c r="H538">
        <v>0</v>
      </c>
      <c r="I5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40</v>
      </c>
      <c r="K538" s="5" cm="1">
        <f t="array" ref="K538">IFERROR(AVERAGE(IF((OutputTable[GroupByKey]=OutputTable[[#This Row],[GroupByKey]]),(OutputTable[GroupByKey]=OutputTable[[#This Row],[GroupByKey]])*OutputTable[RecordedValue])),0)</f>
        <v>0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0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8" s="5" cm="1">
        <f t="array" ref="O538">MIN(IF((OutputTable[GroupByKey]=OutputTable[[#This Row],[GroupByKey]]),(OutputTable[GroupByKey]=OutputTable[[#This Row],[GroupByKey]])*OutputTable[RecordedValue]))</f>
        <v>0</v>
      </c>
      <c r="P538" s="5" cm="1">
        <f t="array" ref="P538">MAX(IF((OutputTable[GroupByKey]=OutputTable[[#This Row],[GroupByKey]]),(OutputTable[GroupByKey]=OutputTable[[#This Row],[GroupByKey]])*OutputTable[RecordedValue]))</f>
        <v>0</v>
      </c>
    </row>
    <row r="539" spans="1:16" x14ac:dyDescent="0.35">
      <c r="A539" t="s">
        <v>68</v>
      </c>
      <c r="B539" t="s">
        <v>70</v>
      </c>
      <c r="C539">
        <v>22</v>
      </c>
      <c r="D539" t="s">
        <v>132</v>
      </c>
      <c r="E539" t="s">
        <v>122</v>
      </c>
      <c r="F539" t="s">
        <v>102</v>
      </c>
      <c r="G539">
        <v>0</v>
      </c>
      <c r="H539">
        <v>0</v>
      </c>
      <c r="I5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40</v>
      </c>
      <c r="K539" s="5" cm="1">
        <f t="array" ref="K539">IFERROR(AVERAGE(IF((OutputTable[GroupByKey]=OutputTable[[#This Row],[GroupByKey]]),(OutputTable[GroupByKey]=OutputTable[[#This Row],[GroupByKey]])*OutputTable[RecordedValue])),0)</f>
        <v>0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0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9" s="5" cm="1">
        <f t="array" ref="O539">MIN(IF((OutputTable[GroupByKey]=OutputTable[[#This Row],[GroupByKey]]),(OutputTable[GroupByKey]=OutputTable[[#This Row],[GroupByKey]])*OutputTable[RecordedValue]))</f>
        <v>0</v>
      </c>
      <c r="P539" s="5" cm="1">
        <f t="array" ref="P539">MAX(IF((OutputTable[GroupByKey]=OutputTable[[#This Row],[GroupByKey]]),(OutputTable[GroupByKey]=OutputTable[[#This Row],[GroupByKey]])*OutputTable[RecordedValue]))</f>
        <v>0</v>
      </c>
    </row>
    <row r="540" spans="1:16" x14ac:dyDescent="0.35">
      <c r="A540" t="s">
        <v>68</v>
      </c>
      <c r="B540" t="s">
        <v>70</v>
      </c>
      <c r="C540">
        <v>22</v>
      </c>
      <c r="D540" t="s">
        <v>133</v>
      </c>
      <c r="E540" t="s">
        <v>120</v>
      </c>
      <c r="F540" t="s">
        <v>102</v>
      </c>
      <c r="G540">
        <v>0</v>
      </c>
      <c r="H540">
        <v>0</v>
      </c>
      <c r="I5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40</v>
      </c>
      <c r="K540" s="5" cm="1">
        <f t="array" ref="K540">IFERROR(AVERAGE(IF((OutputTable[GroupByKey]=OutputTable[[#This Row],[GroupByKey]]),(OutputTable[GroupByKey]=OutputTable[[#This Row],[GroupByKey]])*OutputTable[RecordedValue])),0)</f>
        <v>0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0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s="5" cm="1">
        <f t="array" ref="O540">MIN(IF((OutputTable[GroupByKey]=OutputTable[[#This Row],[GroupByKey]]),(OutputTable[GroupByKey]=OutputTable[[#This Row],[GroupByKey]])*OutputTable[RecordedValue]))</f>
        <v>0</v>
      </c>
      <c r="P540" s="5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35">
      <c r="A541" t="s">
        <v>68</v>
      </c>
      <c r="B541" t="s">
        <v>70</v>
      </c>
      <c r="C541">
        <v>22</v>
      </c>
      <c r="D541" t="s">
        <v>134</v>
      </c>
      <c r="E541" t="s">
        <v>122</v>
      </c>
      <c r="F541" t="s">
        <v>102</v>
      </c>
      <c r="G541">
        <v>0</v>
      </c>
      <c r="H541">
        <v>0</v>
      </c>
      <c r="I5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40</v>
      </c>
      <c r="K541" s="5" cm="1">
        <f t="array" ref="K541">IFERROR(AVERAGE(IF((OutputTable[GroupByKey]=OutputTable[[#This Row],[GroupByKey]]),(OutputTable[GroupByKey]=OutputTable[[#This Row],[GroupByKey]])*OutputTable[RecordedValue])),0)</f>
        <v>0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0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1" s="5" cm="1">
        <f t="array" ref="O541">MIN(IF((OutputTable[GroupByKey]=OutputTable[[#This Row],[GroupByKey]]),(OutputTable[GroupByKey]=OutputTable[[#This Row],[GroupByKey]])*OutputTable[RecordedValue]))</f>
        <v>0</v>
      </c>
      <c r="P541" s="5" cm="1">
        <f t="array" ref="P541">MAX(IF((OutputTable[GroupByKey]=OutputTable[[#This Row],[GroupByKey]]),(OutputTable[GroupByKey]=OutputTable[[#This Row],[GroupByKey]])*OutputTable[RecordedValue]))</f>
        <v>0</v>
      </c>
    </row>
    <row r="542" spans="1:16" x14ac:dyDescent="0.35">
      <c r="A542" t="s">
        <v>68</v>
      </c>
      <c r="B542" t="s">
        <v>70</v>
      </c>
      <c r="C542">
        <v>22</v>
      </c>
      <c r="D542" t="s">
        <v>135</v>
      </c>
      <c r="E542" t="s">
        <v>120</v>
      </c>
      <c r="F542" t="s">
        <v>102</v>
      </c>
      <c r="G542">
        <v>0</v>
      </c>
      <c r="H542">
        <v>0</v>
      </c>
      <c r="I5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40</v>
      </c>
      <c r="K542" s="5" cm="1">
        <f t="array" ref="K542">IFERROR(AVERAGE(IF((OutputTable[GroupByKey]=OutputTable[[#This Row],[GroupByKey]]),(OutputTable[GroupByKey]=OutputTable[[#This Row],[GroupByKey]])*OutputTable[RecordedValue])),0)</f>
        <v>0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0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2" s="5" cm="1">
        <f t="array" ref="O542">MIN(IF((OutputTable[GroupByKey]=OutputTable[[#This Row],[GroupByKey]]),(OutputTable[GroupByKey]=OutputTable[[#This Row],[GroupByKey]])*OutputTable[RecordedValue]))</f>
        <v>0</v>
      </c>
      <c r="P542" s="5" cm="1">
        <f t="array" ref="P542">MAX(IF((OutputTable[GroupByKey]=OutputTable[[#This Row],[GroupByKey]]),(OutputTable[GroupByKey]=OutputTable[[#This Row],[GroupByKey]])*OutputTable[RecordedValue]))</f>
        <v>0</v>
      </c>
    </row>
    <row r="543" spans="1:16" x14ac:dyDescent="0.35">
      <c r="A543" t="s">
        <v>68</v>
      </c>
      <c r="B543" t="s">
        <v>70</v>
      </c>
      <c r="C543">
        <v>22</v>
      </c>
      <c r="D543" t="s">
        <v>136</v>
      </c>
      <c r="E543" t="s">
        <v>122</v>
      </c>
      <c r="F543" t="s">
        <v>102</v>
      </c>
      <c r="G543">
        <v>0</v>
      </c>
      <c r="H543">
        <v>0</v>
      </c>
      <c r="I5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40</v>
      </c>
      <c r="K543" s="5" cm="1">
        <f t="array" ref="K543">IFERROR(AVERAGE(IF((OutputTable[GroupByKey]=OutputTable[[#This Row],[GroupByKey]]),(OutputTable[GroupByKey]=OutputTable[[#This Row],[GroupByKey]])*OutputTable[RecordedValue])),0)</f>
        <v>0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0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3" s="5" cm="1">
        <f t="array" ref="O543">MIN(IF((OutputTable[GroupByKey]=OutputTable[[#This Row],[GroupByKey]]),(OutputTable[GroupByKey]=OutputTable[[#This Row],[GroupByKey]])*OutputTable[RecordedValue]))</f>
        <v>0</v>
      </c>
      <c r="P543" s="5" cm="1">
        <f t="array" ref="P543">MAX(IF((OutputTable[GroupByKey]=OutputTable[[#This Row],[GroupByKey]]),(OutputTable[GroupByKey]=OutputTable[[#This Row],[GroupByKey]])*OutputTable[RecordedValue]))</f>
        <v>0</v>
      </c>
    </row>
    <row r="544" spans="1:16" x14ac:dyDescent="0.35">
      <c r="A544" t="s">
        <v>68</v>
      </c>
      <c r="B544" t="s">
        <v>70</v>
      </c>
      <c r="C544">
        <v>22</v>
      </c>
      <c r="D544" t="s">
        <v>137</v>
      </c>
      <c r="E544" t="s">
        <v>120</v>
      </c>
      <c r="F544" t="s">
        <v>102</v>
      </c>
      <c r="G544">
        <v>0</v>
      </c>
      <c r="H544">
        <v>0</v>
      </c>
      <c r="I5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40</v>
      </c>
      <c r="K544" s="5" cm="1">
        <f t="array" ref="K544">IFERROR(AVERAGE(IF((OutputTable[GroupByKey]=OutputTable[[#This Row],[GroupByKey]]),(OutputTable[GroupByKey]=OutputTable[[#This Row],[GroupByKey]])*OutputTable[RecordedValue])),0)</f>
        <v>0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0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4" s="5" cm="1">
        <f t="array" ref="O544">MIN(IF((OutputTable[GroupByKey]=OutputTable[[#This Row],[GroupByKey]]),(OutputTable[GroupByKey]=OutputTable[[#This Row],[GroupByKey]])*OutputTable[RecordedValue]))</f>
        <v>0</v>
      </c>
      <c r="P544" s="5" cm="1">
        <f t="array" ref="P544">MAX(IF((OutputTable[GroupByKey]=OutputTable[[#This Row],[GroupByKey]]),(OutputTable[GroupByKey]=OutputTable[[#This Row],[GroupByKey]])*OutputTable[RecordedValue]))</f>
        <v>0</v>
      </c>
    </row>
    <row r="545" spans="1:16" x14ac:dyDescent="0.35">
      <c r="A545" t="s">
        <v>68</v>
      </c>
      <c r="B545" t="s">
        <v>70</v>
      </c>
      <c r="C545">
        <v>22</v>
      </c>
      <c r="D545" t="s">
        <v>138</v>
      </c>
      <c r="E545" t="s">
        <v>122</v>
      </c>
      <c r="F545" t="s">
        <v>102</v>
      </c>
      <c r="G545">
        <v>0</v>
      </c>
      <c r="H545">
        <v>0</v>
      </c>
      <c r="I5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40</v>
      </c>
      <c r="K545" s="5" cm="1">
        <f t="array" ref="K545">IFERROR(AVERAGE(IF((OutputTable[GroupByKey]=OutputTable[[#This Row],[GroupByKey]]),(OutputTable[GroupByKey]=OutputTable[[#This Row],[GroupByKey]])*OutputTable[RecordedValue])),0)</f>
        <v>0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0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5" s="5" cm="1">
        <f t="array" ref="O545">MIN(IF((OutputTable[GroupByKey]=OutputTable[[#This Row],[GroupByKey]]),(OutputTable[GroupByKey]=OutputTable[[#This Row],[GroupByKey]])*OutputTable[RecordedValue]))</f>
        <v>0</v>
      </c>
      <c r="P545" s="5" cm="1">
        <f t="array" ref="P545">MAX(IF((OutputTable[GroupByKey]=OutputTable[[#This Row],[GroupByKey]]),(OutputTable[GroupByKey]=OutputTable[[#This Row],[GroupByKey]])*OutputTable[RecordedValue]))</f>
        <v>0</v>
      </c>
    </row>
    <row r="546" spans="1:16" x14ac:dyDescent="0.35">
      <c r="A546" t="s">
        <v>68</v>
      </c>
      <c r="B546" t="s">
        <v>70</v>
      </c>
      <c r="C546">
        <v>22</v>
      </c>
      <c r="D546" t="s">
        <v>139</v>
      </c>
      <c r="E546" t="s">
        <v>120</v>
      </c>
      <c r="F546" t="s">
        <v>102</v>
      </c>
      <c r="G546">
        <v>132</v>
      </c>
      <c r="H546">
        <v>0</v>
      </c>
      <c r="I5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40</v>
      </c>
      <c r="K546" s="5" cm="1">
        <f t="array" ref="K546">IFERROR(AVERAGE(IF((OutputTable[GroupByKey]=OutputTable[[#This Row],[GroupByKey]]),(OutputTable[GroupByKey]=OutputTable[[#This Row],[GroupByKey]])*OutputTable[RecordedValue])),0)</f>
        <v>166.8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42.803786077449971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546" s="5" cm="1">
        <f t="array" ref="O546">MIN(IF((OutputTable[GroupByKey]=OutputTable[[#This Row],[GroupByKey]]),(OutputTable[GroupByKey]=OutputTable[[#This Row],[GroupByKey]])*OutputTable[RecordedValue]))</f>
        <v>58</v>
      </c>
      <c r="P546" s="5" cm="1">
        <f t="array" ref="P546">MAX(IF((OutputTable[GroupByKey]=OutputTable[[#This Row],[GroupByKey]]),(OutputTable[GroupByKey]=OutputTable[[#This Row],[GroupByKey]])*OutputTable[RecordedValue]))</f>
        <v>284</v>
      </c>
    </row>
    <row r="547" spans="1:16" x14ac:dyDescent="0.35">
      <c r="A547" t="s">
        <v>68</v>
      </c>
      <c r="B547" t="s">
        <v>70</v>
      </c>
      <c r="C547">
        <v>22</v>
      </c>
      <c r="D547" t="s">
        <v>140</v>
      </c>
      <c r="E547" t="s">
        <v>122</v>
      </c>
      <c r="F547" t="s">
        <v>102</v>
      </c>
      <c r="G547">
        <v>5.46752639703183E-2</v>
      </c>
      <c r="H547">
        <v>0</v>
      </c>
      <c r="I5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40</v>
      </c>
      <c r="K547" s="5" cm="1">
        <f t="array" ref="K547">IFERROR(AVERAGE(IF((OutputTable[GroupByKey]=OutputTable[[#This Row],[GroupByKey]]),(OutputTable[GroupByKey]=OutputTable[[#This Row],[GroupByKey]])*OutputTable[RecordedValue])),0)</f>
        <v>7.1466534765718931E-2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1.877615258182818E-2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547" s="5" cm="1">
        <f t="array" ref="O547">MIN(IF((OutputTable[GroupByKey]=OutputTable[[#This Row],[GroupByKey]]),(OutputTable[GroupByKey]=OutputTable[[#This Row],[GroupByKey]])*OutputTable[RecordedValue]))</f>
        <v>2.8772178353729399E-2</v>
      </c>
      <c r="P547" s="5" cm="1">
        <f t="array" ref="P547">MAX(IF((OutputTable[GroupByKey]=OutputTable[[#This Row],[GroupByKey]]),(OutputTable[GroupByKey]=OutputTable[[#This Row],[GroupByKey]])*OutputTable[RecordedValue]))</f>
        <v>0.12414195729513899</v>
      </c>
    </row>
    <row r="548" spans="1:16" x14ac:dyDescent="0.35">
      <c r="A548" t="s">
        <v>68</v>
      </c>
      <c r="B548" t="s">
        <v>70</v>
      </c>
      <c r="C548">
        <v>22</v>
      </c>
      <c r="D548" t="s">
        <v>141</v>
      </c>
      <c r="E548" t="s">
        <v>120</v>
      </c>
      <c r="F548" t="s">
        <v>102</v>
      </c>
      <c r="G548">
        <v>241</v>
      </c>
      <c r="H548">
        <v>0</v>
      </c>
      <c r="I5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40</v>
      </c>
      <c r="K548" s="5" cm="1">
        <f t="array" ref="K548">IFERROR(AVERAGE(IF((OutputTable[GroupByKey]=OutputTable[[#This Row],[GroupByKey]]),(OutputTable[GroupByKey]=OutputTable[[#This Row],[GroupByKey]])*OutputTable[RecordedValue])),0)</f>
        <v>287.89999999999998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61.633241114324115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548" s="5" cm="1">
        <f t="array" ref="O548">MIN(IF((OutputTable[GroupByKey]=OutputTable[[#This Row],[GroupByKey]]),(OutputTable[GroupByKey]=OutputTable[[#This Row],[GroupByKey]])*OutputTable[RecordedValue]))</f>
        <v>136</v>
      </c>
      <c r="P548" s="5" cm="1">
        <f t="array" ref="P548">MAX(IF((OutputTable[GroupByKey]=OutputTable[[#This Row],[GroupByKey]]),(OutputTable[GroupByKey]=OutputTable[[#This Row],[GroupByKey]])*OutputTable[RecordedValue]))</f>
        <v>432</v>
      </c>
    </row>
    <row r="549" spans="1:16" x14ac:dyDescent="0.35">
      <c r="A549" t="s">
        <v>68</v>
      </c>
      <c r="B549" t="s">
        <v>70</v>
      </c>
      <c r="C549">
        <v>22</v>
      </c>
      <c r="D549" t="s">
        <v>142</v>
      </c>
      <c r="E549" t="s">
        <v>122</v>
      </c>
      <c r="F549" t="s">
        <v>102</v>
      </c>
      <c r="G549">
        <v>2.3225987677595501E-2</v>
      </c>
      <c r="H549">
        <v>0</v>
      </c>
      <c r="I5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40</v>
      </c>
      <c r="K549" s="5" cm="1">
        <f t="array" ref="K549">IFERROR(AVERAGE(IF((OutputTable[GroupByKey]=OutputTable[[#This Row],[GroupByKey]]),(OutputTable[GroupByKey]=OutputTable[[#This Row],[GroupByKey]])*OutputTable[RecordedValue])),0)</f>
        <v>2.7893041556859417E-2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5.8163740550683058E-3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549" s="5" cm="1">
        <f t="array" ref="O549">MIN(IF((OutputTable[GroupByKey]=OutputTable[[#This Row],[GroupByKey]]),(OutputTable[GroupByKey]=OutputTable[[#This Row],[GroupByKey]])*OutputTable[RecordedValue]))</f>
        <v>1.44717077644446E-2</v>
      </c>
      <c r="P549" s="5" cm="1">
        <f t="array" ref="P549">MAX(IF((OutputTable[GroupByKey]=OutputTable[[#This Row],[GroupByKey]]),(OutputTable[GroupByKey]=OutputTable[[#This Row],[GroupByKey]])*OutputTable[RecordedValue]))</f>
        <v>3.8945432682821003E-2</v>
      </c>
    </row>
    <row r="550" spans="1:16" x14ac:dyDescent="0.35">
      <c r="A550" t="s">
        <v>68</v>
      </c>
      <c r="B550" t="s">
        <v>70</v>
      </c>
      <c r="C550">
        <v>22</v>
      </c>
      <c r="D550" t="s">
        <v>143</v>
      </c>
      <c r="E550" t="s">
        <v>120</v>
      </c>
      <c r="F550" t="s">
        <v>102</v>
      </c>
      <c r="G550">
        <v>153</v>
      </c>
      <c r="H550">
        <v>0</v>
      </c>
      <c r="I5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40</v>
      </c>
      <c r="K550" s="5" cm="1">
        <f t="array" ref="K550">IFERROR(AVERAGE(IF((OutputTable[GroupByKey]=OutputTable[[#This Row],[GroupByKey]]),(OutputTable[GroupByKey]=OutputTable[[#This Row],[GroupByKey]])*OutputTable[RecordedValue])),0)</f>
        <v>179.07499999999999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37.677026598888226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550" s="5" cm="1">
        <f t="array" ref="O550">MIN(IF((OutputTable[GroupByKey]=OutputTable[[#This Row],[GroupByKey]]),(OutputTable[GroupByKey]=OutputTable[[#This Row],[GroupByKey]])*OutputTable[RecordedValue]))</f>
        <v>96</v>
      </c>
      <c r="P550" s="5" cm="1">
        <f t="array" ref="P550">MAX(IF((OutputTable[GroupByKey]=OutputTable[[#This Row],[GroupByKey]]),(OutputTable[GroupByKey]=OutputTable[[#This Row],[GroupByKey]])*OutputTable[RecordedValue]))</f>
        <v>256</v>
      </c>
    </row>
    <row r="551" spans="1:16" x14ac:dyDescent="0.35">
      <c r="A551" t="s">
        <v>68</v>
      </c>
      <c r="B551" t="s">
        <v>70</v>
      </c>
      <c r="C551">
        <v>22</v>
      </c>
      <c r="D551" t="s">
        <v>144</v>
      </c>
      <c r="E551" t="s">
        <v>122</v>
      </c>
      <c r="F551" t="s">
        <v>102</v>
      </c>
      <c r="G551">
        <v>6.3153636396397095E-2</v>
      </c>
      <c r="H551">
        <v>0</v>
      </c>
      <c r="I5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40</v>
      </c>
      <c r="K551" s="5" cm="1">
        <f t="array" ref="K551">IFERROR(AVERAGE(IF((OutputTable[GroupByKey]=OutputTable[[#This Row],[GroupByKey]]),(OutputTable[GroupByKey]=OutputTable[[#This Row],[GroupByKey]])*OutputTable[RecordedValue])),0)</f>
        <v>7.6842915815432761E-2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1.6318267374116645E-2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551" s="5" cm="1">
        <f t="array" ref="O551">MIN(IF((OutputTable[GroupByKey]=OutputTable[[#This Row],[GroupByKey]]),(OutputTable[GroupByKey]=OutputTable[[#This Row],[GroupByKey]])*OutputTable[RecordedValue]))</f>
        <v>4.1598739885881399E-2</v>
      </c>
      <c r="P551" s="5" cm="1">
        <f t="array" ref="P551">MAX(IF((OutputTable[GroupByKey]=OutputTable[[#This Row],[GroupByKey]]),(OutputTable[GroupByKey]=OutputTable[[#This Row],[GroupByKey]])*OutputTable[RecordedValue]))</f>
        <v>0.109326341521763</v>
      </c>
    </row>
    <row r="552" spans="1:16" x14ac:dyDescent="0.35">
      <c r="A552" t="s">
        <v>68</v>
      </c>
      <c r="B552" t="s">
        <v>70</v>
      </c>
      <c r="C552">
        <v>23</v>
      </c>
      <c r="D552" t="s">
        <v>115</v>
      </c>
      <c r="E552" t="s">
        <v>116</v>
      </c>
      <c r="F552" t="s">
        <v>81</v>
      </c>
      <c r="G552">
        <v>278</v>
      </c>
      <c r="H552">
        <v>0</v>
      </c>
      <c r="I552" s="5" t="str">
        <f>OutputTable[[#This Row],[ProjectName]]&amp;OutputTable[[#This Row],[Name]]&amp;OutputTable[[#This Row],[Type]]&amp;OutputTable[[#This Row],[Source]]</f>
        <v>Drone ProjectDrone.NumberInNumber InEntity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40</v>
      </c>
      <c r="K552" s="5" cm="1">
        <f t="array" ref="K552">IFERROR(AVERAGE(IF((OutputTable[GroupByKey]=OutputTable[[#This Row],[GroupByKey]]),(OutputTable[GroupByKey]=OutputTable[[#This Row],[GroupByKey]])*OutputTable[RecordedValue])),0)</f>
        <v>279.7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60.175043809173047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552" s="5" cm="1">
        <f t="array" ref="O552">MIN(IF((OutputTable[GroupByKey]=OutputTable[[#This Row],[GroupByKey]]),(OutputTable[GroupByKey]=OutputTable[[#This Row],[GroupByKey]])*OutputTable[RecordedValue]))</f>
        <v>124</v>
      </c>
      <c r="P552" s="5" cm="1">
        <f t="array" ref="P552">MAX(IF((OutputTable[GroupByKey]=OutputTable[[#This Row],[GroupByKey]]),(OutputTable[GroupByKey]=OutputTable[[#This Row],[GroupByKey]])*OutputTable[RecordedValue]))</f>
        <v>422</v>
      </c>
    </row>
    <row r="553" spans="1:16" x14ac:dyDescent="0.35">
      <c r="A553" t="s">
        <v>68</v>
      </c>
      <c r="B553" t="s">
        <v>70</v>
      </c>
      <c r="C553">
        <v>23</v>
      </c>
      <c r="D553" t="s">
        <v>117</v>
      </c>
      <c r="E553" t="s">
        <v>118</v>
      </c>
      <c r="F553" t="s">
        <v>81</v>
      </c>
      <c r="G553">
        <v>267</v>
      </c>
      <c r="H553">
        <v>0</v>
      </c>
      <c r="I553" s="5" t="str">
        <f>OutputTable[[#This Row],[ProjectName]]&amp;OutputTable[[#This Row],[Name]]&amp;OutputTable[[#This Row],[Type]]&amp;OutputTable[[#This Row],[Source]]</f>
        <v>Drone ProjectDrone.NumberOutNumber OutEntity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40</v>
      </c>
      <c r="K553" s="5" cm="1">
        <f t="array" ref="K553">IFERROR(AVERAGE(IF((OutputTable[GroupByKey]=OutputTable[[#This Row],[GroupByKey]]),(OutputTable[GroupByKey]=OutputTable[[#This Row],[GroupByKey]])*OutputTable[RecordedValue])),0)</f>
        <v>250.25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35.973458877202006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553" s="5" cm="1">
        <f t="array" ref="O553">MIN(IF((OutputTable[GroupByKey]=OutputTable[[#This Row],[GroupByKey]]),(OutputTable[GroupByKey]=OutputTable[[#This Row],[GroupByKey]])*OutputTable[RecordedValue]))</f>
        <v>150</v>
      </c>
      <c r="P553" s="5" cm="1">
        <f t="array" ref="P553">MAX(IF((OutputTable[GroupByKey]=OutputTable[[#This Row],[GroupByKey]]),(OutputTable[GroupByKey]=OutputTable[[#This Row],[GroupByKey]])*OutputTable[RecordedValue]))</f>
        <v>295</v>
      </c>
    </row>
    <row r="554" spans="1:16" x14ac:dyDescent="0.35">
      <c r="A554" t="s">
        <v>68</v>
      </c>
      <c r="B554" t="s">
        <v>70</v>
      </c>
      <c r="C554">
        <v>23</v>
      </c>
      <c r="D554" t="s">
        <v>119</v>
      </c>
      <c r="E554" t="s">
        <v>120</v>
      </c>
      <c r="F554" t="s">
        <v>102</v>
      </c>
      <c r="G554">
        <v>236</v>
      </c>
      <c r="H554">
        <v>0</v>
      </c>
      <c r="I5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40</v>
      </c>
      <c r="K554" s="5" cm="1">
        <f t="array" ref="K554">IFERROR(AVERAGE(IF((OutputTable[GroupByKey]=OutputTable[[#This Row],[GroupByKey]]),(OutputTable[GroupByKey]=OutputTable[[#This Row],[GroupByKey]])*OutputTable[RecordedValue])),0)</f>
        <v>209.95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32.757813708707069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554" s="5" cm="1">
        <f t="array" ref="O554">MIN(IF((OutputTable[GroupByKey]=OutputTable[[#This Row],[GroupByKey]]),(OutputTable[GroupByKey]=OutputTable[[#This Row],[GroupByKey]])*OutputTable[RecordedValue]))</f>
        <v>123</v>
      </c>
      <c r="P554" s="5" cm="1">
        <f t="array" ref="P554">MAX(IF((OutputTable[GroupByKey]=OutputTable[[#This Row],[GroupByKey]]),(OutputTable[GroupByKey]=OutputTable[[#This Row],[GroupByKey]])*OutputTable[RecordedValue]))</f>
        <v>264</v>
      </c>
    </row>
    <row r="555" spans="1:16" x14ac:dyDescent="0.35">
      <c r="A555" t="s">
        <v>68</v>
      </c>
      <c r="B555" t="s">
        <v>70</v>
      </c>
      <c r="C555">
        <v>23</v>
      </c>
      <c r="D555" t="s">
        <v>121</v>
      </c>
      <c r="E555" t="s">
        <v>122</v>
      </c>
      <c r="F555" t="s">
        <v>102</v>
      </c>
      <c r="G555">
        <v>0.94947242878204396</v>
      </c>
      <c r="H555">
        <v>0</v>
      </c>
      <c r="I5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40</v>
      </c>
      <c r="K555" s="5" cm="1">
        <f t="array" ref="K555">IFERROR(AVERAGE(IF((OutputTable[GroupByKey]=OutputTable[[#This Row],[GroupByKey]]),(OutputTable[GroupByKey]=OutputTable[[#This Row],[GroupByKey]])*OutputTable[RecordedValue])),0)</f>
        <v>0.83772529254372086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0.13090241215221513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555" s="5" cm="1">
        <f t="array" ref="O555">MIN(IF((OutputTable[GroupByKey]=OutputTable[[#This Row],[GroupByKey]]),(OutputTable[GroupByKey]=OutputTable[[#This Row],[GroupByKey]])*OutputTable[RecordedValue]))</f>
        <v>0.460239554527484</v>
      </c>
      <c r="P555" s="5" cm="1">
        <f t="array" ref="P555">MAX(IF((OutputTable[GroupByKey]=OutputTable[[#This Row],[GroupByKey]]),(OutputTable[GroupByKey]=OutputTable[[#This Row],[GroupByKey]])*OutputTable[RecordedValue]))</f>
        <v>1</v>
      </c>
    </row>
    <row r="556" spans="1:16" x14ac:dyDescent="0.35">
      <c r="A556" t="s">
        <v>68</v>
      </c>
      <c r="B556" t="s">
        <v>70</v>
      </c>
      <c r="C556">
        <v>23</v>
      </c>
      <c r="D556" t="s">
        <v>123</v>
      </c>
      <c r="E556" t="s">
        <v>120</v>
      </c>
      <c r="F556" t="s">
        <v>102</v>
      </c>
      <c r="G556">
        <v>145</v>
      </c>
      <c r="H556">
        <v>0</v>
      </c>
      <c r="I5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40</v>
      </c>
      <c r="K556" s="5" cm="1">
        <f t="array" ref="K556">IFERROR(AVERAGE(IF((OutputTable[GroupByKey]=OutputTable[[#This Row],[GroupByKey]]),(OutputTable[GroupByKey]=OutputTable[[#This Row],[GroupByKey]])*OutputTable[RecordedValue])),0)</f>
        <v>138.82499999999999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19.237899960021505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556" s="5" cm="1">
        <f t="array" ref="O556">MIN(IF((OutputTable[GroupByKey]=OutputTable[[#This Row],[GroupByKey]]),(OutputTable[GroupByKey]=OutputTable[[#This Row],[GroupByKey]])*OutputTable[RecordedValue]))</f>
        <v>83</v>
      </c>
      <c r="P556" s="5" cm="1">
        <f t="array" ref="P556">MAX(IF((OutputTable[GroupByKey]=OutputTable[[#This Row],[GroupByKey]]),(OutputTable[GroupByKey]=OutputTable[[#This Row],[GroupByKey]])*OutputTable[RecordedValue]))</f>
        <v>161</v>
      </c>
    </row>
    <row r="557" spans="1:16" x14ac:dyDescent="0.35">
      <c r="A557" t="s">
        <v>68</v>
      </c>
      <c r="B557" t="s">
        <v>70</v>
      </c>
      <c r="C557">
        <v>23</v>
      </c>
      <c r="D557" t="s">
        <v>124</v>
      </c>
      <c r="E557" t="s">
        <v>122</v>
      </c>
      <c r="F557" t="s">
        <v>102</v>
      </c>
      <c r="G557">
        <v>0.89810993908318204</v>
      </c>
      <c r="H557">
        <v>0</v>
      </c>
      <c r="I5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40</v>
      </c>
      <c r="K557" s="5" cm="1">
        <f t="array" ref="K557">IFERROR(AVERAGE(IF((OutputTable[GroupByKey]=OutputTable[[#This Row],[GroupByKey]]),(OutputTable[GroupByKey]=OutputTable[[#This Row],[GroupByKey]])*OutputTable[RecordedValue])),0)</f>
        <v>0.85638733125801425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0.11893184571914565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557" s="5" cm="1">
        <f t="array" ref="O557">MIN(IF((OutputTable[GroupByKey]=OutputTable[[#This Row],[GroupByKey]]),(OutputTable[GroupByKey]=OutputTable[[#This Row],[GroupByKey]])*OutputTable[RecordedValue]))</f>
        <v>0.51093143286290499</v>
      </c>
      <c r="P557" s="5" cm="1">
        <f t="array" ref="P557">MAX(IF((OutputTable[GroupByKey]=OutputTable[[#This Row],[GroupByKey]]),(OutputTable[GroupByKey]=OutputTable[[#This Row],[GroupByKey]])*OutputTable[RecordedValue]))</f>
        <v>0.99324124232539002</v>
      </c>
    </row>
    <row r="558" spans="1:16" x14ac:dyDescent="0.35">
      <c r="A558" t="s">
        <v>68</v>
      </c>
      <c r="B558" t="s">
        <v>70</v>
      </c>
      <c r="C558">
        <v>23</v>
      </c>
      <c r="D558" t="s">
        <v>125</v>
      </c>
      <c r="E558" t="s">
        <v>120</v>
      </c>
      <c r="F558" t="s">
        <v>102</v>
      </c>
      <c r="G558">
        <v>8</v>
      </c>
      <c r="H558">
        <v>0</v>
      </c>
      <c r="I5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40</v>
      </c>
      <c r="K558" s="5" cm="1">
        <f t="array" ref="K558">IFERROR(AVERAGE(IF((OutputTable[GroupByKey]=OutputTable[[#This Row],[GroupByKey]]),(OutputTable[GroupByKey]=OutputTable[[#This Row],[GroupByKey]])*OutputTable[RecordedValue])),0)</f>
        <v>8.1999999999999993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1.8563819235690291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558" s="5" cm="1">
        <f t="array" ref="O558">MIN(IF((OutputTable[GroupByKey]=OutputTable[[#This Row],[GroupByKey]]),(OutputTable[GroupByKey]=OutputTable[[#This Row],[GroupByKey]])*OutputTable[RecordedValue]))</f>
        <v>4</v>
      </c>
      <c r="P558" s="5" cm="1">
        <f t="array" ref="P558">MAX(IF((OutputTable[GroupByKey]=OutputTable[[#This Row],[GroupByKey]]),(OutputTable[GroupByKey]=OutputTable[[#This Row],[GroupByKey]])*OutputTable[RecordedValue]))</f>
        <v>12</v>
      </c>
    </row>
    <row r="559" spans="1:16" x14ac:dyDescent="0.35">
      <c r="A559" t="s">
        <v>68</v>
      </c>
      <c r="B559" t="s">
        <v>70</v>
      </c>
      <c r="C559">
        <v>23</v>
      </c>
      <c r="D559" t="s">
        <v>126</v>
      </c>
      <c r="E559" t="s">
        <v>122</v>
      </c>
      <c r="F559" t="s">
        <v>102</v>
      </c>
      <c r="G559">
        <v>3.1400920817124402E-2</v>
      </c>
      <c r="H559">
        <v>0</v>
      </c>
      <c r="I5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40</v>
      </c>
      <c r="K559" s="5" cm="1">
        <f t="array" ref="K559">IFERROR(AVERAGE(IF((OutputTable[GroupByKey]=OutputTable[[#This Row],[GroupByKey]]),(OutputTable[GroupByKey]=OutputTable[[#This Row],[GroupByKey]])*OutputTable[RecordedValue])),0)</f>
        <v>2.9190391824590895E-2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6.7784511723503766E-3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559" s="5" cm="1">
        <f t="array" ref="O559">MIN(IF((OutputTable[GroupByKey]=OutputTable[[#This Row],[GroupByKey]]),(OutputTable[GroupByKey]=OutputTable[[#This Row],[GroupByKey]])*OutputTable[RecordedValue]))</f>
        <v>1.4048189417398899E-2</v>
      </c>
      <c r="P559" s="5" cm="1">
        <f t="array" ref="P559">MAX(IF((OutputTable[GroupByKey]=OutputTable[[#This Row],[GroupByKey]]),(OutputTable[GroupByKey]=OutputTable[[#This Row],[GroupByKey]])*OutputTable[RecordedValue]))</f>
        <v>4.5875370133509598E-2</v>
      </c>
    </row>
    <row r="560" spans="1:16" x14ac:dyDescent="0.35">
      <c r="A560" t="s">
        <v>68</v>
      </c>
      <c r="B560" t="s">
        <v>70</v>
      </c>
      <c r="C560">
        <v>23</v>
      </c>
      <c r="D560" t="s">
        <v>127</v>
      </c>
      <c r="E560" t="s">
        <v>120</v>
      </c>
      <c r="F560" t="s">
        <v>102</v>
      </c>
      <c r="G560">
        <v>40</v>
      </c>
      <c r="H560">
        <v>0</v>
      </c>
      <c r="I5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40</v>
      </c>
      <c r="K560" s="5" cm="1">
        <f t="array" ref="K560">IFERROR(AVERAGE(IF((OutputTable[GroupByKey]=OutputTable[[#This Row],[GroupByKey]]),(OutputTable[GroupByKey]=OutputTable[[#This Row],[GroupByKey]])*OutputTable[RecordedValue])),0)</f>
        <v>40.625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9.0940597687129312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560" s="5" cm="1">
        <f t="array" ref="O560">MIN(IF((OutputTable[GroupByKey]=OutputTable[[#This Row],[GroupByKey]]),(OutputTable[GroupByKey]=OutputTable[[#This Row],[GroupByKey]])*OutputTable[RecordedValue]))</f>
        <v>20</v>
      </c>
      <c r="P560" s="5" cm="1">
        <f t="array" ref="P560">MAX(IF((OutputTable[GroupByKey]=OutputTable[[#This Row],[GroupByKey]]),(OutputTable[GroupByKey]=OutputTable[[#This Row],[GroupByKey]])*OutputTable[RecordedValue]))</f>
        <v>60</v>
      </c>
    </row>
    <row r="561" spans="1:16" x14ac:dyDescent="0.35">
      <c r="A561" t="s">
        <v>68</v>
      </c>
      <c r="B561" t="s">
        <v>70</v>
      </c>
      <c r="C561">
        <v>23</v>
      </c>
      <c r="D561" t="s">
        <v>128</v>
      </c>
      <c r="E561" t="s">
        <v>122</v>
      </c>
      <c r="F561" t="s">
        <v>102</v>
      </c>
      <c r="G561">
        <v>0.110368304586536</v>
      </c>
      <c r="H561">
        <v>0</v>
      </c>
      <c r="I5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40</v>
      </c>
      <c r="K561" s="5" cm="1">
        <f t="array" ref="K561">IFERROR(AVERAGE(IF((OutputTable[GroupByKey]=OutputTable[[#This Row],[GroupByKey]]),(OutputTable[GroupByKey]=OutputTable[[#This Row],[GroupByKey]])*OutputTable[RecordedValue])),0)</f>
        <v>0.12883579602073331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3.923026202957465E-2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561" s="5" cm="1">
        <f t="array" ref="O561">MIN(IF((OutputTable[GroupByKey]=OutputTable[[#This Row],[GroupByKey]]),(OutputTable[GroupByKey]=OutputTable[[#This Row],[GroupByKey]])*OutputTable[RecordedValue]))</f>
        <v>5.37537032568541E-2</v>
      </c>
      <c r="P561" s="5" cm="1">
        <f t="array" ref="P561">MAX(IF((OutputTable[GroupByKey]=OutputTable[[#This Row],[GroupByKey]]),(OutputTable[GroupByKey]=OutputTable[[#This Row],[GroupByKey]])*OutputTable[RecordedValue]))</f>
        <v>0.25294900578934798</v>
      </c>
    </row>
    <row r="562" spans="1:16" x14ac:dyDescent="0.35">
      <c r="A562" t="s">
        <v>68</v>
      </c>
      <c r="B562" t="s">
        <v>70</v>
      </c>
      <c r="C562">
        <v>23</v>
      </c>
      <c r="D562" t="s">
        <v>129</v>
      </c>
      <c r="E562" t="s">
        <v>118</v>
      </c>
      <c r="F562" t="s">
        <v>130</v>
      </c>
      <c r="G562">
        <v>263</v>
      </c>
      <c r="H562">
        <v>0</v>
      </c>
      <c r="I562" s="5" t="str">
        <f>OutputTable[[#This Row],[ProjectName]]&amp;OutputTable[[#This Row],[Name]]&amp;OutputTable[[#This Row],[Type]]&amp;OutputTable[[#This Row],[Source]]</f>
        <v>Drone ProjectSystem.NumberOutNumber OutSystem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40</v>
      </c>
      <c r="K562" s="5" cm="1">
        <f t="array" ref="K562">IFERROR(AVERAGE(IF((OutputTable[GroupByKey]=OutputTable[[#This Row],[GroupByKey]]),(OutputTable[GroupByKey]=OutputTable[[#This Row],[GroupByKey]])*OutputTable[RecordedValue])),0)</f>
        <v>246.15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35.193640159726442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562" s="5" cm="1">
        <f t="array" ref="O562">MIN(IF((OutputTable[GroupByKey]=OutputTable[[#This Row],[GroupByKey]]),(OutputTable[GroupByKey]=OutputTable[[#This Row],[GroupByKey]])*OutputTable[RecordedValue]))</f>
        <v>148</v>
      </c>
      <c r="P562" s="5" cm="1">
        <f t="array" ref="P562">MAX(IF((OutputTable[GroupByKey]=OutputTable[[#This Row],[GroupByKey]]),(OutputTable[GroupByKey]=OutputTable[[#This Row],[GroupByKey]])*OutputTable[RecordedValue]))</f>
        <v>289</v>
      </c>
    </row>
    <row r="563" spans="1:16" x14ac:dyDescent="0.35">
      <c r="A563" t="s">
        <v>68</v>
      </c>
      <c r="B563" t="s">
        <v>70</v>
      </c>
      <c r="C563">
        <v>23</v>
      </c>
      <c r="D563" t="s">
        <v>131</v>
      </c>
      <c r="E563" t="s">
        <v>120</v>
      </c>
      <c r="F563" t="s">
        <v>102</v>
      </c>
      <c r="G563">
        <v>0</v>
      </c>
      <c r="H563">
        <v>0</v>
      </c>
      <c r="I5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40</v>
      </c>
      <c r="K563" s="5" cm="1">
        <f t="array" ref="K563">IFERROR(AVERAGE(IF((OutputTable[GroupByKey]=OutputTable[[#This Row],[GroupByKey]]),(OutputTable[GroupByKey]=OutputTable[[#This Row],[GroupByKey]])*OutputTable[RecordedValue])),0)</f>
        <v>0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0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s="5" cm="1">
        <f t="array" ref="O563">MIN(IF((OutputTable[GroupByKey]=OutputTable[[#This Row],[GroupByKey]]),(OutputTable[GroupByKey]=OutputTable[[#This Row],[GroupByKey]])*OutputTable[RecordedValue]))</f>
        <v>0</v>
      </c>
      <c r="P563" s="5" cm="1">
        <f t="array" ref="P563">MAX(IF((OutputTable[GroupByKey]=OutputTable[[#This Row],[GroupByKey]]),(OutputTable[GroupByKey]=OutputTable[[#This Row],[GroupByKey]])*OutputTable[RecordedValue]))</f>
        <v>0</v>
      </c>
    </row>
    <row r="564" spans="1:16" x14ac:dyDescent="0.35">
      <c r="A564" t="s">
        <v>68</v>
      </c>
      <c r="B564" t="s">
        <v>70</v>
      </c>
      <c r="C564">
        <v>23</v>
      </c>
      <c r="D564" t="s">
        <v>132</v>
      </c>
      <c r="E564" t="s">
        <v>122</v>
      </c>
      <c r="F564" t="s">
        <v>102</v>
      </c>
      <c r="G564">
        <v>0</v>
      </c>
      <c r="H564">
        <v>0</v>
      </c>
      <c r="I5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40</v>
      </c>
      <c r="K564" s="5" cm="1">
        <f t="array" ref="K564">IFERROR(AVERAGE(IF((OutputTable[GroupByKey]=OutputTable[[#This Row],[GroupByKey]]),(OutputTable[GroupByKey]=OutputTable[[#This Row],[GroupByKey]])*OutputTable[RecordedValue])),0)</f>
        <v>0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0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4" s="5" cm="1">
        <f t="array" ref="O564">MIN(IF((OutputTable[GroupByKey]=OutputTable[[#This Row],[GroupByKey]]),(OutputTable[GroupByKey]=OutputTable[[#This Row],[GroupByKey]])*OutputTable[RecordedValue]))</f>
        <v>0</v>
      </c>
      <c r="P564" s="5" cm="1">
        <f t="array" ref="P564">MAX(IF((OutputTable[GroupByKey]=OutputTable[[#This Row],[GroupByKey]]),(OutputTable[GroupByKey]=OutputTable[[#This Row],[GroupByKey]])*OutputTable[RecordedValue]))</f>
        <v>0</v>
      </c>
    </row>
    <row r="565" spans="1:16" x14ac:dyDescent="0.35">
      <c r="A565" t="s">
        <v>68</v>
      </c>
      <c r="B565" t="s">
        <v>70</v>
      </c>
      <c r="C565">
        <v>23</v>
      </c>
      <c r="D565" t="s">
        <v>133</v>
      </c>
      <c r="E565" t="s">
        <v>120</v>
      </c>
      <c r="F565" t="s">
        <v>102</v>
      </c>
      <c r="G565">
        <v>0</v>
      </c>
      <c r="H565">
        <v>0</v>
      </c>
      <c r="I5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40</v>
      </c>
      <c r="K565" s="5" cm="1">
        <f t="array" ref="K565">IFERROR(AVERAGE(IF((OutputTable[GroupByKey]=OutputTable[[#This Row],[GroupByKey]]),(OutputTable[GroupByKey]=OutputTable[[#This Row],[GroupByKey]])*OutputTable[RecordedValue])),0)</f>
        <v>0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0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5" s="5" cm="1">
        <f t="array" ref="O565">MIN(IF((OutputTable[GroupByKey]=OutputTable[[#This Row],[GroupByKey]]),(OutputTable[GroupByKey]=OutputTable[[#This Row],[GroupByKey]])*OutputTable[RecordedValue]))</f>
        <v>0</v>
      </c>
      <c r="P565" s="5" cm="1">
        <f t="array" ref="P565">MAX(IF((OutputTable[GroupByKey]=OutputTable[[#This Row],[GroupByKey]]),(OutputTable[GroupByKey]=OutputTable[[#This Row],[GroupByKey]])*OutputTable[RecordedValue]))</f>
        <v>0</v>
      </c>
    </row>
    <row r="566" spans="1:16" x14ac:dyDescent="0.35">
      <c r="A566" t="s">
        <v>68</v>
      </c>
      <c r="B566" t="s">
        <v>70</v>
      </c>
      <c r="C566">
        <v>23</v>
      </c>
      <c r="D566" t="s">
        <v>134</v>
      </c>
      <c r="E566" t="s">
        <v>122</v>
      </c>
      <c r="F566" t="s">
        <v>102</v>
      </c>
      <c r="G566">
        <v>0</v>
      </c>
      <c r="H566">
        <v>0</v>
      </c>
      <c r="I5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40</v>
      </c>
      <c r="K566" s="5" cm="1">
        <f t="array" ref="K566">IFERROR(AVERAGE(IF((OutputTable[GroupByKey]=OutputTable[[#This Row],[GroupByKey]]),(OutputTable[GroupByKey]=OutputTable[[#This Row],[GroupByKey]])*OutputTable[RecordedValue])),0)</f>
        <v>0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0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6" s="5" cm="1">
        <f t="array" ref="O566">MIN(IF((OutputTable[GroupByKey]=OutputTable[[#This Row],[GroupByKey]]),(OutputTable[GroupByKey]=OutputTable[[#This Row],[GroupByKey]])*OutputTable[RecordedValue]))</f>
        <v>0</v>
      </c>
      <c r="P566" s="5" cm="1">
        <f t="array" ref="P566">MAX(IF((OutputTable[GroupByKey]=OutputTable[[#This Row],[GroupByKey]]),(OutputTable[GroupByKey]=OutputTable[[#This Row],[GroupByKey]])*OutputTable[RecordedValue]))</f>
        <v>0</v>
      </c>
    </row>
    <row r="567" spans="1:16" x14ac:dyDescent="0.35">
      <c r="A567" t="s">
        <v>68</v>
      </c>
      <c r="B567" t="s">
        <v>70</v>
      </c>
      <c r="C567">
        <v>23</v>
      </c>
      <c r="D567" t="s">
        <v>135</v>
      </c>
      <c r="E567" t="s">
        <v>120</v>
      </c>
      <c r="F567" t="s">
        <v>102</v>
      </c>
      <c r="G567">
        <v>0</v>
      </c>
      <c r="H567">
        <v>0</v>
      </c>
      <c r="I5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40</v>
      </c>
      <c r="K567" s="5" cm="1">
        <f t="array" ref="K567">IFERROR(AVERAGE(IF((OutputTable[GroupByKey]=OutputTable[[#This Row],[GroupByKey]]),(OutputTable[GroupByKey]=OutputTable[[#This Row],[GroupByKey]])*OutputTable[RecordedValue])),0)</f>
        <v>0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0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7" s="5" cm="1">
        <f t="array" ref="O567">MIN(IF((OutputTable[GroupByKey]=OutputTable[[#This Row],[GroupByKey]]),(OutputTable[GroupByKey]=OutputTable[[#This Row],[GroupByKey]])*OutputTable[RecordedValue]))</f>
        <v>0</v>
      </c>
      <c r="P567" s="5" cm="1">
        <f t="array" ref="P567">MAX(IF((OutputTable[GroupByKey]=OutputTable[[#This Row],[GroupByKey]]),(OutputTable[GroupByKey]=OutputTable[[#This Row],[GroupByKey]])*OutputTable[RecordedValue]))</f>
        <v>0</v>
      </c>
    </row>
    <row r="568" spans="1:16" x14ac:dyDescent="0.35">
      <c r="A568" t="s">
        <v>68</v>
      </c>
      <c r="B568" t="s">
        <v>70</v>
      </c>
      <c r="C568">
        <v>23</v>
      </c>
      <c r="D568" t="s">
        <v>136</v>
      </c>
      <c r="E568" t="s">
        <v>122</v>
      </c>
      <c r="F568" t="s">
        <v>102</v>
      </c>
      <c r="G568">
        <v>0</v>
      </c>
      <c r="H568">
        <v>0</v>
      </c>
      <c r="I5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40</v>
      </c>
      <c r="K568" s="5" cm="1">
        <f t="array" ref="K568">IFERROR(AVERAGE(IF((OutputTable[GroupByKey]=OutputTable[[#This Row],[GroupByKey]]),(OutputTable[GroupByKey]=OutputTable[[#This Row],[GroupByKey]])*OutputTable[RecordedValue])),0)</f>
        <v>0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0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8" s="5" cm="1">
        <f t="array" ref="O568">MIN(IF((OutputTable[GroupByKey]=OutputTable[[#This Row],[GroupByKey]]),(OutputTable[GroupByKey]=OutputTable[[#This Row],[GroupByKey]])*OutputTable[RecordedValue]))</f>
        <v>0</v>
      </c>
      <c r="P568" s="5" cm="1">
        <f t="array" ref="P568">MAX(IF((OutputTable[GroupByKey]=OutputTable[[#This Row],[GroupByKey]]),(OutputTable[GroupByKey]=OutputTable[[#This Row],[GroupByKey]])*OutputTable[RecordedValue]))</f>
        <v>0</v>
      </c>
    </row>
    <row r="569" spans="1:16" x14ac:dyDescent="0.35">
      <c r="A569" t="s">
        <v>68</v>
      </c>
      <c r="B569" t="s">
        <v>70</v>
      </c>
      <c r="C569">
        <v>23</v>
      </c>
      <c r="D569" t="s">
        <v>137</v>
      </c>
      <c r="E569" t="s">
        <v>120</v>
      </c>
      <c r="F569" t="s">
        <v>102</v>
      </c>
      <c r="G569">
        <v>0</v>
      </c>
      <c r="H569">
        <v>0</v>
      </c>
      <c r="I5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40</v>
      </c>
      <c r="K569" s="5" cm="1">
        <f t="array" ref="K569">IFERROR(AVERAGE(IF((OutputTable[GroupByKey]=OutputTable[[#This Row],[GroupByKey]]),(OutputTable[GroupByKey]=OutputTable[[#This Row],[GroupByKey]])*OutputTable[RecordedValue])),0)</f>
        <v>0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0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9" s="5" cm="1">
        <f t="array" ref="O569">MIN(IF((OutputTable[GroupByKey]=OutputTable[[#This Row],[GroupByKey]]),(OutputTable[GroupByKey]=OutputTable[[#This Row],[GroupByKey]])*OutputTable[RecordedValue]))</f>
        <v>0</v>
      </c>
      <c r="P569" s="5" cm="1">
        <f t="array" ref="P569">MAX(IF((OutputTable[GroupByKey]=OutputTable[[#This Row],[GroupByKey]]),(OutputTable[GroupByKey]=OutputTable[[#This Row],[GroupByKey]])*OutputTable[RecordedValue]))</f>
        <v>0</v>
      </c>
    </row>
    <row r="570" spans="1:16" x14ac:dyDescent="0.35">
      <c r="A570" t="s">
        <v>68</v>
      </c>
      <c r="B570" t="s">
        <v>70</v>
      </c>
      <c r="C570">
        <v>23</v>
      </c>
      <c r="D570" t="s">
        <v>138</v>
      </c>
      <c r="E570" t="s">
        <v>122</v>
      </c>
      <c r="F570" t="s">
        <v>102</v>
      </c>
      <c r="G570">
        <v>0</v>
      </c>
      <c r="H570">
        <v>0</v>
      </c>
      <c r="I5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40</v>
      </c>
      <c r="K570" s="5" cm="1">
        <f t="array" ref="K570">IFERROR(AVERAGE(IF((OutputTable[GroupByKey]=OutputTable[[#This Row],[GroupByKey]]),(OutputTable[GroupByKey]=OutputTable[[#This Row],[GroupByKey]])*OutputTable[RecordedValue])),0)</f>
        <v>0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0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0" s="5" cm="1">
        <f t="array" ref="O570">MIN(IF((OutputTable[GroupByKey]=OutputTable[[#This Row],[GroupByKey]]),(OutputTable[GroupByKey]=OutputTable[[#This Row],[GroupByKey]])*OutputTable[RecordedValue]))</f>
        <v>0</v>
      </c>
      <c r="P570" s="5" cm="1">
        <f t="array" ref="P570">MAX(IF((OutputTable[GroupByKey]=OutputTable[[#This Row],[GroupByKey]]),(OutputTable[GroupByKey]=OutputTable[[#This Row],[GroupByKey]])*OutputTable[RecordedValue]))</f>
        <v>0</v>
      </c>
    </row>
    <row r="571" spans="1:16" x14ac:dyDescent="0.35">
      <c r="A571" t="s">
        <v>68</v>
      </c>
      <c r="B571" t="s">
        <v>70</v>
      </c>
      <c r="C571">
        <v>23</v>
      </c>
      <c r="D571" t="s">
        <v>139</v>
      </c>
      <c r="E571" t="s">
        <v>120</v>
      </c>
      <c r="F571" t="s">
        <v>102</v>
      </c>
      <c r="G571">
        <v>138</v>
      </c>
      <c r="H571">
        <v>0</v>
      </c>
      <c r="I5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40</v>
      </c>
      <c r="K571" s="5" cm="1">
        <f t="array" ref="K571">IFERROR(AVERAGE(IF((OutputTable[GroupByKey]=OutputTable[[#This Row],[GroupByKey]]),(OutputTable[GroupByKey]=OutputTable[[#This Row],[GroupByKey]])*OutputTable[RecordedValue])),0)</f>
        <v>166.8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42.803786077449971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571" s="5" cm="1">
        <f t="array" ref="O571">MIN(IF((OutputTable[GroupByKey]=OutputTable[[#This Row],[GroupByKey]]),(OutputTable[GroupByKey]=OutputTable[[#This Row],[GroupByKey]])*OutputTable[RecordedValue]))</f>
        <v>58</v>
      </c>
      <c r="P571" s="5" cm="1">
        <f t="array" ref="P571">MAX(IF((OutputTable[GroupByKey]=OutputTable[[#This Row],[GroupByKey]]),(OutputTable[GroupByKey]=OutputTable[[#This Row],[GroupByKey]])*OutputTable[RecordedValue]))</f>
        <v>284</v>
      </c>
    </row>
    <row r="572" spans="1:16" x14ac:dyDescent="0.35">
      <c r="A572" t="s">
        <v>68</v>
      </c>
      <c r="B572" t="s">
        <v>70</v>
      </c>
      <c r="C572">
        <v>23</v>
      </c>
      <c r="D572" t="s">
        <v>140</v>
      </c>
      <c r="E572" t="s">
        <v>122</v>
      </c>
      <c r="F572" t="s">
        <v>102</v>
      </c>
      <c r="G572">
        <v>5.9271958822492102E-2</v>
      </c>
      <c r="H572">
        <v>0</v>
      </c>
      <c r="I5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40</v>
      </c>
      <c r="K572" s="5" cm="1">
        <f t="array" ref="K572">IFERROR(AVERAGE(IF((OutputTable[GroupByKey]=OutputTable[[#This Row],[GroupByKey]]),(OutputTable[GroupByKey]=OutputTable[[#This Row],[GroupByKey]])*OutputTable[RecordedValue])),0)</f>
        <v>7.1466534765718931E-2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1.877615258182818E-2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572" s="5" cm="1">
        <f t="array" ref="O572">MIN(IF((OutputTable[GroupByKey]=OutputTable[[#This Row],[GroupByKey]]),(OutputTable[GroupByKey]=OutputTable[[#This Row],[GroupByKey]])*OutputTable[RecordedValue]))</f>
        <v>2.8772178353729399E-2</v>
      </c>
      <c r="P572" s="5" cm="1">
        <f t="array" ref="P572">MAX(IF((OutputTable[GroupByKey]=OutputTable[[#This Row],[GroupByKey]]),(OutputTable[GroupByKey]=OutputTable[[#This Row],[GroupByKey]])*OutputTable[RecordedValue]))</f>
        <v>0.12414195729513899</v>
      </c>
    </row>
    <row r="573" spans="1:16" x14ac:dyDescent="0.35">
      <c r="A573" t="s">
        <v>68</v>
      </c>
      <c r="B573" t="s">
        <v>70</v>
      </c>
      <c r="C573">
        <v>23</v>
      </c>
      <c r="D573" t="s">
        <v>141</v>
      </c>
      <c r="E573" t="s">
        <v>120</v>
      </c>
      <c r="F573" t="s">
        <v>102</v>
      </c>
      <c r="G573">
        <v>281</v>
      </c>
      <c r="H573">
        <v>0</v>
      </c>
      <c r="I5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40</v>
      </c>
      <c r="K573" s="5" cm="1">
        <f t="array" ref="K573">IFERROR(AVERAGE(IF((OutputTable[GroupByKey]=OutputTable[[#This Row],[GroupByKey]]),(OutputTable[GroupByKey]=OutputTable[[#This Row],[GroupByKey]])*OutputTable[RecordedValue])),0)</f>
        <v>287.89999999999998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61.633241114324115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573" s="5" cm="1">
        <f t="array" ref="O573">MIN(IF((OutputTable[GroupByKey]=OutputTable[[#This Row],[GroupByKey]]),(OutputTable[GroupByKey]=OutputTable[[#This Row],[GroupByKey]])*OutputTable[RecordedValue]))</f>
        <v>136</v>
      </c>
      <c r="P573" s="5" cm="1">
        <f t="array" ref="P573">MAX(IF((OutputTable[GroupByKey]=OutputTable[[#This Row],[GroupByKey]]),(OutputTable[GroupByKey]=OutputTable[[#This Row],[GroupByKey]])*OutputTable[RecordedValue]))</f>
        <v>432</v>
      </c>
    </row>
    <row r="574" spans="1:16" x14ac:dyDescent="0.35">
      <c r="A574" t="s">
        <v>68</v>
      </c>
      <c r="B574" t="s">
        <v>70</v>
      </c>
      <c r="C574">
        <v>23</v>
      </c>
      <c r="D574" t="s">
        <v>142</v>
      </c>
      <c r="E574" t="s">
        <v>122</v>
      </c>
      <c r="F574" t="s">
        <v>102</v>
      </c>
      <c r="G574">
        <v>2.5953968160329601E-2</v>
      </c>
      <c r="H574">
        <v>0</v>
      </c>
      <c r="I5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40</v>
      </c>
      <c r="K574" s="5" cm="1">
        <f t="array" ref="K574">IFERROR(AVERAGE(IF((OutputTable[GroupByKey]=OutputTable[[#This Row],[GroupByKey]]),(OutputTable[GroupByKey]=OutputTable[[#This Row],[GroupByKey]])*OutputTable[RecordedValue])),0)</f>
        <v>2.7893041556859417E-2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5.8163740550683058E-3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574" s="5" cm="1">
        <f t="array" ref="O574">MIN(IF((OutputTable[GroupByKey]=OutputTable[[#This Row],[GroupByKey]]),(OutputTable[GroupByKey]=OutputTable[[#This Row],[GroupByKey]])*OutputTable[RecordedValue]))</f>
        <v>1.44717077644446E-2</v>
      </c>
      <c r="P574" s="5" cm="1">
        <f t="array" ref="P574">MAX(IF((OutputTable[GroupByKey]=OutputTable[[#This Row],[GroupByKey]]),(OutputTable[GroupByKey]=OutputTable[[#This Row],[GroupByKey]])*OutputTable[RecordedValue]))</f>
        <v>3.8945432682821003E-2</v>
      </c>
    </row>
    <row r="575" spans="1:16" x14ac:dyDescent="0.35">
      <c r="A575" t="s">
        <v>68</v>
      </c>
      <c r="B575" t="s">
        <v>70</v>
      </c>
      <c r="C575">
        <v>23</v>
      </c>
      <c r="D575" t="s">
        <v>143</v>
      </c>
      <c r="E575" t="s">
        <v>120</v>
      </c>
      <c r="F575" t="s">
        <v>102</v>
      </c>
      <c r="G575">
        <v>186</v>
      </c>
      <c r="H575">
        <v>0</v>
      </c>
      <c r="I5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40</v>
      </c>
      <c r="K575" s="5" cm="1">
        <f t="array" ref="K575">IFERROR(AVERAGE(IF((OutputTable[GroupByKey]=OutputTable[[#This Row],[GroupByKey]]),(OutputTable[GroupByKey]=OutputTable[[#This Row],[GroupByKey]])*OutputTable[RecordedValue])),0)</f>
        <v>179.07499999999999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37.677026598888226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575" s="5" cm="1">
        <f t="array" ref="O575">MIN(IF((OutputTable[GroupByKey]=OutputTable[[#This Row],[GroupByKey]]),(OutputTable[GroupByKey]=OutputTable[[#This Row],[GroupByKey]])*OutputTable[RecordedValue]))</f>
        <v>96</v>
      </c>
      <c r="P575" s="5" cm="1">
        <f t="array" ref="P575">MAX(IF((OutputTable[GroupByKey]=OutputTable[[#This Row],[GroupByKey]]),(OutputTable[GroupByKey]=OutputTable[[#This Row],[GroupByKey]])*OutputTable[RecordedValue]))</f>
        <v>256</v>
      </c>
    </row>
    <row r="576" spans="1:16" x14ac:dyDescent="0.35">
      <c r="A576" t="s">
        <v>68</v>
      </c>
      <c r="B576" t="s">
        <v>70</v>
      </c>
      <c r="C576">
        <v>23</v>
      </c>
      <c r="D576" t="s">
        <v>144</v>
      </c>
      <c r="E576" t="s">
        <v>122</v>
      </c>
      <c r="F576" t="s">
        <v>102</v>
      </c>
      <c r="G576">
        <v>8.0220689857064806E-2</v>
      </c>
      <c r="H576">
        <v>0</v>
      </c>
      <c r="I5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40</v>
      </c>
      <c r="K576" s="5" cm="1">
        <f t="array" ref="K576">IFERROR(AVERAGE(IF((OutputTable[GroupByKey]=OutputTable[[#This Row],[GroupByKey]]),(OutputTable[GroupByKey]=OutputTable[[#This Row],[GroupByKey]])*OutputTable[RecordedValue])),0)</f>
        <v>7.6842915815432761E-2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1.6318267374116645E-2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576" s="5" cm="1">
        <f t="array" ref="O576">MIN(IF((OutputTable[GroupByKey]=OutputTable[[#This Row],[GroupByKey]]),(OutputTable[GroupByKey]=OutputTable[[#This Row],[GroupByKey]])*OutputTable[RecordedValue]))</f>
        <v>4.1598739885881399E-2</v>
      </c>
      <c r="P576" s="5" cm="1">
        <f t="array" ref="P576">MAX(IF((OutputTable[GroupByKey]=OutputTable[[#This Row],[GroupByKey]]),(OutputTable[GroupByKey]=OutputTable[[#This Row],[GroupByKey]])*OutputTable[RecordedValue]))</f>
        <v>0.109326341521763</v>
      </c>
    </row>
    <row r="577" spans="1:16" x14ac:dyDescent="0.35">
      <c r="A577" t="s">
        <v>68</v>
      </c>
      <c r="B577" t="s">
        <v>70</v>
      </c>
      <c r="C577">
        <v>24</v>
      </c>
      <c r="D577" t="s">
        <v>115</v>
      </c>
      <c r="E577" t="s">
        <v>116</v>
      </c>
      <c r="F577" t="s">
        <v>81</v>
      </c>
      <c r="G577">
        <v>288</v>
      </c>
      <c r="H577">
        <v>0</v>
      </c>
      <c r="I577" s="5" t="str">
        <f>OutputTable[[#This Row],[ProjectName]]&amp;OutputTable[[#This Row],[Name]]&amp;OutputTable[[#This Row],[Type]]&amp;OutputTable[[#This Row],[Source]]</f>
        <v>Drone ProjectDrone.NumberInNumber InEntity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40</v>
      </c>
      <c r="K577" s="5" cm="1">
        <f t="array" ref="K577">IFERROR(AVERAGE(IF((OutputTable[GroupByKey]=OutputTable[[#This Row],[GroupByKey]]),(OutputTable[GroupByKey]=OutputTable[[#This Row],[GroupByKey]])*OutputTable[RecordedValue])),0)</f>
        <v>279.7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60.175043809173047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577" s="5" cm="1">
        <f t="array" ref="O577">MIN(IF((OutputTable[GroupByKey]=OutputTable[[#This Row],[GroupByKey]]),(OutputTable[GroupByKey]=OutputTable[[#This Row],[GroupByKey]])*OutputTable[RecordedValue]))</f>
        <v>124</v>
      </c>
      <c r="P577" s="5" cm="1">
        <f t="array" ref="P577">MAX(IF((OutputTable[GroupByKey]=OutputTable[[#This Row],[GroupByKey]]),(OutputTable[GroupByKey]=OutputTable[[#This Row],[GroupByKey]])*OutputTable[RecordedValue]))</f>
        <v>422</v>
      </c>
    </row>
    <row r="578" spans="1:16" x14ac:dyDescent="0.35">
      <c r="A578" t="s">
        <v>68</v>
      </c>
      <c r="B578" t="s">
        <v>70</v>
      </c>
      <c r="C578">
        <v>24</v>
      </c>
      <c r="D578" t="s">
        <v>117</v>
      </c>
      <c r="E578" t="s">
        <v>118</v>
      </c>
      <c r="F578" t="s">
        <v>81</v>
      </c>
      <c r="G578">
        <v>255</v>
      </c>
      <c r="H578">
        <v>0</v>
      </c>
      <c r="I578" s="5" t="str">
        <f>OutputTable[[#This Row],[ProjectName]]&amp;OutputTable[[#This Row],[Name]]&amp;OutputTable[[#This Row],[Type]]&amp;OutputTable[[#This Row],[Source]]</f>
        <v>Drone ProjectDrone.NumberOutNumber OutEntity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40</v>
      </c>
      <c r="K578" s="5" cm="1">
        <f t="array" ref="K578">IFERROR(AVERAGE(IF((OutputTable[GroupByKey]=OutputTable[[#This Row],[GroupByKey]]),(OutputTable[GroupByKey]=OutputTable[[#This Row],[GroupByKey]])*OutputTable[RecordedValue])),0)</f>
        <v>250.25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35.973458877202006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578" s="5" cm="1">
        <f t="array" ref="O578">MIN(IF((OutputTable[GroupByKey]=OutputTable[[#This Row],[GroupByKey]]),(OutputTable[GroupByKey]=OutputTable[[#This Row],[GroupByKey]])*OutputTable[RecordedValue]))</f>
        <v>150</v>
      </c>
      <c r="P578" s="5" cm="1">
        <f t="array" ref="P578">MAX(IF((OutputTable[GroupByKey]=OutputTable[[#This Row],[GroupByKey]]),(OutputTable[GroupByKey]=OutputTable[[#This Row],[GroupByKey]])*OutputTable[RecordedValue]))</f>
        <v>295</v>
      </c>
    </row>
    <row r="579" spans="1:16" x14ac:dyDescent="0.35">
      <c r="A579" t="s">
        <v>68</v>
      </c>
      <c r="B579" t="s">
        <v>70</v>
      </c>
      <c r="C579">
        <v>24</v>
      </c>
      <c r="D579" t="s">
        <v>119</v>
      </c>
      <c r="E579" t="s">
        <v>120</v>
      </c>
      <c r="F579" t="s">
        <v>102</v>
      </c>
      <c r="G579">
        <v>217</v>
      </c>
      <c r="H579">
        <v>0</v>
      </c>
      <c r="I5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40</v>
      </c>
      <c r="K579" s="5" cm="1">
        <f t="array" ref="K579">IFERROR(AVERAGE(IF((OutputTable[GroupByKey]=OutputTable[[#This Row],[GroupByKey]]),(OutputTable[GroupByKey]=OutputTable[[#This Row],[GroupByKey]])*OutputTable[RecordedValue])),0)</f>
        <v>209.95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32.757813708707069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579" s="5" cm="1">
        <f t="array" ref="O579">MIN(IF((OutputTable[GroupByKey]=OutputTable[[#This Row],[GroupByKey]]),(OutputTable[GroupByKey]=OutputTable[[#This Row],[GroupByKey]])*OutputTable[RecordedValue]))</f>
        <v>123</v>
      </c>
      <c r="P579" s="5" cm="1">
        <f t="array" ref="P579">MAX(IF((OutputTable[GroupByKey]=OutputTable[[#This Row],[GroupByKey]]),(OutputTable[GroupByKey]=OutputTable[[#This Row],[GroupByKey]])*OutputTable[RecordedValue]))</f>
        <v>264</v>
      </c>
    </row>
    <row r="580" spans="1:16" x14ac:dyDescent="0.35">
      <c r="A580" t="s">
        <v>68</v>
      </c>
      <c r="B580" t="s">
        <v>70</v>
      </c>
      <c r="C580">
        <v>24</v>
      </c>
      <c r="D580" t="s">
        <v>121</v>
      </c>
      <c r="E580" t="s">
        <v>122</v>
      </c>
      <c r="F580" t="s">
        <v>102</v>
      </c>
      <c r="G580">
        <v>0.88686247108203098</v>
      </c>
      <c r="H580">
        <v>0</v>
      </c>
      <c r="I5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40</v>
      </c>
      <c r="K580" s="5" cm="1">
        <f t="array" ref="K580">IFERROR(AVERAGE(IF((OutputTable[GroupByKey]=OutputTable[[#This Row],[GroupByKey]]),(OutputTable[GroupByKey]=OutputTable[[#This Row],[GroupByKey]])*OutputTable[RecordedValue])),0)</f>
        <v>0.83772529254372086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0.13090241215221513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580" s="5" cm="1">
        <f t="array" ref="O580">MIN(IF((OutputTable[GroupByKey]=OutputTable[[#This Row],[GroupByKey]]),(OutputTable[GroupByKey]=OutputTable[[#This Row],[GroupByKey]])*OutputTable[RecordedValue]))</f>
        <v>0.460239554527484</v>
      </c>
      <c r="P580" s="5" cm="1">
        <f t="array" ref="P580">MAX(IF((OutputTable[GroupByKey]=OutputTable[[#This Row],[GroupByKey]]),(OutputTable[GroupByKey]=OutputTable[[#This Row],[GroupByKey]])*OutputTable[RecordedValue]))</f>
        <v>1</v>
      </c>
    </row>
    <row r="581" spans="1:16" x14ac:dyDescent="0.35">
      <c r="A581" t="s">
        <v>68</v>
      </c>
      <c r="B581" t="s">
        <v>70</v>
      </c>
      <c r="C581">
        <v>24</v>
      </c>
      <c r="D581" t="s">
        <v>123</v>
      </c>
      <c r="E581" t="s">
        <v>120</v>
      </c>
      <c r="F581" t="s">
        <v>102</v>
      </c>
      <c r="G581">
        <v>136</v>
      </c>
      <c r="H581">
        <v>0</v>
      </c>
      <c r="I5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40</v>
      </c>
      <c r="K581" s="5" cm="1">
        <f t="array" ref="K581">IFERROR(AVERAGE(IF((OutputTable[GroupByKey]=OutputTable[[#This Row],[GroupByKey]]),(OutputTable[GroupByKey]=OutputTable[[#This Row],[GroupByKey]])*OutputTable[RecordedValue])),0)</f>
        <v>138.82499999999999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19.237899960021505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581" s="5" cm="1">
        <f t="array" ref="O581">MIN(IF((OutputTable[GroupByKey]=OutputTable[[#This Row],[GroupByKey]]),(OutputTable[GroupByKey]=OutputTable[[#This Row],[GroupByKey]])*OutputTable[RecordedValue]))</f>
        <v>83</v>
      </c>
      <c r="P581" s="5" cm="1">
        <f t="array" ref="P581">MAX(IF((OutputTable[GroupByKey]=OutputTable[[#This Row],[GroupByKey]]),(OutputTable[GroupByKey]=OutputTable[[#This Row],[GroupByKey]])*OutputTable[RecordedValue]))</f>
        <v>161</v>
      </c>
    </row>
    <row r="582" spans="1:16" x14ac:dyDescent="0.35">
      <c r="A582" t="s">
        <v>68</v>
      </c>
      <c r="B582" t="s">
        <v>70</v>
      </c>
      <c r="C582">
        <v>24</v>
      </c>
      <c r="D582" t="s">
        <v>124</v>
      </c>
      <c r="E582" t="s">
        <v>122</v>
      </c>
      <c r="F582" t="s">
        <v>102</v>
      </c>
      <c r="G582">
        <v>0.83037566791708095</v>
      </c>
      <c r="H582">
        <v>0</v>
      </c>
      <c r="I5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40</v>
      </c>
      <c r="K582" s="5" cm="1">
        <f t="array" ref="K582">IFERROR(AVERAGE(IF((OutputTable[GroupByKey]=OutputTable[[#This Row],[GroupByKey]]),(OutputTable[GroupByKey]=OutputTable[[#This Row],[GroupByKey]])*OutputTable[RecordedValue])),0)</f>
        <v>0.85638733125801425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0.11893184571914565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582" s="5" cm="1">
        <f t="array" ref="O582">MIN(IF((OutputTable[GroupByKey]=OutputTable[[#This Row],[GroupByKey]]),(OutputTable[GroupByKey]=OutputTable[[#This Row],[GroupByKey]])*OutputTable[RecordedValue]))</f>
        <v>0.51093143286290499</v>
      </c>
      <c r="P582" s="5" cm="1">
        <f t="array" ref="P582">MAX(IF((OutputTable[GroupByKey]=OutputTable[[#This Row],[GroupByKey]]),(OutputTable[GroupByKey]=OutputTable[[#This Row],[GroupByKey]])*OutputTable[RecordedValue]))</f>
        <v>0.99324124232539002</v>
      </c>
    </row>
    <row r="583" spans="1:16" x14ac:dyDescent="0.35">
      <c r="A583" t="s">
        <v>68</v>
      </c>
      <c r="B583" t="s">
        <v>70</v>
      </c>
      <c r="C583">
        <v>24</v>
      </c>
      <c r="D583" t="s">
        <v>125</v>
      </c>
      <c r="E583" t="s">
        <v>120</v>
      </c>
      <c r="F583" t="s">
        <v>102</v>
      </c>
      <c r="G583">
        <v>8</v>
      </c>
      <c r="H583">
        <v>0</v>
      </c>
      <c r="I5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40</v>
      </c>
      <c r="K583" s="5" cm="1">
        <f t="array" ref="K583">IFERROR(AVERAGE(IF((OutputTable[GroupByKey]=OutputTable[[#This Row],[GroupByKey]]),(OutputTable[GroupByKey]=OutputTable[[#This Row],[GroupByKey]])*OutputTable[RecordedValue])),0)</f>
        <v>8.1999999999999993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1.8563819235690291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583" s="5" cm="1">
        <f t="array" ref="O583">MIN(IF((OutputTable[GroupByKey]=OutputTable[[#This Row],[GroupByKey]]),(OutputTable[GroupByKey]=OutputTable[[#This Row],[GroupByKey]])*OutputTable[RecordedValue]))</f>
        <v>4</v>
      </c>
      <c r="P583" s="5" cm="1">
        <f t="array" ref="P583">MAX(IF((OutputTable[GroupByKey]=OutputTable[[#This Row],[GroupByKey]]),(OutputTable[GroupByKey]=OutputTable[[#This Row],[GroupByKey]])*OutputTable[RecordedValue]))</f>
        <v>12</v>
      </c>
    </row>
    <row r="584" spans="1:16" x14ac:dyDescent="0.35">
      <c r="A584" t="s">
        <v>68</v>
      </c>
      <c r="B584" t="s">
        <v>70</v>
      </c>
      <c r="C584">
        <v>24</v>
      </c>
      <c r="D584" t="s">
        <v>126</v>
      </c>
      <c r="E584" t="s">
        <v>122</v>
      </c>
      <c r="F584" t="s">
        <v>102</v>
      </c>
      <c r="G584">
        <v>3.05704781720222E-2</v>
      </c>
      <c r="H584">
        <v>0</v>
      </c>
      <c r="I5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40</v>
      </c>
      <c r="K584" s="5" cm="1">
        <f t="array" ref="K584">IFERROR(AVERAGE(IF((OutputTable[GroupByKey]=OutputTable[[#This Row],[GroupByKey]]),(OutputTable[GroupByKey]=OutputTable[[#This Row],[GroupByKey]])*OutputTable[RecordedValue])),0)</f>
        <v>2.9190391824590895E-2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6.7784511723503766E-3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584" s="5" cm="1">
        <f t="array" ref="O584">MIN(IF((OutputTable[GroupByKey]=OutputTable[[#This Row],[GroupByKey]]),(OutputTable[GroupByKey]=OutputTable[[#This Row],[GroupByKey]])*OutputTable[RecordedValue]))</f>
        <v>1.4048189417398899E-2</v>
      </c>
      <c r="P584" s="5" cm="1">
        <f t="array" ref="P584">MAX(IF((OutputTable[GroupByKey]=OutputTable[[#This Row],[GroupByKey]]),(OutputTable[GroupByKey]=OutputTable[[#This Row],[GroupByKey]])*OutputTable[RecordedValue]))</f>
        <v>4.5875370133509598E-2</v>
      </c>
    </row>
    <row r="585" spans="1:16" x14ac:dyDescent="0.35">
      <c r="A585" t="s">
        <v>68</v>
      </c>
      <c r="B585" t="s">
        <v>70</v>
      </c>
      <c r="C585">
        <v>24</v>
      </c>
      <c r="D585" t="s">
        <v>127</v>
      </c>
      <c r="E585" t="s">
        <v>120</v>
      </c>
      <c r="F585" t="s">
        <v>102</v>
      </c>
      <c r="G585">
        <v>40</v>
      </c>
      <c r="H585">
        <v>0</v>
      </c>
      <c r="I5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40</v>
      </c>
      <c r="K585" s="5" cm="1">
        <f t="array" ref="K585">IFERROR(AVERAGE(IF((OutputTable[GroupByKey]=OutputTable[[#This Row],[GroupByKey]]),(OutputTable[GroupByKey]=OutputTable[[#This Row],[GroupByKey]])*OutputTable[RecordedValue])),0)</f>
        <v>40.625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9.0940597687129312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585" s="5" cm="1">
        <f t="array" ref="O585">MIN(IF((OutputTable[GroupByKey]=OutputTable[[#This Row],[GroupByKey]]),(OutputTable[GroupByKey]=OutputTable[[#This Row],[GroupByKey]])*OutputTable[RecordedValue]))</f>
        <v>20</v>
      </c>
      <c r="P585" s="5" cm="1">
        <f t="array" ref="P585">MAX(IF((OutputTable[GroupByKey]=OutputTable[[#This Row],[GroupByKey]]),(OutputTable[GroupByKey]=OutputTable[[#This Row],[GroupByKey]])*OutputTable[RecordedValue]))</f>
        <v>60</v>
      </c>
    </row>
    <row r="586" spans="1:16" x14ac:dyDescent="0.35">
      <c r="A586" t="s">
        <v>68</v>
      </c>
      <c r="B586" t="s">
        <v>70</v>
      </c>
      <c r="C586">
        <v>24</v>
      </c>
      <c r="D586" t="s">
        <v>128</v>
      </c>
      <c r="E586" t="s">
        <v>122</v>
      </c>
      <c r="F586" t="s">
        <v>102</v>
      </c>
      <c r="G586">
        <v>0.11227664224468301</v>
      </c>
      <c r="H586">
        <v>0</v>
      </c>
      <c r="I5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40</v>
      </c>
      <c r="K586" s="5" cm="1">
        <f t="array" ref="K586">IFERROR(AVERAGE(IF((OutputTable[GroupByKey]=OutputTable[[#This Row],[GroupByKey]]),(OutputTable[GroupByKey]=OutputTable[[#This Row],[GroupByKey]])*OutputTable[RecordedValue])),0)</f>
        <v>0.12883579602073331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3.923026202957465E-2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586" s="5" cm="1">
        <f t="array" ref="O586">MIN(IF((OutputTable[GroupByKey]=OutputTable[[#This Row],[GroupByKey]]),(OutputTable[GroupByKey]=OutputTable[[#This Row],[GroupByKey]])*OutputTable[RecordedValue]))</f>
        <v>5.37537032568541E-2</v>
      </c>
      <c r="P586" s="5" cm="1">
        <f t="array" ref="P586">MAX(IF((OutputTable[GroupByKey]=OutputTable[[#This Row],[GroupByKey]]),(OutputTable[GroupByKey]=OutputTable[[#This Row],[GroupByKey]])*OutputTable[RecordedValue]))</f>
        <v>0.25294900578934798</v>
      </c>
    </row>
    <row r="587" spans="1:16" x14ac:dyDescent="0.35">
      <c r="A587" t="s">
        <v>68</v>
      </c>
      <c r="B587" t="s">
        <v>70</v>
      </c>
      <c r="C587">
        <v>24</v>
      </c>
      <c r="D587" t="s">
        <v>129</v>
      </c>
      <c r="E587" t="s">
        <v>118</v>
      </c>
      <c r="F587" t="s">
        <v>130</v>
      </c>
      <c r="G587">
        <v>251</v>
      </c>
      <c r="H587">
        <v>0</v>
      </c>
      <c r="I587" s="5" t="str">
        <f>OutputTable[[#This Row],[ProjectName]]&amp;OutputTable[[#This Row],[Name]]&amp;OutputTable[[#This Row],[Type]]&amp;OutputTable[[#This Row],[Source]]</f>
        <v>Drone ProjectSystem.NumberOutNumber OutSystem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40</v>
      </c>
      <c r="K587" s="5" cm="1">
        <f t="array" ref="K587">IFERROR(AVERAGE(IF((OutputTable[GroupByKey]=OutputTable[[#This Row],[GroupByKey]]),(OutputTable[GroupByKey]=OutputTable[[#This Row],[GroupByKey]])*OutputTable[RecordedValue])),0)</f>
        <v>246.15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35.193640159726442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587" s="5" cm="1">
        <f t="array" ref="O587">MIN(IF((OutputTable[GroupByKey]=OutputTable[[#This Row],[GroupByKey]]),(OutputTable[GroupByKey]=OutputTable[[#This Row],[GroupByKey]])*OutputTable[RecordedValue]))</f>
        <v>148</v>
      </c>
      <c r="P587" s="5" cm="1">
        <f t="array" ref="P587">MAX(IF((OutputTable[GroupByKey]=OutputTable[[#This Row],[GroupByKey]]),(OutputTable[GroupByKey]=OutputTable[[#This Row],[GroupByKey]])*OutputTable[RecordedValue]))</f>
        <v>289</v>
      </c>
    </row>
    <row r="588" spans="1:16" x14ac:dyDescent="0.35">
      <c r="A588" t="s">
        <v>68</v>
      </c>
      <c r="B588" t="s">
        <v>70</v>
      </c>
      <c r="C588">
        <v>24</v>
      </c>
      <c r="D588" t="s">
        <v>131</v>
      </c>
      <c r="E588" t="s">
        <v>120</v>
      </c>
      <c r="F588" t="s">
        <v>102</v>
      </c>
      <c r="G588">
        <v>0</v>
      </c>
      <c r="H588">
        <v>0</v>
      </c>
      <c r="I5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40</v>
      </c>
      <c r="K588" s="5" cm="1">
        <f t="array" ref="K588">IFERROR(AVERAGE(IF((OutputTable[GroupByKey]=OutputTable[[#This Row],[GroupByKey]]),(OutputTable[GroupByKey]=OutputTable[[#This Row],[GroupByKey]])*OutputTable[RecordedValue])),0)</f>
        <v>0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0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8" s="5" cm="1">
        <f t="array" ref="O588">MIN(IF((OutputTable[GroupByKey]=OutputTable[[#This Row],[GroupByKey]]),(OutputTable[GroupByKey]=OutputTable[[#This Row],[GroupByKey]])*OutputTable[RecordedValue]))</f>
        <v>0</v>
      </c>
      <c r="P588" s="5" cm="1">
        <f t="array" ref="P588">MAX(IF((OutputTable[GroupByKey]=OutputTable[[#This Row],[GroupByKey]]),(OutputTable[GroupByKey]=OutputTable[[#This Row],[GroupByKey]])*OutputTable[RecordedValue]))</f>
        <v>0</v>
      </c>
    </row>
    <row r="589" spans="1:16" x14ac:dyDescent="0.35">
      <c r="A589" t="s">
        <v>68</v>
      </c>
      <c r="B589" t="s">
        <v>70</v>
      </c>
      <c r="C589">
        <v>24</v>
      </c>
      <c r="D589" t="s">
        <v>132</v>
      </c>
      <c r="E589" t="s">
        <v>122</v>
      </c>
      <c r="F589" t="s">
        <v>102</v>
      </c>
      <c r="G589">
        <v>0</v>
      </c>
      <c r="H589">
        <v>0</v>
      </c>
      <c r="I5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40</v>
      </c>
      <c r="K589" s="5" cm="1">
        <f t="array" ref="K589">IFERROR(AVERAGE(IF((OutputTable[GroupByKey]=OutputTable[[#This Row],[GroupByKey]]),(OutputTable[GroupByKey]=OutputTable[[#This Row],[GroupByKey]])*OutputTable[RecordedValue])),0)</f>
        <v>0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0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9" s="5" cm="1">
        <f t="array" ref="O589">MIN(IF((OutputTable[GroupByKey]=OutputTable[[#This Row],[GroupByKey]]),(OutputTable[GroupByKey]=OutputTable[[#This Row],[GroupByKey]])*OutputTable[RecordedValue]))</f>
        <v>0</v>
      </c>
      <c r="P589" s="5" cm="1">
        <f t="array" ref="P589">MAX(IF((OutputTable[GroupByKey]=OutputTable[[#This Row],[GroupByKey]]),(OutputTable[GroupByKey]=OutputTable[[#This Row],[GroupByKey]])*OutputTable[RecordedValue]))</f>
        <v>0</v>
      </c>
    </row>
    <row r="590" spans="1:16" x14ac:dyDescent="0.35">
      <c r="A590" t="s">
        <v>68</v>
      </c>
      <c r="B590" t="s">
        <v>70</v>
      </c>
      <c r="C590">
        <v>24</v>
      </c>
      <c r="D590" t="s">
        <v>133</v>
      </c>
      <c r="E590" t="s">
        <v>120</v>
      </c>
      <c r="F590" t="s">
        <v>102</v>
      </c>
      <c r="G590">
        <v>0</v>
      </c>
      <c r="H590">
        <v>0</v>
      </c>
      <c r="I5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40</v>
      </c>
      <c r="K590" s="5" cm="1">
        <f t="array" ref="K590">IFERROR(AVERAGE(IF((OutputTable[GroupByKey]=OutputTable[[#This Row],[GroupByKey]]),(OutputTable[GroupByKey]=OutputTable[[#This Row],[GroupByKey]])*OutputTable[RecordedValue])),0)</f>
        <v>0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0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0" s="5" cm="1">
        <f t="array" ref="O590">MIN(IF((OutputTable[GroupByKey]=OutputTable[[#This Row],[GroupByKey]]),(OutputTable[GroupByKey]=OutputTable[[#This Row],[GroupByKey]])*OutputTable[RecordedValue]))</f>
        <v>0</v>
      </c>
      <c r="P590" s="5" cm="1">
        <f t="array" ref="P590">MAX(IF((OutputTable[GroupByKey]=OutputTable[[#This Row],[GroupByKey]]),(OutputTable[GroupByKey]=OutputTable[[#This Row],[GroupByKey]])*OutputTable[RecordedValue]))</f>
        <v>0</v>
      </c>
    </row>
    <row r="591" spans="1:16" x14ac:dyDescent="0.35">
      <c r="A591" t="s">
        <v>68</v>
      </c>
      <c r="B591" t="s">
        <v>70</v>
      </c>
      <c r="C591">
        <v>24</v>
      </c>
      <c r="D591" t="s">
        <v>134</v>
      </c>
      <c r="E591" t="s">
        <v>122</v>
      </c>
      <c r="F591" t="s">
        <v>102</v>
      </c>
      <c r="G591">
        <v>0</v>
      </c>
      <c r="H591">
        <v>0</v>
      </c>
      <c r="I5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40</v>
      </c>
      <c r="K591" s="5" cm="1">
        <f t="array" ref="K591">IFERROR(AVERAGE(IF((OutputTable[GroupByKey]=OutputTable[[#This Row],[GroupByKey]]),(OutputTable[GroupByKey]=OutputTable[[#This Row],[GroupByKey]])*OutputTable[RecordedValue])),0)</f>
        <v>0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0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1" s="5" cm="1">
        <f t="array" ref="O591">MIN(IF((OutputTable[GroupByKey]=OutputTable[[#This Row],[GroupByKey]]),(OutputTable[GroupByKey]=OutputTable[[#This Row],[GroupByKey]])*OutputTable[RecordedValue]))</f>
        <v>0</v>
      </c>
      <c r="P591" s="5" cm="1">
        <f t="array" ref="P591">MAX(IF((OutputTable[GroupByKey]=OutputTable[[#This Row],[GroupByKey]]),(OutputTable[GroupByKey]=OutputTable[[#This Row],[GroupByKey]])*OutputTable[RecordedValue]))</f>
        <v>0</v>
      </c>
    </row>
    <row r="592" spans="1:16" x14ac:dyDescent="0.35">
      <c r="A592" t="s">
        <v>68</v>
      </c>
      <c r="B592" t="s">
        <v>70</v>
      </c>
      <c r="C592">
        <v>24</v>
      </c>
      <c r="D592" t="s">
        <v>135</v>
      </c>
      <c r="E592" t="s">
        <v>120</v>
      </c>
      <c r="F592" t="s">
        <v>102</v>
      </c>
      <c r="G592">
        <v>0</v>
      </c>
      <c r="H592">
        <v>0</v>
      </c>
      <c r="I5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40</v>
      </c>
      <c r="K592" s="5" cm="1">
        <f t="array" ref="K592">IFERROR(AVERAGE(IF((OutputTable[GroupByKey]=OutputTable[[#This Row],[GroupByKey]]),(OutputTable[GroupByKey]=OutputTable[[#This Row],[GroupByKey]])*OutputTable[RecordedValue])),0)</f>
        <v>0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0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2" s="5" cm="1">
        <f t="array" ref="O592">MIN(IF((OutputTable[GroupByKey]=OutputTable[[#This Row],[GroupByKey]]),(OutputTable[GroupByKey]=OutputTable[[#This Row],[GroupByKey]])*OutputTable[RecordedValue]))</f>
        <v>0</v>
      </c>
      <c r="P592" s="5" cm="1">
        <f t="array" ref="P592">MAX(IF((OutputTable[GroupByKey]=OutputTable[[#This Row],[GroupByKey]]),(OutputTable[GroupByKey]=OutputTable[[#This Row],[GroupByKey]])*OutputTable[RecordedValue]))</f>
        <v>0</v>
      </c>
    </row>
    <row r="593" spans="1:16" x14ac:dyDescent="0.35">
      <c r="A593" t="s">
        <v>68</v>
      </c>
      <c r="B593" t="s">
        <v>70</v>
      </c>
      <c r="C593">
        <v>24</v>
      </c>
      <c r="D593" t="s">
        <v>136</v>
      </c>
      <c r="E593" t="s">
        <v>122</v>
      </c>
      <c r="F593" t="s">
        <v>102</v>
      </c>
      <c r="G593">
        <v>0</v>
      </c>
      <c r="H593">
        <v>0</v>
      </c>
      <c r="I5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40</v>
      </c>
      <c r="K593" s="5" cm="1">
        <f t="array" ref="K593">IFERROR(AVERAGE(IF((OutputTable[GroupByKey]=OutputTable[[#This Row],[GroupByKey]]),(OutputTable[GroupByKey]=OutputTable[[#This Row],[GroupByKey]])*OutputTable[RecordedValue])),0)</f>
        <v>0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0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3" s="5" cm="1">
        <f t="array" ref="O593">MIN(IF((OutputTable[GroupByKey]=OutputTable[[#This Row],[GroupByKey]]),(OutputTable[GroupByKey]=OutputTable[[#This Row],[GroupByKey]])*OutputTable[RecordedValue]))</f>
        <v>0</v>
      </c>
      <c r="P593" s="5" cm="1">
        <f t="array" ref="P593">MAX(IF((OutputTable[GroupByKey]=OutputTable[[#This Row],[GroupByKey]]),(OutputTable[GroupByKey]=OutputTable[[#This Row],[GroupByKey]])*OutputTable[RecordedValue]))</f>
        <v>0</v>
      </c>
    </row>
    <row r="594" spans="1:16" x14ac:dyDescent="0.35">
      <c r="A594" t="s">
        <v>68</v>
      </c>
      <c r="B594" t="s">
        <v>70</v>
      </c>
      <c r="C594">
        <v>24</v>
      </c>
      <c r="D594" t="s">
        <v>137</v>
      </c>
      <c r="E594" t="s">
        <v>120</v>
      </c>
      <c r="F594" t="s">
        <v>102</v>
      </c>
      <c r="G594">
        <v>0</v>
      </c>
      <c r="H594">
        <v>0</v>
      </c>
      <c r="I5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40</v>
      </c>
      <c r="K594" s="5" cm="1">
        <f t="array" ref="K594">IFERROR(AVERAGE(IF((OutputTable[GroupByKey]=OutputTable[[#This Row],[GroupByKey]]),(OutputTable[GroupByKey]=OutputTable[[#This Row],[GroupByKey]])*OutputTable[RecordedValue])),0)</f>
        <v>0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0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4" s="5" cm="1">
        <f t="array" ref="O594">MIN(IF((OutputTable[GroupByKey]=OutputTable[[#This Row],[GroupByKey]]),(OutputTable[GroupByKey]=OutputTable[[#This Row],[GroupByKey]])*OutputTable[RecordedValue]))</f>
        <v>0</v>
      </c>
      <c r="P594" s="5" cm="1">
        <f t="array" ref="P594">MAX(IF((OutputTable[GroupByKey]=OutputTable[[#This Row],[GroupByKey]]),(OutputTable[GroupByKey]=OutputTable[[#This Row],[GroupByKey]])*OutputTable[RecordedValue]))</f>
        <v>0</v>
      </c>
    </row>
    <row r="595" spans="1:16" x14ac:dyDescent="0.35">
      <c r="A595" t="s">
        <v>68</v>
      </c>
      <c r="B595" t="s">
        <v>70</v>
      </c>
      <c r="C595">
        <v>24</v>
      </c>
      <c r="D595" t="s">
        <v>138</v>
      </c>
      <c r="E595" t="s">
        <v>122</v>
      </c>
      <c r="F595" t="s">
        <v>102</v>
      </c>
      <c r="G595">
        <v>0</v>
      </c>
      <c r="H595">
        <v>0</v>
      </c>
      <c r="I5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40</v>
      </c>
      <c r="K595" s="5" cm="1">
        <f t="array" ref="K595">IFERROR(AVERAGE(IF((OutputTable[GroupByKey]=OutputTable[[#This Row],[GroupByKey]]),(OutputTable[GroupByKey]=OutputTable[[#This Row],[GroupByKey]])*OutputTable[RecordedValue])),0)</f>
        <v>0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0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5" s="5" cm="1">
        <f t="array" ref="O595">MIN(IF((OutputTable[GroupByKey]=OutputTable[[#This Row],[GroupByKey]]),(OutputTable[GroupByKey]=OutputTable[[#This Row],[GroupByKey]])*OutputTable[RecordedValue]))</f>
        <v>0</v>
      </c>
      <c r="P595" s="5" cm="1">
        <f t="array" ref="P595">MAX(IF((OutputTable[GroupByKey]=OutputTable[[#This Row],[GroupByKey]]),(OutputTable[GroupByKey]=OutputTable[[#This Row],[GroupByKey]])*OutputTable[RecordedValue]))</f>
        <v>0</v>
      </c>
    </row>
    <row r="596" spans="1:16" x14ac:dyDescent="0.35">
      <c r="A596" t="s">
        <v>68</v>
      </c>
      <c r="B596" t="s">
        <v>70</v>
      </c>
      <c r="C596">
        <v>24</v>
      </c>
      <c r="D596" t="s">
        <v>139</v>
      </c>
      <c r="E596" t="s">
        <v>120</v>
      </c>
      <c r="F596" t="s">
        <v>102</v>
      </c>
      <c r="G596">
        <v>154</v>
      </c>
      <c r="H596">
        <v>0</v>
      </c>
      <c r="I5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40</v>
      </c>
      <c r="K596" s="5" cm="1">
        <f t="array" ref="K596">IFERROR(AVERAGE(IF((OutputTable[GroupByKey]=OutputTable[[#This Row],[GroupByKey]]),(OutputTable[GroupByKey]=OutputTable[[#This Row],[GroupByKey]])*OutputTable[RecordedValue])),0)</f>
        <v>166.8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42.803786077449971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596" s="5" cm="1">
        <f t="array" ref="O596">MIN(IF((OutputTable[GroupByKey]=OutputTable[[#This Row],[GroupByKey]]),(OutputTable[GroupByKey]=OutputTable[[#This Row],[GroupByKey]])*OutputTable[RecordedValue]))</f>
        <v>58</v>
      </c>
      <c r="P596" s="5" cm="1">
        <f t="array" ref="P596">MAX(IF((OutputTable[GroupByKey]=OutputTable[[#This Row],[GroupByKey]]),(OutputTable[GroupByKey]=OutputTable[[#This Row],[GroupByKey]])*OutputTable[RecordedValue]))</f>
        <v>284</v>
      </c>
    </row>
    <row r="597" spans="1:16" x14ac:dyDescent="0.35">
      <c r="A597" t="s">
        <v>68</v>
      </c>
      <c r="B597" t="s">
        <v>70</v>
      </c>
      <c r="C597">
        <v>24</v>
      </c>
      <c r="D597" t="s">
        <v>140</v>
      </c>
      <c r="E597" t="s">
        <v>122</v>
      </c>
      <c r="F597" t="s">
        <v>102</v>
      </c>
      <c r="G597">
        <v>6.2606010906189904E-2</v>
      </c>
      <c r="H597">
        <v>0</v>
      </c>
      <c r="I5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40</v>
      </c>
      <c r="K597" s="5" cm="1">
        <f t="array" ref="K597">IFERROR(AVERAGE(IF((OutputTable[GroupByKey]=OutputTable[[#This Row],[GroupByKey]]),(OutputTable[GroupByKey]=OutputTable[[#This Row],[GroupByKey]])*OutputTable[RecordedValue])),0)</f>
        <v>7.1466534765718931E-2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1.877615258182818E-2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597" s="5" cm="1">
        <f t="array" ref="O597">MIN(IF((OutputTable[GroupByKey]=OutputTable[[#This Row],[GroupByKey]]),(OutputTable[GroupByKey]=OutputTable[[#This Row],[GroupByKey]])*OutputTable[RecordedValue]))</f>
        <v>2.8772178353729399E-2</v>
      </c>
      <c r="P597" s="5" cm="1">
        <f t="array" ref="P597">MAX(IF((OutputTable[GroupByKey]=OutputTable[[#This Row],[GroupByKey]]),(OutputTable[GroupByKey]=OutputTable[[#This Row],[GroupByKey]])*OutputTable[RecordedValue]))</f>
        <v>0.12414195729513899</v>
      </c>
    </row>
    <row r="598" spans="1:16" x14ac:dyDescent="0.35">
      <c r="A598" t="s">
        <v>68</v>
      </c>
      <c r="B598" t="s">
        <v>70</v>
      </c>
      <c r="C598">
        <v>24</v>
      </c>
      <c r="D598" t="s">
        <v>141</v>
      </c>
      <c r="E598" t="s">
        <v>120</v>
      </c>
      <c r="F598" t="s">
        <v>102</v>
      </c>
      <c r="G598">
        <v>295</v>
      </c>
      <c r="H598">
        <v>0</v>
      </c>
      <c r="I5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40</v>
      </c>
      <c r="K598" s="5" cm="1">
        <f t="array" ref="K598">IFERROR(AVERAGE(IF((OutputTable[GroupByKey]=OutputTable[[#This Row],[GroupByKey]]),(OutputTable[GroupByKey]=OutputTable[[#This Row],[GroupByKey]])*OutputTable[RecordedValue])),0)</f>
        <v>287.89999999999998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61.633241114324115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598" s="5" cm="1">
        <f t="array" ref="O598">MIN(IF((OutputTable[GroupByKey]=OutputTable[[#This Row],[GroupByKey]]),(OutputTable[GroupByKey]=OutputTable[[#This Row],[GroupByKey]])*OutputTable[RecordedValue]))</f>
        <v>136</v>
      </c>
      <c r="P598" s="5" cm="1">
        <f t="array" ref="P598">MAX(IF((OutputTable[GroupByKey]=OutputTable[[#This Row],[GroupByKey]]),(OutputTable[GroupByKey]=OutputTable[[#This Row],[GroupByKey]])*OutputTable[RecordedValue]))</f>
        <v>432</v>
      </c>
    </row>
    <row r="599" spans="1:16" x14ac:dyDescent="0.35">
      <c r="A599" t="s">
        <v>68</v>
      </c>
      <c r="B599" t="s">
        <v>70</v>
      </c>
      <c r="C599">
        <v>24</v>
      </c>
      <c r="D599" t="s">
        <v>142</v>
      </c>
      <c r="E599" t="s">
        <v>122</v>
      </c>
      <c r="F599" t="s">
        <v>102</v>
      </c>
      <c r="G599">
        <v>2.8208795982078899E-2</v>
      </c>
      <c r="H599">
        <v>0</v>
      </c>
      <c r="I5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40</v>
      </c>
      <c r="K599" s="5" cm="1">
        <f t="array" ref="K599">IFERROR(AVERAGE(IF((OutputTable[GroupByKey]=OutputTable[[#This Row],[GroupByKey]]),(OutputTable[GroupByKey]=OutputTable[[#This Row],[GroupByKey]])*OutputTable[RecordedValue])),0)</f>
        <v>2.7893041556859417E-2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5.8163740550683058E-3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599" s="5" cm="1">
        <f t="array" ref="O599">MIN(IF((OutputTable[GroupByKey]=OutputTable[[#This Row],[GroupByKey]]),(OutputTable[GroupByKey]=OutputTable[[#This Row],[GroupByKey]])*OutputTable[RecordedValue]))</f>
        <v>1.44717077644446E-2</v>
      </c>
      <c r="P599" s="5" cm="1">
        <f t="array" ref="P599">MAX(IF((OutputTable[GroupByKey]=OutputTable[[#This Row],[GroupByKey]]),(OutputTable[GroupByKey]=OutputTable[[#This Row],[GroupByKey]])*OutputTable[RecordedValue]))</f>
        <v>3.8945432682821003E-2</v>
      </c>
    </row>
    <row r="600" spans="1:16" x14ac:dyDescent="0.35">
      <c r="A600" t="s">
        <v>68</v>
      </c>
      <c r="B600" t="s">
        <v>70</v>
      </c>
      <c r="C600">
        <v>24</v>
      </c>
      <c r="D600" t="s">
        <v>143</v>
      </c>
      <c r="E600" t="s">
        <v>120</v>
      </c>
      <c r="F600" t="s">
        <v>102</v>
      </c>
      <c r="G600">
        <v>191</v>
      </c>
      <c r="H600">
        <v>0</v>
      </c>
      <c r="I6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40</v>
      </c>
      <c r="K600" s="5" cm="1">
        <f t="array" ref="K600">IFERROR(AVERAGE(IF((OutputTable[GroupByKey]=OutputTable[[#This Row],[GroupByKey]]),(OutputTable[GroupByKey]=OutputTable[[#This Row],[GroupByKey]])*OutputTable[RecordedValue])),0)</f>
        <v>179.07499999999999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37.677026598888226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600" s="5" cm="1">
        <f t="array" ref="O600">MIN(IF((OutputTable[GroupByKey]=OutputTable[[#This Row],[GroupByKey]]),(OutputTable[GroupByKey]=OutputTable[[#This Row],[GroupByKey]])*OutputTable[RecordedValue]))</f>
        <v>96</v>
      </c>
      <c r="P600" s="5" cm="1">
        <f t="array" ref="P600">MAX(IF((OutputTable[GroupByKey]=OutputTable[[#This Row],[GroupByKey]]),(OutputTable[GroupByKey]=OutputTable[[#This Row],[GroupByKey]])*OutputTable[RecordedValue]))</f>
        <v>256</v>
      </c>
    </row>
    <row r="601" spans="1:16" x14ac:dyDescent="0.35">
      <c r="A601" t="s">
        <v>68</v>
      </c>
      <c r="B601" t="s">
        <v>70</v>
      </c>
      <c r="C601">
        <v>24</v>
      </c>
      <c r="D601" t="s">
        <v>144</v>
      </c>
      <c r="E601" t="s">
        <v>122</v>
      </c>
      <c r="F601" t="s">
        <v>102</v>
      </c>
      <c r="G601">
        <v>8.2730063218856301E-2</v>
      </c>
      <c r="H601">
        <v>0</v>
      </c>
      <c r="I6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40</v>
      </c>
      <c r="K601" s="5" cm="1">
        <f t="array" ref="K601">IFERROR(AVERAGE(IF((OutputTable[GroupByKey]=OutputTable[[#This Row],[GroupByKey]]),(OutputTable[GroupByKey]=OutputTable[[#This Row],[GroupByKey]])*OutputTable[RecordedValue])),0)</f>
        <v>7.6842915815432761E-2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1.6318267374116645E-2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601" s="5" cm="1">
        <f t="array" ref="O601">MIN(IF((OutputTable[GroupByKey]=OutputTable[[#This Row],[GroupByKey]]),(OutputTable[GroupByKey]=OutputTable[[#This Row],[GroupByKey]])*OutputTable[RecordedValue]))</f>
        <v>4.1598739885881399E-2</v>
      </c>
      <c r="P601" s="5" cm="1">
        <f t="array" ref="P601">MAX(IF((OutputTable[GroupByKey]=OutputTable[[#This Row],[GroupByKey]]),(OutputTable[GroupByKey]=OutputTable[[#This Row],[GroupByKey]])*OutputTable[RecordedValue]))</f>
        <v>0.109326341521763</v>
      </c>
    </row>
    <row r="602" spans="1:16" x14ac:dyDescent="0.35">
      <c r="A602" t="s">
        <v>68</v>
      </c>
      <c r="B602" t="s">
        <v>70</v>
      </c>
      <c r="C602">
        <v>25</v>
      </c>
      <c r="D602" t="s">
        <v>115</v>
      </c>
      <c r="E602" t="s">
        <v>116</v>
      </c>
      <c r="F602" t="s">
        <v>81</v>
      </c>
      <c r="G602">
        <v>342</v>
      </c>
      <c r="H602">
        <v>0</v>
      </c>
      <c r="I602" s="5" t="str">
        <f>OutputTable[[#This Row],[ProjectName]]&amp;OutputTable[[#This Row],[Name]]&amp;OutputTable[[#This Row],[Type]]&amp;OutputTable[[#This Row],[Source]]</f>
        <v>Drone ProjectDrone.NumberInNumber InEntity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40</v>
      </c>
      <c r="K602" s="5" cm="1">
        <f t="array" ref="K602">IFERROR(AVERAGE(IF((OutputTable[GroupByKey]=OutputTable[[#This Row],[GroupByKey]]),(OutputTable[GroupByKey]=OutputTable[[#This Row],[GroupByKey]])*OutputTable[RecordedValue])),0)</f>
        <v>279.7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60.175043809173047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602" s="5" cm="1">
        <f t="array" ref="O602">MIN(IF((OutputTable[GroupByKey]=OutputTable[[#This Row],[GroupByKey]]),(OutputTable[GroupByKey]=OutputTable[[#This Row],[GroupByKey]])*OutputTable[RecordedValue]))</f>
        <v>124</v>
      </c>
      <c r="P602" s="5" cm="1">
        <f t="array" ref="P602">MAX(IF((OutputTable[GroupByKey]=OutputTable[[#This Row],[GroupByKey]]),(OutputTable[GroupByKey]=OutputTable[[#This Row],[GroupByKey]])*OutputTable[RecordedValue]))</f>
        <v>422</v>
      </c>
    </row>
    <row r="603" spans="1:16" x14ac:dyDescent="0.35">
      <c r="A603" t="s">
        <v>68</v>
      </c>
      <c r="B603" t="s">
        <v>70</v>
      </c>
      <c r="C603">
        <v>25</v>
      </c>
      <c r="D603" t="s">
        <v>117</v>
      </c>
      <c r="E603" t="s">
        <v>118</v>
      </c>
      <c r="F603" t="s">
        <v>81</v>
      </c>
      <c r="G603">
        <v>295</v>
      </c>
      <c r="H603">
        <v>0</v>
      </c>
      <c r="I603" s="5" t="str">
        <f>OutputTable[[#This Row],[ProjectName]]&amp;OutputTable[[#This Row],[Name]]&amp;OutputTable[[#This Row],[Type]]&amp;OutputTable[[#This Row],[Source]]</f>
        <v>Drone ProjectDrone.NumberOutNumber OutEntity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40</v>
      </c>
      <c r="K603" s="5" cm="1">
        <f t="array" ref="K603">IFERROR(AVERAGE(IF((OutputTable[GroupByKey]=OutputTable[[#This Row],[GroupByKey]]),(OutputTable[GroupByKey]=OutputTable[[#This Row],[GroupByKey]])*OutputTable[RecordedValue])),0)</f>
        <v>250.25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35.973458877202006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603" s="5" cm="1">
        <f t="array" ref="O603">MIN(IF((OutputTable[GroupByKey]=OutputTable[[#This Row],[GroupByKey]]),(OutputTable[GroupByKey]=OutputTable[[#This Row],[GroupByKey]])*OutputTable[RecordedValue]))</f>
        <v>150</v>
      </c>
      <c r="P603" s="5" cm="1">
        <f t="array" ref="P603">MAX(IF((OutputTable[GroupByKey]=OutputTable[[#This Row],[GroupByKey]]),(OutputTable[GroupByKey]=OutputTable[[#This Row],[GroupByKey]])*OutputTable[RecordedValue]))</f>
        <v>295</v>
      </c>
    </row>
    <row r="604" spans="1:16" x14ac:dyDescent="0.35">
      <c r="A604" t="s">
        <v>68</v>
      </c>
      <c r="B604" t="s">
        <v>70</v>
      </c>
      <c r="C604">
        <v>25</v>
      </c>
      <c r="D604" t="s">
        <v>119</v>
      </c>
      <c r="E604" t="s">
        <v>120</v>
      </c>
      <c r="F604" t="s">
        <v>102</v>
      </c>
      <c r="G604">
        <v>235</v>
      </c>
      <c r="H604">
        <v>0</v>
      </c>
      <c r="I60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40</v>
      </c>
      <c r="K604" s="5" cm="1">
        <f t="array" ref="K604">IFERROR(AVERAGE(IF((OutputTable[GroupByKey]=OutputTable[[#This Row],[GroupByKey]]),(OutputTable[GroupByKey]=OutputTable[[#This Row],[GroupByKey]])*OutputTable[RecordedValue])),0)</f>
        <v>209.95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32.757813708707069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604" s="5" cm="1">
        <f t="array" ref="O604">MIN(IF((OutputTable[GroupByKey]=OutputTable[[#This Row],[GroupByKey]]),(OutputTable[GroupByKey]=OutputTable[[#This Row],[GroupByKey]])*OutputTable[RecordedValue]))</f>
        <v>123</v>
      </c>
      <c r="P604" s="5" cm="1">
        <f t="array" ref="P604">MAX(IF((OutputTable[GroupByKey]=OutputTable[[#This Row],[GroupByKey]]),(OutputTable[GroupByKey]=OutputTable[[#This Row],[GroupByKey]])*OutputTable[RecordedValue]))</f>
        <v>264</v>
      </c>
    </row>
    <row r="605" spans="1:16" x14ac:dyDescent="0.35">
      <c r="A605" t="s">
        <v>68</v>
      </c>
      <c r="B605" t="s">
        <v>70</v>
      </c>
      <c r="C605">
        <v>25</v>
      </c>
      <c r="D605" t="s">
        <v>121</v>
      </c>
      <c r="E605" t="s">
        <v>122</v>
      </c>
      <c r="F605" t="s">
        <v>102</v>
      </c>
      <c r="G605">
        <v>0.93229965804501802</v>
      </c>
      <c r="H605">
        <v>0</v>
      </c>
      <c r="I60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40</v>
      </c>
      <c r="K605" s="5" cm="1">
        <f t="array" ref="K605">IFERROR(AVERAGE(IF((OutputTable[GroupByKey]=OutputTable[[#This Row],[GroupByKey]]),(OutputTable[GroupByKey]=OutputTable[[#This Row],[GroupByKey]])*OutputTable[RecordedValue])),0)</f>
        <v>0.83772529254372086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0.13090241215221513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605" s="5" cm="1">
        <f t="array" ref="O605">MIN(IF((OutputTable[GroupByKey]=OutputTable[[#This Row],[GroupByKey]]),(OutputTable[GroupByKey]=OutputTable[[#This Row],[GroupByKey]])*OutputTable[RecordedValue]))</f>
        <v>0.460239554527484</v>
      </c>
      <c r="P605" s="5" cm="1">
        <f t="array" ref="P605">MAX(IF((OutputTable[GroupByKey]=OutputTable[[#This Row],[GroupByKey]]),(OutputTable[GroupByKey]=OutputTable[[#This Row],[GroupByKey]])*OutputTable[RecordedValue]))</f>
        <v>1</v>
      </c>
    </row>
    <row r="606" spans="1:16" x14ac:dyDescent="0.35">
      <c r="A606" t="s">
        <v>68</v>
      </c>
      <c r="B606" t="s">
        <v>70</v>
      </c>
      <c r="C606">
        <v>25</v>
      </c>
      <c r="D606" t="s">
        <v>123</v>
      </c>
      <c r="E606" t="s">
        <v>120</v>
      </c>
      <c r="F606" t="s">
        <v>102</v>
      </c>
      <c r="G606">
        <v>158</v>
      </c>
      <c r="H606">
        <v>0</v>
      </c>
      <c r="I60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40</v>
      </c>
      <c r="K606" s="5" cm="1">
        <f t="array" ref="K606">IFERROR(AVERAGE(IF((OutputTable[GroupByKey]=OutputTable[[#This Row],[GroupByKey]]),(OutputTable[GroupByKey]=OutputTable[[#This Row],[GroupByKey]])*OutputTable[RecordedValue])),0)</f>
        <v>138.82499999999999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19.237899960021505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606" s="5" cm="1">
        <f t="array" ref="O606">MIN(IF((OutputTable[GroupByKey]=OutputTable[[#This Row],[GroupByKey]]),(OutputTable[GroupByKey]=OutputTable[[#This Row],[GroupByKey]])*OutputTable[RecordedValue]))</f>
        <v>83</v>
      </c>
      <c r="P606" s="5" cm="1">
        <f t="array" ref="P606">MAX(IF((OutputTable[GroupByKey]=OutputTable[[#This Row],[GroupByKey]]),(OutputTable[GroupByKey]=OutputTable[[#This Row],[GroupByKey]])*OutputTable[RecordedValue]))</f>
        <v>161</v>
      </c>
    </row>
    <row r="607" spans="1:16" x14ac:dyDescent="0.35">
      <c r="A607" t="s">
        <v>68</v>
      </c>
      <c r="B607" t="s">
        <v>70</v>
      </c>
      <c r="C607">
        <v>25</v>
      </c>
      <c r="D607" t="s">
        <v>124</v>
      </c>
      <c r="E607" t="s">
        <v>122</v>
      </c>
      <c r="F607" t="s">
        <v>102</v>
      </c>
      <c r="G607">
        <v>0.96352776999839995</v>
      </c>
      <c r="H607">
        <v>0</v>
      </c>
      <c r="I60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40</v>
      </c>
      <c r="K607" s="5" cm="1">
        <f t="array" ref="K607">IFERROR(AVERAGE(IF((OutputTable[GroupByKey]=OutputTable[[#This Row],[GroupByKey]]),(OutputTable[GroupByKey]=OutputTable[[#This Row],[GroupByKey]])*OutputTable[RecordedValue])),0)</f>
        <v>0.85638733125801425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0.11893184571914565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607" s="5" cm="1">
        <f t="array" ref="O607">MIN(IF((OutputTable[GroupByKey]=OutputTable[[#This Row],[GroupByKey]]),(OutputTable[GroupByKey]=OutputTable[[#This Row],[GroupByKey]])*OutputTable[RecordedValue]))</f>
        <v>0.51093143286290499</v>
      </c>
      <c r="P607" s="5" cm="1">
        <f t="array" ref="P607">MAX(IF((OutputTable[GroupByKey]=OutputTable[[#This Row],[GroupByKey]]),(OutputTable[GroupByKey]=OutputTable[[#This Row],[GroupByKey]])*OutputTable[RecordedValue]))</f>
        <v>0.99324124232539002</v>
      </c>
    </row>
    <row r="608" spans="1:16" x14ac:dyDescent="0.35">
      <c r="A608" t="s">
        <v>68</v>
      </c>
      <c r="B608" t="s">
        <v>70</v>
      </c>
      <c r="C608">
        <v>25</v>
      </c>
      <c r="D608" t="s">
        <v>125</v>
      </c>
      <c r="E608" t="s">
        <v>120</v>
      </c>
      <c r="F608" t="s">
        <v>102</v>
      </c>
      <c r="G608">
        <v>12</v>
      </c>
      <c r="H608">
        <v>0</v>
      </c>
      <c r="I60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40</v>
      </c>
      <c r="K608" s="5" cm="1">
        <f t="array" ref="K608">IFERROR(AVERAGE(IF((OutputTable[GroupByKey]=OutputTable[[#This Row],[GroupByKey]]),(OutputTable[GroupByKey]=OutputTable[[#This Row],[GroupByKey]])*OutputTable[RecordedValue])),0)</f>
        <v>8.1999999999999993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1.8563819235690291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608" s="5" cm="1">
        <f t="array" ref="O608">MIN(IF((OutputTable[GroupByKey]=OutputTable[[#This Row],[GroupByKey]]),(OutputTable[GroupByKey]=OutputTable[[#This Row],[GroupByKey]])*OutputTable[RecordedValue]))</f>
        <v>4</v>
      </c>
      <c r="P608" s="5" cm="1">
        <f t="array" ref="P608">MAX(IF((OutputTable[GroupByKey]=OutputTable[[#This Row],[GroupByKey]]),(OutputTable[GroupByKey]=OutputTable[[#This Row],[GroupByKey]])*OutputTable[RecordedValue]))</f>
        <v>12</v>
      </c>
    </row>
    <row r="609" spans="1:16" x14ac:dyDescent="0.35">
      <c r="A609" t="s">
        <v>68</v>
      </c>
      <c r="B609" t="s">
        <v>70</v>
      </c>
      <c r="C609">
        <v>25</v>
      </c>
      <c r="D609" t="s">
        <v>126</v>
      </c>
      <c r="E609" t="s">
        <v>122</v>
      </c>
      <c r="F609" t="s">
        <v>102</v>
      </c>
      <c r="G609">
        <v>4.3951827608444502E-2</v>
      </c>
      <c r="H609">
        <v>0</v>
      </c>
      <c r="I60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40</v>
      </c>
      <c r="K609" s="5" cm="1">
        <f t="array" ref="K609">IFERROR(AVERAGE(IF((OutputTable[GroupByKey]=OutputTable[[#This Row],[GroupByKey]]),(OutputTable[GroupByKey]=OutputTable[[#This Row],[GroupByKey]])*OutputTable[RecordedValue])),0)</f>
        <v>2.9190391824590895E-2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6.7784511723503766E-3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609" s="5" cm="1">
        <f t="array" ref="O609">MIN(IF((OutputTable[GroupByKey]=OutputTable[[#This Row],[GroupByKey]]),(OutputTable[GroupByKey]=OutputTable[[#This Row],[GroupByKey]])*OutputTable[RecordedValue]))</f>
        <v>1.4048189417398899E-2</v>
      </c>
      <c r="P609" s="5" cm="1">
        <f t="array" ref="P609">MAX(IF((OutputTable[GroupByKey]=OutputTable[[#This Row],[GroupByKey]]),(OutputTable[GroupByKey]=OutputTable[[#This Row],[GroupByKey]])*OutputTable[RecordedValue]))</f>
        <v>4.5875370133509598E-2</v>
      </c>
    </row>
    <row r="610" spans="1:16" x14ac:dyDescent="0.35">
      <c r="A610" t="s">
        <v>68</v>
      </c>
      <c r="B610" t="s">
        <v>70</v>
      </c>
      <c r="C610">
        <v>25</v>
      </c>
      <c r="D610" t="s">
        <v>127</v>
      </c>
      <c r="E610" t="s">
        <v>120</v>
      </c>
      <c r="F610" t="s">
        <v>102</v>
      </c>
      <c r="G610">
        <v>60</v>
      </c>
      <c r="H610">
        <v>0</v>
      </c>
      <c r="I61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40</v>
      </c>
      <c r="K610" s="5" cm="1">
        <f t="array" ref="K610">IFERROR(AVERAGE(IF((OutputTable[GroupByKey]=OutputTable[[#This Row],[GroupByKey]]),(OutputTable[GroupByKey]=OutputTable[[#This Row],[GroupByKey]])*OutputTable[RecordedValue])),0)</f>
        <v>40.625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9.0940597687129312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610" s="5" cm="1">
        <f t="array" ref="O610">MIN(IF((OutputTable[GroupByKey]=OutputTable[[#This Row],[GroupByKey]]),(OutputTable[GroupByKey]=OutputTable[[#This Row],[GroupByKey]])*OutputTable[RecordedValue]))</f>
        <v>20</v>
      </c>
      <c r="P610" s="5" cm="1">
        <f t="array" ref="P610">MAX(IF((OutputTable[GroupByKey]=OutputTable[[#This Row],[GroupByKey]]),(OutputTable[GroupByKey]=OutputTable[[#This Row],[GroupByKey]])*OutputTable[RecordedValue]))</f>
        <v>60</v>
      </c>
    </row>
    <row r="611" spans="1:16" x14ac:dyDescent="0.35">
      <c r="A611" t="s">
        <v>68</v>
      </c>
      <c r="B611" t="s">
        <v>70</v>
      </c>
      <c r="C611">
        <v>25</v>
      </c>
      <c r="D611" t="s">
        <v>128</v>
      </c>
      <c r="E611" t="s">
        <v>122</v>
      </c>
      <c r="F611" t="s">
        <v>102</v>
      </c>
      <c r="G611">
        <v>0.214381815677334</v>
      </c>
      <c r="H611">
        <v>0</v>
      </c>
      <c r="I61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40</v>
      </c>
      <c r="K611" s="5" cm="1">
        <f t="array" ref="K611">IFERROR(AVERAGE(IF((OutputTable[GroupByKey]=OutputTable[[#This Row],[GroupByKey]]),(OutputTable[GroupByKey]=OutputTable[[#This Row],[GroupByKey]])*OutputTable[RecordedValue])),0)</f>
        <v>0.12883579602073331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3.923026202957465E-2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611" s="5" cm="1">
        <f t="array" ref="O611">MIN(IF((OutputTable[GroupByKey]=OutputTable[[#This Row],[GroupByKey]]),(OutputTable[GroupByKey]=OutputTable[[#This Row],[GroupByKey]])*OutputTable[RecordedValue]))</f>
        <v>5.37537032568541E-2</v>
      </c>
      <c r="P611" s="5" cm="1">
        <f t="array" ref="P611">MAX(IF((OutputTable[GroupByKey]=OutputTable[[#This Row],[GroupByKey]]),(OutputTable[GroupByKey]=OutputTable[[#This Row],[GroupByKey]])*OutputTable[RecordedValue]))</f>
        <v>0.25294900578934798</v>
      </c>
    </row>
    <row r="612" spans="1:16" x14ac:dyDescent="0.35">
      <c r="A612" t="s">
        <v>68</v>
      </c>
      <c r="B612" t="s">
        <v>70</v>
      </c>
      <c r="C612">
        <v>25</v>
      </c>
      <c r="D612" t="s">
        <v>129</v>
      </c>
      <c r="E612" t="s">
        <v>118</v>
      </c>
      <c r="F612" t="s">
        <v>130</v>
      </c>
      <c r="G612">
        <v>289</v>
      </c>
      <c r="H612">
        <v>0</v>
      </c>
      <c r="I612" s="5" t="str">
        <f>OutputTable[[#This Row],[ProjectName]]&amp;OutputTable[[#This Row],[Name]]&amp;OutputTable[[#This Row],[Type]]&amp;OutputTable[[#This Row],[Source]]</f>
        <v>Drone ProjectSystem.NumberOutNumber OutSystem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40</v>
      </c>
      <c r="K612" s="5" cm="1">
        <f t="array" ref="K612">IFERROR(AVERAGE(IF((OutputTable[GroupByKey]=OutputTable[[#This Row],[GroupByKey]]),(OutputTable[GroupByKey]=OutputTable[[#This Row],[GroupByKey]])*OutputTable[RecordedValue])),0)</f>
        <v>246.15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35.193640159726442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612" s="5" cm="1">
        <f t="array" ref="O612">MIN(IF((OutputTable[GroupByKey]=OutputTable[[#This Row],[GroupByKey]]),(OutputTable[GroupByKey]=OutputTable[[#This Row],[GroupByKey]])*OutputTable[RecordedValue]))</f>
        <v>148</v>
      </c>
      <c r="P612" s="5" cm="1">
        <f t="array" ref="P612">MAX(IF((OutputTable[GroupByKey]=OutputTable[[#This Row],[GroupByKey]]),(OutputTable[GroupByKey]=OutputTable[[#This Row],[GroupByKey]])*OutputTable[RecordedValue]))</f>
        <v>289</v>
      </c>
    </row>
    <row r="613" spans="1:16" x14ac:dyDescent="0.35">
      <c r="A613" t="s">
        <v>68</v>
      </c>
      <c r="B613" t="s">
        <v>70</v>
      </c>
      <c r="C613">
        <v>25</v>
      </c>
      <c r="D613" t="s">
        <v>131</v>
      </c>
      <c r="E613" t="s">
        <v>120</v>
      </c>
      <c r="F613" t="s">
        <v>102</v>
      </c>
      <c r="G613">
        <v>0</v>
      </c>
      <c r="H613">
        <v>0</v>
      </c>
      <c r="I61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40</v>
      </c>
      <c r="K613" s="5" cm="1">
        <f t="array" ref="K613">IFERROR(AVERAGE(IF((OutputTable[GroupByKey]=OutputTable[[#This Row],[GroupByKey]]),(OutputTable[GroupByKey]=OutputTable[[#This Row],[GroupByKey]])*OutputTable[RecordedValue])),0)</f>
        <v>0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0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3" s="5" cm="1">
        <f t="array" ref="O613">MIN(IF((OutputTable[GroupByKey]=OutputTable[[#This Row],[GroupByKey]]),(OutputTable[GroupByKey]=OutputTable[[#This Row],[GroupByKey]])*OutputTable[RecordedValue]))</f>
        <v>0</v>
      </c>
      <c r="P613" s="5" cm="1">
        <f t="array" ref="P613">MAX(IF((OutputTable[GroupByKey]=OutputTable[[#This Row],[GroupByKey]]),(OutputTable[GroupByKey]=OutputTable[[#This Row],[GroupByKey]])*OutputTable[RecordedValue]))</f>
        <v>0</v>
      </c>
    </row>
    <row r="614" spans="1:16" x14ac:dyDescent="0.35">
      <c r="A614" t="s">
        <v>68</v>
      </c>
      <c r="B614" t="s">
        <v>70</v>
      </c>
      <c r="C614">
        <v>25</v>
      </c>
      <c r="D614" t="s">
        <v>132</v>
      </c>
      <c r="E614" t="s">
        <v>122</v>
      </c>
      <c r="F614" t="s">
        <v>102</v>
      </c>
      <c r="G614">
        <v>0</v>
      </c>
      <c r="H614">
        <v>0</v>
      </c>
      <c r="I61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40</v>
      </c>
      <c r="K614" s="5" cm="1">
        <f t="array" ref="K614">IFERROR(AVERAGE(IF((OutputTable[GroupByKey]=OutputTable[[#This Row],[GroupByKey]]),(OutputTable[GroupByKey]=OutputTable[[#This Row],[GroupByKey]])*OutputTable[RecordedValue])),0)</f>
        <v>0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0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s="5" cm="1">
        <f t="array" ref="O614">MIN(IF((OutputTable[GroupByKey]=OutputTable[[#This Row],[GroupByKey]]),(OutputTable[GroupByKey]=OutputTable[[#This Row],[GroupByKey]])*OutputTable[RecordedValue]))</f>
        <v>0</v>
      </c>
      <c r="P614" s="5" cm="1">
        <f t="array" ref="P614">MAX(IF((OutputTable[GroupByKey]=OutputTable[[#This Row],[GroupByKey]]),(OutputTable[GroupByKey]=OutputTable[[#This Row],[GroupByKey]])*OutputTable[RecordedValue]))</f>
        <v>0</v>
      </c>
    </row>
    <row r="615" spans="1:16" x14ac:dyDescent="0.35">
      <c r="A615" t="s">
        <v>68</v>
      </c>
      <c r="B615" t="s">
        <v>70</v>
      </c>
      <c r="C615">
        <v>25</v>
      </c>
      <c r="D615" t="s">
        <v>133</v>
      </c>
      <c r="E615" t="s">
        <v>120</v>
      </c>
      <c r="F615" t="s">
        <v>102</v>
      </c>
      <c r="G615">
        <v>0</v>
      </c>
      <c r="H615">
        <v>0</v>
      </c>
      <c r="I61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40</v>
      </c>
      <c r="K615" s="5" cm="1">
        <f t="array" ref="K615">IFERROR(AVERAGE(IF((OutputTable[GroupByKey]=OutputTable[[#This Row],[GroupByKey]]),(OutputTable[GroupByKey]=OutputTable[[#This Row],[GroupByKey]])*OutputTable[RecordedValue])),0)</f>
        <v>0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0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5" s="5" cm="1">
        <f t="array" ref="O615">MIN(IF((OutputTable[GroupByKey]=OutputTable[[#This Row],[GroupByKey]]),(OutputTable[GroupByKey]=OutputTable[[#This Row],[GroupByKey]])*OutputTable[RecordedValue]))</f>
        <v>0</v>
      </c>
      <c r="P615" s="5" cm="1">
        <f t="array" ref="P615">MAX(IF((OutputTable[GroupByKey]=OutputTable[[#This Row],[GroupByKey]]),(OutputTable[GroupByKey]=OutputTable[[#This Row],[GroupByKey]])*OutputTable[RecordedValue]))</f>
        <v>0</v>
      </c>
    </row>
    <row r="616" spans="1:16" x14ac:dyDescent="0.35">
      <c r="A616" t="s">
        <v>68</v>
      </c>
      <c r="B616" t="s">
        <v>70</v>
      </c>
      <c r="C616">
        <v>25</v>
      </c>
      <c r="D616" t="s">
        <v>134</v>
      </c>
      <c r="E616" t="s">
        <v>122</v>
      </c>
      <c r="F616" t="s">
        <v>102</v>
      </c>
      <c r="G616">
        <v>0</v>
      </c>
      <c r="H616">
        <v>0</v>
      </c>
      <c r="I61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40</v>
      </c>
      <c r="K616" s="5" cm="1">
        <f t="array" ref="K616">IFERROR(AVERAGE(IF((OutputTable[GroupByKey]=OutputTable[[#This Row],[GroupByKey]]),(OutputTable[GroupByKey]=OutputTable[[#This Row],[GroupByKey]])*OutputTable[RecordedValue])),0)</f>
        <v>0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0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s="5" cm="1">
        <f t="array" ref="O616">MIN(IF((OutputTable[GroupByKey]=OutputTable[[#This Row],[GroupByKey]]),(OutputTable[GroupByKey]=OutputTable[[#This Row],[GroupByKey]])*OutputTable[RecordedValue]))</f>
        <v>0</v>
      </c>
      <c r="P616" s="5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35">
      <c r="A617" t="s">
        <v>68</v>
      </c>
      <c r="B617" t="s">
        <v>70</v>
      </c>
      <c r="C617">
        <v>25</v>
      </c>
      <c r="D617" t="s">
        <v>135</v>
      </c>
      <c r="E617" t="s">
        <v>120</v>
      </c>
      <c r="F617" t="s">
        <v>102</v>
      </c>
      <c r="G617">
        <v>0</v>
      </c>
      <c r="H617">
        <v>0</v>
      </c>
      <c r="I61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40</v>
      </c>
      <c r="K617" s="5" cm="1">
        <f t="array" ref="K617">IFERROR(AVERAGE(IF((OutputTable[GroupByKey]=OutputTable[[#This Row],[GroupByKey]]),(OutputTable[GroupByKey]=OutputTable[[#This Row],[GroupByKey]])*OutputTable[RecordedValue])),0)</f>
        <v>0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0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s="5" cm="1">
        <f t="array" ref="O617">MIN(IF((OutputTable[GroupByKey]=OutputTable[[#This Row],[GroupByKey]]),(OutputTable[GroupByKey]=OutputTable[[#This Row],[GroupByKey]])*OutputTable[RecordedValue]))</f>
        <v>0</v>
      </c>
      <c r="P617" s="5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35">
      <c r="A618" t="s">
        <v>68</v>
      </c>
      <c r="B618" t="s">
        <v>70</v>
      </c>
      <c r="C618">
        <v>25</v>
      </c>
      <c r="D618" t="s">
        <v>136</v>
      </c>
      <c r="E618" t="s">
        <v>122</v>
      </c>
      <c r="F618" t="s">
        <v>102</v>
      </c>
      <c r="G618">
        <v>0</v>
      </c>
      <c r="H618">
        <v>0</v>
      </c>
      <c r="I61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40</v>
      </c>
      <c r="K618" s="5" cm="1">
        <f t="array" ref="K618">IFERROR(AVERAGE(IF((OutputTable[GroupByKey]=OutputTable[[#This Row],[GroupByKey]]),(OutputTable[GroupByKey]=OutputTable[[#This Row],[GroupByKey]])*OutputTable[RecordedValue])),0)</f>
        <v>0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0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8" s="5" cm="1">
        <f t="array" ref="O618">MIN(IF((OutputTable[GroupByKey]=OutputTable[[#This Row],[GroupByKey]]),(OutputTable[GroupByKey]=OutputTable[[#This Row],[GroupByKey]])*OutputTable[RecordedValue]))</f>
        <v>0</v>
      </c>
      <c r="P618" s="5" cm="1">
        <f t="array" ref="P618">MAX(IF((OutputTable[GroupByKey]=OutputTable[[#This Row],[GroupByKey]]),(OutputTable[GroupByKey]=OutputTable[[#This Row],[GroupByKey]])*OutputTable[RecordedValue]))</f>
        <v>0</v>
      </c>
    </row>
    <row r="619" spans="1:16" x14ac:dyDescent="0.35">
      <c r="A619" t="s">
        <v>68</v>
      </c>
      <c r="B619" t="s">
        <v>70</v>
      </c>
      <c r="C619">
        <v>25</v>
      </c>
      <c r="D619" t="s">
        <v>137</v>
      </c>
      <c r="E619" t="s">
        <v>120</v>
      </c>
      <c r="F619" t="s">
        <v>102</v>
      </c>
      <c r="G619">
        <v>0</v>
      </c>
      <c r="H619">
        <v>0</v>
      </c>
      <c r="I61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40</v>
      </c>
      <c r="K619" s="5" cm="1">
        <f t="array" ref="K619">IFERROR(AVERAGE(IF((OutputTable[GroupByKey]=OutputTable[[#This Row],[GroupByKey]]),(OutputTable[GroupByKey]=OutputTable[[#This Row],[GroupByKey]])*OutputTable[RecordedValue])),0)</f>
        <v>0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0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9" s="5" cm="1">
        <f t="array" ref="O619">MIN(IF((OutputTable[GroupByKey]=OutputTable[[#This Row],[GroupByKey]]),(OutputTable[GroupByKey]=OutputTable[[#This Row],[GroupByKey]])*OutputTable[RecordedValue]))</f>
        <v>0</v>
      </c>
      <c r="P619" s="5" cm="1">
        <f t="array" ref="P619">MAX(IF((OutputTable[GroupByKey]=OutputTable[[#This Row],[GroupByKey]]),(OutputTable[GroupByKey]=OutputTable[[#This Row],[GroupByKey]])*OutputTable[RecordedValue]))</f>
        <v>0</v>
      </c>
    </row>
    <row r="620" spans="1:16" x14ac:dyDescent="0.35">
      <c r="A620" t="s">
        <v>68</v>
      </c>
      <c r="B620" t="s">
        <v>70</v>
      </c>
      <c r="C620">
        <v>25</v>
      </c>
      <c r="D620" t="s">
        <v>138</v>
      </c>
      <c r="E620" t="s">
        <v>122</v>
      </c>
      <c r="F620" t="s">
        <v>102</v>
      </c>
      <c r="G620">
        <v>0</v>
      </c>
      <c r="H620">
        <v>0</v>
      </c>
      <c r="I62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40</v>
      </c>
      <c r="K620" s="5" cm="1">
        <f t="array" ref="K620">IFERROR(AVERAGE(IF((OutputTable[GroupByKey]=OutputTable[[#This Row],[GroupByKey]]),(OutputTable[GroupByKey]=OutputTable[[#This Row],[GroupByKey]])*OutputTable[RecordedValue])),0)</f>
        <v>0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0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0" s="5" cm="1">
        <f t="array" ref="O620">MIN(IF((OutputTable[GroupByKey]=OutputTable[[#This Row],[GroupByKey]]),(OutputTable[GroupByKey]=OutputTable[[#This Row],[GroupByKey]])*OutputTable[RecordedValue]))</f>
        <v>0</v>
      </c>
      <c r="P620" s="5" cm="1">
        <f t="array" ref="P620">MAX(IF((OutputTable[GroupByKey]=OutputTable[[#This Row],[GroupByKey]]),(OutputTable[GroupByKey]=OutputTable[[#This Row],[GroupByKey]])*OutputTable[RecordedValue]))</f>
        <v>0</v>
      </c>
    </row>
    <row r="621" spans="1:16" x14ac:dyDescent="0.35">
      <c r="A621" t="s">
        <v>68</v>
      </c>
      <c r="B621" t="s">
        <v>70</v>
      </c>
      <c r="C621">
        <v>25</v>
      </c>
      <c r="D621" t="s">
        <v>139</v>
      </c>
      <c r="E621" t="s">
        <v>120</v>
      </c>
      <c r="F621" t="s">
        <v>102</v>
      </c>
      <c r="G621">
        <v>230</v>
      </c>
      <c r="H621">
        <v>0</v>
      </c>
      <c r="I62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40</v>
      </c>
      <c r="K621" s="5" cm="1">
        <f t="array" ref="K621">IFERROR(AVERAGE(IF((OutputTable[GroupByKey]=OutputTable[[#This Row],[GroupByKey]]),(OutputTable[GroupByKey]=OutputTable[[#This Row],[GroupByKey]])*OutputTable[RecordedValue])),0)</f>
        <v>166.8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42.803786077449971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621" s="5" cm="1">
        <f t="array" ref="O621">MIN(IF((OutputTable[GroupByKey]=OutputTable[[#This Row],[GroupByKey]]),(OutputTable[GroupByKey]=OutputTable[[#This Row],[GroupByKey]])*OutputTable[RecordedValue]))</f>
        <v>58</v>
      </c>
      <c r="P621" s="5" cm="1">
        <f t="array" ref="P621">MAX(IF((OutputTable[GroupByKey]=OutputTable[[#This Row],[GroupByKey]]),(OutputTable[GroupByKey]=OutputTable[[#This Row],[GroupByKey]])*OutputTable[RecordedValue]))</f>
        <v>284</v>
      </c>
    </row>
    <row r="622" spans="1:16" x14ac:dyDescent="0.35">
      <c r="A622" t="s">
        <v>68</v>
      </c>
      <c r="B622" t="s">
        <v>70</v>
      </c>
      <c r="C622">
        <v>25</v>
      </c>
      <c r="D622" t="s">
        <v>140</v>
      </c>
      <c r="E622" t="s">
        <v>122</v>
      </c>
      <c r="F622" t="s">
        <v>102</v>
      </c>
      <c r="G622">
        <v>0.100277113225931</v>
      </c>
      <c r="H622">
        <v>0</v>
      </c>
      <c r="I62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40</v>
      </c>
      <c r="K622" s="5" cm="1">
        <f t="array" ref="K622">IFERROR(AVERAGE(IF((OutputTable[GroupByKey]=OutputTable[[#This Row],[GroupByKey]]),(OutputTable[GroupByKey]=OutputTable[[#This Row],[GroupByKey]])*OutputTable[RecordedValue])),0)</f>
        <v>7.1466534765718931E-2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1.877615258182818E-2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622" s="5" cm="1">
        <f t="array" ref="O622">MIN(IF((OutputTable[GroupByKey]=OutputTable[[#This Row],[GroupByKey]]),(OutputTable[GroupByKey]=OutputTable[[#This Row],[GroupByKey]])*OutputTable[RecordedValue]))</f>
        <v>2.8772178353729399E-2</v>
      </c>
      <c r="P622" s="5" cm="1">
        <f t="array" ref="P622">MAX(IF((OutputTable[GroupByKey]=OutputTable[[#This Row],[GroupByKey]]),(OutputTable[GroupByKey]=OutputTable[[#This Row],[GroupByKey]])*OutputTable[RecordedValue]))</f>
        <v>0.12414195729513899</v>
      </c>
    </row>
    <row r="623" spans="1:16" x14ac:dyDescent="0.35">
      <c r="A623" t="s">
        <v>68</v>
      </c>
      <c r="B623" t="s">
        <v>70</v>
      </c>
      <c r="C623">
        <v>25</v>
      </c>
      <c r="D623" t="s">
        <v>141</v>
      </c>
      <c r="E623" t="s">
        <v>120</v>
      </c>
      <c r="F623" t="s">
        <v>102</v>
      </c>
      <c r="G623">
        <v>354</v>
      </c>
      <c r="H623">
        <v>0</v>
      </c>
      <c r="I62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40</v>
      </c>
      <c r="K623" s="5" cm="1">
        <f t="array" ref="K623">IFERROR(AVERAGE(IF((OutputTable[GroupByKey]=OutputTable[[#This Row],[GroupByKey]]),(OutputTable[GroupByKey]=OutputTable[[#This Row],[GroupByKey]])*OutputTable[RecordedValue])),0)</f>
        <v>287.89999999999998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61.633241114324115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623" s="5" cm="1">
        <f t="array" ref="O623">MIN(IF((OutputTable[GroupByKey]=OutputTable[[#This Row],[GroupByKey]]),(OutputTable[GroupByKey]=OutputTable[[#This Row],[GroupByKey]])*OutputTable[RecordedValue]))</f>
        <v>136</v>
      </c>
      <c r="P623" s="5" cm="1">
        <f t="array" ref="P623">MAX(IF((OutputTable[GroupByKey]=OutputTable[[#This Row],[GroupByKey]]),(OutputTable[GroupByKey]=OutputTable[[#This Row],[GroupByKey]])*OutputTable[RecordedValue]))</f>
        <v>432</v>
      </c>
    </row>
    <row r="624" spans="1:16" x14ac:dyDescent="0.35">
      <c r="A624" t="s">
        <v>68</v>
      </c>
      <c r="B624" t="s">
        <v>70</v>
      </c>
      <c r="C624">
        <v>25</v>
      </c>
      <c r="D624" t="s">
        <v>142</v>
      </c>
      <c r="E624" t="s">
        <v>122</v>
      </c>
      <c r="F624" t="s">
        <v>102</v>
      </c>
      <c r="G624">
        <v>3.4427204448199002E-2</v>
      </c>
      <c r="H624">
        <v>0</v>
      </c>
      <c r="I62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40</v>
      </c>
      <c r="K624" s="5" cm="1">
        <f t="array" ref="K624">IFERROR(AVERAGE(IF((OutputTable[GroupByKey]=OutputTable[[#This Row],[GroupByKey]]),(OutputTable[GroupByKey]=OutputTable[[#This Row],[GroupByKey]])*OutputTable[RecordedValue])),0)</f>
        <v>2.7893041556859417E-2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5.8163740550683058E-3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624" s="5" cm="1">
        <f t="array" ref="O624">MIN(IF((OutputTable[GroupByKey]=OutputTable[[#This Row],[GroupByKey]]),(OutputTable[GroupByKey]=OutputTable[[#This Row],[GroupByKey]])*OutputTable[RecordedValue]))</f>
        <v>1.44717077644446E-2</v>
      </c>
      <c r="P624" s="5" cm="1">
        <f t="array" ref="P624">MAX(IF((OutputTable[GroupByKey]=OutputTable[[#This Row],[GroupByKey]]),(OutputTable[GroupByKey]=OutputTable[[#This Row],[GroupByKey]])*OutputTable[RecordedValue]))</f>
        <v>3.8945432682821003E-2</v>
      </c>
    </row>
    <row r="625" spans="1:16" x14ac:dyDescent="0.35">
      <c r="A625" t="s">
        <v>68</v>
      </c>
      <c r="B625" t="s">
        <v>70</v>
      </c>
      <c r="C625">
        <v>25</v>
      </c>
      <c r="D625" t="s">
        <v>143</v>
      </c>
      <c r="E625" t="s">
        <v>120</v>
      </c>
      <c r="F625" t="s">
        <v>102</v>
      </c>
      <c r="G625">
        <v>209</v>
      </c>
      <c r="H625">
        <v>0</v>
      </c>
      <c r="I62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40</v>
      </c>
      <c r="K625" s="5" cm="1">
        <f t="array" ref="K625">IFERROR(AVERAGE(IF((OutputTable[GroupByKey]=OutputTable[[#This Row],[GroupByKey]]),(OutputTable[GroupByKey]=OutputTable[[#This Row],[GroupByKey]])*OutputTable[RecordedValue])),0)</f>
        <v>179.07499999999999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37.677026598888226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625" s="5" cm="1">
        <f t="array" ref="O625">MIN(IF((OutputTable[GroupByKey]=OutputTable[[#This Row],[GroupByKey]]),(OutputTable[GroupByKey]=OutputTable[[#This Row],[GroupByKey]])*OutputTable[RecordedValue]))</f>
        <v>96</v>
      </c>
      <c r="P625" s="5" cm="1">
        <f t="array" ref="P625">MAX(IF((OutputTable[GroupByKey]=OutputTable[[#This Row],[GroupByKey]]),(OutputTable[GroupByKey]=OutputTable[[#This Row],[GroupByKey]])*OutputTable[RecordedValue]))</f>
        <v>256</v>
      </c>
    </row>
    <row r="626" spans="1:16" x14ac:dyDescent="0.35">
      <c r="A626" t="s">
        <v>68</v>
      </c>
      <c r="B626" t="s">
        <v>70</v>
      </c>
      <c r="C626">
        <v>25</v>
      </c>
      <c r="D626" t="s">
        <v>144</v>
      </c>
      <c r="E626" t="s">
        <v>122</v>
      </c>
      <c r="F626" t="s">
        <v>102</v>
      </c>
      <c r="G626">
        <v>8.8417930909911499E-2</v>
      </c>
      <c r="H626">
        <v>0</v>
      </c>
      <c r="I62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40</v>
      </c>
      <c r="K626" s="5" cm="1">
        <f t="array" ref="K626">IFERROR(AVERAGE(IF((OutputTable[GroupByKey]=OutputTable[[#This Row],[GroupByKey]]),(OutputTable[GroupByKey]=OutputTable[[#This Row],[GroupByKey]])*OutputTable[RecordedValue])),0)</f>
        <v>7.6842915815432761E-2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1.6318267374116645E-2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626" s="5" cm="1">
        <f t="array" ref="O626">MIN(IF((OutputTable[GroupByKey]=OutputTable[[#This Row],[GroupByKey]]),(OutputTable[GroupByKey]=OutputTable[[#This Row],[GroupByKey]])*OutputTable[RecordedValue]))</f>
        <v>4.1598739885881399E-2</v>
      </c>
      <c r="P626" s="5" cm="1">
        <f t="array" ref="P626">MAX(IF((OutputTable[GroupByKey]=OutputTable[[#This Row],[GroupByKey]]),(OutputTable[GroupByKey]=OutputTable[[#This Row],[GroupByKey]])*OutputTable[RecordedValue]))</f>
        <v>0.109326341521763</v>
      </c>
    </row>
    <row r="627" spans="1:16" x14ac:dyDescent="0.35">
      <c r="A627" t="s">
        <v>68</v>
      </c>
      <c r="B627" t="s">
        <v>70</v>
      </c>
      <c r="C627">
        <v>26</v>
      </c>
      <c r="D627" t="s">
        <v>115</v>
      </c>
      <c r="E627" t="s">
        <v>116</v>
      </c>
      <c r="F627" t="s">
        <v>81</v>
      </c>
      <c r="G627">
        <v>248</v>
      </c>
      <c r="H627">
        <v>0</v>
      </c>
      <c r="I627" s="5" t="str">
        <f>OutputTable[[#This Row],[ProjectName]]&amp;OutputTable[[#This Row],[Name]]&amp;OutputTable[[#This Row],[Type]]&amp;OutputTable[[#This Row],[Source]]</f>
        <v>Drone ProjectDrone.NumberInNumber InEntity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40</v>
      </c>
      <c r="K627" s="5" cm="1">
        <f t="array" ref="K627">IFERROR(AVERAGE(IF((OutputTable[GroupByKey]=OutputTable[[#This Row],[GroupByKey]]),(OutputTable[GroupByKey]=OutputTable[[#This Row],[GroupByKey]])*OutputTable[RecordedValue])),0)</f>
        <v>279.7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60.175043809173047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627" s="5" cm="1">
        <f t="array" ref="O627">MIN(IF((OutputTable[GroupByKey]=OutputTable[[#This Row],[GroupByKey]]),(OutputTable[GroupByKey]=OutputTable[[#This Row],[GroupByKey]])*OutputTable[RecordedValue]))</f>
        <v>124</v>
      </c>
      <c r="P627" s="5" cm="1">
        <f t="array" ref="P627">MAX(IF((OutputTable[GroupByKey]=OutputTable[[#This Row],[GroupByKey]]),(OutputTable[GroupByKey]=OutputTable[[#This Row],[GroupByKey]])*OutputTable[RecordedValue]))</f>
        <v>422</v>
      </c>
    </row>
    <row r="628" spans="1:16" x14ac:dyDescent="0.35">
      <c r="A628" t="s">
        <v>68</v>
      </c>
      <c r="B628" t="s">
        <v>70</v>
      </c>
      <c r="C628">
        <v>26</v>
      </c>
      <c r="D628" t="s">
        <v>117</v>
      </c>
      <c r="E628" t="s">
        <v>118</v>
      </c>
      <c r="F628" t="s">
        <v>81</v>
      </c>
      <c r="G628">
        <v>224</v>
      </c>
      <c r="H628">
        <v>0</v>
      </c>
      <c r="I628" s="5" t="str">
        <f>OutputTable[[#This Row],[ProjectName]]&amp;OutputTable[[#This Row],[Name]]&amp;OutputTable[[#This Row],[Type]]&amp;OutputTable[[#This Row],[Source]]</f>
        <v>Drone ProjectDrone.NumberOutNumber OutEntity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40</v>
      </c>
      <c r="K628" s="5" cm="1">
        <f t="array" ref="K628">IFERROR(AVERAGE(IF((OutputTable[GroupByKey]=OutputTable[[#This Row],[GroupByKey]]),(OutputTable[GroupByKey]=OutputTable[[#This Row],[GroupByKey]])*OutputTable[RecordedValue])),0)</f>
        <v>250.25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35.973458877202006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628" s="5" cm="1">
        <f t="array" ref="O628">MIN(IF((OutputTable[GroupByKey]=OutputTable[[#This Row],[GroupByKey]]),(OutputTable[GroupByKey]=OutputTable[[#This Row],[GroupByKey]])*OutputTable[RecordedValue]))</f>
        <v>150</v>
      </c>
      <c r="P628" s="5" cm="1">
        <f t="array" ref="P628">MAX(IF((OutputTable[GroupByKey]=OutputTable[[#This Row],[GroupByKey]]),(OutputTable[GroupByKey]=OutputTable[[#This Row],[GroupByKey]])*OutputTable[RecordedValue]))</f>
        <v>295</v>
      </c>
    </row>
    <row r="629" spans="1:16" x14ac:dyDescent="0.35">
      <c r="A629" t="s">
        <v>68</v>
      </c>
      <c r="B629" t="s">
        <v>70</v>
      </c>
      <c r="C629">
        <v>26</v>
      </c>
      <c r="D629" t="s">
        <v>119</v>
      </c>
      <c r="E629" t="s">
        <v>120</v>
      </c>
      <c r="F629" t="s">
        <v>102</v>
      </c>
      <c r="G629">
        <v>178</v>
      </c>
      <c r="H629">
        <v>0</v>
      </c>
      <c r="I62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40</v>
      </c>
      <c r="K629" s="5" cm="1">
        <f t="array" ref="K629">IFERROR(AVERAGE(IF((OutputTable[GroupByKey]=OutputTable[[#This Row],[GroupByKey]]),(OutputTable[GroupByKey]=OutputTable[[#This Row],[GroupByKey]])*OutputTable[RecordedValue])),0)</f>
        <v>209.95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32.757813708707069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629" s="5" cm="1">
        <f t="array" ref="O629">MIN(IF((OutputTable[GroupByKey]=OutputTable[[#This Row],[GroupByKey]]),(OutputTable[GroupByKey]=OutputTable[[#This Row],[GroupByKey]])*OutputTable[RecordedValue]))</f>
        <v>123</v>
      </c>
      <c r="P629" s="5" cm="1">
        <f t="array" ref="P629">MAX(IF((OutputTable[GroupByKey]=OutputTable[[#This Row],[GroupByKey]]),(OutputTable[GroupByKey]=OutputTable[[#This Row],[GroupByKey]])*OutputTable[RecordedValue]))</f>
        <v>264</v>
      </c>
    </row>
    <row r="630" spans="1:16" x14ac:dyDescent="0.35">
      <c r="A630" t="s">
        <v>68</v>
      </c>
      <c r="B630" t="s">
        <v>70</v>
      </c>
      <c r="C630">
        <v>26</v>
      </c>
      <c r="D630" t="s">
        <v>121</v>
      </c>
      <c r="E630" t="s">
        <v>122</v>
      </c>
      <c r="F630" t="s">
        <v>102</v>
      </c>
      <c r="G630">
        <v>0.69002979586309598</v>
      </c>
      <c r="H630">
        <v>0</v>
      </c>
      <c r="I63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40</v>
      </c>
      <c r="K630" s="5" cm="1">
        <f t="array" ref="K630">IFERROR(AVERAGE(IF((OutputTable[GroupByKey]=OutputTable[[#This Row],[GroupByKey]]),(OutputTable[GroupByKey]=OutputTable[[#This Row],[GroupByKey]])*OutputTable[RecordedValue])),0)</f>
        <v>0.83772529254372086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0.13090241215221513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630" s="5" cm="1">
        <f t="array" ref="O630">MIN(IF((OutputTable[GroupByKey]=OutputTable[[#This Row],[GroupByKey]]),(OutputTable[GroupByKey]=OutputTable[[#This Row],[GroupByKey]])*OutputTable[RecordedValue]))</f>
        <v>0.460239554527484</v>
      </c>
      <c r="P630" s="5" cm="1">
        <f t="array" ref="P630">MAX(IF((OutputTable[GroupByKey]=OutputTable[[#This Row],[GroupByKey]]),(OutputTable[GroupByKey]=OutputTable[[#This Row],[GroupByKey]])*OutputTable[RecordedValue]))</f>
        <v>1</v>
      </c>
    </row>
    <row r="631" spans="1:16" x14ac:dyDescent="0.35">
      <c r="A631" t="s">
        <v>68</v>
      </c>
      <c r="B631" t="s">
        <v>70</v>
      </c>
      <c r="C631">
        <v>26</v>
      </c>
      <c r="D631" t="s">
        <v>123</v>
      </c>
      <c r="E631" t="s">
        <v>120</v>
      </c>
      <c r="F631" t="s">
        <v>102</v>
      </c>
      <c r="G631">
        <v>119</v>
      </c>
      <c r="H631">
        <v>0</v>
      </c>
      <c r="I63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40</v>
      </c>
      <c r="K631" s="5" cm="1">
        <f t="array" ref="K631">IFERROR(AVERAGE(IF((OutputTable[GroupByKey]=OutputTable[[#This Row],[GroupByKey]]),(OutputTable[GroupByKey]=OutputTable[[#This Row],[GroupByKey]])*OutputTable[RecordedValue])),0)</f>
        <v>138.82499999999999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19.237899960021505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631" s="5" cm="1">
        <f t="array" ref="O631">MIN(IF((OutputTable[GroupByKey]=OutputTable[[#This Row],[GroupByKey]]),(OutputTable[GroupByKey]=OutputTable[[#This Row],[GroupByKey]])*OutputTable[RecordedValue]))</f>
        <v>83</v>
      </c>
      <c r="P631" s="5" cm="1">
        <f t="array" ref="P631">MAX(IF((OutputTable[GroupByKey]=OutputTable[[#This Row],[GroupByKey]]),(OutputTable[GroupByKey]=OutputTable[[#This Row],[GroupByKey]])*OutputTable[RecordedValue]))</f>
        <v>161</v>
      </c>
    </row>
    <row r="632" spans="1:16" x14ac:dyDescent="0.35">
      <c r="A632" t="s">
        <v>68</v>
      </c>
      <c r="B632" t="s">
        <v>70</v>
      </c>
      <c r="C632">
        <v>26</v>
      </c>
      <c r="D632" t="s">
        <v>124</v>
      </c>
      <c r="E632" t="s">
        <v>122</v>
      </c>
      <c r="F632" t="s">
        <v>102</v>
      </c>
      <c r="G632">
        <v>0.73964637028801306</v>
      </c>
      <c r="H632">
        <v>0</v>
      </c>
      <c r="I6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40</v>
      </c>
      <c r="K632" s="5" cm="1">
        <f t="array" ref="K632">IFERROR(AVERAGE(IF((OutputTable[GroupByKey]=OutputTable[[#This Row],[GroupByKey]]),(OutputTable[GroupByKey]=OutputTable[[#This Row],[GroupByKey]])*OutputTable[RecordedValue])),0)</f>
        <v>0.85638733125801425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0.11893184571914565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632" s="5" cm="1">
        <f t="array" ref="O632">MIN(IF((OutputTable[GroupByKey]=OutputTable[[#This Row],[GroupByKey]]),(OutputTable[GroupByKey]=OutputTable[[#This Row],[GroupByKey]])*OutputTable[RecordedValue]))</f>
        <v>0.51093143286290499</v>
      </c>
      <c r="P632" s="5" cm="1">
        <f t="array" ref="P632">MAX(IF((OutputTable[GroupByKey]=OutputTable[[#This Row],[GroupByKey]]),(OutputTable[GroupByKey]=OutputTable[[#This Row],[GroupByKey]])*OutputTable[RecordedValue]))</f>
        <v>0.99324124232539002</v>
      </c>
    </row>
    <row r="633" spans="1:16" x14ac:dyDescent="0.35">
      <c r="A633" t="s">
        <v>68</v>
      </c>
      <c r="B633" t="s">
        <v>70</v>
      </c>
      <c r="C633">
        <v>26</v>
      </c>
      <c r="D633" t="s">
        <v>125</v>
      </c>
      <c r="E633" t="s">
        <v>120</v>
      </c>
      <c r="F633" t="s">
        <v>102</v>
      </c>
      <c r="G633">
        <v>8</v>
      </c>
      <c r="H633">
        <v>0</v>
      </c>
      <c r="I6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40</v>
      </c>
      <c r="K633" s="5" cm="1">
        <f t="array" ref="K633">IFERROR(AVERAGE(IF((OutputTable[GroupByKey]=OutputTable[[#This Row],[GroupByKey]]),(OutputTable[GroupByKey]=OutputTable[[#This Row],[GroupByKey]])*OutputTable[RecordedValue])),0)</f>
        <v>8.1999999999999993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1.8563819235690291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633" s="5" cm="1">
        <f t="array" ref="O633">MIN(IF((OutputTable[GroupByKey]=OutputTable[[#This Row],[GroupByKey]]),(OutputTable[GroupByKey]=OutputTable[[#This Row],[GroupByKey]])*OutputTable[RecordedValue]))</f>
        <v>4</v>
      </c>
      <c r="P633" s="5" cm="1">
        <f t="array" ref="P633">MAX(IF((OutputTable[GroupByKey]=OutputTable[[#This Row],[GroupByKey]]),(OutputTable[GroupByKey]=OutputTable[[#This Row],[GroupByKey]])*OutputTable[RecordedValue]))</f>
        <v>12</v>
      </c>
    </row>
    <row r="634" spans="1:16" x14ac:dyDescent="0.35">
      <c r="A634" t="s">
        <v>68</v>
      </c>
      <c r="B634" t="s">
        <v>70</v>
      </c>
      <c r="C634">
        <v>26</v>
      </c>
      <c r="D634" t="s">
        <v>126</v>
      </c>
      <c r="E634" t="s">
        <v>122</v>
      </c>
      <c r="F634" t="s">
        <v>102</v>
      </c>
      <c r="G634">
        <v>3.1589057660621603E-2</v>
      </c>
      <c r="H634">
        <v>0</v>
      </c>
      <c r="I6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40</v>
      </c>
      <c r="K634" s="5" cm="1">
        <f t="array" ref="K634">IFERROR(AVERAGE(IF((OutputTable[GroupByKey]=OutputTable[[#This Row],[GroupByKey]]),(OutputTable[GroupByKey]=OutputTable[[#This Row],[GroupByKey]])*OutputTable[RecordedValue])),0)</f>
        <v>2.9190391824590895E-2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6.7784511723503766E-3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634" s="5" cm="1">
        <f t="array" ref="O634">MIN(IF((OutputTable[GroupByKey]=OutputTable[[#This Row],[GroupByKey]]),(OutputTable[GroupByKey]=OutputTable[[#This Row],[GroupByKey]])*OutputTable[RecordedValue]))</f>
        <v>1.4048189417398899E-2</v>
      </c>
      <c r="P634" s="5" cm="1">
        <f t="array" ref="P634">MAX(IF((OutputTable[GroupByKey]=OutputTable[[#This Row],[GroupByKey]]),(OutputTable[GroupByKey]=OutputTable[[#This Row],[GroupByKey]])*OutputTable[RecordedValue]))</f>
        <v>4.5875370133509598E-2</v>
      </c>
    </row>
    <row r="635" spans="1:16" x14ac:dyDescent="0.35">
      <c r="A635" t="s">
        <v>68</v>
      </c>
      <c r="B635" t="s">
        <v>70</v>
      </c>
      <c r="C635">
        <v>26</v>
      </c>
      <c r="D635" t="s">
        <v>127</v>
      </c>
      <c r="E635" t="s">
        <v>120</v>
      </c>
      <c r="F635" t="s">
        <v>102</v>
      </c>
      <c r="G635">
        <v>40</v>
      </c>
      <c r="H635">
        <v>0</v>
      </c>
      <c r="I6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40</v>
      </c>
      <c r="K635" s="5" cm="1">
        <f t="array" ref="K635">IFERROR(AVERAGE(IF((OutputTable[GroupByKey]=OutputTable[[#This Row],[GroupByKey]]),(OutputTable[GroupByKey]=OutputTable[[#This Row],[GroupByKey]])*OutputTable[RecordedValue])),0)</f>
        <v>40.625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9.0940597687129312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635" s="5" cm="1">
        <f t="array" ref="O635">MIN(IF((OutputTable[GroupByKey]=OutputTable[[#This Row],[GroupByKey]]),(OutputTable[GroupByKey]=OutputTable[[#This Row],[GroupByKey]])*OutputTable[RecordedValue]))</f>
        <v>20</v>
      </c>
      <c r="P635" s="5" cm="1">
        <f t="array" ref="P635">MAX(IF((OutputTable[GroupByKey]=OutputTable[[#This Row],[GroupByKey]]),(OutputTable[GroupByKey]=OutputTable[[#This Row],[GroupByKey]])*OutputTable[RecordedValue]))</f>
        <v>60</v>
      </c>
    </row>
    <row r="636" spans="1:16" x14ac:dyDescent="0.35">
      <c r="A636" t="s">
        <v>68</v>
      </c>
      <c r="B636" t="s">
        <v>70</v>
      </c>
      <c r="C636">
        <v>26</v>
      </c>
      <c r="D636" t="s">
        <v>128</v>
      </c>
      <c r="E636" t="s">
        <v>122</v>
      </c>
      <c r="F636" t="s">
        <v>102</v>
      </c>
      <c r="G636">
        <v>0.10814428476415899</v>
      </c>
      <c r="H636">
        <v>0</v>
      </c>
      <c r="I6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40</v>
      </c>
      <c r="K636" s="5" cm="1">
        <f t="array" ref="K636">IFERROR(AVERAGE(IF((OutputTable[GroupByKey]=OutputTable[[#This Row],[GroupByKey]]),(OutputTable[GroupByKey]=OutputTable[[#This Row],[GroupByKey]])*OutputTable[RecordedValue])),0)</f>
        <v>0.12883579602073331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3.923026202957465E-2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636" s="5" cm="1">
        <f t="array" ref="O636">MIN(IF((OutputTable[GroupByKey]=OutputTable[[#This Row],[GroupByKey]]),(OutputTable[GroupByKey]=OutputTable[[#This Row],[GroupByKey]])*OutputTable[RecordedValue]))</f>
        <v>5.37537032568541E-2</v>
      </c>
      <c r="P636" s="5" cm="1">
        <f t="array" ref="P636">MAX(IF((OutputTable[GroupByKey]=OutputTable[[#This Row],[GroupByKey]]),(OutputTable[GroupByKey]=OutputTable[[#This Row],[GroupByKey]])*OutputTable[RecordedValue]))</f>
        <v>0.25294900578934798</v>
      </c>
    </row>
    <row r="637" spans="1:16" x14ac:dyDescent="0.35">
      <c r="A637" t="s">
        <v>68</v>
      </c>
      <c r="B637" t="s">
        <v>70</v>
      </c>
      <c r="C637">
        <v>26</v>
      </c>
      <c r="D637" t="s">
        <v>129</v>
      </c>
      <c r="E637" t="s">
        <v>118</v>
      </c>
      <c r="F637" t="s">
        <v>130</v>
      </c>
      <c r="G637">
        <v>220</v>
      </c>
      <c r="H637">
        <v>0</v>
      </c>
      <c r="I637" s="5" t="str">
        <f>OutputTable[[#This Row],[ProjectName]]&amp;OutputTable[[#This Row],[Name]]&amp;OutputTable[[#This Row],[Type]]&amp;OutputTable[[#This Row],[Source]]</f>
        <v>Drone ProjectSystem.NumberOutNumber OutSystem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40</v>
      </c>
      <c r="K637" s="5" cm="1">
        <f t="array" ref="K637">IFERROR(AVERAGE(IF((OutputTable[GroupByKey]=OutputTable[[#This Row],[GroupByKey]]),(OutputTable[GroupByKey]=OutputTable[[#This Row],[GroupByKey]])*OutputTable[RecordedValue])),0)</f>
        <v>246.15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35.193640159726442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637" s="5" cm="1">
        <f t="array" ref="O637">MIN(IF((OutputTable[GroupByKey]=OutputTable[[#This Row],[GroupByKey]]),(OutputTable[GroupByKey]=OutputTable[[#This Row],[GroupByKey]])*OutputTable[RecordedValue]))</f>
        <v>148</v>
      </c>
      <c r="P637" s="5" cm="1">
        <f t="array" ref="P637">MAX(IF((OutputTable[GroupByKey]=OutputTable[[#This Row],[GroupByKey]]),(OutputTable[GroupByKey]=OutputTable[[#This Row],[GroupByKey]])*OutputTable[RecordedValue]))</f>
        <v>289</v>
      </c>
    </row>
    <row r="638" spans="1:16" x14ac:dyDescent="0.35">
      <c r="A638" t="s">
        <v>68</v>
      </c>
      <c r="B638" t="s">
        <v>70</v>
      </c>
      <c r="C638">
        <v>26</v>
      </c>
      <c r="D638" t="s">
        <v>131</v>
      </c>
      <c r="E638" t="s">
        <v>120</v>
      </c>
      <c r="F638" t="s">
        <v>102</v>
      </c>
      <c r="G638">
        <v>0</v>
      </c>
      <c r="H638">
        <v>0</v>
      </c>
      <c r="I6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40</v>
      </c>
      <c r="K638" s="5" cm="1">
        <f t="array" ref="K638">IFERROR(AVERAGE(IF((OutputTable[GroupByKey]=OutputTable[[#This Row],[GroupByKey]]),(OutputTable[GroupByKey]=OutputTable[[#This Row],[GroupByKey]])*OutputTable[RecordedValue])),0)</f>
        <v>0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0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8" s="5" cm="1">
        <f t="array" ref="O638">MIN(IF((OutputTable[GroupByKey]=OutputTable[[#This Row],[GroupByKey]]),(OutputTable[GroupByKey]=OutputTable[[#This Row],[GroupByKey]])*OutputTable[RecordedValue]))</f>
        <v>0</v>
      </c>
      <c r="P638" s="5" cm="1">
        <f t="array" ref="P638">MAX(IF((OutputTable[GroupByKey]=OutputTable[[#This Row],[GroupByKey]]),(OutputTable[GroupByKey]=OutputTable[[#This Row],[GroupByKey]])*OutputTable[RecordedValue]))</f>
        <v>0</v>
      </c>
    </row>
    <row r="639" spans="1:16" x14ac:dyDescent="0.35">
      <c r="A639" t="s">
        <v>68</v>
      </c>
      <c r="B639" t="s">
        <v>70</v>
      </c>
      <c r="C639">
        <v>26</v>
      </c>
      <c r="D639" t="s">
        <v>132</v>
      </c>
      <c r="E639" t="s">
        <v>122</v>
      </c>
      <c r="F639" t="s">
        <v>102</v>
      </c>
      <c r="G639">
        <v>0</v>
      </c>
      <c r="H639">
        <v>0</v>
      </c>
      <c r="I6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40</v>
      </c>
      <c r="K639" s="5" cm="1">
        <f t="array" ref="K639">IFERROR(AVERAGE(IF((OutputTable[GroupByKey]=OutputTable[[#This Row],[GroupByKey]]),(OutputTable[GroupByKey]=OutputTable[[#This Row],[GroupByKey]])*OutputTable[RecordedValue])),0)</f>
        <v>0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0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9" s="5" cm="1">
        <f t="array" ref="O639">MIN(IF((OutputTable[GroupByKey]=OutputTable[[#This Row],[GroupByKey]]),(OutputTable[GroupByKey]=OutputTable[[#This Row],[GroupByKey]])*OutputTable[RecordedValue]))</f>
        <v>0</v>
      </c>
      <c r="P639" s="5" cm="1">
        <f t="array" ref="P639">MAX(IF((OutputTable[GroupByKey]=OutputTable[[#This Row],[GroupByKey]]),(OutputTable[GroupByKey]=OutputTable[[#This Row],[GroupByKey]])*OutputTable[RecordedValue]))</f>
        <v>0</v>
      </c>
    </row>
    <row r="640" spans="1:16" x14ac:dyDescent="0.35">
      <c r="A640" t="s">
        <v>68</v>
      </c>
      <c r="B640" t="s">
        <v>70</v>
      </c>
      <c r="C640">
        <v>26</v>
      </c>
      <c r="D640" t="s">
        <v>133</v>
      </c>
      <c r="E640" t="s">
        <v>120</v>
      </c>
      <c r="F640" t="s">
        <v>102</v>
      </c>
      <c r="G640">
        <v>0</v>
      </c>
      <c r="H640">
        <v>0</v>
      </c>
      <c r="I6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40</v>
      </c>
      <c r="K640" s="5" cm="1">
        <f t="array" ref="K640">IFERROR(AVERAGE(IF((OutputTable[GroupByKey]=OutputTable[[#This Row],[GroupByKey]]),(OutputTable[GroupByKey]=OutputTable[[#This Row],[GroupByKey]])*OutputTable[RecordedValue])),0)</f>
        <v>0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0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s="5" cm="1">
        <f t="array" ref="O640">MIN(IF((OutputTable[GroupByKey]=OutputTable[[#This Row],[GroupByKey]]),(OutputTable[GroupByKey]=OutputTable[[#This Row],[GroupByKey]])*OutputTable[RecordedValue]))</f>
        <v>0</v>
      </c>
      <c r="P640" s="5" cm="1">
        <f t="array" ref="P640">MAX(IF((OutputTable[GroupByKey]=OutputTable[[#This Row],[GroupByKey]]),(OutputTable[GroupByKey]=OutputTable[[#This Row],[GroupByKey]])*OutputTable[RecordedValue]))</f>
        <v>0</v>
      </c>
    </row>
    <row r="641" spans="1:16" x14ac:dyDescent="0.35">
      <c r="A641" t="s">
        <v>68</v>
      </c>
      <c r="B641" t="s">
        <v>70</v>
      </c>
      <c r="C641">
        <v>26</v>
      </c>
      <c r="D641" t="s">
        <v>134</v>
      </c>
      <c r="E641" t="s">
        <v>122</v>
      </c>
      <c r="F641" t="s">
        <v>102</v>
      </c>
      <c r="G641">
        <v>0</v>
      </c>
      <c r="H641">
        <v>0</v>
      </c>
      <c r="I6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40</v>
      </c>
      <c r="K641" s="5" cm="1">
        <f t="array" ref="K641">IFERROR(AVERAGE(IF((OutputTable[GroupByKey]=OutputTable[[#This Row],[GroupByKey]]),(OutputTable[GroupByKey]=OutputTable[[#This Row],[GroupByKey]])*OutputTable[RecordedValue])),0)</f>
        <v>0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0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1" s="5" cm="1">
        <f t="array" ref="O641">MIN(IF((OutputTable[GroupByKey]=OutputTable[[#This Row],[GroupByKey]]),(OutputTable[GroupByKey]=OutputTable[[#This Row],[GroupByKey]])*OutputTable[RecordedValue]))</f>
        <v>0</v>
      </c>
      <c r="P641" s="5" cm="1">
        <f t="array" ref="P641">MAX(IF((OutputTable[GroupByKey]=OutputTable[[#This Row],[GroupByKey]]),(OutputTable[GroupByKey]=OutputTable[[#This Row],[GroupByKey]])*OutputTable[RecordedValue]))</f>
        <v>0</v>
      </c>
    </row>
    <row r="642" spans="1:16" x14ac:dyDescent="0.35">
      <c r="A642" t="s">
        <v>68</v>
      </c>
      <c r="B642" t="s">
        <v>70</v>
      </c>
      <c r="C642">
        <v>26</v>
      </c>
      <c r="D642" t="s">
        <v>135</v>
      </c>
      <c r="E642" t="s">
        <v>120</v>
      </c>
      <c r="F642" t="s">
        <v>102</v>
      </c>
      <c r="G642">
        <v>0</v>
      </c>
      <c r="H642">
        <v>0</v>
      </c>
      <c r="I6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40</v>
      </c>
      <c r="K642" s="5" cm="1">
        <f t="array" ref="K642">IFERROR(AVERAGE(IF((OutputTable[GroupByKey]=OutputTable[[#This Row],[GroupByKey]]),(OutputTable[GroupByKey]=OutputTable[[#This Row],[GroupByKey]])*OutputTable[RecordedValue])),0)</f>
        <v>0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0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2" s="5" cm="1">
        <f t="array" ref="O642">MIN(IF((OutputTable[GroupByKey]=OutputTable[[#This Row],[GroupByKey]]),(OutputTable[GroupByKey]=OutputTable[[#This Row],[GroupByKey]])*OutputTable[RecordedValue]))</f>
        <v>0</v>
      </c>
      <c r="P642" s="5" cm="1">
        <f t="array" ref="P642">MAX(IF((OutputTable[GroupByKey]=OutputTable[[#This Row],[GroupByKey]]),(OutputTable[GroupByKey]=OutputTable[[#This Row],[GroupByKey]])*OutputTable[RecordedValue]))</f>
        <v>0</v>
      </c>
    </row>
    <row r="643" spans="1:16" x14ac:dyDescent="0.35">
      <c r="A643" t="s">
        <v>68</v>
      </c>
      <c r="B643" t="s">
        <v>70</v>
      </c>
      <c r="C643">
        <v>26</v>
      </c>
      <c r="D643" t="s">
        <v>136</v>
      </c>
      <c r="E643" t="s">
        <v>122</v>
      </c>
      <c r="F643" t="s">
        <v>102</v>
      </c>
      <c r="G643">
        <v>0</v>
      </c>
      <c r="H643">
        <v>0</v>
      </c>
      <c r="I6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40</v>
      </c>
      <c r="K643" s="5" cm="1">
        <f t="array" ref="K643">IFERROR(AVERAGE(IF((OutputTable[GroupByKey]=OutputTable[[#This Row],[GroupByKey]]),(OutputTable[GroupByKey]=OutputTable[[#This Row],[GroupByKey]])*OutputTable[RecordedValue])),0)</f>
        <v>0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0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3" s="5" cm="1">
        <f t="array" ref="O643">MIN(IF((OutputTable[GroupByKey]=OutputTable[[#This Row],[GroupByKey]]),(OutputTable[GroupByKey]=OutputTable[[#This Row],[GroupByKey]])*OutputTable[RecordedValue]))</f>
        <v>0</v>
      </c>
      <c r="P643" s="5" cm="1">
        <f t="array" ref="P643">MAX(IF((OutputTable[GroupByKey]=OutputTable[[#This Row],[GroupByKey]]),(OutputTable[GroupByKey]=OutputTable[[#This Row],[GroupByKey]])*OutputTable[RecordedValue]))</f>
        <v>0</v>
      </c>
    </row>
    <row r="644" spans="1:16" x14ac:dyDescent="0.35">
      <c r="A644" t="s">
        <v>68</v>
      </c>
      <c r="B644" t="s">
        <v>70</v>
      </c>
      <c r="C644">
        <v>26</v>
      </c>
      <c r="D644" t="s">
        <v>137</v>
      </c>
      <c r="E644" t="s">
        <v>120</v>
      </c>
      <c r="F644" t="s">
        <v>102</v>
      </c>
      <c r="G644">
        <v>0</v>
      </c>
      <c r="H644">
        <v>0</v>
      </c>
      <c r="I6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40</v>
      </c>
      <c r="K644" s="5" cm="1">
        <f t="array" ref="K644">IFERROR(AVERAGE(IF((OutputTable[GroupByKey]=OutputTable[[#This Row],[GroupByKey]]),(OutputTable[GroupByKey]=OutputTable[[#This Row],[GroupByKey]])*OutputTable[RecordedValue])),0)</f>
        <v>0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0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4" s="5" cm="1">
        <f t="array" ref="O644">MIN(IF((OutputTable[GroupByKey]=OutputTable[[#This Row],[GroupByKey]]),(OutputTable[GroupByKey]=OutputTable[[#This Row],[GroupByKey]])*OutputTable[RecordedValue]))</f>
        <v>0</v>
      </c>
      <c r="P644" s="5" cm="1">
        <f t="array" ref="P644">MAX(IF((OutputTable[GroupByKey]=OutputTable[[#This Row],[GroupByKey]]),(OutputTable[GroupByKey]=OutputTable[[#This Row],[GroupByKey]])*OutputTable[RecordedValue]))</f>
        <v>0</v>
      </c>
    </row>
    <row r="645" spans="1:16" x14ac:dyDescent="0.35">
      <c r="A645" t="s">
        <v>68</v>
      </c>
      <c r="B645" t="s">
        <v>70</v>
      </c>
      <c r="C645">
        <v>26</v>
      </c>
      <c r="D645" t="s">
        <v>138</v>
      </c>
      <c r="E645" t="s">
        <v>122</v>
      </c>
      <c r="F645" t="s">
        <v>102</v>
      </c>
      <c r="G645">
        <v>0</v>
      </c>
      <c r="H645">
        <v>0</v>
      </c>
      <c r="I6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40</v>
      </c>
      <c r="K645" s="5" cm="1">
        <f t="array" ref="K645">IFERROR(AVERAGE(IF((OutputTable[GroupByKey]=OutputTable[[#This Row],[GroupByKey]]),(OutputTable[GroupByKey]=OutputTable[[#This Row],[GroupByKey]])*OutputTable[RecordedValue])),0)</f>
        <v>0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0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5" s="5" cm="1">
        <f t="array" ref="O645">MIN(IF((OutputTable[GroupByKey]=OutputTable[[#This Row],[GroupByKey]]),(OutputTable[GroupByKey]=OutputTable[[#This Row],[GroupByKey]])*OutputTable[RecordedValue]))</f>
        <v>0</v>
      </c>
      <c r="P645" s="5" cm="1">
        <f t="array" ref="P645">MAX(IF((OutputTable[GroupByKey]=OutputTable[[#This Row],[GroupByKey]]),(OutputTable[GroupByKey]=OutputTable[[#This Row],[GroupByKey]])*OutputTable[RecordedValue]))</f>
        <v>0</v>
      </c>
    </row>
    <row r="646" spans="1:16" x14ac:dyDescent="0.35">
      <c r="A646" t="s">
        <v>68</v>
      </c>
      <c r="B646" t="s">
        <v>70</v>
      </c>
      <c r="C646">
        <v>26</v>
      </c>
      <c r="D646" t="s">
        <v>139</v>
      </c>
      <c r="E646" t="s">
        <v>120</v>
      </c>
      <c r="F646" t="s">
        <v>102</v>
      </c>
      <c r="G646">
        <v>150</v>
      </c>
      <c r="H646">
        <v>0</v>
      </c>
      <c r="I6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40</v>
      </c>
      <c r="K646" s="5" cm="1">
        <f t="array" ref="K646">IFERROR(AVERAGE(IF((OutputTable[GroupByKey]=OutputTable[[#This Row],[GroupByKey]]),(OutputTable[GroupByKey]=OutputTable[[#This Row],[GroupByKey]])*OutputTable[RecordedValue])),0)</f>
        <v>166.8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42.803786077449971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646" s="5" cm="1">
        <f t="array" ref="O646">MIN(IF((OutputTable[GroupByKey]=OutputTable[[#This Row],[GroupByKey]]),(OutputTable[GroupByKey]=OutputTable[[#This Row],[GroupByKey]])*OutputTable[RecordedValue]))</f>
        <v>58</v>
      </c>
      <c r="P646" s="5" cm="1">
        <f t="array" ref="P646">MAX(IF((OutputTable[GroupByKey]=OutputTable[[#This Row],[GroupByKey]]),(OutputTable[GroupByKey]=OutputTable[[#This Row],[GroupByKey]])*OutputTable[RecordedValue]))</f>
        <v>284</v>
      </c>
    </row>
    <row r="647" spans="1:16" x14ac:dyDescent="0.35">
      <c r="A647" t="s">
        <v>68</v>
      </c>
      <c r="B647" t="s">
        <v>70</v>
      </c>
      <c r="C647">
        <v>26</v>
      </c>
      <c r="D647" t="s">
        <v>140</v>
      </c>
      <c r="E647" t="s">
        <v>122</v>
      </c>
      <c r="F647" t="s">
        <v>102</v>
      </c>
      <c r="G647">
        <v>6.0302770680405897E-2</v>
      </c>
      <c r="H647">
        <v>0</v>
      </c>
      <c r="I6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40</v>
      </c>
      <c r="K647" s="5" cm="1">
        <f t="array" ref="K647">IFERROR(AVERAGE(IF((OutputTable[GroupByKey]=OutputTable[[#This Row],[GroupByKey]]),(OutputTable[GroupByKey]=OutputTable[[#This Row],[GroupByKey]])*OutputTable[RecordedValue])),0)</f>
        <v>7.1466534765718931E-2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1.877615258182818E-2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647" s="5" cm="1">
        <f t="array" ref="O647">MIN(IF((OutputTable[GroupByKey]=OutputTable[[#This Row],[GroupByKey]]),(OutputTable[GroupByKey]=OutputTable[[#This Row],[GroupByKey]])*OutputTable[RecordedValue]))</f>
        <v>2.8772178353729399E-2</v>
      </c>
      <c r="P647" s="5" cm="1">
        <f t="array" ref="P647">MAX(IF((OutputTable[GroupByKey]=OutputTable[[#This Row],[GroupByKey]]),(OutputTable[GroupByKey]=OutputTable[[#This Row],[GroupByKey]])*OutputTable[RecordedValue]))</f>
        <v>0.12414195729513899</v>
      </c>
    </row>
    <row r="648" spans="1:16" x14ac:dyDescent="0.35">
      <c r="A648" t="s">
        <v>68</v>
      </c>
      <c r="B648" t="s">
        <v>70</v>
      </c>
      <c r="C648">
        <v>26</v>
      </c>
      <c r="D648" t="s">
        <v>141</v>
      </c>
      <c r="E648" t="s">
        <v>120</v>
      </c>
      <c r="F648" t="s">
        <v>102</v>
      </c>
      <c r="G648">
        <v>254</v>
      </c>
      <c r="H648">
        <v>0</v>
      </c>
      <c r="I6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40</v>
      </c>
      <c r="K648" s="5" cm="1">
        <f t="array" ref="K648">IFERROR(AVERAGE(IF((OutputTable[GroupByKey]=OutputTable[[#This Row],[GroupByKey]]),(OutputTable[GroupByKey]=OutputTable[[#This Row],[GroupByKey]])*OutputTable[RecordedValue])),0)</f>
        <v>287.89999999999998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61.633241114324115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648" s="5" cm="1">
        <f t="array" ref="O648">MIN(IF((OutputTable[GroupByKey]=OutputTable[[#This Row],[GroupByKey]]),(OutputTable[GroupByKey]=OutputTable[[#This Row],[GroupByKey]])*OutputTable[RecordedValue]))</f>
        <v>136</v>
      </c>
      <c r="P648" s="5" cm="1">
        <f t="array" ref="P648">MAX(IF((OutputTable[GroupByKey]=OutputTable[[#This Row],[GroupByKey]]),(OutputTable[GroupByKey]=OutputTable[[#This Row],[GroupByKey]])*OutputTable[RecordedValue]))</f>
        <v>432</v>
      </c>
    </row>
    <row r="649" spans="1:16" x14ac:dyDescent="0.35">
      <c r="A649" t="s">
        <v>68</v>
      </c>
      <c r="B649" t="s">
        <v>70</v>
      </c>
      <c r="C649">
        <v>26</v>
      </c>
      <c r="D649" t="s">
        <v>142</v>
      </c>
      <c r="E649" t="s">
        <v>122</v>
      </c>
      <c r="F649" t="s">
        <v>102</v>
      </c>
      <c r="G649">
        <v>2.4517146140071E-2</v>
      </c>
      <c r="H649">
        <v>0</v>
      </c>
      <c r="I6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40</v>
      </c>
      <c r="K649" s="5" cm="1">
        <f t="array" ref="K649">IFERROR(AVERAGE(IF((OutputTable[GroupByKey]=OutputTable[[#This Row],[GroupByKey]]),(OutputTable[GroupByKey]=OutputTable[[#This Row],[GroupByKey]])*OutputTable[RecordedValue])),0)</f>
        <v>2.7893041556859417E-2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5.8163740550683058E-3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649" s="5" cm="1">
        <f t="array" ref="O649">MIN(IF((OutputTable[GroupByKey]=OutputTable[[#This Row],[GroupByKey]]),(OutputTable[GroupByKey]=OutputTable[[#This Row],[GroupByKey]])*OutputTable[RecordedValue]))</f>
        <v>1.44717077644446E-2</v>
      </c>
      <c r="P649" s="5" cm="1">
        <f t="array" ref="P649">MAX(IF((OutputTable[GroupByKey]=OutputTable[[#This Row],[GroupByKey]]),(OutputTable[GroupByKey]=OutputTable[[#This Row],[GroupByKey]])*OutputTable[RecordedValue]))</f>
        <v>3.8945432682821003E-2</v>
      </c>
    </row>
    <row r="650" spans="1:16" x14ac:dyDescent="0.35">
      <c r="A650" t="s">
        <v>68</v>
      </c>
      <c r="B650" t="s">
        <v>70</v>
      </c>
      <c r="C650">
        <v>26</v>
      </c>
      <c r="D650" t="s">
        <v>143</v>
      </c>
      <c r="E650" t="s">
        <v>120</v>
      </c>
      <c r="F650" t="s">
        <v>102</v>
      </c>
      <c r="G650">
        <v>146</v>
      </c>
      <c r="H650">
        <v>0</v>
      </c>
      <c r="I6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40</v>
      </c>
      <c r="K650" s="5" cm="1">
        <f t="array" ref="K650">IFERROR(AVERAGE(IF((OutputTable[GroupByKey]=OutputTable[[#This Row],[GroupByKey]]),(OutputTable[GroupByKey]=OutputTable[[#This Row],[GroupByKey]])*OutputTable[RecordedValue])),0)</f>
        <v>179.07499999999999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37.677026598888226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650" s="5" cm="1">
        <f t="array" ref="O650">MIN(IF((OutputTable[GroupByKey]=OutputTable[[#This Row],[GroupByKey]]),(OutputTable[GroupByKey]=OutputTable[[#This Row],[GroupByKey]])*OutputTable[RecordedValue]))</f>
        <v>96</v>
      </c>
      <c r="P650" s="5" cm="1">
        <f t="array" ref="P650">MAX(IF((OutputTable[GroupByKey]=OutputTable[[#This Row],[GroupByKey]]),(OutputTable[GroupByKey]=OutputTable[[#This Row],[GroupByKey]])*OutputTable[RecordedValue]))</f>
        <v>256</v>
      </c>
    </row>
    <row r="651" spans="1:16" x14ac:dyDescent="0.35">
      <c r="A651" t="s">
        <v>68</v>
      </c>
      <c r="B651" t="s">
        <v>70</v>
      </c>
      <c r="C651">
        <v>26</v>
      </c>
      <c r="D651" t="s">
        <v>144</v>
      </c>
      <c r="E651" t="s">
        <v>122</v>
      </c>
      <c r="F651" t="s">
        <v>102</v>
      </c>
      <c r="G651">
        <v>6.1044979265112001E-2</v>
      </c>
      <c r="H651">
        <v>0</v>
      </c>
      <c r="I6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40</v>
      </c>
      <c r="K651" s="5" cm="1">
        <f t="array" ref="K651">IFERROR(AVERAGE(IF((OutputTable[GroupByKey]=OutputTable[[#This Row],[GroupByKey]]),(OutputTable[GroupByKey]=OutputTable[[#This Row],[GroupByKey]])*OutputTable[RecordedValue])),0)</f>
        <v>7.6842915815432761E-2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1.6318267374116645E-2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651" s="5" cm="1">
        <f t="array" ref="O651">MIN(IF((OutputTable[GroupByKey]=OutputTable[[#This Row],[GroupByKey]]),(OutputTable[GroupByKey]=OutputTable[[#This Row],[GroupByKey]])*OutputTable[RecordedValue]))</f>
        <v>4.1598739885881399E-2</v>
      </c>
      <c r="P651" s="5" cm="1">
        <f t="array" ref="P651">MAX(IF((OutputTable[GroupByKey]=OutputTable[[#This Row],[GroupByKey]]),(OutputTable[GroupByKey]=OutputTable[[#This Row],[GroupByKey]])*OutputTable[RecordedValue]))</f>
        <v>0.109326341521763</v>
      </c>
    </row>
    <row r="652" spans="1:16" x14ac:dyDescent="0.35">
      <c r="A652" t="s">
        <v>68</v>
      </c>
      <c r="B652" t="s">
        <v>70</v>
      </c>
      <c r="C652">
        <v>27</v>
      </c>
      <c r="D652" t="s">
        <v>115</v>
      </c>
      <c r="E652" t="s">
        <v>116</v>
      </c>
      <c r="F652" t="s">
        <v>81</v>
      </c>
      <c r="G652">
        <v>300</v>
      </c>
      <c r="H652">
        <v>0</v>
      </c>
      <c r="I652" s="5" t="str">
        <f>OutputTable[[#This Row],[ProjectName]]&amp;OutputTable[[#This Row],[Name]]&amp;OutputTable[[#This Row],[Type]]&amp;OutputTable[[#This Row],[Source]]</f>
        <v>Drone ProjectDrone.NumberInNumber InEntity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40</v>
      </c>
      <c r="K652" s="5" cm="1">
        <f t="array" ref="K652">IFERROR(AVERAGE(IF((OutputTable[GroupByKey]=OutputTable[[#This Row],[GroupByKey]]),(OutputTable[GroupByKey]=OutputTable[[#This Row],[GroupByKey]])*OutputTable[RecordedValue])),0)</f>
        <v>279.7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60.175043809173047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652" s="5" cm="1">
        <f t="array" ref="O652">MIN(IF((OutputTable[GroupByKey]=OutputTable[[#This Row],[GroupByKey]]),(OutputTable[GroupByKey]=OutputTable[[#This Row],[GroupByKey]])*OutputTable[RecordedValue]))</f>
        <v>124</v>
      </c>
      <c r="P652" s="5" cm="1">
        <f t="array" ref="P652">MAX(IF((OutputTable[GroupByKey]=OutputTable[[#This Row],[GroupByKey]]),(OutputTable[GroupByKey]=OutputTable[[#This Row],[GroupByKey]])*OutputTable[RecordedValue]))</f>
        <v>422</v>
      </c>
    </row>
    <row r="653" spans="1:16" x14ac:dyDescent="0.35">
      <c r="A653" t="s">
        <v>68</v>
      </c>
      <c r="B653" t="s">
        <v>70</v>
      </c>
      <c r="C653">
        <v>27</v>
      </c>
      <c r="D653" t="s">
        <v>117</v>
      </c>
      <c r="E653" t="s">
        <v>118</v>
      </c>
      <c r="F653" t="s">
        <v>81</v>
      </c>
      <c r="G653">
        <v>275</v>
      </c>
      <c r="H653">
        <v>0</v>
      </c>
      <c r="I653" s="5" t="str">
        <f>OutputTable[[#This Row],[ProjectName]]&amp;OutputTable[[#This Row],[Name]]&amp;OutputTable[[#This Row],[Type]]&amp;OutputTable[[#This Row],[Source]]</f>
        <v>Drone ProjectDrone.NumberOutNumber OutEntity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40</v>
      </c>
      <c r="K653" s="5" cm="1">
        <f t="array" ref="K653">IFERROR(AVERAGE(IF((OutputTable[GroupByKey]=OutputTable[[#This Row],[GroupByKey]]),(OutputTable[GroupByKey]=OutputTable[[#This Row],[GroupByKey]])*OutputTable[RecordedValue])),0)</f>
        <v>250.25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35.973458877202006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653" s="5" cm="1">
        <f t="array" ref="O653">MIN(IF((OutputTable[GroupByKey]=OutputTable[[#This Row],[GroupByKey]]),(OutputTable[GroupByKey]=OutputTable[[#This Row],[GroupByKey]])*OutputTable[RecordedValue]))</f>
        <v>150</v>
      </c>
      <c r="P653" s="5" cm="1">
        <f t="array" ref="P653">MAX(IF((OutputTable[GroupByKey]=OutputTable[[#This Row],[GroupByKey]]),(OutputTable[GroupByKey]=OutputTable[[#This Row],[GroupByKey]])*OutputTable[RecordedValue]))</f>
        <v>295</v>
      </c>
    </row>
    <row r="654" spans="1:16" x14ac:dyDescent="0.35">
      <c r="A654" t="s">
        <v>68</v>
      </c>
      <c r="B654" t="s">
        <v>70</v>
      </c>
      <c r="C654">
        <v>27</v>
      </c>
      <c r="D654" t="s">
        <v>119</v>
      </c>
      <c r="E654" t="s">
        <v>120</v>
      </c>
      <c r="F654" t="s">
        <v>102</v>
      </c>
      <c r="G654">
        <v>236</v>
      </c>
      <c r="H654">
        <v>0</v>
      </c>
      <c r="I6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40</v>
      </c>
      <c r="K654" s="5" cm="1">
        <f t="array" ref="K654">IFERROR(AVERAGE(IF((OutputTable[GroupByKey]=OutputTable[[#This Row],[GroupByKey]]),(OutputTable[GroupByKey]=OutputTable[[#This Row],[GroupByKey]])*OutputTable[RecordedValue])),0)</f>
        <v>209.95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32.757813708707069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654" s="5" cm="1">
        <f t="array" ref="O654">MIN(IF((OutputTable[GroupByKey]=OutputTable[[#This Row],[GroupByKey]]),(OutputTable[GroupByKey]=OutputTable[[#This Row],[GroupByKey]])*OutputTable[RecordedValue]))</f>
        <v>123</v>
      </c>
      <c r="P654" s="5" cm="1">
        <f t="array" ref="P654">MAX(IF((OutputTable[GroupByKey]=OutputTable[[#This Row],[GroupByKey]]),(OutputTable[GroupByKey]=OutputTable[[#This Row],[GroupByKey]])*OutputTable[RecordedValue]))</f>
        <v>264</v>
      </c>
    </row>
    <row r="655" spans="1:16" x14ac:dyDescent="0.35">
      <c r="A655" t="s">
        <v>68</v>
      </c>
      <c r="B655" t="s">
        <v>70</v>
      </c>
      <c r="C655">
        <v>27</v>
      </c>
      <c r="D655" t="s">
        <v>121</v>
      </c>
      <c r="E655" t="s">
        <v>122</v>
      </c>
      <c r="F655" t="s">
        <v>102</v>
      </c>
      <c r="G655">
        <v>1</v>
      </c>
      <c r="H655">
        <v>0</v>
      </c>
      <c r="I6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40</v>
      </c>
      <c r="K655" s="5" cm="1">
        <f t="array" ref="K655">IFERROR(AVERAGE(IF((OutputTable[GroupByKey]=OutputTable[[#This Row],[GroupByKey]]),(OutputTable[GroupByKey]=OutputTable[[#This Row],[GroupByKey]])*OutputTable[RecordedValue])),0)</f>
        <v>0.83772529254372086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0.13090241215221513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655" s="5" cm="1">
        <f t="array" ref="O655">MIN(IF((OutputTable[GroupByKey]=OutputTable[[#This Row],[GroupByKey]]),(OutputTable[GroupByKey]=OutputTable[[#This Row],[GroupByKey]])*OutputTable[RecordedValue]))</f>
        <v>0.460239554527484</v>
      </c>
      <c r="P655" s="5" cm="1">
        <f t="array" ref="P655">MAX(IF((OutputTable[GroupByKey]=OutputTable[[#This Row],[GroupByKey]]),(OutputTable[GroupByKey]=OutputTable[[#This Row],[GroupByKey]])*OutputTable[RecordedValue]))</f>
        <v>1</v>
      </c>
    </row>
    <row r="656" spans="1:16" x14ac:dyDescent="0.35">
      <c r="A656" t="s">
        <v>68</v>
      </c>
      <c r="B656" t="s">
        <v>70</v>
      </c>
      <c r="C656">
        <v>27</v>
      </c>
      <c r="D656" t="s">
        <v>123</v>
      </c>
      <c r="E656" t="s">
        <v>120</v>
      </c>
      <c r="F656" t="s">
        <v>102</v>
      </c>
      <c r="G656">
        <v>152</v>
      </c>
      <c r="H656">
        <v>0</v>
      </c>
      <c r="I6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40</v>
      </c>
      <c r="K656" s="5" cm="1">
        <f t="array" ref="K656">IFERROR(AVERAGE(IF((OutputTable[GroupByKey]=OutputTable[[#This Row],[GroupByKey]]),(OutputTable[GroupByKey]=OutputTable[[#This Row],[GroupByKey]])*OutputTable[RecordedValue])),0)</f>
        <v>138.82499999999999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19.237899960021505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656" s="5" cm="1">
        <f t="array" ref="O656">MIN(IF((OutputTable[GroupByKey]=OutputTable[[#This Row],[GroupByKey]]),(OutputTable[GroupByKey]=OutputTable[[#This Row],[GroupByKey]])*OutputTable[RecordedValue]))</f>
        <v>83</v>
      </c>
      <c r="P656" s="5" cm="1">
        <f t="array" ref="P656">MAX(IF((OutputTable[GroupByKey]=OutputTable[[#This Row],[GroupByKey]]),(OutputTable[GroupByKey]=OutputTable[[#This Row],[GroupByKey]])*OutputTable[RecordedValue]))</f>
        <v>161</v>
      </c>
    </row>
    <row r="657" spans="1:16" x14ac:dyDescent="0.35">
      <c r="A657" t="s">
        <v>68</v>
      </c>
      <c r="B657" t="s">
        <v>70</v>
      </c>
      <c r="C657">
        <v>27</v>
      </c>
      <c r="D657" t="s">
        <v>124</v>
      </c>
      <c r="E657" t="s">
        <v>122</v>
      </c>
      <c r="F657" t="s">
        <v>102</v>
      </c>
      <c r="G657">
        <v>0.93709186363897701</v>
      </c>
      <c r="H657">
        <v>0</v>
      </c>
      <c r="I6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40</v>
      </c>
      <c r="K657" s="5" cm="1">
        <f t="array" ref="K657">IFERROR(AVERAGE(IF((OutputTable[GroupByKey]=OutputTable[[#This Row],[GroupByKey]]),(OutputTable[GroupByKey]=OutputTable[[#This Row],[GroupByKey]])*OutputTable[RecordedValue])),0)</f>
        <v>0.85638733125801425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0.11893184571914565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657" s="5" cm="1">
        <f t="array" ref="O657">MIN(IF((OutputTable[GroupByKey]=OutputTable[[#This Row],[GroupByKey]]),(OutputTable[GroupByKey]=OutputTable[[#This Row],[GroupByKey]])*OutputTable[RecordedValue]))</f>
        <v>0.51093143286290499</v>
      </c>
      <c r="P657" s="5" cm="1">
        <f t="array" ref="P657">MAX(IF((OutputTable[GroupByKey]=OutputTable[[#This Row],[GroupByKey]]),(OutputTable[GroupByKey]=OutputTable[[#This Row],[GroupByKey]])*OutputTable[RecordedValue]))</f>
        <v>0.99324124232539002</v>
      </c>
    </row>
    <row r="658" spans="1:16" x14ac:dyDescent="0.35">
      <c r="A658" t="s">
        <v>68</v>
      </c>
      <c r="B658" t="s">
        <v>70</v>
      </c>
      <c r="C658">
        <v>27</v>
      </c>
      <c r="D658" t="s">
        <v>125</v>
      </c>
      <c r="E658" t="s">
        <v>120</v>
      </c>
      <c r="F658" t="s">
        <v>102</v>
      </c>
      <c r="G658">
        <v>10</v>
      </c>
      <c r="H658">
        <v>0</v>
      </c>
      <c r="I6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40</v>
      </c>
      <c r="K658" s="5" cm="1">
        <f t="array" ref="K658">IFERROR(AVERAGE(IF((OutputTable[GroupByKey]=OutputTable[[#This Row],[GroupByKey]]),(OutputTable[GroupByKey]=OutputTable[[#This Row],[GroupByKey]])*OutputTable[RecordedValue])),0)</f>
        <v>8.1999999999999993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1.8563819235690291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658" s="5" cm="1">
        <f t="array" ref="O658">MIN(IF((OutputTable[GroupByKey]=OutputTable[[#This Row],[GroupByKey]]),(OutputTable[GroupByKey]=OutputTable[[#This Row],[GroupByKey]])*OutputTable[RecordedValue]))</f>
        <v>4</v>
      </c>
      <c r="P658" s="5" cm="1">
        <f t="array" ref="P658">MAX(IF((OutputTable[GroupByKey]=OutputTable[[#This Row],[GroupByKey]]),(OutputTable[GroupByKey]=OutputTable[[#This Row],[GroupByKey]])*OutputTable[RecordedValue]))</f>
        <v>12</v>
      </c>
    </row>
    <row r="659" spans="1:16" x14ac:dyDescent="0.35">
      <c r="A659" t="s">
        <v>68</v>
      </c>
      <c r="B659" t="s">
        <v>70</v>
      </c>
      <c r="C659">
        <v>27</v>
      </c>
      <c r="D659" t="s">
        <v>126</v>
      </c>
      <c r="E659" t="s">
        <v>122</v>
      </c>
      <c r="F659" t="s">
        <v>102</v>
      </c>
      <c r="G659">
        <v>3.4524531569671599E-2</v>
      </c>
      <c r="H659">
        <v>0</v>
      </c>
      <c r="I6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40</v>
      </c>
      <c r="K659" s="5" cm="1">
        <f t="array" ref="K659">IFERROR(AVERAGE(IF((OutputTable[GroupByKey]=OutputTable[[#This Row],[GroupByKey]]),(OutputTable[GroupByKey]=OutputTable[[#This Row],[GroupByKey]])*OutputTable[RecordedValue])),0)</f>
        <v>2.9190391824590895E-2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6.7784511723503766E-3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659" s="5" cm="1">
        <f t="array" ref="O659">MIN(IF((OutputTable[GroupByKey]=OutputTable[[#This Row],[GroupByKey]]),(OutputTable[GroupByKey]=OutputTable[[#This Row],[GroupByKey]])*OutputTable[RecordedValue]))</f>
        <v>1.4048189417398899E-2</v>
      </c>
      <c r="P659" s="5" cm="1">
        <f t="array" ref="P659">MAX(IF((OutputTable[GroupByKey]=OutputTable[[#This Row],[GroupByKey]]),(OutputTable[GroupByKey]=OutputTable[[#This Row],[GroupByKey]])*OutputTable[RecordedValue]))</f>
        <v>4.5875370133509598E-2</v>
      </c>
    </row>
    <row r="660" spans="1:16" x14ac:dyDescent="0.35">
      <c r="A660" t="s">
        <v>68</v>
      </c>
      <c r="B660" t="s">
        <v>70</v>
      </c>
      <c r="C660">
        <v>27</v>
      </c>
      <c r="D660" t="s">
        <v>127</v>
      </c>
      <c r="E660" t="s">
        <v>120</v>
      </c>
      <c r="F660" t="s">
        <v>102</v>
      </c>
      <c r="G660">
        <v>44</v>
      </c>
      <c r="H660">
        <v>0</v>
      </c>
      <c r="I6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40</v>
      </c>
      <c r="K660" s="5" cm="1">
        <f t="array" ref="K660">IFERROR(AVERAGE(IF((OutputTable[GroupByKey]=OutputTable[[#This Row],[GroupByKey]]),(OutputTable[GroupByKey]=OutputTable[[#This Row],[GroupByKey]])*OutputTable[RecordedValue])),0)</f>
        <v>40.625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9.0940597687129312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660" s="5" cm="1">
        <f t="array" ref="O660">MIN(IF((OutputTable[GroupByKey]=OutputTable[[#This Row],[GroupByKey]]),(OutputTable[GroupByKey]=OutputTable[[#This Row],[GroupByKey]])*OutputTable[RecordedValue]))</f>
        <v>20</v>
      </c>
      <c r="P660" s="5" cm="1">
        <f t="array" ref="P660">MAX(IF((OutputTable[GroupByKey]=OutputTable[[#This Row],[GroupByKey]]),(OutputTable[GroupByKey]=OutputTable[[#This Row],[GroupByKey]])*OutputTable[RecordedValue]))</f>
        <v>60</v>
      </c>
    </row>
    <row r="661" spans="1:16" x14ac:dyDescent="0.35">
      <c r="A661" t="s">
        <v>68</v>
      </c>
      <c r="B661" t="s">
        <v>70</v>
      </c>
      <c r="C661">
        <v>27</v>
      </c>
      <c r="D661" t="s">
        <v>128</v>
      </c>
      <c r="E661" t="s">
        <v>122</v>
      </c>
      <c r="F661" t="s">
        <v>102</v>
      </c>
      <c r="G661">
        <v>0.127116442906515</v>
      </c>
      <c r="H661">
        <v>0</v>
      </c>
      <c r="I6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40</v>
      </c>
      <c r="K661" s="5" cm="1">
        <f t="array" ref="K661">IFERROR(AVERAGE(IF((OutputTable[GroupByKey]=OutputTable[[#This Row],[GroupByKey]]),(OutputTable[GroupByKey]=OutputTable[[#This Row],[GroupByKey]])*OutputTable[RecordedValue])),0)</f>
        <v>0.12883579602073331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3.923026202957465E-2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661" s="5" cm="1">
        <f t="array" ref="O661">MIN(IF((OutputTable[GroupByKey]=OutputTable[[#This Row],[GroupByKey]]),(OutputTable[GroupByKey]=OutputTable[[#This Row],[GroupByKey]])*OutputTable[RecordedValue]))</f>
        <v>5.37537032568541E-2</v>
      </c>
      <c r="P661" s="5" cm="1">
        <f t="array" ref="P661">MAX(IF((OutputTable[GroupByKey]=OutputTable[[#This Row],[GroupByKey]]),(OutputTable[GroupByKey]=OutputTable[[#This Row],[GroupByKey]])*OutputTable[RecordedValue]))</f>
        <v>0.25294900578934798</v>
      </c>
    </row>
    <row r="662" spans="1:16" x14ac:dyDescent="0.35">
      <c r="A662" t="s">
        <v>68</v>
      </c>
      <c r="B662" t="s">
        <v>70</v>
      </c>
      <c r="C662">
        <v>27</v>
      </c>
      <c r="D662" t="s">
        <v>129</v>
      </c>
      <c r="E662" t="s">
        <v>118</v>
      </c>
      <c r="F662" t="s">
        <v>130</v>
      </c>
      <c r="G662">
        <v>270</v>
      </c>
      <c r="H662">
        <v>0</v>
      </c>
      <c r="I662" s="5" t="str">
        <f>OutputTable[[#This Row],[ProjectName]]&amp;OutputTable[[#This Row],[Name]]&amp;OutputTable[[#This Row],[Type]]&amp;OutputTable[[#This Row],[Source]]</f>
        <v>Drone ProjectSystem.NumberOutNumber OutSystem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40</v>
      </c>
      <c r="K662" s="5" cm="1">
        <f t="array" ref="K662">IFERROR(AVERAGE(IF((OutputTable[GroupByKey]=OutputTable[[#This Row],[GroupByKey]]),(OutputTable[GroupByKey]=OutputTable[[#This Row],[GroupByKey]])*OutputTable[RecordedValue])),0)</f>
        <v>246.15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35.193640159726442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662" s="5" cm="1">
        <f t="array" ref="O662">MIN(IF((OutputTable[GroupByKey]=OutputTable[[#This Row],[GroupByKey]]),(OutputTable[GroupByKey]=OutputTable[[#This Row],[GroupByKey]])*OutputTable[RecordedValue]))</f>
        <v>148</v>
      </c>
      <c r="P662" s="5" cm="1">
        <f t="array" ref="P662">MAX(IF((OutputTable[GroupByKey]=OutputTable[[#This Row],[GroupByKey]]),(OutputTable[GroupByKey]=OutputTable[[#This Row],[GroupByKey]])*OutputTable[RecordedValue]))</f>
        <v>289</v>
      </c>
    </row>
    <row r="663" spans="1:16" x14ac:dyDescent="0.35">
      <c r="A663" t="s">
        <v>68</v>
      </c>
      <c r="B663" t="s">
        <v>70</v>
      </c>
      <c r="C663">
        <v>27</v>
      </c>
      <c r="D663" t="s">
        <v>131</v>
      </c>
      <c r="E663" t="s">
        <v>120</v>
      </c>
      <c r="F663" t="s">
        <v>102</v>
      </c>
      <c r="G663">
        <v>0</v>
      </c>
      <c r="H663">
        <v>0</v>
      </c>
      <c r="I6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40</v>
      </c>
      <c r="K663" s="5" cm="1">
        <f t="array" ref="K663">IFERROR(AVERAGE(IF((OutputTable[GroupByKey]=OutputTable[[#This Row],[GroupByKey]]),(OutputTable[GroupByKey]=OutputTable[[#This Row],[GroupByKey]])*OutputTable[RecordedValue])),0)</f>
        <v>0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0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3" s="5" cm="1">
        <f t="array" ref="O663">MIN(IF((OutputTable[GroupByKey]=OutputTable[[#This Row],[GroupByKey]]),(OutputTable[GroupByKey]=OutputTable[[#This Row],[GroupByKey]])*OutputTable[RecordedValue]))</f>
        <v>0</v>
      </c>
      <c r="P663" s="5" cm="1">
        <f t="array" ref="P663">MAX(IF((OutputTable[GroupByKey]=OutputTable[[#This Row],[GroupByKey]]),(OutputTable[GroupByKey]=OutputTable[[#This Row],[GroupByKey]])*OutputTable[RecordedValue]))</f>
        <v>0</v>
      </c>
    </row>
    <row r="664" spans="1:16" x14ac:dyDescent="0.35">
      <c r="A664" t="s">
        <v>68</v>
      </c>
      <c r="B664" t="s">
        <v>70</v>
      </c>
      <c r="C664">
        <v>27</v>
      </c>
      <c r="D664" t="s">
        <v>132</v>
      </c>
      <c r="E664" t="s">
        <v>122</v>
      </c>
      <c r="F664" t="s">
        <v>102</v>
      </c>
      <c r="G664">
        <v>0</v>
      </c>
      <c r="H664">
        <v>0</v>
      </c>
      <c r="I6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40</v>
      </c>
      <c r="K664" s="5" cm="1">
        <f t="array" ref="K664">IFERROR(AVERAGE(IF((OutputTable[GroupByKey]=OutputTable[[#This Row],[GroupByKey]]),(OutputTable[GroupByKey]=OutputTable[[#This Row],[GroupByKey]])*OutputTable[RecordedValue])),0)</f>
        <v>0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0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4" s="5" cm="1">
        <f t="array" ref="O664">MIN(IF((OutputTable[GroupByKey]=OutputTable[[#This Row],[GroupByKey]]),(OutputTable[GroupByKey]=OutputTable[[#This Row],[GroupByKey]])*OutputTable[RecordedValue]))</f>
        <v>0</v>
      </c>
      <c r="P664" s="5" cm="1">
        <f t="array" ref="P664">MAX(IF((OutputTable[GroupByKey]=OutputTable[[#This Row],[GroupByKey]]),(OutputTable[GroupByKey]=OutputTable[[#This Row],[GroupByKey]])*OutputTable[RecordedValue]))</f>
        <v>0</v>
      </c>
    </row>
    <row r="665" spans="1:16" x14ac:dyDescent="0.35">
      <c r="A665" t="s">
        <v>68</v>
      </c>
      <c r="B665" t="s">
        <v>70</v>
      </c>
      <c r="C665">
        <v>27</v>
      </c>
      <c r="D665" t="s">
        <v>133</v>
      </c>
      <c r="E665" t="s">
        <v>120</v>
      </c>
      <c r="F665" t="s">
        <v>102</v>
      </c>
      <c r="G665">
        <v>0</v>
      </c>
      <c r="H665">
        <v>0</v>
      </c>
      <c r="I6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40</v>
      </c>
      <c r="K665" s="5" cm="1">
        <f t="array" ref="K665">IFERROR(AVERAGE(IF((OutputTable[GroupByKey]=OutputTable[[#This Row],[GroupByKey]]),(OutputTable[GroupByKey]=OutputTable[[#This Row],[GroupByKey]])*OutputTable[RecordedValue])),0)</f>
        <v>0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0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5" s="5" cm="1">
        <f t="array" ref="O665">MIN(IF((OutputTable[GroupByKey]=OutputTable[[#This Row],[GroupByKey]]),(OutputTable[GroupByKey]=OutputTable[[#This Row],[GroupByKey]])*OutputTable[RecordedValue]))</f>
        <v>0</v>
      </c>
      <c r="P665" s="5" cm="1">
        <f t="array" ref="P665">MAX(IF((OutputTable[GroupByKey]=OutputTable[[#This Row],[GroupByKey]]),(OutputTable[GroupByKey]=OutputTable[[#This Row],[GroupByKey]])*OutputTable[RecordedValue]))</f>
        <v>0</v>
      </c>
    </row>
    <row r="666" spans="1:16" x14ac:dyDescent="0.35">
      <c r="A666" t="s">
        <v>68</v>
      </c>
      <c r="B666" t="s">
        <v>70</v>
      </c>
      <c r="C666">
        <v>27</v>
      </c>
      <c r="D666" t="s">
        <v>134</v>
      </c>
      <c r="E666" t="s">
        <v>122</v>
      </c>
      <c r="F666" t="s">
        <v>102</v>
      </c>
      <c r="G666">
        <v>0</v>
      </c>
      <c r="H666">
        <v>0</v>
      </c>
      <c r="I6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40</v>
      </c>
      <c r="K666" s="5" cm="1">
        <f t="array" ref="K666">IFERROR(AVERAGE(IF((OutputTable[GroupByKey]=OutputTable[[#This Row],[GroupByKey]]),(OutputTable[GroupByKey]=OutputTable[[#This Row],[GroupByKey]])*OutputTable[RecordedValue])),0)</f>
        <v>0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0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6" s="5" cm="1">
        <f t="array" ref="O666">MIN(IF((OutputTable[GroupByKey]=OutputTable[[#This Row],[GroupByKey]]),(OutputTable[GroupByKey]=OutputTable[[#This Row],[GroupByKey]])*OutputTable[RecordedValue]))</f>
        <v>0</v>
      </c>
      <c r="P666" s="5" cm="1">
        <f t="array" ref="P666">MAX(IF((OutputTable[GroupByKey]=OutputTable[[#This Row],[GroupByKey]]),(OutputTable[GroupByKey]=OutputTable[[#This Row],[GroupByKey]])*OutputTable[RecordedValue]))</f>
        <v>0</v>
      </c>
    </row>
    <row r="667" spans="1:16" x14ac:dyDescent="0.35">
      <c r="A667" t="s">
        <v>68</v>
      </c>
      <c r="B667" t="s">
        <v>70</v>
      </c>
      <c r="C667">
        <v>27</v>
      </c>
      <c r="D667" t="s">
        <v>135</v>
      </c>
      <c r="E667" t="s">
        <v>120</v>
      </c>
      <c r="F667" t="s">
        <v>102</v>
      </c>
      <c r="G667">
        <v>0</v>
      </c>
      <c r="H667">
        <v>0</v>
      </c>
      <c r="I6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40</v>
      </c>
      <c r="K667" s="5" cm="1">
        <f t="array" ref="K667">IFERROR(AVERAGE(IF((OutputTable[GroupByKey]=OutputTable[[#This Row],[GroupByKey]]),(OutputTable[GroupByKey]=OutputTable[[#This Row],[GroupByKey]])*OutputTable[RecordedValue])),0)</f>
        <v>0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0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s="5" cm="1">
        <f t="array" ref="O667">MIN(IF((OutputTable[GroupByKey]=OutputTable[[#This Row],[GroupByKey]]),(OutputTable[GroupByKey]=OutputTable[[#This Row],[GroupByKey]])*OutputTable[RecordedValue]))</f>
        <v>0</v>
      </c>
      <c r="P667" s="5" cm="1">
        <f t="array" ref="P667">MAX(IF((OutputTable[GroupByKey]=OutputTable[[#This Row],[GroupByKey]]),(OutputTable[GroupByKey]=OutputTable[[#This Row],[GroupByKey]])*OutputTable[RecordedValue]))</f>
        <v>0</v>
      </c>
    </row>
    <row r="668" spans="1:16" x14ac:dyDescent="0.35">
      <c r="A668" t="s">
        <v>68</v>
      </c>
      <c r="B668" t="s">
        <v>70</v>
      </c>
      <c r="C668">
        <v>27</v>
      </c>
      <c r="D668" t="s">
        <v>136</v>
      </c>
      <c r="E668" t="s">
        <v>122</v>
      </c>
      <c r="F668" t="s">
        <v>102</v>
      </c>
      <c r="G668">
        <v>0</v>
      </c>
      <c r="H668">
        <v>0</v>
      </c>
      <c r="I6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40</v>
      </c>
      <c r="K668" s="5" cm="1">
        <f t="array" ref="K668">IFERROR(AVERAGE(IF((OutputTable[GroupByKey]=OutputTable[[#This Row],[GroupByKey]]),(OutputTable[GroupByKey]=OutputTable[[#This Row],[GroupByKey]])*OutputTable[RecordedValue])),0)</f>
        <v>0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0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s="5" cm="1">
        <f t="array" ref="O668">MIN(IF((OutputTable[GroupByKey]=OutputTable[[#This Row],[GroupByKey]]),(OutputTable[GroupByKey]=OutputTable[[#This Row],[GroupByKey]])*OutputTable[RecordedValue]))</f>
        <v>0</v>
      </c>
      <c r="P668" s="5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35">
      <c r="A669" t="s">
        <v>68</v>
      </c>
      <c r="B669" t="s">
        <v>70</v>
      </c>
      <c r="C669">
        <v>27</v>
      </c>
      <c r="D669" t="s">
        <v>137</v>
      </c>
      <c r="E669" t="s">
        <v>120</v>
      </c>
      <c r="F669" t="s">
        <v>102</v>
      </c>
      <c r="G669">
        <v>0</v>
      </c>
      <c r="H669">
        <v>0</v>
      </c>
      <c r="I6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40</v>
      </c>
      <c r="K669" s="5" cm="1">
        <f t="array" ref="K669">IFERROR(AVERAGE(IF((OutputTable[GroupByKey]=OutputTable[[#This Row],[GroupByKey]]),(OutputTable[GroupByKey]=OutputTable[[#This Row],[GroupByKey]])*OutputTable[RecordedValue])),0)</f>
        <v>0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0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s="5" cm="1">
        <f t="array" ref="O669">MIN(IF((OutputTable[GroupByKey]=OutputTable[[#This Row],[GroupByKey]]),(OutputTable[GroupByKey]=OutputTable[[#This Row],[GroupByKey]])*OutputTable[RecordedValue]))</f>
        <v>0</v>
      </c>
      <c r="P669" s="5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35">
      <c r="A670" t="s">
        <v>68</v>
      </c>
      <c r="B670" t="s">
        <v>70</v>
      </c>
      <c r="C670">
        <v>27</v>
      </c>
      <c r="D670" t="s">
        <v>138</v>
      </c>
      <c r="E670" t="s">
        <v>122</v>
      </c>
      <c r="F670" t="s">
        <v>102</v>
      </c>
      <c r="G670">
        <v>0</v>
      </c>
      <c r="H670">
        <v>0</v>
      </c>
      <c r="I6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40</v>
      </c>
      <c r="K670" s="5" cm="1">
        <f t="array" ref="K670">IFERROR(AVERAGE(IF((OutputTable[GroupByKey]=OutputTable[[#This Row],[GroupByKey]]),(OutputTable[GroupByKey]=OutputTable[[#This Row],[GroupByKey]])*OutputTable[RecordedValue])),0)</f>
        <v>0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0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s="5" cm="1">
        <f t="array" ref="O670">MIN(IF((OutputTable[GroupByKey]=OutputTable[[#This Row],[GroupByKey]]),(OutputTable[GroupByKey]=OutputTable[[#This Row],[GroupByKey]])*OutputTable[RecordedValue]))</f>
        <v>0</v>
      </c>
      <c r="P670" s="5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35">
      <c r="A671" t="s">
        <v>68</v>
      </c>
      <c r="B671" t="s">
        <v>70</v>
      </c>
      <c r="C671">
        <v>27</v>
      </c>
      <c r="D671" t="s">
        <v>139</v>
      </c>
      <c r="E671" t="s">
        <v>120</v>
      </c>
      <c r="F671" t="s">
        <v>102</v>
      </c>
      <c r="G671">
        <v>178</v>
      </c>
      <c r="H671">
        <v>0</v>
      </c>
      <c r="I6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40</v>
      </c>
      <c r="K671" s="5" cm="1">
        <f t="array" ref="K671">IFERROR(AVERAGE(IF((OutputTable[GroupByKey]=OutputTable[[#This Row],[GroupByKey]]),(OutputTable[GroupByKey]=OutputTable[[#This Row],[GroupByKey]])*OutputTable[RecordedValue])),0)</f>
        <v>166.8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42.803786077449971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671" s="5" cm="1">
        <f t="array" ref="O671">MIN(IF((OutputTable[GroupByKey]=OutputTable[[#This Row],[GroupByKey]]),(OutputTable[GroupByKey]=OutputTable[[#This Row],[GroupByKey]])*OutputTable[RecordedValue]))</f>
        <v>58</v>
      </c>
      <c r="P671" s="5" cm="1">
        <f t="array" ref="P671">MAX(IF((OutputTable[GroupByKey]=OutputTable[[#This Row],[GroupByKey]]),(OutputTable[GroupByKey]=OutputTable[[#This Row],[GroupByKey]])*OutputTable[RecordedValue]))</f>
        <v>284</v>
      </c>
    </row>
    <row r="672" spans="1:16" x14ac:dyDescent="0.35">
      <c r="A672" t="s">
        <v>68</v>
      </c>
      <c r="B672" t="s">
        <v>70</v>
      </c>
      <c r="C672">
        <v>27</v>
      </c>
      <c r="D672" t="s">
        <v>140</v>
      </c>
      <c r="E672" t="s">
        <v>122</v>
      </c>
      <c r="F672" t="s">
        <v>102</v>
      </c>
      <c r="G672">
        <v>7.7291816452227199E-2</v>
      </c>
      <c r="H672">
        <v>0</v>
      </c>
      <c r="I6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40</v>
      </c>
      <c r="K672" s="5" cm="1">
        <f t="array" ref="K672">IFERROR(AVERAGE(IF((OutputTable[GroupByKey]=OutputTable[[#This Row],[GroupByKey]]),(OutputTable[GroupByKey]=OutputTable[[#This Row],[GroupByKey]])*OutputTable[RecordedValue])),0)</f>
        <v>7.1466534765718931E-2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1.877615258182818E-2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672" s="5" cm="1">
        <f t="array" ref="O672">MIN(IF((OutputTable[GroupByKey]=OutputTable[[#This Row],[GroupByKey]]),(OutputTable[GroupByKey]=OutputTable[[#This Row],[GroupByKey]])*OutputTable[RecordedValue]))</f>
        <v>2.8772178353729399E-2</v>
      </c>
      <c r="P672" s="5" cm="1">
        <f t="array" ref="P672">MAX(IF((OutputTable[GroupByKey]=OutputTable[[#This Row],[GroupByKey]]),(OutputTable[GroupByKey]=OutputTable[[#This Row],[GroupByKey]])*OutputTable[RecordedValue]))</f>
        <v>0.12414195729513899</v>
      </c>
    </row>
    <row r="673" spans="1:16" x14ac:dyDescent="0.35">
      <c r="A673" t="s">
        <v>68</v>
      </c>
      <c r="B673" t="s">
        <v>70</v>
      </c>
      <c r="C673">
        <v>27</v>
      </c>
      <c r="D673" t="s">
        <v>141</v>
      </c>
      <c r="E673" t="s">
        <v>120</v>
      </c>
      <c r="F673" t="s">
        <v>102</v>
      </c>
      <c r="G673">
        <v>311</v>
      </c>
      <c r="H673">
        <v>0</v>
      </c>
      <c r="I6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40</v>
      </c>
      <c r="K673" s="5" cm="1">
        <f t="array" ref="K673">IFERROR(AVERAGE(IF((OutputTable[GroupByKey]=OutputTable[[#This Row],[GroupByKey]]),(OutputTable[GroupByKey]=OutputTable[[#This Row],[GroupByKey]])*OutputTable[RecordedValue])),0)</f>
        <v>287.89999999999998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61.633241114324115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673" s="5" cm="1">
        <f t="array" ref="O673">MIN(IF((OutputTable[GroupByKey]=OutputTable[[#This Row],[GroupByKey]]),(OutputTable[GroupByKey]=OutputTable[[#This Row],[GroupByKey]])*OutputTable[RecordedValue]))</f>
        <v>136</v>
      </c>
      <c r="P673" s="5" cm="1">
        <f t="array" ref="P673">MAX(IF((OutputTable[GroupByKey]=OutputTable[[#This Row],[GroupByKey]]),(OutputTable[GroupByKey]=OutputTable[[#This Row],[GroupByKey]])*OutputTable[RecordedValue]))</f>
        <v>432</v>
      </c>
    </row>
    <row r="674" spans="1:16" x14ac:dyDescent="0.35">
      <c r="A674" t="s">
        <v>68</v>
      </c>
      <c r="B674" t="s">
        <v>70</v>
      </c>
      <c r="C674">
        <v>27</v>
      </c>
      <c r="D674" t="s">
        <v>142</v>
      </c>
      <c r="E674" t="s">
        <v>122</v>
      </c>
      <c r="F674" t="s">
        <v>102</v>
      </c>
      <c r="G674">
        <v>3.0971874060722E-2</v>
      </c>
      <c r="H674">
        <v>0</v>
      </c>
      <c r="I6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40</v>
      </c>
      <c r="K674" s="5" cm="1">
        <f t="array" ref="K674">IFERROR(AVERAGE(IF((OutputTable[GroupByKey]=OutputTable[[#This Row],[GroupByKey]]),(OutputTable[GroupByKey]=OutputTable[[#This Row],[GroupByKey]])*OutputTable[RecordedValue])),0)</f>
        <v>2.7893041556859417E-2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5.8163740550683058E-3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674" s="5" cm="1">
        <f t="array" ref="O674">MIN(IF((OutputTable[GroupByKey]=OutputTable[[#This Row],[GroupByKey]]),(OutputTable[GroupByKey]=OutputTable[[#This Row],[GroupByKey]])*OutputTable[RecordedValue]))</f>
        <v>1.44717077644446E-2</v>
      </c>
      <c r="P674" s="5" cm="1">
        <f t="array" ref="P674">MAX(IF((OutputTable[GroupByKey]=OutputTable[[#This Row],[GroupByKey]]),(OutputTable[GroupByKey]=OutputTable[[#This Row],[GroupByKey]])*OutputTable[RecordedValue]))</f>
        <v>3.8945432682821003E-2</v>
      </c>
    </row>
    <row r="675" spans="1:16" x14ac:dyDescent="0.35">
      <c r="A675" t="s">
        <v>68</v>
      </c>
      <c r="B675" t="s">
        <v>70</v>
      </c>
      <c r="C675">
        <v>27</v>
      </c>
      <c r="D675" t="s">
        <v>143</v>
      </c>
      <c r="E675" t="s">
        <v>120</v>
      </c>
      <c r="F675" t="s">
        <v>102</v>
      </c>
      <c r="G675">
        <v>193</v>
      </c>
      <c r="H675">
        <v>0</v>
      </c>
      <c r="I6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40</v>
      </c>
      <c r="K675" s="5" cm="1">
        <f t="array" ref="K675">IFERROR(AVERAGE(IF((OutputTable[GroupByKey]=OutputTable[[#This Row],[GroupByKey]]),(OutputTable[GroupByKey]=OutputTable[[#This Row],[GroupByKey]])*OutputTable[RecordedValue])),0)</f>
        <v>179.07499999999999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37.677026598888226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675" s="5" cm="1">
        <f t="array" ref="O675">MIN(IF((OutputTable[GroupByKey]=OutputTable[[#This Row],[GroupByKey]]),(OutputTable[GroupByKey]=OutputTable[[#This Row],[GroupByKey]])*OutputTable[RecordedValue]))</f>
        <v>96</v>
      </c>
      <c r="P675" s="5" cm="1">
        <f t="array" ref="P675">MAX(IF((OutputTable[GroupByKey]=OutputTable[[#This Row],[GroupByKey]]),(OutputTable[GroupByKey]=OutputTable[[#This Row],[GroupByKey]])*OutputTable[RecordedValue]))</f>
        <v>256</v>
      </c>
    </row>
    <row r="676" spans="1:16" x14ac:dyDescent="0.35">
      <c r="A676" t="s">
        <v>68</v>
      </c>
      <c r="B676" t="s">
        <v>70</v>
      </c>
      <c r="C676">
        <v>27</v>
      </c>
      <c r="D676" t="s">
        <v>144</v>
      </c>
      <c r="E676" t="s">
        <v>122</v>
      </c>
      <c r="F676" t="s">
        <v>102</v>
      </c>
      <c r="G676">
        <v>8.6490964594354194E-2</v>
      </c>
      <c r="H676">
        <v>0</v>
      </c>
      <c r="I6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40</v>
      </c>
      <c r="K676" s="5" cm="1">
        <f t="array" ref="K676">IFERROR(AVERAGE(IF((OutputTable[GroupByKey]=OutputTable[[#This Row],[GroupByKey]]),(OutputTable[GroupByKey]=OutputTable[[#This Row],[GroupByKey]])*OutputTable[RecordedValue])),0)</f>
        <v>7.6842915815432761E-2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1.6318267374116645E-2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676" s="5" cm="1">
        <f t="array" ref="O676">MIN(IF((OutputTable[GroupByKey]=OutputTable[[#This Row],[GroupByKey]]),(OutputTable[GroupByKey]=OutputTable[[#This Row],[GroupByKey]])*OutputTable[RecordedValue]))</f>
        <v>4.1598739885881399E-2</v>
      </c>
      <c r="P676" s="5" cm="1">
        <f t="array" ref="P676">MAX(IF((OutputTable[GroupByKey]=OutputTable[[#This Row],[GroupByKey]]),(OutputTable[GroupByKey]=OutputTable[[#This Row],[GroupByKey]])*OutputTable[RecordedValue]))</f>
        <v>0.109326341521763</v>
      </c>
    </row>
    <row r="677" spans="1:16" x14ac:dyDescent="0.35">
      <c r="A677" t="s">
        <v>68</v>
      </c>
      <c r="B677" t="s">
        <v>70</v>
      </c>
      <c r="C677">
        <v>28</v>
      </c>
      <c r="D677" t="s">
        <v>115</v>
      </c>
      <c r="E677" t="s">
        <v>116</v>
      </c>
      <c r="F677" t="s">
        <v>81</v>
      </c>
      <c r="G677">
        <v>258</v>
      </c>
      <c r="H677">
        <v>0</v>
      </c>
      <c r="I677" s="5" t="str">
        <f>OutputTable[[#This Row],[ProjectName]]&amp;OutputTable[[#This Row],[Name]]&amp;OutputTable[[#This Row],[Type]]&amp;OutputTable[[#This Row],[Source]]</f>
        <v>Drone ProjectDrone.NumberInNumber InEntity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40</v>
      </c>
      <c r="K677" s="5" cm="1">
        <f t="array" ref="K677">IFERROR(AVERAGE(IF((OutputTable[GroupByKey]=OutputTable[[#This Row],[GroupByKey]]),(OutputTable[GroupByKey]=OutputTable[[#This Row],[GroupByKey]])*OutputTable[RecordedValue])),0)</f>
        <v>279.7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60.175043809173047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677" s="5" cm="1">
        <f t="array" ref="O677">MIN(IF((OutputTable[GroupByKey]=OutputTable[[#This Row],[GroupByKey]]),(OutputTable[GroupByKey]=OutputTable[[#This Row],[GroupByKey]])*OutputTable[RecordedValue]))</f>
        <v>124</v>
      </c>
      <c r="P677" s="5" cm="1">
        <f t="array" ref="P677">MAX(IF((OutputTable[GroupByKey]=OutputTable[[#This Row],[GroupByKey]]),(OutputTable[GroupByKey]=OutputTable[[#This Row],[GroupByKey]])*OutputTable[RecordedValue]))</f>
        <v>422</v>
      </c>
    </row>
    <row r="678" spans="1:16" x14ac:dyDescent="0.35">
      <c r="A678" t="s">
        <v>68</v>
      </c>
      <c r="B678" t="s">
        <v>70</v>
      </c>
      <c r="C678">
        <v>28</v>
      </c>
      <c r="D678" t="s">
        <v>117</v>
      </c>
      <c r="E678" t="s">
        <v>118</v>
      </c>
      <c r="F678" t="s">
        <v>81</v>
      </c>
      <c r="G678">
        <v>239</v>
      </c>
      <c r="H678">
        <v>0</v>
      </c>
      <c r="I678" s="5" t="str">
        <f>OutputTable[[#This Row],[ProjectName]]&amp;OutputTable[[#This Row],[Name]]&amp;OutputTable[[#This Row],[Type]]&amp;OutputTable[[#This Row],[Source]]</f>
        <v>Drone ProjectDrone.NumberOutNumber OutEntity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40</v>
      </c>
      <c r="K678" s="5" cm="1">
        <f t="array" ref="K678">IFERROR(AVERAGE(IF((OutputTable[GroupByKey]=OutputTable[[#This Row],[GroupByKey]]),(OutputTable[GroupByKey]=OutputTable[[#This Row],[GroupByKey]])*OutputTable[RecordedValue])),0)</f>
        <v>250.25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35.973458877202006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678" s="5" cm="1">
        <f t="array" ref="O678">MIN(IF((OutputTable[GroupByKey]=OutputTable[[#This Row],[GroupByKey]]),(OutputTable[GroupByKey]=OutputTable[[#This Row],[GroupByKey]])*OutputTable[RecordedValue]))</f>
        <v>150</v>
      </c>
      <c r="P678" s="5" cm="1">
        <f t="array" ref="P678">MAX(IF((OutputTable[GroupByKey]=OutputTable[[#This Row],[GroupByKey]]),(OutputTable[GroupByKey]=OutputTable[[#This Row],[GroupByKey]])*OutputTable[RecordedValue]))</f>
        <v>295</v>
      </c>
    </row>
    <row r="679" spans="1:16" x14ac:dyDescent="0.35">
      <c r="A679" t="s">
        <v>68</v>
      </c>
      <c r="B679" t="s">
        <v>70</v>
      </c>
      <c r="C679">
        <v>28</v>
      </c>
      <c r="D679" t="s">
        <v>119</v>
      </c>
      <c r="E679" t="s">
        <v>120</v>
      </c>
      <c r="F679" t="s">
        <v>102</v>
      </c>
      <c r="G679">
        <v>192</v>
      </c>
      <c r="H679">
        <v>0</v>
      </c>
      <c r="I6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40</v>
      </c>
      <c r="K679" s="5" cm="1">
        <f t="array" ref="K679">IFERROR(AVERAGE(IF((OutputTable[GroupByKey]=OutputTable[[#This Row],[GroupByKey]]),(OutputTable[GroupByKey]=OutputTable[[#This Row],[GroupByKey]])*OutputTable[RecordedValue])),0)</f>
        <v>209.95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32.757813708707069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679" s="5" cm="1">
        <f t="array" ref="O679">MIN(IF((OutputTable[GroupByKey]=OutputTable[[#This Row],[GroupByKey]]),(OutputTable[GroupByKey]=OutputTable[[#This Row],[GroupByKey]])*OutputTable[RecordedValue]))</f>
        <v>123</v>
      </c>
      <c r="P679" s="5" cm="1">
        <f t="array" ref="P679">MAX(IF((OutputTable[GroupByKey]=OutputTable[[#This Row],[GroupByKey]]),(OutputTable[GroupByKey]=OutputTable[[#This Row],[GroupByKey]])*OutputTable[RecordedValue]))</f>
        <v>264</v>
      </c>
    </row>
    <row r="680" spans="1:16" x14ac:dyDescent="0.35">
      <c r="A680" t="s">
        <v>68</v>
      </c>
      <c r="B680" t="s">
        <v>70</v>
      </c>
      <c r="C680">
        <v>28</v>
      </c>
      <c r="D680" t="s">
        <v>121</v>
      </c>
      <c r="E680" t="s">
        <v>122</v>
      </c>
      <c r="F680" t="s">
        <v>102</v>
      </c>
      <c r="G680">
        <v>0.77350555826638601</v>
      </c>
      <c r="H680">
        <v>0</v>
      </c>
      <c r="I6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40</v>
      </c>
      <c r="K680" s="5" cm="1">
        <f t="array" ref="K680">IFERROR(AVERAGE(IF((OutputTable[GroupByKey]=OutputTable[[#This Row],[GroupByKey]]),(OutputTable[GroupByKey]=OutputTable[[#This Row],[GroupByKey]])*OutputTable[RecordedValue])),0)</f>
        <v>0.83772529254372086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0.13090241215221513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680" s="5" cm="1">
        <f t="array" ref="O680">MIN(IF((OutputTable[GroupByKey]=OutputTable[[#This Row],[GroupByKey]]),(OutputTable[GroupByKey]=OutputTable[[#This Row],[GroupByKey]])*OutputTable[RecordedValue]))</f>
        <v>0.460239554527484</v>
      </c>
      <c r="P680" s="5" cm="1">
        <f t="array" ref="P680">MAX(IF((OutputTable[GroupByKey]=OutputTable[[#This Row],[GroupByKey]]),(OutputTable[GroupByKey]=OutputTable[[#This Row],[GroupByKey]])*OutputTable[RecordedValue]))</f>
        <v>1</v>
      </c>
    </row>
    <row r="681" spans="1:16" x14ac:dyDescent="0.35">
      <c r="A681" t="s">
        <v>68</v>
      </c>
      <c r="B681" t="s">
        <v>70</v>
      </c>
      <c r="C681">
        <v>28</v>
      </c>
      <c r="D681" t="s">
        <v>123</v>
      </c>
      <c r="E681" t="s">
        <v>120</v>
      </c>
      <c r="F681" t="s">
        <v>102</v>
      </c>
      <c r="G681">
        <v>122</v>
      </c>
      <c r="H681">
        <v>0</v>
      </c>
      <c r="I6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40</v>
      </c>
      <c r="K681" s="5" cm="1">
        <f t="array" ref="K681">IFERROR(AVERAGE(IF((OutputTable[GroupByKey]=OutputTable[[#This Row],[GroupByKey]]),(OutputTable[GroupByKey]=OutputTable[[#This Row],[GroupByKey]])*OutputTable[RecordedValue])),0)</f>
        <v>138.82499999999999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19.237899960021505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681" s="5" cm="1">
        <f t="array" ref="O681">MIN(IF((OutputTable[GroupByKey]=OutputTable[[#This Row],[GroupByKey]]),(OutputTable[GroupByKey]=OutputTable[[#This Row],[GroupByKey]])*OutputTable[RecordedValue]))</f>
        <v>83</v>
      </c>
      <c r="P681" s="5" cm="1">
        <f t="array" ref="P681">MAX(IF((OutputTable[GroupByKey]=OutputTable[[#This Row],[GroupByKey]]),(OutputTable[GroupByKey]=OutputTable[[#This Row],[GroupByKey]])*OutputTable[RecordedValue]))</f>
        <v>161</v>
      </c>
    </row>
    <row r="682" spans="1:16" x14ac:dyDescent="0.35">
      <c r="A682" t="s">
        <v>68</v>
      </c>
      <c r="B682" t="s">
        <v>70</v>
      </c>
      <c r="C682">
        <v>28</v>
      </c>
      <c r="D682" t="s">
        <v>124</v>
      </c>
      <c r="E682" t="s">
        <v>122</v>
      </c>
      <c r="F682" t="s">
        <v>102</v>
      </c>
      <c r="G682">
        <v>0.75670530851484297</v>
      </c>
      <c r="H682">
        <v>0</v>
      </c>
      <c r="I6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682" s="5" cm="1">
        <f t="array" ref="J682">MAX(IF((ProjectInfoTable[ProjectName]=OutputTable[[#This Row],[ProjectName]]),(ProjectInfoTable[ProjectName]=OutputTable[[#This Row],[ProjectName]])*ProjectInfoTable[NumberOfReplications]))</f>
        <v>40</v>
      </c>
      <c r="K682" s="5" cm="1">
        <f t="array" ref="K682">IFERROR(AVERAGE(IF((OutputTable[GroupByKey]=OutputTable[[#This Row],[GroupByKey]]),(OutputTable[GroupByKey]=OutputTable[[#This Row],[GroupByKey]])*OutputTable[RecordedValue])),0)</f>
        <v>0.85638733125801425</v>
      </c>
      <c r="L682" s="5" cm="1">
        <f t="array" ref="L682">IFERROR(_xlfn.STDEV.S(IF((OutputTable[GroupByKey]=OutputTable[[#This Row],[GroupByKey]]),(OutputTable[GroupByKey]=OutputTable[[#This Row],[GroupByKey]])*OutputTable[RecordedValue])),0)</f>
        <v>0.11893184571914565</v>
      </c>
      <c r="M682" s="5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682" s="5" cm="1">
        <f t="array" ref="O682">MIN(IF((OutputTable[GroupByKey]=OutputTable[[#This Row],[GroupByKey]]),(OutputTable[GroupByKey]=OutputTable[[#This Row],[GroupByKey]])*OutputTable[RecordedValue]))</f>
        <v>0.51093143286290499</v>
      </c>
      <c r="P682" s="5" cm="1">
        <f t="array" ref="P682">MAX(IF((OutputTable[GroupByKey]=OutputTable[[#This Row],[GroupByKey]]),(OutputTable[GroupByKey]=OutputTable[[#This Row],[GroupByKey]])*OutputTable[RecordedValue]))</f>
        <v>0.99324124232539002</v>
      </c>
    </row>
    <row r="683" spans="1:16" x14ac:dyDescent="0.35">
      <c r="A683" t="s">
        <v>68</v>
      </c>
      <c r="B683" t="s">
        <v>70</v>
      </c>
      <c r="C683">
        <v>28</v>
      </c>
      <c r="D683" t="s">
        <v>125</v>
      </c>
      <c r="E683" t="s">
        <v>120</v>
      </c>
      <c r="F683" t="s">
        <v>102</v>
      </c>
      <c r="G683">
        <v>8</v>
      </c>
      <c r="H683">
        <v>0</v>
      </c>
      <c r="I6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683" s="5" cm="1">
        <f t="array" ref="J683">MAX(IF((ProjectInfoTable[ProjectName]=OutputTable[[#This Row],[ProjectName]]),(ProjectInfoTable[ProjectName]=OutputTable[[#This Row],[ProjectName]])*ProjectInfoTable[NumberOfReplications]))</f>
        <v>40</v>
      </c>
      <c r="K683" s="5" cm="1">
        <f t="array" ref="K683">IFERROR(AVERAGE(IF((OutputTable[GroupByKey]=OutputTable[[#This Row],[GroupByKey]]),(OutputTable[GroupByKey]=OutputTable[[#This Row],[GroupByKey]])*OutputTable[RecordedValue])),0)</f>
        <v>8.1999999999999993</v>
      </c>
      <c r="L683" s="5" cm="1">
        <f t="array" ref="L683">IFERROR(_xlfn.STDEV.S(IF((OutputTable[GroupByKey]=OutputTable[[#This Row],[GroupByKey]]),(OutputTable[GroupByKey]=OutputTable[[#This Row],[GroupByKey]])*OutputTable[RecordedValue])),0)</f>
        <v>1.8563819235690291</v>
      </c>
      <c r="M683" s="5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683" s="5" cm="1">
        <f t="array" ref="O683">MIN(IF((OutputTable[GroupByKey]=OutputTable[[#This Row],[GroupByKey]]),(OutputTable[GroupByKey]=OutputTable[[#This Row],[GroupByKey]])*OutputTable[RecordedValue]))</f>
        <v>4</v>
      </c>
      <c r="P683" s="5" cm="1">
        <f t="array" ref="P683">MAX(IF((OutputTable[GroupByKey]=OutputTable[[#This Row],[GroupByKey]]),(OutputTable[GroupByKey]=OutputTable[[#This Row],[GroupByKey]])*OutputTable[RecordedValue]))</f>
        <v>12</v>
      </c>
    </row>
    <row r="684" spans="1:16" x14ac:dyDescent="0.35">
      <c r="A684" t="s">
        <v>68</v>
      </c>
      <c r="B684" t="s">
        <v>70</v>
      </c>
      <c r="C684">
        <v>28</v>
      </c>
      <c r="D684" t="s">
        <v>126</v>
      </c>
      <c r="E684" t="s">
        <v>122</v>
      </c>
      <c r="F684" t="s">
        <v>102</v>
      </c>
      <c r="G684">
        <v>2.8609806951925901E-2</v>
      </c>
      <c r="H684">
        <v>0</v>
      </c>
      <c r="I6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684" s="5" cm="1">
        <f t="array" ref="J684">MAX(IF((ProjectInfoTable[ProjectName]=OutputTable[[#This Row],[ProjectName]]),(ProjectInfoTable[ProjectName]=OutputTable[[#This Row],[ProjectName]])*ProjectInfoTable[NumberOfReplications]))</f>
        <v>40</v>
      </c>
      <c r="K684" s="5" cm="1">
        <f t="array" ref="K684">IFERROR(AVERAGE(IF((OutputTable[GroupByKey]=OutputTable[[#This Row],[GroupByKey]]),(OutputTable[GroupByKey]=OutputTable[[#This Row],[GroupByKey]])*OutputTable[RecordedValue])),0)</f>
        <v>2.9190391824590895E-2</v>
      </c>
      <c r="L684" s="5" cm="1">
        <f t="array" ref="L684">IFERROR(_xlfn.STDEV.S(IF((OutputTable[GroupByKey]=OutputTable[[#This Row],[GroupByKey]]),(OutputTable[GroupByKey]=OutputTable[[#This Row],[GroupByKey]])*OutputTable[RecordedValue])),0)</f>
        <v>6.7784511723503766E-3</v>
      </c>
      <c r="M684" s="5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684" s="5" cm="1">
        <f t="array" ref="O684">MIN(IF((OutputTable[GroupByKey]=OutputTable[[#This Row],[GroupByKey]]),(OutputTable[GroupByKey]=OutputTable[[#This Row],[GroupByKey]])*OutputTable[RecordedValue]))</f>
        <v>1.4048189417398899E-2</v>
      </c>
      <c r="P684" s="5" cm="1">
        <f t="array" ref="P684">MAX(IF((OutputTable[GroupByKey]=OutputTable[[#This Row],[GroupByKey]]),(OutputTable[GroupByKey]=OutputTable[[#This Row],[GroupByKey]])*OutputTable[RecordedValue]))</f>
        <v>4.5875370133509598E-2</v>
      </c>
    </row>
    <row r="685" spans="1:16" x14ac:dyDescent="0.35">
      <c r="A685" t="s">
        <v>68</v>
      </c>
      <c r="B685" t="s">
        <v>70</v>
      </c>
      <c r="C685">
        <v>28</v>
      </c>
      <c r="D685" t="s">
        <v>127</v>
      </c>
      <c r="E685" t="s">
        <v>120</v>
      </c>
      <c r="F685" t="s">
        <v>102</v>
      </c>
      <c r="G685">
        <v>40</v>
      </c>
      <c r="H685">
        <v>0</v>
      </c>
      <c r="I6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685" s="5" cm="1">
        <f t="array" ref="J685">MAX(IF((ProjectInfoTable[ProjectName]=OutputTable[[#This Row],[ProjectName]]),(ProjectInfoTable[ProjectName]=OutputTable[[#This Row],[ProjectName]])*ProjectInfoTable[NumberOfReplications]))</f>
        <v>40</v>
      </c>
      <c r="K685" s="5" cm="1">
        <f t="array" ref="K685">IFERROR(AVERAGE(IF((OutputTable[GroupByKey]=OutputTable[[#This Row],[GroupByKey]]),(OutputTable[GroupByKey]=OutputTable[[#This Row],[GroupByKey]])*OutputTable[RecordedValue])),0)</f>
        <v>40.625</v>
      </c>
      <c r="L685" s="5" cm="1">
        <f t="array" ref="L685">IFERROR(_xlfn.STDEV.S(IF((OutputTable[GroupByKey]=OutputTable[[#This Row],[GroupByKey]]),(OutputTable[GroupByKey]=OutputTable[[#This Row],[GroupByKey]])*OutputTable[RecordedValue])),0)</f>
        <v>9.0940597687129312</v>
      </c>
      <c r="M685" s="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685" s="5" cm="1">
        <f t="array" ref="O685">MIN(IF((OutputTable[GroupByKey]=OutputTable[[#This Row],[GroupByKey]]),(OutputTable[GroupByKey]=OutputTable[[#This Row],[GroupByKey]])*OutputTable[RecordedValue]))</f>
        <v>20</v>
      </c>
      <c r="P685" s="5" cm="1">
        <f t="array" ref="P685">MAX(IF((OutputTable[GroupByKey]=OutputTable[[#This Row],[GroupByKey]]),(OutputTable[GroupByKey]=OutputTable[[#This Row],[GroupByKey]])*OutputTable[RecordedValue]))</f>
        <v>60</v>
      </c>
    </row>
    <row r="686" spans="1:16" x14ac:dyDescent="0.35">
      <c r="A686" t="s">
        <v>68</v>
      </c>
      <c r="B686" t="s">
        <v>70</v>
      </c>
      <c r="C686">
        <v>28</v>
      </c>
      <c r="D686" t="s">
        <v>128</v>
      </c>
      <c r="E686" t="s">
        <v>122</v>
      </c>
      <c r="F686" t="s">
        <v>102</v>
      </c>
      <c r="G686">
        <v>0.109347004668141</v>
      </c>
      <c r="H686">
        <v>0</v>
      </c>
      <c r="I6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686" s="5" cm="1">
        <f t="array" ref="J686">MAX(IF((ProjectInfoTable[ProjectName]=OutputTable[[#This Row],[ProjectName]]),(ProjectInfoTable[ProjectName]=OutputTable[[#This Row],[ProjectName]])*ProjectInfoTable[NumberOfReplications]))</f>
        <v>40</v>
      </c>
      <c r="K686" s="5" cm="1">
        <f t="array" ref="K686">IFERROR(AVERAGE(IF((OutputTable[GroupByKey]=OutputTable[[#This Row],[GroupByKey]]),(OutputTable[GroupByKey]=OutputTable[[#This Row],[GroupByKey]])*OutputTable[RecordedValue])),0)</f>
        <v>0.12883579602073331</v>
      </c>
      <c r="L686" s="5" cm="1">
        <f t="array" ref="L686">IFERROR(_xlfn.STDEV.S(IF((OutputTable[GroupByKey]=OutputTable[[#This Row],[GroupByKey]]),(OutputTable[GroupByKey]=OutputTable[[#This Row],[GroupByKey]])*OutputTable[RecordedValue])),0)</f>
        <v>3.923026202957465E-2</v>
      </c>
      <c r="M686" s="5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686" s="5" cm="1">
        <f t="array" ref="O686">MIN(IF((OutputTable[GroupByKey]=OutputTable[[#This Row],[GroupByKey]]),(OutputTable[GroupByKey]=OutputTable[[#This Row],[GroupByKey]])*OutputTable[RecordedValue]))</f>
        <v>5.37537032568541E-2</v>
      </c>
      <c r="P686" s="5" cm="1">
        <f t="array" ref="P686">MAX(IF((OutputTable[GroupByKey]=OutputTable[[#This Row],[GroupByKey]]),(OutputTable[GroupByKey]=OutputTable[[#This Row],[GroupByKey]])*OutputTable[RecordedValue]))</f>
        <v>0.25294900578934798</v>
      </c>
    </row>
    <row r="687" spans="1:16" x14ac:dyDescent="0.35">
      <c r="A687" t="s">
        <v>68</v>
      </c>
      <c r="B687" t="s">
        <v>70</v>
      </c>
      <c r="C687">
        <v>28</v>
      </c>
      <c r="D687" t="s">
        <v>129</v>
      </c>
      <c r="E687" t="s">
        <v>118</v>
      </c>
      <c r="F687" t="s">
        <v>130</v>
      </c>
      <c r="G687">
        <v>235</v>
      </c>
      <c r="H687">
        <v>0</v>
      </c>
      <c r="I687" s="5" t="str">
        <f>OutputTable[[#This Row],[ProjectName]]&amp;OutputTable[[#This Row],[Name]]&amp;OutputTable[[#This Row],[Type]]&amp;OutputTable[[#This Row],[Source]]</f>
        <v>Drone ProjectSystem.NumberOutNumber OutSystem</v>
      </c>
      <c r="J687" s="5" cm="1">
        <f t="array" ref="J687">MAX(IF((ProjectInfoTable[ProjectName]=OutputTable[[#This Row],[ProjectName]]),(ProjectInfoTable[ProjectName]=OutputTable[[#This Row],[ProjectName]])*ProjectInfoTable[NumberOfReplications]))</f>
        <v>40</v>
      </c>
      <c r="K687" s="5" cm="1">
        <f t="array" ref="K687">IFERROR(AVERAGE(IF((OutputTable[GroupByKey]=OutputTable[[#This Row],[GroupByKey]]),(OutputTable[GroupByKey]=OutputTable[[#This Row],[GroupByKey]])*OutputTable[RecordedValue])),0)</f>
        <v>246.15</v>
      </c>
      <c r="L687" s="5" cm="1">
        <f t="array" ref="L687">IFERROR(_xlfn.STDEV.S(IF((OutputTable[GroupByKey]=OutputTable[[#This Row],[GroupByKey]]),(OutputTable[GroupByKey]=OutputTable[[#This Row],[GroupByKey]])*OutputTable[RecordedValue])),0)</f>
        <v>35.193640159726442</v>
      </c>
      <c r="M687" s="5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687" s="5" cm="1">
        <f t="array" ref="O687">MIN(IF((OutputTable[GroupByKey]=OutputTable[[#This Row],[GroupByKey]]),(OutputTable[GroupByKey]=OutputTable[[#This Row],[GroupByKey]])*OutputTable[RecordedValue]))</f>
        <v>148</v>
      </c>
      <c r="P687" s="5" cm="1">
        <f t="array" ref="P687">MAX(IF((OutputTable[GroupByKey]=OutputTable[[#This Row],[GroupByKey]]),(OutputTable[GroupByKey]=OutputTable[[#This Row],[GroupByKey]])*OutputTable[RecordedValue]))</f>
        <v>289</v>
      </c>
    </row>
    <row r="688" spans="1:16" x14ac:dyDescent="0.35">
      <c r="A688" t="s">
        <v>68</v>
      </c>
      <c r="B688" t="s">
        <v>70</v>
      </c>
      <c r="C688">
        <v>28</v>
      </c>
      <c r="D688" t="s">
        <v>131</v>
      </c>
      <c r="E688" t="s">
        <v>120</v>
      </c>
      <c r="F688" t="s">
        <v>102</v>
      </c>
      <c r="G688">
        <v>0</v>
      </c>
      <c r="H688">
        <v>0</v>
      </c>
      <c r="I6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688" s="5" cm="1">
        <f t="array" ref="J688">MAX(IF((ProjectInfoTable[ProjectName]=OutputTable[[#This Row],[ProjectName]]),(ProjectInfoTable[ProjectName]=OutputTable[[#This Row],[ProjectName]])*ProjectInfoTable[NumberOfReplications]))</f>
        <v>40</v>
      </c>
      <c r="K688" s="5" cm="1">
        <f t="array" ref="K688">IFERROR(AVERAGE(IF((OutputTable[GroupByKey]=OutputTable[[#This Row],[GroupByKey]]),(OutputTable[GroupByKey]=OutputTable[[#This Row],[GroupByKey]])*OutputTable[RecordedValue])),0)</f>
        <v>0</v>
      </c>
      <c r="L688" s="5" cm="1">
        <f t="array" ref="L688">IFERROR(_xlfn.STDEV.S(IF((OutputTable[GroupByKey]=OutputTable[[#This Row],[GroupByKey]]),(OutputTable[GroupByKey]=OutputTable[[#This Row],[GroupByKey]])*OutputTable[RecordedValue])),0)</f>
        <v>0</v>
      </c>
      <c r="M688" s="5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8" s="5" cm="1">
        <f t="array" ref="O688">MIN(IF((OutputTable[GroupByKey]=OutputTable[[#This Row],[GroupByKey]]),(OutputTable[GroupByKey]=OutputTable[[#This Row],[GroupByKey]])*OutputTable[RecordedValue]))</f>
        <v>0</v>
      </c>
      <c r="P688" s="5" cm="1">
        <f t="array" ref="P688">MAX(IF((OutputTable[GroupByKey]=OutputTable[[#This Row],[GroupByKey]]),(OutputTable[GroupByKey]=OutputTable[[#This Row],[GroupByKey]])*OutputTable[RecordedValue]))</f>
        <v>0</v>
      </c>
    </row>
    <row r="689" spans="1:16" x14ac:dyDescent="0.35">
      <c r="A689" t="s">
        <v>68</v>
      </c>
      <c r="B689" t="s">
        <v>70</v>
      </c>
      <c r="C689">
        <v>28</v>
      </c>
      <c r="D689" t="s">
        <v>132</v>
      </c>
      <c r="E689" t="s">
        <v>122</v>
      </c>
      <c r="F689" t="s">
        <v>102</v>
      </c>
      <c r="G689">
        <v>0</v>
      </c>
      <c r="H689">
        <v>0</v>
      </c>
      <c r="I6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689" s="5" cm="1">
        <f t="array" ref="J689">MAX(IF((ProjectInfoTable[ProjectName]=OutputTable[[#This Row],[ProjectName]]),(ProjectInfoTable[ProjectName]=OutputTable[[#This Row],[ProjectName]])*ProjectInfoTable[NumberOfReplications]))</f>
        <v>40</v>
      </c>
      <c r="K689" s="5" cm="1">
        <f t="array" ref="K689">IFERROR(AVERAGE(IF((OutputTable[GroupByKey]=OutputTable[[#This Row],[GroupByKey]]),(OutputTable[GroupByKey]=OutputTable[[#This Row],[GroupByKey]])*OutputTable[RecordedValue])),0)</f>
        <v>0</v>
      </c>
      <c r="L689" s="5" cm="1">
        <f t="array" ref="L689">IFERROR(_xlfn.STDEV.S(IF((OutputTable[GroupByKey]=OutputTable[[#This Row],[GroupByKey]]),(OutputTable[GroupByKey]=OutputTable[[#This Row],[GroupByKey]])*OutputTable[RecordedValue])),0)</f>
        <v>0</v>
      </c>
      <c r="M689" s="5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9" s="5" cm="1">
        <f t="array" ref="O689">MIN(IF((OutputTable[GroupByKey]=OutputTable[[#This Row],[GroupByKey]]),(OutputTable[GroupByKey]=OutputTable[[#This Row],[GroupByKey]])*OutputTable[RecordedValue]))</f>
        <v>0</v>
      </c>
      <c r="P689" s="5" cm="1">
        <f t="array" ref="P689">MAX(IF((OutputTable[GroupByKey]=OutputTable[[#This Row],[GroupByKey]]),(OutputTable[GroupByKey]=OutputTable[[#This Row],[GroupByKey]])*OutputTable[RecordedValue]))</f>
        <v>0</v>
      </c>
    </row>
    <row r="690" spans="1:16" x14ac:dyDescent="0.35">
      <c r="A690" t="s">
        <v>68</v>
      </c>
      <c r="B690" t="s">
        <v>70</v>
      </c>
      <c r="C690">
        <v>28</v>
      </c>
      <c r="D690" t="s">
        <v>133</v>
      </c>
      <c r="E690" t="s">
        <v>120</v>
      </c>
      <c r="F690" t="s">
        <v>102</v>
      </c>
      <c r="G690">
        <v>0</v>
      </c>
      <c r="H690">
        <v>0</v>
      </c>
      <c r="I6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690" s="5" cm="1">
        <f t="array" ref="J690">MAX(IF((ProjectInfoTable[ProjectName]=OutputTable[[#This Row],[ProjectName]]),(ProjectInfoTable[ProjectName]=OutputTable[[#This Row],[ProjectName]])*ProjectInfoTable[NumberOfReplications]))</f>
        <v>40</v>
      </c>
      <c r="K690" s="5" cm="1">
        <f t="array" ref="K690">IFERROR(AVERAGE(IF((OutputTable[GroupByKey]=OutputTable[[#This Row],[GroupByKey]]),(OutputTable[GroupByKey]=OutputTable[[#This Row],[GroupByKey]])*OutputTable[RecordedValue])),0)</f>
        <v>0</v>
      </c>
      <c r="L690" s="5" cm="1">
        <f t="array" ref="L690">IFERROR(_xlfn.STDEV.S(IF((OutputTable[GroupByKey]=OutputTable[[#This Row],[GroupByKey]]),(OutputTable[GroupByKey]=OutputTable[[#This Row],[GroupByKey]])*OutputTable[RecordedValue])),0)</f>
        <v>0</v>
      </c>
      <c r="M690" s="5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0" s="5" cm="1">
        <f t="array" ref="O690">MIN(IF((OutputTable[GroupByKey]=OutputTable[[#This Row],[GroupByKey]]),(OutputTable[GroupByKey]=OutputTable[[#This Row],[GroupByKey]])*OutputTable[RecordedValue]))</f>
        <v>0</v>
      </c>
      <c r="P690" s="5" cm="1">
        <f t="array" ref="P690">MAX(IF((OutputTable[GroupByKey]=OutputTable[[#This Row],[GroupByKey]]),(OutputTable[GroupByKey]=OutputTable[[#This Row],[GroupByKey]])*OutputTable[RecordedValue]))</f>
        <v>0</v>
      </c>
    </row>
    <row r="691" spans="1:16" x14ac:dyDescent="0.35">
      <c r="A691" t="s">
        <v>68</v>
      </c>
      <c r="B691" t="s">
        <v>70</v>
      </c>
      <c r="C691">
        <v>28</v>
      </c>
      <c r="D691" t="s">
        <v>134</v>
      </c>
      <c r="E691" t="s">
        <v>122</v>
      </c>
      <c r="F691" t="s">
        <v>102</v>
      </c>
      <c r="G691">
        <v>0</v>
      </c>
      <c r="H691">
        <v>0</v>
      </c>
      <c r="I6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691" s="5" cm="1">
        <f t="array" ref="J691">MAX(IF((ProjectInfoTable[ProjectName]=OutputTable[[#This Row],[ProjectName]]),(ProjectInfoTable[ProjectName]=OutputTable[[#This Row],[ProjectName]])*ProjectInfoTable[NumberOfReplications]))</f>
        <v>40</v>
      </c>
      <c r="K691" s="5" cm="1">
        <f t="array" ref="K691">IFERROR(AVERAGE(IF((OutputTable[GroupByKey]=OutputTable[[#This Row],[GroupByKey]]),(OutputTable[GroupByKey]=OutputTable[[#This Row],[GroupByKey]])*OutputTable[RecordedValue])),0)</f>
        <v>0</v>
      </c>
      <c r="L691" s="5" cm="1">
        <f t="array" ref="L691">IFERROR(_xlfn.STDEV.S(IF((OutputTable[GroupByKey]=OutputTable[[#This Row],[GroupByKey]]),(OutputTable[GroupByKey]=OutputTable[[#This Row],[GroupByKey]])*OutputTable[RecordedValue])),0)</f>
        <v>0</v>
      </c>
      <c r="M691" s="5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1" s="5" cm="1">
        <f t="array" ref="O691">MIN(IF((OutputTable[GroupByKey]=OutputTable[[#This Row],[GroupByKey]]),(OutputTable[GroupByKey]=OutputTable[[#This Row],[GroupByKey]])*OutputTable[RecordedValue]))</f>
        <v>0</v>
      </c>
      <c r="P691" s="5" cm="1">
        <f t="array" ref="P691">MAX(IF((OutputTable[GroupByKey]=OutputTable[[#This Row],[GroupByKey]]),(OutputTable[GroupByKey]=OutputTable[[#This Row],[GroupByKey]])*OutputTable[RecordedValue]))</f>
        <v>0</v>
      </c>
    </row>
    <row r="692" spans="1:16" x14ac:dyDescent="0.35">
      <c r="A692" t="s">
        <v>68</v>
      </c>
      <c r="B692" t="s">
        <v>70</v>
      </c>
      <c r="C692">
        <v>28</v>
      </c>
      <c r="D692" t="s">
        <v>135</v>
      </c>
      <c r="E692" t="s">
        <v>120</v>
      </c>
      <c r="F692" t="s">
        <v>102</v>
      </c>
      <c r="G692">
        <v>0</v>
      </c>
      <c r="H692">
        <v>0</v>
      </c>
      <c r="I6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692" s="5" cm="1">
        <f t="array" ref="J692">MAX(IF((ProjectInfoTable[ProjectName]=OutputTable[[#This Row],[ProjectName]]),(ProjectInfoTable[ProjectName]=OutputTable[[#This Row],[ProjectName]])*ProjectInfoTable[NumberOfReplications]))</f>
        <v>40</v>
      </c>
      <c r="K692" s="5" cm="1">
        <f t="array" ref="K692">IFERROR(AVERAGE(IF((OutputTable[GroupByKey]=OutputTable[[#This Row],[GroupByKey]]),(OutputTable[GroupByKey]=OutputTable[[#This Row],[GroupByKey]])*OutputTable[RecordedValue])),0)</f>
        <v>0</v>
      </c>
      <c r="L692" s="5" cm="1">
        <f t="array" ref="L692">IFERROR(_xlfn.STDEV.S(IF((OutputTable[GroupByKey]=OutputTable[[#This Row],[GroupByKey]]),(OutputTable[GroupByKey]=OutputTable[[#This Row],[GroupByKey]])*OutputTable[RecordedValue])),0)</f>
        <v>0</v>
      </c>
      <c r="M692" s="5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2" s="5" cm="1">
        <f t="array" ref="O692">MIN(IF((OutputTable[GroupByKey]=OutputTable[[#This Row],[GroupByKey]]),(OutputTable[GroupByKey]=OutputTable[[#This Row],[GroupByKey]])*OutputTable[RecordedValue]))</f>
        <v>0</v>
      </c>
      <c r="P692" s="5" cm="1">
        <f t="array" ref="P692">MAX(IF((OutputTable[GroupByKey]=OutputTable[[#This Row],[GroupByKey]]),(OutputTable[GroupByKey]=OutputTable[[#This Row],[GroupByKey]])*OutputTable[RecordedValue]))</f>
        <v>0</v>
      </c>
    </row>
    <row r="693" spans="1:16" x14ac:dyDescent="0.35">
      <c r="A693" t="s">
        <v>68</v>
      </c>
      <c r="B693" t="s">
        <v>70</v>
      </c>
      <c r="C693">
        <v>28</v>
      </c>
      <c r="D693" t="s">
        <v>136</v>
      </c>
      <c r="E693" t="s">
        <v>122</v>
      </c>
      <c r="F693" t="s">
        <v>102</v>
      </c>
      <c r="G693">
        <v>0</v>
      </c>
      <c r="H693">
        <v>0</v>
      </c>
      <c r="I6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693" s="5" cm="1">
        <f t="array" ref="J693">MAX(IF((ProjectInfoTable[ProjectName]=OutputTable[[#This Row],[ProjectName]]),(ProjectInfoTable[ProjectName]=OutputTable[[#This Row],[ProjectName]])*ProjectInfoTable[NumberOfReplications]))</f>
        <v>40</v>
      </c>
      <c r="K693" s="5" cm="1">
        <f t="array" ref="K693">IFERROR(AVERAGE(IF((OutputTable[GroupByKey]=OutputTable[[#This Row],[GroupByKey]]),(OutputTable[GroupByKey]=OutputTable[[#This Row],[GroupByKey]])*OutputTable[RecordedValue])),0)</f>
        <v>0</v>
      </c>
      <c r="L693" s="5" cm="1">
        <f t="array" ref="L693">IFERROR(_xlfn.STDEV.S(IF((OutputTable[GroupByKey]=OutputTable[[#This Row],[GroupByKey]]),(OutputTable[GroupByKey]=OutputTable[[#This Row],[GroupByKey]])*OutputTable[RecordedValue])),0)</f>
        <v>0</v>
      </c>
      <c r="M693" s="5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3" s="5" cm="1">
        <f t="array" ref="O693">MIN(IF((OutputTable[GroupByKey]=OutputTable[[#This Row],[GroupByKey]]),(OutputTable[GroupByKey]=OutputTable[[#This Row],[GroupByKey]])*OutputTable[RecordedValue]))</f>
        <v>0</v>
      </c>
      <c r="P693" s="5" cm="1">
        <f t="array" ref="P693">MAX(IF((OutputTable[GroupByKey]=OutputTable[[#This Row],[GroupByKey]]),(OutputTable[GroupByKey]=OutputTable[[#This Row],[GroupByKey]])*OutputTable[RecordedValue]))</f>
        <v>0</v>
      </c>
    </row>
    <row r="694" spans="1:16" x14ac:dyDescent="0.35">
      <c r="A694" t="s">
        <v>68</v>
      </c>
      <c r="B694" t="s">
        <v>70</v>
      </c>
      <c r="C694">
        <v>28</v>
      </c>
      <c r="D694" t="s">
        <v>137</v>
      </c>
      <c r="E694" t="s">
        <v>120</v>
      </c>
      <c r="F694" t="s">
        <v>102</v>
      </c>
      <c r="G694">
        <v>0</v>
      </c>
      <c r="H694">
        <v>0</v>
      </c>
      <c r="I6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694" s="5" cm="1">
        <f t="array" ref="J694">MAX(IF((ProjectInfoTable[ProjectName]=OutputTable[[#This Row],[ProjectName]]),(ProjectInfoTable[ProjectName]=OutputTable[[#This Row],[ProjectName]])*ProjectInfoTable[NumberOfReplications]))</f>
        <v>40</v>
      </c>
      <c r="K694" s="5" cm="1">
        <f t="array" ref="K694">IFERROR(AVERAGE(IF((OutputTable[GroupByKey]=OutputTable[[#This Row],[GroupByKey]]),(OutputTable[GroupByKey]=OutputTable[[#This Row],[GroupByKey]])*OutputTable[RecordedValue])),0)</f>
        <v>0</v>
      </c>
      <c r="L694" s="5" cm="1">
        <f t="array" ref="L694">IFERROR(_xlfn.STDEV.S(IF((OutputTable[GroupByKey]=OutputTable[[#This Row],[GroupByKey]]),(OutputTable[GroupByKey]=OutputTable[[#This Row],[GroupByKey]])*OutputTable[RecordedValue])),0)</f>
        <v>0</v>
      </c>
      <c r="M694" s="5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4" s="5" cm="1">
        <f t="array" ref="O694">MIN(IF((OutputTable[GroupByKey]=OutputTable[[#This Row],[GroupByKey]]),(OutputTable[GroupByKey]=OutputTable[[#This Row],[GroupByKey]])*OutputTable[RecordedValue]))</f>
        <v>0</v>
      </c>
      <c r="P694" s="5" cm="1">
        <f t="array" ref="P694">MAX(IF((OutputTable[GroupByKey]=OutputTable[[#This Row],[GroupByKey]]),(OutputTable[GroupByKey]=OutputTable[[#This Row],[GroupByKey]])*OutputTable[RecordedValue]))</f>
        <v>0</v>
      </c>
    </row>
    <row r="695" spans="1:16" x14ac:dyDescent="0.35">
      <c r="A695" t="s">
        <v>68</v>
      </c>
      <c r="B695" t="s">
        <v>70</v>
      </c>
      <c r="C695">
        <v>28</v>
      </c>
      <c r="D695" t="s">
        <v>138</v>
      </c>
      <c r="E695" t="s">
        <v>122</v>
      </c>
      <c r="F695" t="s">
        <v>102</v>
      </c>
      <c r="G695">
        <v>0</v>
      </c>
      <c r="H695">
        <v>0</v>
      </c>
      <c r="I6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695" s="5" cm="1">
        <f t="array" ref="J695">MAX(IF((ProjectInfoTable[ProjectName]=OutputTable[[#This Row],[ProjectName]]),(ProjectInfoTable[ProjectName]=OutputTable[[#This Row],[ProjectName]])*ProjectInfoTable[NumberOfReplications]))</f>
        <v>40</v>
      </c>
      <c r="K695" s="5" cm="1">
        <f t="array" ref="K695">IFERROR(AVERAGE(IF((OutputTable[GroupByKey]=OutputTable[[#This Row],[GroupByKey]]),(OutputTable[GroupByKey]=OutputTable[[#This Row],[GroupByKey]])*OutputTable[RecordedValue])),0)</f>
        <v>0</v>
      </c>
      <c r="L695" s="5" cm="1">
        <f t="array" ref="L695">IFERROR(_xlfn.STDEV.S(IF((OutputTable[GroupByKey]=OutputTable[[#This Row],[GroupByKey]]),(OutputTable[GroupByKey]=OutputTable[[#This Row],[GroupByKey]])*OutputTable[RecordedValue])),0)</f>
        <v>0</v>
      </c>
      <c r="M695" s="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5" s="5" cm="1">
        <f t="array" ref="O695">MIN(IF((OutputTable[GroupByKey]=OutputTable[[#This Row],[GroupByKey]]),(OutputTable[GroupByKey]=OutputTable[[#This Row],[GroupByKey]])*OutputTable[RecordedValue]))</f>
        <v>0</v>
      </c>
      <c r="P695" s="5" cm="1">
        <f t="array" ref="P695">MAX(IF((OutputTable[GroupByKey]=OutputTable[[#This Row],[GroupByKey]]),(OutputTable[GroupByKey]=OutputTable[[#This Row],[GroupByKey]])*OutputTable[RecordedValue]))</f>
        <v>0</v>
      </c>
    </row>
    <row r="696" spans="1:16" x14ac:dyDescent="0.35">
      <c r="A696" t="s">
        <v>68</v>
      </c>
      <c r="B696" t="s">
        <v>70</v>
      </c>
      <c r="C696">
        <v>28</v>
      </c>
      <c r="D696" t="s">
        <v>139</v>
      </c>
      <c r="E696" t="s">
        <v>120</v>
      </c>
      <c r="F696" t="s">
        <v>102</v>
      </c>
      <c r="G696">
        <v>144</v>
      </c>
      <c r="H696">
        <v>0</v>
      </c>
      <c r="I6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696" s="5" cm="1">
        <f t="array" ref="J696">MAX(IF((ProjectInfoTable[ProjectName]=OutputTable[[#This Row],[ProjectName]]),(ProjectInfoTable[ProjectName]=OutputTable[[#This Row],[ProjectName]])*ProjectInfoTable[NumberOfReplications]))</f>
        <v>40</v>
      </c>
      <c r="K696" s="5" cm="1">
        <f t="array" ref="K696">IFERROR(AVERAGE(IF((OutputTable[GroupByKey]=OutputTable[[#This Row],[GroupByKey]]),(OutputTable[GroupByKey]=OutputTable[[#This Row],[GroupByKey]])*OutputTable[RecordedValue])),0)</f>
        <v>166.8</v>
      </c>
      <c r="L696" s="5" cm="1">
        <f t="array" ref="L696">IFERROR(_xlfn.STDEV.S(IF((OutputTable[GroupByKey]=OutputTable[[#This Row],[GroupByKey]]),(OutputTable[GroupByKey]=OutputTable[[#This Row],[GroupByKey]])*OutputTable[RecordedValue])),0)</f>
        <v>42.803786077449971</v>
      </c>
      <c r="M696" s="5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696" s="5" cm="1">
        <f t="array" ref="O696">MIN(IF((OutputTable[GroupByKey]=OutputTable[[#This Row],[GroupByKey]]),(OutputTable[GroupByKey]=OutputTable[[#This Row],[GroupByKey]])*OutputTable[RecordedValue]))</f>
        <v>58</v>
      </c>
      <c r="P696" s="5" cm="1">
        <f t="array" ref="P696">MAX(IF((OutputTable[GroupByKey]=OutputTable[[#This Row],[GroupByKey]]),(OutputTable[GroupByKey]=OutputTable[[#This Row],[GroupByKey]])*OutputTable[RecordedValue]))</f>
        <v>284</v>
      </c>
    </row>
    <row r="697" spans="1:16" x14ac:dyDescent="0.35">
      <c r="A697" t="s">
        <v>68</v>
      </c>
      <c r="B697" t="s">
        <v>70</v>
      </c>
      <c r="C697">
        <v>28</v>
      </c>
      <c r="D697" t="s">
        <v>140</v>
      </c>
      <c r="E697" t="s">
        <v>122</v>
      </c>
      <c r="F697" t="s">
        <v>102</v>
      </c>
      <c r="G697">
        <v>6.0778379745598098E-2</v>
      </c>
      <c r="H697">
        <v>0</v>
      </c>
      <c r="I6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697" s="5" cm="1">
        <f t="array" ref="J697">MAX(IF((ProjectInfoTable[ProjectName]=OutputTable[[#This Row],[ProjectName]]),(ProjectInfoTable[ProjectName]=OutputTable[[#This Row],[ProjectName]])*ProjectInfoTable[NumberOfReplications]))</f>
        <v>40</v>
      </c>
      <c r="K697" s="5" cm="1">
        <f t="array" ref="K697">IFERROR(AVERAGE(IF((OutputTable[GroupByKey]=OutputTable[[#This Row],[GroupByKey]]),(OutputTable[GroupByKey]=OutputTable[[#This Row],[GroupByKey]])*OutputTable[RecordedValue])),0)</f>
        <v>7.1466534765718931E-2</v>
      </c>
      <c r="L697" s="5" cm="1">
        <f t="array" ref="L697">IFERROR(_xlfn.STDEV.S(IF((OutputTable[GroupByKey]=OutputTable[[#This Row],[GroupByKey]]),(OutputTable[GroupByKey]=OutputTable[[#This Row],[GroupByKey]])*OutputTable[RecordedValue])),0)</f>
        <v>1.877615258182818E-2</v>
      </c>
      <c r="M697" s="5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697" s="5" cm="1">
        <f t="array" ref="O697">MIN(IF((OutputTable[GroupByKey]=OutputTable[[#This Row],[GroupByKey]]),(OutputTable[GroupByKey]=OutputTable[[#This Row],[GroupByKey]])*OutputTable[RecordedValue]))</f>
        <v>2.8772178353729399E-2</v>
      </c>
      <c r="P697" s="5" cm="1">
        <f t="array" ref="P697">MAX(IF((OutputTable[GroupByKey]=OutputTable[[#This Row],[GroupByKey]]),(OutputTable[GroupByKey]=OutputTable[[#This Row],[GroupByKey]])*OutputTable[RecordedValue]))</f>
        <v>0.12414195729513899</v>
      </c>
    </row>
    <row r="698" spans="1:16" x14ac:dyDescent="0.35">
      <c r="A698" t="s">
        <v>68</v>
      </c>
      <c r="B698" t="s">
        <v>70</v>
      </c>
      <c r="C698">
        <v>28</v>
      </c>
      <c r="D698" t="s">
        <v>141</v>
      </c>
      <c r="E698" t="s">
        <v>120</v>
      </c>
      <c r="F698" t="s">
        <v>102</v>
      </c>
      <c r="G698">
        <v>259</v>
      </c>
      <c r="H698">
        <v>0</v>
      </c>
      <c r="I6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698" s="5" cm="1">
        <f t="array" ref="J698">MAX(IF((ProjectInfoTable[ProjectName]=OutputTable[[#This Row],[ProjectName]]),(ProjectInfoTable[ProjectName]=OutputTable[[#This Row],[ProjectName]])*ProjectInfoTable[NumberOfReplications]))</f>
        <v>40</v>
      </c>
      <c r="K698" s="5" cm="1">
        <f t="array" ref="K698">IFERROR(AVERAGE(IF((OutputTable[GroupByKey]=OutputTable[[#This Row],[GroupByKey]]),(OutputTable[GroupByKey]=OutputTable[[#This Row],[GroupByKey]])*OutputTable[RecordedValue])),0)</f>
        <v>287.89999999999998</v>
      </c>
      <c r="L698" s="5" cm="1">
        <f t="array" ref="L698">IFERROR(_xlfn.STDEV.S(IF((OutputTable[GroupByKey]=OutputTable[[#This Row],[GroupByKey]]),(OutputTable[GroupByKey]=OutputTable[[#This Row],[GroupByKey]])*OutputTable[RecordedValue])),0)</f>
        <v>61.633241114324115</v>
      </c>
      <c r="M698" s="5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698" s="5" cm="1">
        <f t="array" ref="O698">MIN(IF((OutputTable[GroupByKey]=OutputTable[[#This Row],[GroupByKey]]),(OutputTable[GroupByKey]=OutputTable[[#This Row],[GroupByKey]])*OutputTable[RecordedValue]))</f>
        <v>136</v>
      </c>
      <c r="P698" s="5" cm="1">
        <f t="array" ref="P698">MAX(IF((OutputTable[GroupByKey]=OutputTable[[#This Row],[GroupByKey]]),(OutputTable[GroupByKey]=OutputTable[[#This Row],[GroupByKey]])*OutputTable[RecordedValue]))</f>
        <v>432</v>
      </c>
    </row>
    <row r="699" spans="1:16" x14ac:dyDescent="0.35">
      <c r="A699" t="s">
        <v>68</v>
      </c>
      <c r="B699" t="s">
        <v>70</v>
      </c>
      <c r="C699">
        <v>28</v>
      </c>
      <c r="D699" t="s">
        <v>142</v>
      </c>
      <c r="E699" t="s">
        <v>122</v>
      </c>
      <c r="F699" t="s">
        <v>102</v>
      </c>
      <c r="G699">
        <v>2.3071668204613399E-2</v>
      </c>
      <c r="H699">
        <v>0</v>
      </c>
      <c r="I6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699" s="5" cm="1">
        <f t="array" ref="J699">MAX(IF((ProjectInfoTable[ProjectName]=OutputTable[[#This Row],[ProjectName]]),(ProjectInfoTable[ProjectName]=OutputTable[[#This Row],[ProjectName]])*ProjectInfoTable[NumberOfReplications]))</f>
        <v>40</v>
      </c>
      <c r="K699" s="5" cm="1">
        <f t="array" ref="K699">IFERROR(AVERAGE(IF((OutputTable[GroupByKey]=OutputTable[[#This Row],[GroupByKey]]),(OutputTable[GroupByKey]=OutputTable[[#This Row],[GroupByKey]])*OutputTable[RecordedValue])),0)</f>
        <v>2.7893041556859417E-2</v>
      </c>
      <c r="L699" s="5" cm="1">
        <f t="array" ref="L699">IFERROR(_xlfn.STDEV.S(IF((OutputTable[GroupByKey]=OutputTable[[#This Row],[GroupByKey]]),(OutputTable[GroupByKey]=OutputTable[[#This Row],[GroupByKey]])*OutputTable[RecordedValue])),0)</f>
        <v>5.8163740550683058E-3</v>
      </c>
      <c r="M699" s="5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699" s="5" cm="1">
        <f t="array" ref="O699">MIN(IF((OutputTable[GroupByKey]=OutputTable[[#This Row],[GroupByKey]]),(OutputTable[GroupByKey]=OutputTable[[#This Row],[GroupByKey]])*OutputTable[RecordedValue]))</f>
        <v>1.44717077644446E-2</v>
      </c>
      <c r="P699" s="5" cm="1">
        <f t="array" ref="P699">MAX(IF((OutputTable[GroupByKey]=OutputTable[[#This Row],[GroupByKey]]),(OutputTable[GroupByKey]=OutputTable[[#This Row],[GroupByKey]])*OutputTable[RecordedValue]))</f>
        <v>3.8945432682821003E-2</v>
      </c>
    </row>
    <row r="700" spans="1:16" x14ac:dyDescent="0.35">
      <c r="A700" t="s">
        <v>68</v>
      </c>
      <c r="B700" t="s">
        <v>70</v>
      </c>
      <c r="C700">
        <v>28</v>
      </c>
      <c r="D700" t="s">
        <v>143</v>
      </c>
      <c r="E700" t="s">
        <v>120</v>
      </c>
      <c r="F700" t="s">
        <v>102</v>
      </c>
      <c r="G700">
        <v>161</v>
      </c>
      <c r="H700">
        <v>0</v>
      </c>
      <c r="I7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700" s="5" cm="1">
        <f t="array" ref="J700">MAX(IF((ProjectInfoTable[ProjectName]=OutputTable[[#This Row],[ProjectName]]),(ProjectInfoTable[ProjectName]=OutputTable[[#This Row],[ProjectName]])*ProjectInfoTable[NumberOfReplications]))</f>
        <v>40</v>
      </c>
      <c r="K700" s="5" cm="1">
        <f t="array" ref="K700">IFERROR(AVERAGE(IF((OutputTable[GroupByKey]=OutputTable[[#This Row],[GroupByKey]]),(OutputTable[GroupByKey]=OutputTable[[#This Row],[GroupByKey]])*OutputTable[RecordedValue])),0)</f>
        <v>179.07499999999999</v>
      </c>
      <c r="L700" s="5" cm="1">
        <f t="array" ref="L700">IFERROR(_xlfn.STDEV.S(IF((OutputTable[GroupByKey]=OutputTable[[#This Row],[GroupByKey]]),(OutputTable[GroupByKey]=OutputTable[[#This Row],[GroupByKey]])*OutputTable[RecordedValue])),0)</f>
        <v>37.677026598888226</v>
      </c>
      <c r="M700" s="5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700" s="5" cm="1">
        <f t="array" ref="O700">MIN(IF((OutputTable[GroupByKey]=OutputTable[[#This Row],[GroupByKey]]),(OutputTable[GroupByKey]=OutputTable[[#This Row],[GroupByKey]])*OutputTable[RecordedValue]))</f>
        <v>96</v>
      </c>
      <c r="P700" s="5" cm="1">
        <f t="array" ref="P700">MAX(IF((OutputTable[GroupByKey]=OutputTable[[#This Row],[GroupByKey]]),(OutputTable[GroupByKey]=OutputTable[[#This Row],[GroupByKey]])*OutputTable[RecordedValue]))</f>
        <v>256</v>
      </c>
    </row>
    <row r="701" spans="1:16" x14ac:dyDescent="0.35">
      <c r="A701" t="s">
        <v>68</v>
      </c>
      <c r="B701" t="s">
        <v>70</v>
      </c>
      <c r="C701">
        <v>28</v>
      </c>
      <c r="D701" t="s">
        <v>144</v>
      </c>
      <c r="E701" t="s">
        <v>122</v>
      </c>
      <c r="F701" t="s">
        <v>102</v>
      </c>
      <c r="G701">
        <v>6.95325117697045E-2</v>
      </c>
      <c r="H701">
        <v>0</v>
      </c>
      <c r="I7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701" s="5" cm="1">
        <f t="array" ref="J701">MAX(IF((ProjectInfoTable[ProjectName]=OutputTable[[#This Row],[ProjectName]]),(ProjectInfoTable[ProjectName]=OutputTable[[#This Row],[ProjectName]])*ProjectInfoTable[NumberOfReplications]))</f>
        <v>40</v>
      </c>
      <c r="K701" s="5" cm="1">
        <f t="array" ref="K701">IFERROR(AVERAGE(IF((OutputTable[GroupByKey]=OutputTable[[#This Row],[GroupByKey]]),(OutputTable[GroupByKey]=OutputTable[[#This Row],[GroupByKey]])*OutputTable[RecordedValue])),0)</f>
        <v>7.6842915815432761E-2</v>
      </c>
      <c r="L701" s="5" cm="1">
        <f t="array" ref="L701">IFERROR(_xlfn.STDEV.S(IF((OutputTable[GroupByKey]=OutputTable[[#This Row],[GroupByKey]]),(OutputTable[GroupByKey]=OutputTable[[#This Row],[GroupByKey]])*OutputTable[RecordedValue])),0)</f>
        <v>1.6318267374116645E-2</v>
      </c>
      <c r="M701" s="5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701" s="5" cm="1">
        <f t="array" ref="O701">MIN(IF((OutputTable[GroupByKey]=OutputTable[[#This Row],[GroupByKey]]),(OutputTable[GroupByKey]=OutputTable[[#This Row],[GroupByKey]])*OutputTable[RecordedValue]))</f>
        <v>4.1598739885881399E-2</v>
      </c>
      <c r="P701" s="5" cm="1">
        <f t="array" ref="P701">MAX(IF((OutputTable[GroupByKey]=OutputTable[[#This Row],[GroupByKey]]),(OutputTable[GroupByKey]=OutputTable[[#This Row],[GroupByKey]])*OutputTable[RecordedValue]))</f>
        <v>0.109326341521763</v>
      </c>
    </row>
    <row r="702" spans="1:16" x14ac:dyDescent="0.35">
      <c r="A702" t="s">
        <v>68</v>
      </c>
      <c r="B702" t="s">
        <v>70</v>
      </c>
      <c r="C702">
        <v>29</v>
      </c>
      <c r="D702" t="s">
        <v>115</v>
      </c>
      <c r="E702" t="s">
        <v>116</v>
      </c>
      <c r="F702" t="s">
        <v>81</v>
      </c>
      <c r="G702">
        <v>288</v>
      </c>
      <c r="H702">
        <v>0</v>
      </c>
      <c r="I702" s="5" t="str">
        <f>OutputTable[[#This Row],[ProjectName]]&amp;OutputTable[[#This Row],[Name]]&amp;OutputTable[[#This Row],[Type]]&amp;OutputTable[[#This Row],[Source]]</f>
        <v>Drone ProjectDrone.NumberInNumber InEntity</v>
      </c>
      <c r="J702" s="5" cm="1">
        <f t="array" ref="J702">MAX(IF((ProjectInfoTable[ProjectName]=OutputTable[[#This Row],[ProjectName]]),(ProjectInfoTable[ProjectName]=OutputTable[[#This Row],[ProjectName]])*ProjectInfoTable[NumberOfReplications]))</f>
        <v>40</v>
      </c>
      <c r="K702" s="5" cm="1">
        <f t="array" ref="K702">IFERROR(AVERAGE(IF((OutputTable[GroupByKey]=OutputTable[[#This Row],[GroupByKey]]),(OutputTable[GroupByKey]=OutputTable[[#This Row],[GroupByKey]])*OutputTable[RecordedValue])),0)</f>
        <v>279.7</v>
      </c>
      <c r="L702" s="5" cm="1">
        <f t="array" ref="L702">IFERROR(_xlfn.STDEV.S(IF((OutputTable[GroupByKey]=OutputTable[[#This Row],[GroupByKey]]),(OutputTable[GroupByKey]=OutputTable[[#This Row],[GroupByKey]])*OutputTable[RecordedValue])),0)</f>
        <v>60.175043809173047</v>
      </c>
      <c r="M702" s="5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702" s="5" cm="1">
        <f t="array" ref="O702">MIN(IF((OutputTable[GroupByKey]=OutputTable[[#This Row],[GroupByKey]]),(OutputTable[GroupByKey]=OutputTable[[#This Row],[GroupByKey]])*OutputTable[RecordedValue]))</f>
        <v>124</v>
      </c>
      <c r="P702" s="5" cm="1">
        <f t="array" ref="P702">MAX(IF((OutputTable[GroupByKey]=OutputTable[[#This Row],[GroupByKey]]),(OutputTable[GroupByKey]=OutputTable[[#This Row],[GroupByKey]])*OutputTable[RecordedValue]))</f>
        <v>422</v>
      </c>
    </row>
    <row r="703" spans="1:16" x14ac:dyDescent="0.35">
      <c r="A703" t="s">
        <v>68</v>
      </c>
      <c r="B703" t="s">
        <v>70</v>
      </c>
      <c r="C703">
        <v>29</v>
      </c>
      <c r="D703" t="s">
        <v>117</v>
      </c>
      <c r="E703" t="s">
        <v>118</v>
      </c>
      <c r="F703" t="s">
        <v>81</v>
      </c>
      <c r="G703">
        <v>260</v>
      </c>
      <c r="H703">
        <v>0</v>
      </c>
      <c r="I703" s="5" t="str">
        <f>OutputTable[[#This Row],[ProjectName]]&amp;OutputTable[[#This Row],[Name]]&amp;OutputTable[[#This Row],[Type]]&amp;OutputTable[[#This Row],[Source]]</f>
        <v>Drone ProjectDrone.NumberOutNumber OutEntity</v>
      </c>
      <c r="J703" s="5" cm="1">
        <f t="array" ref="J703">MAX(IF((ProjectInfoTable[ProjectName]=OutputTable[[#This Row],[ProjectName]]),(ProjectInfoTable[ProjectName]=OutputTable[[#This Row],[ProjectName]])*ProjectInfoTable[NumberOfReplications]))</f>
        <v>40</v>
      </c>
      <c r="K703" s="5" cm="1">
        <f t="array" ref="K703">IFERROR(AVERAGE(IF((OutputTable[GroupByKey]=OutputTable[[#This Row],[GroupByKey]]),(OutputTable[GroupByKey]=OutputTable[[#This Row],[GroupByKey]])*OutputTable[RecordedValue])),0)</f>
        <v>250.25</v>
      </c>
      <c r="L703" s="5" cm="1">
        <f t="array" ref="L703">IFERROR(_xlfn.STDEV.S(IF((OutputTable[GroupByKey]=OutputTable[[#This Row],[GroupByKey]]),(OutputTable[GroupByKey]=OutputTable[[#This Row],[GroupByKey]])*OutputTable[RecordedValue])),0)</f>
        <v>35.973458877202006</v>
      </c>
      <c r="M703" s="5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703" s="5" cm="1">
        <f t="array" ref="O703">MIN(IF((OutputTable[GroupByKey]=OutputTable[[#This Row],[GroupByKey]]),(OutputTable[GroupByKey]=OutputTable[[#This Row],[GroupByKey]])*OutputTable[RecordedValue]))</f>
        <v>150</v>
      </c>
      <c r="P703" s="5" cm="1">
        <f t="array" ref="P703">MAX(IF((OutputTable[GroupByKey]=OutputTable[[#This Row],[GroupByKey]]),(OutputTable[GroupByKey]=OutputTable[[#This Row],[GroupByKey]])*OutputTable[RecordedValue]))</f>
        <v>295</v>
      </c>
    </row>
    <row r="704" spans="1:16" x14ac:dyDescent="0.35">
      <c r="A704" t="s">
        <v>68</v>
      </c>
      <c r="B704" t="s">
        <v>70</v>
      </c>
      <c r="C704">
        <v>29</v>
      </c>
      <c r="D704" t="s">
        <v>119</v>
      </c>
      <c r="E704" t="s">
        <v>120</v>
      </c>
      <c r="F704" t="s">
        <v>102</v>
      </c>
      <c r="G704">
        <v>230</v>
      </c>
      <c r="H704">
        <v>0</v>
      </c>
      <c r="I70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704" s="5" cm="1">
        <f t="array" ref="J704">MAX(IF((ProjectInfoTable[ProjectName]=OutputTable[[#This Row],[ProjectName]]),(ProjectInfoTable[ProjectName]=OutputTable[[#This Row],[ProjectName]])*ProjectInfoTable[NumberOfReplications]))</f>
        <v>40</v>
      </c>
      <c r="K704" s="5" cm="1">
        <f t="array" ref="K704">IFERROR(AVERAGE(IF((OutputTable[GroupByKey]=OutputTable[[#This Row],[GroupByKey]]),(OutputTable[GroupByKey]=OutputTable[[#This Row],[GroupByKey]])*OutputTable[RecordedValue])),0)</f>
        <v>209.95</v>
      </c>
      <c r="L704" s="5" cm="1">
        <f t="array" ref="L704">IFERROR(_xlfn.STDEV.S(IF((OutputTable[GroupByKey]=OutputTable[[#This Row],[GroupByKey]]),(OutputTable[GroupByKey]=OutputTable[[#This Row],[GroupByKey]])*OutputTable[RecordedValue])),0)</f>
        <v>32.757813708707069</v>
      </c>
      <c r="M704" s="5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704" s="5" cm="1">
        <f t="array" ref="O704">MIN(IF((OutputTable[GroupByKey]=OutputTable[[#This Row],[GroupByKey]]),(OutputTable[GroupByKey]=OutputTable[[#This Row],[GroupByKey]])*OutputTable[RecordedValue]))</f>
        <v>123</v>
      </c>
      <c r="P704" s="5" cm="1">
        <f t="array" ref="P704">MAX(IF((OutputTable[GroupByKey]=OutputTable[[#This Row],[GroupByKey]]),(OutputTable[GroupByKey]=OutputTable[[#This Row],[GroupByKey]])*OutputTable[RecordedValue]))</f>
        <v>264</v>
      </c>
    </row>
    <row r="705" spans="1:16" x14ac:dyDescent="0.35">
      <c r="A705" t="s">
        <v>68</v>
      </c>
      <c r="B705" t="s">
        <v>70</v>
      </c>
      <c r="C705">
        <v>29</v>
      </c>
      <c r="D705" t="s">
        <v>121</v>
      </c>
      <c r="E705" t="s">
        <v>122</v>
      </c>
      <c r="F705" t="s">
        <v>102</v>
      </c>
      <c r="G705">
        <v>0.91925497686986002</v>
      </c>
      <c r="H705">
        <v>0</v>
      </c>
      <c r="I70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705" s="5" cm="1">
        <f t="array" ref="J705">MAX(IF((ProjectInfoTable[ProjectName]=OutputTable[[#This Row],[ProjectName]]),(ProjectInfoTable[ProjectName]=OutputTable[[#This Row],[ProjectName]])*ProjectInfoTable[NumberOfReplications]))</f>
        <v>40</v>
      </c>
      <c r="K705" s="5" cm="1">
        <f t="array" ref="K705">IFERROR(AVERAGE(IF((OutputTable[GroupByKey]=OutputTable[[#This Row],[GroupByKey]]),(OutputTable[GroupByKey]=OutputTable[[#This Row],[GroupByKey]])*OutputTable[RecordedValue])),0)</f>
        <v>0.83772529254372086</v>
      </c>
      <c r="L705" s="5" cm="1">
        <f t="array" ref="L705">IFERROR(_xlfn.STDEV.S(IF((OutputTable[GroupByKey]=OutputTable[[#This Row],[GroupByKey]]),(OutputTable[GroupByKey]=OutputTable[[#This Row],[GroupByKey]])*OutputTable[RecordedValue])),0)</f>
        <v>0.13090241215221513</v>
      </c>
      <c r="M705" s="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705" s="5" cm="1">
        <f t="array" ref="O705">MIN(IF((OutputTable[GroupByKey]=OutputTable[[#This Row],[GroupByKey]]),(OutputTable[GroupByKey]=OutputTable[[#This Row],[GroupByKey]])*OutputTable[RecordedValue]))</f>
        <v>0.460239554527484</v>
      </c>
      <c r="P705" s="5" cm="1">
        <f t="array" ref="P705">MAX(IF((OutputTable[GroupByKey]=OutputTable[[#This Row],[GroupByKey]]),(OutputTable[GroupByKey]=OutputTable[[#This Row],[GroupByKey]])*OutputTable[RecordedValue]))</f>
        <v>1</v>
      </c>
    </row>
    <row r="706" spans="1:16" x14ac:dyDescent="0.35">
      <c r="A706" t="s">
        <v>68</v>
      </c>
      <c r="B706" t="s">
        <v>70</v>
      </c>
      <c r="C706">
        <v>29</v>
      </c>
      <c r="D706" t="s">
        <v>123</v>
      </c>
      <c r="E706" t="s">
        <v>120</v>
      </c>
      <c r="F706" t="s">
        <v>102</v>
      </c>
      <c r="G706">
        <v>153</v>
      </c>
      <c r="H706">
        <v>0</v>
      </c>
      <c r="I70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706" s="5" cm="1">
        <f t="array" ref="J706">MAX(IF((ProjectInfoTable[ProjectName]=OutputTable[[#This Row],[ProjectName]]),(ProjectInfoTable[ProjectName]=OutputTable[[#This Row],[ProjectName]])*ProjectInfoTable[NumberOfReplications]))</f>
        <v>40</v>
      </c>
      <c r="K706" s="5" cm="1">
        <f t="array" ref="K706">IFERROR(AVERAGE(IF((OutputTable[GroupByKey]=OutputTable[[#This Row],[GroupByKey]]),(OutputTable[GroupByKey]=OutputTable[[#This Row],[GroupByKey]])*OutputTable[RecordedValue])),0)</f>
        <v>138.82499999999999</v>
      </c>
      <c r="L706" s="5" cm="1">
        <f t="array" ref="L706">IFERROR(_xlfn.STDEV.S(IF((OutputTable[GroupByKey]=OutputTable[[#This Row],[GroupByKey]]),(OutputTable[GroupByKey]=OutputTable[[#This Row],[GroupByKey]])*OutputTable[RecordedValue])),0)</f>
        <v>19.237899960021505</v>
      </c>
      <c r="M706" s="5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706" s="5" cm="1">
        <f t="array" ref="O706">MIN(IF((OutputTable[GroupByKey]=OutputTable[[#This Row],[GroupByKey]]),(OutputTable[GroupByKey]=OutputTable[[#This Row],[GroupByKey]])*OutputTable[RecordedValue]))</f>
        <v>83</v>
      </c>
      <c r="P706" s="5" cm="1">
        <f t="array" ref="P706">MAX(IF((OutputTable[GroupByKey]=OutputTable[[#This Row],[GroupByKey]]),(OutputTable[GroupByKey]=OutputTable[[#This Row],[GroupByKey]])*OutputTable[RecordedValue]))</f>
        <v>161</v>
      </c>
    </row>
    <row r="707" spans="1:16" x14ac:dyDescent="0.35">
      <c r="A707" t="s">
        <v>68</v>
      </c>
      <c r="B707" t="s">
        <v>70</v>
      </c>
      <c r="C707">
        <v>29</v>
      </c>
      <c r="D707" t="s">
        <v>124</v>
      </c>
      <c r="E707" t="s">
        <v>122</v>
      </c>
      <c r="F707" t="s">
        <v>102</v>
      </c>
      <c r="G707">
        <v>0.93888469622790605</v>
      </c>
      <c r="H707">
        <v>0</v>
      </c>
      <c r="I70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707" s="5" cm="1">
        <f t="array" ref="J707">MAX(IF((ProjectInfoTable[ProjectName]=OutputTable[[#This Row],[ProjectName]]),(ProjectInfoTable[ProjectName]=OutputTable[[#This Row],[ProjectName]])*ProjectInfoTable[NumberOfReplications]))</f>
        <v>40</v>
      </c>
      <c r="K707" s="5" cm="1">
        <f t="array" ref="K707">IFERROR(AVERAGE(IF((OutputTable[GroupByKey]=OutputTable[[#This Row],[GroupByKey]]),(OutputTable[GroupByKey]=OutputTable[[#This Row],[GroupByKey]])*OutputTable[RecordedValue])),0)</f>
        <v>0.85638733125801425</v>
      </c>
      <c r="L707" s="5" cm="1">
        <f t="array" ref="L707">IFERROR(_xlfn.STDEV.S(IF((OutputTable[GroupByKey]=OutputTable[[#This Row],[GroupByKey]]),(OutputTable[GroupByKey]=OutputTable[[#This Row],[GroupByKey]])*OutputTable[RecordedValue])),0)</f>
        <v>0.11893184571914565</v>
      </c>
      <c r="M707" s="5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707" s="5" cm="1">
        <f t="array" ref="O707">MIN(IF((OutputTable[GroupByKey]=OutputTable[[#This Row],[GroupByKey]]),(OutputTable[GroupByKey]=OutputTable[[#This Row],[GroupByKey]])*OutputTable[RecordedValue]))</f>
        <v>0.51093143286290499</v>
      </c>
      <c r="P707" s="5" cm="1">
        <f t="array" ref="P707">MAX(IF((OutputTable[GroupByKey]=OutputTable[[#This Row],[GroupByKey]]),(OutputTable[GroupByKey]=OutputTable[[#This Row],[GroupByKey]])*OutputTable[RecordedValue]))</f>
        <v>0.99324124232539002</v>
      </c>
    </row>
    <row r="708" spans="1:16" x14ac:dyDescent="0.35">
      <c r="A708" t="s">
        <v>68</v>
      </c>
      <c r="B708" t="s">
        <v>70</v>
      </c>
      <c r="C708">
        <v>29</v>
      </c>
      <c r="D708" t="s">
        <v>125</v>
      </c>
      <c r="E708" t="s">
        <v>120</v>
      </c>
      <c r="F708" t="s">
        <v>102</v>
      </c>
      <c r="G708">
        <v>8</v>
      </c>
      <c r="H708">
        <v>0</v>
      </c>
      <c r="I70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708" s="5" cm="1">
        <f t="array" ref="J708">MAX(IF((ProjectInfoTable[ProjectName]=OutputTable[[#This Row],[ProjectName]]),(ProjectInfoTable[ProjectName]=OutputTable[[#This Row],[ProjectName]])*ProjectInfoTable[NumberOfReplications]))</f>
        <v>40</v>
      </c>
      <c r="K708" s="5" cm="1">
        <f t="array" ref="K708">IFERROR(AVERAGE(IF((OutputTable[GroupByKey]=OutputTable[[#This Row],[GroupByKey]]),(OutputTable[GroupByKey]=OutputTable[[#This Row],[GroupByKey]])*OutputTable[RecordedValue])),0)</f>
        <v>8.1999999999999993</v>
      </c>
      <c r="L708" s="5" cm="1">
        <f t="array" ref="L708">IFERROR(_xlfn.STDEV.S(IF((OutputTable[GroupByKey]=OutputTable[[#This Row],[GroupByKey]]),(OutputTable[GroupByKey]=OutputTable[[#This Row],[GroupByKey]])*OutputTable[RecordedValue])),0)</f>
        <v>1.8563819235690291</v>
      </c>
      <c r="M708" s="5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708" s="5" cm="1">
        <f t="array" ref="O708">MIN(IF((OutputTable[GroupByKey]=OutputTable[[#This Row],[GroupByKey]]),(OutputTable[GroupByKey]=OutputTable[[#This Row],[GroupByKey]])*OutputTable[RecordedValue]))</f>
        <v>4</v>
      </c>
      <c r="P708" s="5" cm="1">
        <f t="array" ref="P708">MAX(IF((OutputTable[GroupByKey]=OutputTable[[#This Row],[GroupByKey]]),(OutputTable[GroupByKey]=OutputTable[[#This Row],[GroupByKey]])*OutputTable[RecordedValue]))</f>
        <v>12</v>
      </c>
    </row>
    <row r="709" spans="1:16" x14ac:dyDescent="0.35">
      <c r="A709" t="s">
        <v>68</v>
      </c>
      <c r="B709" t="s">
        <v>70</v>
      </c>
      <c r="C709">
        <v>29</v>
      </c>
      <c r="D709" t="s">
        <v>126</v>
      </c>
      <c r="E709" t="s">
        <v>122</v>
      </c>
      <c r="F709" t="s">
        <v>102</v>
      </c>
      <c r="G709">
        <v>2.8981729810474099E-2</v>
      </c>
      <c r="H709">
        <v>0</v>
      </c>
      <c r="I70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709" s="5" cm="1">
        <f t="array" ref="J709">MAX(IF((ProjectInfoTable[ProjectName]=OutputTable[[#This Row],[ProjectName]]),(ProjectInfoTable[ProjectName]=OutputTable[[#This Row],[ProjectName]])*ProjectInfoTable[NumberOfReplications]))</f>
        <v>40</v>
      </c>
      <c r="K709" s="5" cm="1">
        <f t="array" ref="K709">IFERROR(AVERAGE(IF((OutputTable[GroupByKey]=OutputTable[[#This Row],[GroupByKey]]),(OutputTable[GroupByKey]=OutputTable[[#This Row],[GroupByKey]])*OutputTable[RecordedValue])),0)</f>
        <v>2.9190391824590895E-2</v>
      </c>
      <c r="L709" s="5" cm="1">
        <f t="array" ref="L709">IFERROR(_xlfn.STDEV.S(IF((OutputTable[GroupByKey]=OutputTable[[#This Row],[GroupByKey]]),(OutputTable[GroupByKey]=OutputTable[[#This Row],[GroupByKey]])*OutputTable[RecordedValue])),0)</f>
        <v>6.7784511723503766E-3</v>
      </c>
      <c r="M709" s="5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709" s="5" cm="1">
        <f t="array" ref="O709">MIN(IF((OutputTable[GroupByKey]=OutputTable[[#This Row],[GroupByKey]]),(OutputTable[GroupByKey]=OutputTable[[#This Row],[GroupByKey]])*OutputTable[RecordedValue]))</f>
        <v>1.4048189417398899E-2</v>
      </c>
      <c r="P709" s="5" cm="1">
        <f t="array" ref="P709">MAX(IF((OutputTable[GroupByKey]=OutputTable[[#This Row],[GroupByKey]]),(OutputTable[GroupByKey]=OutputTable[[#This Row],[GroupByKey]])*OutputTable[RecordedValue]))</f>
        <v>4.5875370133509598E-2</v>
      </c>
    </row>
    <row r="710" spans="1:16" x14ac:dyDescent="0.35">
      <c r="A710" t="s">
        <v>68</v>
      </c>
      <c r="B710" t="s">
        <v>70</v>
      </c>
      <c r="C710">
        <v>29</v>
      </c>
      <c r="D710" t="s">
        <v>127</v>
      </c>
      <c r="E710" t="s">
        <v>120</v>
      </c>
      <c r="F710" t="s">
        <v>102</v>
      </c>
      <c r="G710">
        <v>40</v>
      </c>
      <c r="H710">
        <v>0</v>
      </c>
      <c r="I71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710" s="5" cm="1">
        <f t="array" ref="J710">MAX(IF((ProjectInfoTable[ProjectName]=OutputTable[[#This Row],[ProjectName]]),(ProjectInfoTable[ProjectName]=OutputTable[[#This Row],[ProjectName]])*ProjectInfoTable[NumberOfReplications]))</f>
        <v>40</v>
      </c>
      <c r="K710" s="5" cm="1">
        <f t="array" ref="K710">IFERROR(AVERAGE(IF((OutputTable[GroupByKey]=OutputTable[[#This Row],[GroupByKey]]),(OutputTable[GroupByKey]=OutputTable[[#This Row],[GroupByKey]])*OutputTable[RecordedValue])),0)</f>
        <v>40.625</v>
      </c>
      <c r="L710" s="5" cm="1">
        <f t="array" ref="L710">IFERROR(_xlfn.STDEV.S(IF((OutputTable[GroupByKey]=OutputTable[[#This Row],[GroupByKey]]),(OutputTable[GroupByKey]=OutputTable[[#This Row],[GroupByKey]])*OutputTable[RecordedValue])),0)</f>
        <v>9.0940597687129312</v>
      </c>
      <c r="M710" s="5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710" s="5" cm="1">
        <f t="array" ref="O710">MIN(IF((OutputTable[GroupByKey]=OutputTable[[#This Row],[GroupByKey]]),(OutputTable[GroupByKey]=OutputTable[[#This Row],[GroupByKey]])*OutputTable[RecordedValue]))</f>
        <v>20</v>
      </c>
      <c r="P710" s="5" cm="1">
        <f t="array" ref="P710">MAX(IF((OutputTable[GroupByKey]=OutputTable[[#This Row],[GroupByKey]]),(OutputTable[GroupByKey]=OutputTable[[#This Row],[GroupByKey]])*OutputTable[RecordedValue]))</f>
        <v>60</v>
      </c>
    </row>
    <row r="711" spans="1:16" x14ac:dyDescent="0.35">
      <c r="A711" t="s">
        <v>68</v>
      </c>
      <c r="B711" t="s">
        <v>70</v>
      </c>
      <c r="C711">
        <v>29</v>
      </c>
      <c r="D711" t="s">
        <v>128</v>
      </c>
      <c r="E711" t="s">
        <v>122</v>
      </c>
      <c r="F711" t="s">
        <v>102</v>
      </c>
      <c r="G711">
        <v>0.171884927284045</v>
      </c>
      <c r="H711">
        <v>0</v>
      </c>
      <c r="I71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711" s="5" cm="1">
        <f t="array" ref="J711">MAX(IF((ProjectInfoTable[ProjectName]=OutputTable[[#This Row],[ProjectName]]),(ProjectInfoTable[ProjectName]=OutputTable[[#This Row],[ProjectName]])*ProjectInfoTable[NumberOfReplications]))</f>
        <v>40</v>
      </c>
      <c r="K711" s="5" cm="1">
        <f t="array" ref="K711">IFERROR(AVERAGE(IF((OutputTable[GroupByKey]=OutputTable[[#This Row],[GroupByKey]]),(OutputTable[GroupByKey]=OutputTable[[#This Row],[GroupByKey]])*OutputTable[RecordedValue])),0)</f>
        <v>0.12883579602073331</v>
      </c>
      <c r="L711" s="5" cm="1">
        <f t="array" ref="L711">IFERROR(_xlfn.STDEV.S(IF((OutputTable[GroupByKey]=OutputTable[[#This Row],[GroupByKey]]),(OutputTable[GroupByKey]=OutputTable[[#This Row],[GroupByKey]])*OutputTable[RecordedValue])),0)</f>
        <v>3.923026202957465E-2</v>
      </c>
      <c r="M711" s="5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711" s="5" cm="1">
        <f t="array" ref="O711">MIN(IF((OutputTable[GroupByKey]=OutputTable[[#This Row],[GroupByKey]]),(OutputTable[GroupByKey]=OutputTable[[#This Row],[GroupByKey]])*OutputTable[RecordedValue]))</f>
        <v>5.37537032568541E-2</v>
      </c>
      <c r="P711" s="5" cm="1">
        <f t="array" ref="P711">MAX(IF((OutputTable[GroupByKey]=OutputTable[[#This Row],[GroupByKey]]),(OutputTable[GroupByKey]=OutputTable[[#This Row],[GroupByKey]])*OutputTable[RecordedValue]))</f>
        <v>0.25294900578934798</v>
      </c>
    </row>
    <row r="712" spans="1:16" x14ac:dyDescent="0.35">
      <c r="A712" t="s">
        <v>68</v>
      </c>
      <c r="B712" t="s">
        <v>70</v>
      </c>
      <c r="C712">
        <v>29</v>
      </c>
      <c r="D712" t="s">
        <v>129</v>
      </c>
      <c r="E712" t="s">
        <v>118</v>
      </c>
      <c r="F712" t="s">
        <v>130</v>
      </c>
      <c r="G712">
        <v>256</v>
      </c>
      <c r="H712">
        <v>0</v>
      </c>
      <c r="I712" s="5" t="str">
        <f>OutputTable[[#This Row],[ProjectName]]&amp;OutputTable[[#This Row],[Name]]&amp;OutputTable[[#This Row],[Type]]&amp;OutputTable[[#This Row],[Source]]</f>
        <v>Drone ProjectSystem.NumberOutNumber OutSystem</v>
      </c>
      <c r="J712" s="5" cm="1">
        <f t="array" ref="J712">MAX(IF((ProjectInfoTable[ProjectName]=OutputTable[[#This Row],[ProjectName]]),(ProjectInfoTable[ProjectName]=OutputTable[[#This Row],[ProjectName]])*ProjectInfoTable[NumberOfReplications]))</f>
        <v>40</v>
      </c>
      <c r="K712" s="5" cm="1">
        <f t="array" ref="K712">IFERROR(AVERAGE(IF((OutputTable[GroupByKey]=OutputTable[[#This Row],[GroupByKey]]),(OutputTable[GroupByKey]=OutputTable[[#This Row],[GroupByKey]])*OutputTable[RecordedValue])),0)</f>
        <v>246.15</v>
      </c>
      <c r="L712" s="5" cm="1">
        <f t="array" ref="L712">IFERROR(_xlfn.STDEV.S(IF((OutputTable[GroupByKey]=OutputTable[[#This Row],[GroupByKey]]),(OutputTable[GroupByKey]=OutputTable[[#This Row],[GroupByKey]])*OutputTable[RecordedValue])),0)</f>
        <v>35.193640159726442</v>
      </c>
      <c r="M712" s="5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712" s="5" cm="1">
        <f t="array" ref="O712">MIN(IF((OutputTable[GroupByKey]=OutputTable[[#This Row],[GroupByKey]]),(OutputTable[GroupByKey]=OutputTable[[#This Row],[GroupByKey]])*OutputTable[RecordedValue]))</f>
        <v>148</v>
      </c>
      <c r="P712" s="5" cm="1">
        <f t="array" ref="P712">MAX(IF((OutputTable[GroupByKey]=OutputTable[[#This Row],[GroupByKey]]),(OutputTable[GroupByKey]=OutputTable[[#This Row],[GroupByKey]])*OutputTable[RecordedValue]))</f>
        <v>289</v>
      </c>
    </row>
    <row r="713" spans="1:16" x14ac:dyDescent="0.35">
      <c r="A713" t="s">
        <v>68</v>
      </c>
      <c r="B713" t="s">
        <v>70</v>
      </c>
      <c r="C713">
        <v>29</v>
      </c>
      <c r="D713" t="s">
        <v>131</v>
      </c>
      <c r="E713" t="s">
        <v>120</v>
      </c>
      <c r="F713" t="s">
        <v>102</v>
      </c>
      <c r="G713">
        <v>0</v>
      </c>
      <c r="H713">
        <v>0</v>
      </c>
      <c r="I71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713" s="5" cm="1">
        <f t="array" ref="J713">MAX(IF((ProjectInfoTable[ProjectName]=OutputTable[[#This Row],[ProjectName]]),(ProjectInfoTable[ProjectName]=OutputTable[[#This Row],[ProjectName]])*ProjectInfoTable[NumberOfReplications]))</f>
        <v>40</v>
      </c>
      <c r="K713" s="5" cm="1">
        <f t="array" ref="K713">IFERROR(AVERAGE(IF((OutputTable[GroupByKey]=OutputTable[[#This Row],[GroupByKey]]),(OutputTable[GroupByKey]=OutputTable[[#This Row],[GroupByKey]])*OutputTable[RecordedValue])),0)</f>
        <v>0</v>
      </c>
      <c r="L713" s="5" cm="1">
        <f t="array" ref="L713">IFERROR(_xlfn.STDEV.S(IF((OutputTable[GroupByKey]=OutputTable[[#This Row],[GroupByKey]]),(OutputTable[GroupByKey]=OutputTable[[#This Row],[GroupByKey]])*OutputTable[RecordedValue])),0)</f>
        <v>0</v>
      </c>
      <c r="M713" s="5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3" s="5" cm="1">
        <f t="array" ref="O713">MIN(IF((OutputTable[GroupByKey]=OutputTable[[#This Row],[GroupByKey]]),(OutputTable[GroupByKey]=OutputTable[[#This Row],[GroupByKey]])*OutputTable[RecordedValue]))</f>
        <v>0</v>
      </c>
      <c r="P713" s="5" cm="1">
        <f t="array" ref="P713">MAX(IF((OutputTable[GroupByKey]=OutputTable[[#This Row],[GroupByKey]]),(OutputTable[GroupByKey]=OutputTable[[#This Row],[GroupByKey]])*OutputTable[RecordedValue]))</f>
        <v>0</v>
      </c>
    </row>
    <row r="714" spans="1:16" x14ac:dyDescent="0.35">
      <c r="A714" t="s">
        <v>68</v>
      </c>
      <c r="B714" t="s">
        <v>70</v>
      </c>
      <c r="C714">
        <v>29</v>
      </c>
      <c r="D714" t="s">
        <v>132</v>
      </c>
      <c r="E714" t="s">
        <v>122</v>
      </c>
      <c r="F714" t="s">
        <v>102</v>
      </c>
      <c r="G714">
        <v>0</v>
      </c>
      <c r="H714">
        <v>0</v>
      </c>
      <c r="I71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714" s="5" cm="1">
        <f t="array" ref="J714">MAX(IF((ProjectInfoTable[ProjectName]=OutputTable[[#This Row],[ProjectName]]),(ProjectInfoTable[ProjectName]=OutputTable[[#This Row],[ProjectName]])*ProjectInfoTable[NumberOfReplications]))</f>
        <v>40</v>
      </c>
      <c r="K714" s="5" cm="1">
        <f t="array" ref="K714">IFERROR(AVERAGE(IF((OutputTable[GroupByKey]=OutputTable[[#This Row],[GroupByKey]]),(OutputTable[GroupByKey]=OutputTable[[#This Row],[GroupByKey]])*OutputTable[RecordedValue])),0)</f>
        <v>0</v>
      </c>
      <c r="L714" s="5" cm="1">
        <f t="array" ref="L714">IFERROR(_xlfn.STDEV.S(IF((OutputTable[GroupByKey]=OutputTable[[#This Row],[GroupByKey]]),(OutputTable[GroupByKey]=OutputTable[[#This Row],[GroupByKey]])*OutputTable[RecordedValue])),0)</f>
        <v>0</v>
      </c>
      <c r="M714" s="5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4" s="5" cm="1">
        <f t="array" ref="O714">MIN(IF((OutputTable[GroupByKey]=OutputTable[[#This Row],[GroupByKey]]),(OutputTable[GroupByKey]=OutputTable[[#This Row],[GroupByKey]])*OutputTable[RecordedValue]))</f>
        <v>0</v>
      </c>
      <c r="P714" s="5" cm="1">
        <f t="array" ref="P714">MAX(IF((OutputTable[GroupByKey]=OutputTable[[#This Row],[GroupByKey]]),(OutputTable[GroupByKey]=OutputTable[[#This Row],[GroupByKey]])*OutputTable[RecordedValue]))</f>
        <v>0</v>
      </c>
    </row>
    <row r="715" spans="1:16" x14ac:dyDescent="0.35">
      <c r="A715" t="s">
        <v>68</v>
      </c>
      <c r="B715" t="s">
        <v>70</v>
      </c>
      <c r="C715">
        <v>29</v>
      </c>
      <c r="D715" t="s">
        <v>133</v>
      </c>
      <c r="E715" t="s">
        <v>120</v>
      </c>
      <c r="F715" t="s">
        <v>102</v>
      </c>
      <c r="G715">
        <v>0</v>
      </c>
      <c r="H715">
        <v>0</v>
      </c>
      <c r="I71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715" s="5" cm="1">
        <f t="array" ref="J715">MAX(IF((ProjectInfoTable[ProjectName]=OutputTable[[#This Row],[ProjectName]]),(ProjectInfoTable[ProjectName]=OutputTable[[#This Row],[ProjectName]])*ProjectInfoTable[NumberOfReplications]))</f>
        <v>40</v>
      </c>
      <c r="K715" s="5" cm="1">
        <f t="array" ref="K715">IFERROR(AVERAGE(IF((OutputTable[GroupByKey]=OutputTable[[#This Row],[GroupByKey]]),(OutputTable[GroupByKey]=OutputTable[[#This Row],[GroupByKey]])*OutputTable[RecordedValue])),0)</f>
        <v>0</v>
      </c>
      <c r="L715" s="5" cm="1">
        <f t="array" ref="L715">IFERROR(_xlfn.STDEV.S(IF((OutputTable[GroupByKey]=OutputTable[[#This Row],[GroupByKey]]),(OutputTable[GroupByKey]=OutputTable[[#This Row],[GroupByKey]])*OutputTable[RecordedValue])),0)</f>
        <v>0</v>
      </c>
      <c r="M715" s="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5" s="5" cm="1">
        <f t="array" ref="O715">MIN(IF((OutputTable[GroupByKey]=OutputTable[[#This Row],[GroupByKey]]),(OutputTable[GroupByKey]=OutputTable[[#This Row],[GroupByKey]])*OutputTable[RecordedValue]))</f>
        <v>0</v>
      </c>
      <c r="P715" s="5" cm="1">
        <f t="array" ref="P715">MAX(IF((OutputTable[GroupByKey]=OutputTable[[#This Row],[GroupByKey]]),(OutputTable[GroupByKey]=OutputTable[[#This Row],[GroupByKey]])*OutputTable[RecordedValue]))</f>
        <v>0</v>
      </c>
    </row>
    <row r="716" spans="1:16" x14ac:dyDescent="0.35">
      <c r="A716" t="s">
        <v>68</v>
      </c>
      <c r="B716" t="s">
        <v>70</v>
      </c>
      <c r="C716">
        <v>29</v>
      </c>
      <c r="D716" t="s">
        <v>134</v>
      </c>
      <c r="E716" t="s">
        <v>122</v>
      </c>
      <c r="F716" t="s">
        <v>102</v>
      </c>
      <c r="G716">
        <v>0</v>
      </c>
      <c r="H716">
        <v>0</v>
      </c>
      <c r="I71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716" s="5" cm="1">
        <f t="array" ref="J716">MAX(IF((ProjectInfoTable[ProjectName]=OutputTable[[#This Row],[ProjectName]]),(ProjectInfoTable[ProjectName]=OutputTable[[#This Row],[ProjectName]])*ProjectInfoTable[NumberOfReplications]))</f>
        <v>40</v>
      </c>
      <c r="K716" s="5" cm="1">
        <f t="array" ref="K716">IFERROR(AVERAGE(IF((OutputTable[GroupByKey]=OutputTable[[#This Row],[GroupByKey]]),(OutputTable[GroupByKey]=OutputTable[[#This Row],[GroupByKey]])*OutputTable[RecordedValue])),0)</f>
        <v>0</v>
      </c>
      <c r="L716" s="5" cm="1">
        <f t="array" ref="L716">IFERROR(_xlfn.STDEV.S(IF((OutputTable[GroupByKey]=OutputTable[[#This Row],[GroupByKey]]),(OutputTable[GroupByKey]=OutputTable[[#This Row],[GroupByKey]])*OutputTable[RecordedValue])),0)</f>
        <v>0</v>
      </c>
      <c r="M716" s="5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6" s="5" cm="1">
        <f t="array" ref="O716">MIN(IF((OutputTable[GroupByKey]=OutputTable[[#This Row],[GroupByKey]]),(OutputTable[GroupByKey]=OutputTable[[#This Row],[GroupByKey]])*OutputTable[RecordedValue]))</f>
        <v>0</v>
      </c>
      <c r="P716" s="5" cm="1">
        <f t="array" ref="P716">MAX(IF((OutputTable[GroupByKey]=OutputTable[[#This Row],[GroupByKey]]),(OutputTable[GroupByKey]=OutputTable[[#This Row],[GroupByKey]])*OutputTable[RecordedValue]))</f>
        <v>0</v>
      </c>
    </row>
    <row r="717" spans="1:16" x14ac:dyDescent="0.35">
      <c r="A717" t="s">
        <v>68</v>
      </c>
      <c r="B717" t="s">
        <v>70</v>
      </c>
      <c r="C717">
        <v>29</v>
      </c>
      <c r="D717" t="s">
        <v>135</v>
      </c>
      <c r="E717" t="s">
        <v>120</v>
      </c>
      <c r="F717" t="s">
        <v>102</v>
      </c>
      <c r="G717">
        <v>0</v>
      </c>
      <c r="H717">
        <v>0</v>
      </c>
      <c r="I71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717" s="5" cm="1">
        <f t="array" ref="J717">MAX(IF((ProjectInfoTable[ProjectName]=OutputTable[[#This Row],[ProjectName]]),(ProjectInfoTable[ProjectName]=OutputTable[[#This Row],[ProjectName]])*ProjectInfoTable[NumberOfReplications]))</f>
        <v>40</v>
      </c>
      <c r="K717" s="5" cm="1">
        <f t="array" ref="K717">IFERROR(AVERAGE(IF((OutputTable[GroupByKey]=OutputTable[[#This Row],[GroupByKey]]),(OutputTable[GroupByKey]=OutputTable[[#This Row],[GroupByKey]])*OutputTable[RecordedValue])),0)</f>
        <v>0</v>
      </c>
      <c r="L717" s="5" cm="1">
        <f t="array" ref="L717">IFERROR(_xlfn.STDEV.S(IF((OutputTable[GroupByKey]=OutputTable[[#This Row],[GroupByKey]]),(OutputTable[GroupByKey]=OutputTable[[#This Row],[GroupByKey]])*OutputTable[RecordedValue])),0)</f>
        <v>0</v>
      </c>
      <c r="M717" s="5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7" s="5" cm="1">
        <f t="array" ref="O717">MIN(IF((OutputTable[GroupByKey]=OutputTable[[#This Row],[GroupByKey]]),(OutputTable[GroupByKey]=OutputTable[[#This Row],[GroupByKey]])*OutputTable[RecordedValue]))</f>
        <v>0</v>
      </c>
      <c r="P717" s="5" cm="1">
        <f t="array" ref="P717">MAX(IF((OutputTable[GroupByKey]=OutputTable[[#This Row],[GroupByKey]]),(OutputTable[GroupByKey]=OutputTable[[#This Row],[GroupByKey]])*OutputTable[RecordedValue]))</f>
        <v>0</v>
      </c>
    </row>
    <row r="718" spans="1:16" x14ac:dyDescent="0.35">
      <c r="A718" t="s">
        <v>68</v>
      </c>
      <c r="B718" t="s">
        <v>70</v>
      </c>
      <c r="C718">
        <v>29</v>
      </c>
      <c r="D718" t="s">
        <v>136</v>
      </c>
      <c r="E718" t="s">
        <v>122</v>
      </c>
      <c r="F718" t="s">
        <v>102</v>
      </c>
      <c r="G718">
        <v>0</v>
      </c>
      <c r="H718">
        <v>0</v>
      </c>
      <c r="I71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718" s="5" cm="1">
        <f t="array" ref="J718">MAX(IF((ProjectInfoTable[ProjectName]=OutputTable[[#This Row],[ProjectName]]),(ProjectInfoTable[ProjectName]=OutputTable[[#This Row],[ProjectName]])*ProjectInfoTable[NumberOfReplications]))</f>
        <v>40</v>
      </c>
      <c r="K718" s="5" cm="1">
        <f t="array" ref="K718">IFERROR(AVERAGE(IF((OutputTable[GroupByKey]=OutputTable[[#This Row],[GroupByKey]]),(OutputTable[GroupByKey]=OutputTable[[#This Row],[GroupByKey]])*OutputTable[RecordedValue])),0)</f>
        <v>0</v>
      </c>
      <c r="L718" s="5" cm="1">
        <f t="array" ref="L718">IFERROR(_xlfn.STDEV.S(IF((OutputTable[GroupByKey]=OutputTable[[#This Row],[GroupByKey]]),(OutputTable[GroupByKey]=OutputTable[[#This Row],[GroupByKey]])*OutputTable[RecordedValue])),0)</f>
        <v>0</v>
      </c>
      <c r="M718" s="5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8" s="5" cm="1">
        <f t="array" ref="O718">MIN(IF((OutputTable[GroupByKey]=OutputTable[[#This Row],[GroupByKey]]),(OutputTable[GroupByKey]=OutputTable[[#This Row],[GroupByKey]])*OutputTable[RecordedValue]))</f>
        <v>0</v>
      </c>
      <c r="P718" s="5" cm="1">
        <f t="array" ref="P718">MAX(IF((OutputTable[GroupByKey]=OutputTable[[#This Row],[GroupByKey]]),(OutputTable[GroupByKey]=OutputTable[[#This Row],[GroupByKey]])*OutputTable[RecordedValue]))</f>
        <v>0</v>
      </c>
    </row>
    <row r="719" spans="1:16" x14ac:dyDescent="0.35">
      <c r="A719" t="s">
        <v>68</v>
      </c>
      <c r="B719" t="s">
        <v>70</v>
      </c>
      <c r="C719">
        <v>29</v>
      </c>
      <c r="D719" t="s">
        <v>137</v>
      </c>
      <c r="E719" t="s">
        <v>120</v>
      </c>
      <c r="F719" t="s">
        <v>102</v>
      </c>
      <c r="G719">
        <v>0</v>
      </c>
      <c r="H719">
        <v>0</v>
      </c>
      <c r="I71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719" s="5" cm="1">
        <f t="array" ref="J719">MAX(IF((ProjectInfoTable[ProjectName]=OutputTable[[#This Row],[ProjectName]]),(ProjectInfoTable[ProjectName]=OutputTable[[#This Row],[ProjectName]])*ProjectInfoTable[NumberOfReplications]))</f>
        <v>40</v>
      </c>
      <c r="K719" s="5" cm="1">
        <f t="array" ref="K719">IFERROR(AVERAGE(IF((OutputTable[GroupByKey]=OutputTable[[#This Row],[GroupByKey]]),(OutputTable[GroupByKey]=OutputTable[[#This Row],[GroupByKey]])*OutputTable[RecordedValue])),0)</f>
        <v>0</v>
      </c>
      <c r="L719" s="5" cm="1">
        <f t="array" ref="L719">IFERROR(_xlfn.STDEV.S(IF((OutputTable[GroupByKey]=OutputTable[[#This Row],[GroupByKey]]),(OutputTable[GroupByKey]=OutputTable[[#This Row],[GroupByKey]])*OutputTable[RecordedValue])),0)</f>
        <v>0</v>
      </c>
      <c r="M719" s="5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9" s="5" cm="1">
        <f t="array" ref="O719">MIN(IF((OutputTable[GroupByKey]=OutputTable[[#This Row],[GroupByKey]]),(OutputTable[GroupByKey]=OutputTable[[#This Row],[GroupByKey]])*OutputTable[RecordedValue]))</f>
        <v>0</v>
      </c>
      <c r="P719" s="5" cm="1">
        <f t="array" ref="P719">MAX(IF((OutputTable[GroupByKey]=OutputTable[[#This Row],[GroupByKey]]),(OutputTable[GroupByKey]=OutputTable[[#This Row],[GroupByKey]])*OutputTable[RecordedValue]))</f>
        <v>0</v>
      </c>
    </row>
    <row r="720" spans="1:16" x14ac:dyDescent="0.35">
      <c r="A720" t="s">
        <v>68</v>
      </c>
      <c r="B720" t="s">
        <v>70</v>
      </c>
      <c r="C720">
        <v>29</v>
      </c>
      <c r="D720" t="s">
        <v>138</v>
      </c>
      <c r="E720" t="s">
        <v>122</v>
      </c>
      <c r="F720" t="s">
        <v>102</v>
      </c>
      <c r="G720">
        <v>0</v>
      </c>
      <c r="H720">
        <v>0</v>
      </c>
      <c r="I72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720" s="5" cm="1">
        <f t="array" ref="J720">MAX(IF((ProjectInfoTable[ProjectName]=OutputTable[[#This Row],[ProjectName]]),(ProjectInfoTable[ProjectName]=OutputTable[[#This Row],[ProjectName]])*ProjectInfoTable[NumberOfReplications]))</f>
        <v>40</v>
      </c>
      <c r="K720" s="5" cm="1">
        <f t="array" ref="K720">IFERROR(AVERAGE(IF((OutputTable[GroupByKey]=OutputTable[[#This Row],[GroupByKey]]),(OutputTable[GroupByKey]=OutputTable[[#This Row],[GroupByKey]])*OutputTable[RecordedValue])),0)</f>
        <v>0</v>
      </c>
      <c r="L720" s="5" cm="1">
        <f t="array" ref="L720">IFERROR(_xlfn.STDEV.S(IF((OutputTable[GroupByKey]=OutputTable[[#This Row],[GroupByKey]]),(OutputTable[GroupByKey]=OutputTable[[#This Row],[GroupByKey]])*OutputTable[RecordedValue])),0)</f>
        <v>0</v>
      </c>
      <c r="M720" s="5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0" s="5" cm="1">
        <f t="array" ref="O720">MIN(IF((OutputTable[GroupByKey]=OutputTable[[#This Row],[GroupByKey]]),(OutputTable[GroupByKey]=OutputTable[[#This Row],[GroupByKey]])*OutputTable[RecordedValue]))</f>
        <v>0</v>
      </c>
      <c r="P720" s="5" cm="1">
        <f t="array" ref="P720">MAX(IF((OutputTable[GroupByKey]=OutputTable[[#This Row],[GroupByKey]]),(OutputTable[GroupByKey]=OutputTable[[#This Row],[GroupByKey]])*OutputTable[RecordedValue]))</f>
        <v>0</v>
      </c>
    </row>
    <row r="721" spans="1:16" x14ac:dyDescent="0.35">
      <c r="A721" t="s">
        <v>68</v>
      </c>
      <c r="B721" t="s">
        <v>70</v>
      </c>
      <c r="C721">
        <v>29</v>
      </c>
      <c r="D721" t="s">
        <v>139</v>
      </c>
      <c r="E721" t="s">
        <v>120</v>
      </c>
      <c r="F721" t="s">
        <v>102</v>
      </c>
      <c r="G721">
        <v>174</v>
      </c>
      <c r="H721">
        <v>0</v>
      </c>
      <c r="I72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721" s="5" cm="1">
        <f t="array" ref="J721">MAX(IF((ProjectInfoTable[ProjectName]=OutputTable[[#This Row],[ProjectName]]),(ProjectInfoTable[ProjectName]=OutputTable[[#This Row],[ProjectName]])*ProjectInfoTable[NumberOfReplications]))</f>
        <v>40</v>
      </c>
      <c r="K721" s="5" cm="1">
        <f t="array" ref="K721">IFERROR(AVERAGE(IF((OutputTable[GroupByKey]=OutputTable[[#This Row],[GroupByKey]]),(OutputTable[GroupByKey]=OutputTable[[#This Row],[GroupByKey]])*OutputTable[RecordedValue])),0)</f>
        <v>166.8</v>
      </c>
      <c r="L721" s="5" cm="1">
        <f t="array" ref="L721">IFERROR(_xlfn.STDEV.S(IF((OutputTable[GroupByKey]=OutputTable[[#This Row],[GroupByKey]]),(OutputTable[GroupByKey]=OutputTable[[#This Row],[GroupByKey]])*OutputTable[RecordedValue])),0)</f>
        <v>42.803786077449971</v>
      </c>
      <c r="M721" s="5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721" s="5" cm="1">
        <f t="array" ref="O721">MIN(IF((OutputTable[GroupByKey]=OutputTable[[#This Row],[GroupByKey]]),(OutputTable[GroupByKey]=OutputTable[[#This Row],[GroupByKey]])*OutputTable[RecordedValue]))</f>
        <v>58</v>
      </c>
      <c r="P721" s="5" cm="1">
        <f t="array" ref="P721">MAX(IF((OutputTable[GroupByKey]=OutputTable[[#This Row],[GroupByKey]]),(OutputTable[GroupByKey]=OutputTable[[#This Row],[GroupByKey]])*OutputTable[RecordedValue]))</f>
        <v>284</v>
      </c>
    </row>
    <row r="722" spans="1:16" x14ac:dyDescent="0.35">
      <c r="A722" t="s">
        <v>68</v>
      </c>
      <c r="B722" t="s">
        <v>70</v>
      </c>
      <c r="C722">
        <v>29</v>
      </c>
      <c r="D722" t="s">
        <v>140</v>
      </c>
      <c r="E722" t="s">
        <v>122</v>
      </c>
      <c r="F722" t="s">
        <v>102</v>
      </c>
      <c r="G722">
        <v>7.1293374703302104E-2</v>
      </c>
      <c r="H722">
        <v>0</v>
      </c>
      <c r="I72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722" s="5" cm="1">
        <f t="array" ref="J722">MAX(IF((ProjectInfoTable[ProjectName]=OutputTable[[#This Row],[ProjectName]]),(ProjectInfoTable[ProjectName]=OutputTable[[#This Row],[ProjectName]])*ProjectInfoTable[NumberOfReplications]))</f>
        <v>40</v>
      </c>
      <c r="K722" s="5" cm="1">
        <f t="array" ref="K722">IFERROR(AVERAGE(IF((OutputTable[GroupByKey]=OutputTable[[#This Row],[GroupByKey]]),(OutputTable[GroupByKey]=OutputTable[[#This Row],[GroupByKey]])*OutputTable[RecordedValue])),0)</f>
        <v>7.1466534765718931E-2</v>
      </c>
      <c r="L722" s="5" cm="1">
        <f t="array" ref="L722">IFERROR(_xlfn.STDEV.S(IF((OutputTable[GroupByKey]=OutputTable[[#This Row],[GroupByKey]]),(OutputTable[GroupByKey]=OutputTable[[#This Row],[GroupByKey]])*OutputTable[RecordedValue])),0)</f>
        <v>1.877615258182818E-2</v>
      </c>
      <c r="M722" s="5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722" s="5" cm="1">
        <f t="array" ref="O722">MIN(IF((OutputTable[GroupByKey]=OutputTable[[#This Row],[GroupByKey]]),(OutputTable[GroupByKey]=OutputTable[[#This Row],[GroupByKey]])*OutputTable[RecordedValue]))</f>
        <v>2.8772178353729399E-2</v>
      </c>
      <c r="P722" s="5" cm="1">
        <f t="array" ref="P722">MAX(IF((OutputTable[GroupByKey]=OutputTable[[#This Row],[GroupByKey]]),(OutputTable[GroupByKey]=OutputTable[[#This Row],[GroupByKey]])*OutputTable[RecordedValue]))</f>
        <v>0.12414195729513899</v>
      </c>
    </row>
    <row r="723" spans="1:16" x14ac:dyDescent="0.35">
      <c r="A723" t="s">
        <v>68</v>
      </c>
      <c r="B723" t="s">
        <v>70</v>
      </c>
      <c r="C723">
        <v>29</v>
      </c>
      <c r="D723" t="s">
        <v>141</v>
      </c>
      <c r="E723" t="s">
        <v>120</v>
      </c>
      <c r="F723" t="s">
        <v>102</v>
      </c>
      <c r="G723">
        <v>293</v>
      </c>
      <c r="H723">
        <v>0</v>
      </c>
      <c r="I72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723" s="5" cm="1">
        <f t="array" ref="J723">MAX(IF((ProjectInfoTable[ProjectName]=OutputTable[[#This Row],[ProjectName]]),(ProjectInfoTable[ProjectName]=OutputTable[[#This Row],[ProjectName]])*ProjectInfoTable[NumberOfReplications]))</f>
        <v>40</v>
      </c>
      <c r="K723" s="5" cm="1">
        <f t="array" ref="K723">IFERROR(AVERAGE(IF((OutputTable[GroupByKey]=OutputTable[[#This Row],[GroupByKey]]),(OutputTable[GroupByKey]=OutputTable[[#This Row],[GroupByKey]])*OutputTable[RecordedValue])),0)</f>
        <v>287.89999999999998</v>
      </c>
      <c r="L723" s="5" cm="1">
        <f t="array" ref="L723">IFERROR(_xlfn.STDEV.S(IF((OutputTable[GroupByKey]=OutputTable[[#This Row],[GroupByKey]]),(OutputTable[GroupByKey]=OutputTable[[#This Row],[GroupByKey]])*OutputTable[RecordedValue])),0)</f>
        <v>61.633241114324115</v>
      </c>
      <c r="M723" s="5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723" s="5" cm="1">
        <f t="array" ref="O723">MIN(IF((OutputTable[GroupByKey]=OutputTable[[#This Row],[GroupByKey]]),(OutputTable[GroupByKey]=OutputTable[[#This Row],[GroupByKey]])*OutputTable[RecordedValue]))</f>
        <v>136</v>
      </c>
      <c r="P723" s="5" cm="1">
        <f t="array" ref="P723">MAX(IF((OutputTable[GroupByKey]=OutputTable[[#This Row],[GroupByKey]]),(OutputTable[GroupByKey]=OutputTable[[#This Row],[GroupByKey]])*OutputTable[RecordedValue]))</f>
        <v>432</v>
      </c>
    </row>
    <row r="724" spans="1:16" x14ac:dyDescent="0.35">
      <c r="A724" t="s">
        <v>68</v>
      </c>
      <c r="B724" t="s">
        <v>70</v>
      </c>
      <c r="C724">
        <v>29</v>
      </c>
      <c r="D724" t="s">
        <v>142</v>
      </c>
      <c r="E724" t="s">
        <v>122</v>
      </c>
      <c r="F724" t="s">
        <v>102</v>
      </c>
      <c r="G724">
        <v>2.6436357167758998E-2</v>
      </c>
      <c r="H724">
        <v>0</v>
      </c>
      <c r="I72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724" s="5" cm="1">
        <f t="array" ref="J724">MAX(IF((ProjectInfoTable[ProjectName]=OutputTable[[#This Row],[ProjectName]]),(ProjectInfoTable[ProjectName]=OutputTable[[#This Row],[ProjectName]])*ProjectInfoTable[NumberOfReplications]))</f>
        <v>40</v>
      </c>
      <c r="K724" s="5" cm="1">
        <f t="array" ref="K724">IFERROR(AVERAGE(IF((OutputTable[GroupByKey]=OutputTable[[#This Row],[GroupByKey]]),(OutputTable[GroupByKey]=OutputTable[[#This Row],[GroupByKey]])*OutputTable[RecordedValue])),0)</f>
        <v>2.7893041556859417E-2</v>
      </c>
      <c r="L724" s="5" cm="1">
        <f t="array" ref="L724">IFERROR(_xlfn.STDEV.S(IF((OutputTable[GroupByKey]=OutputTable[[#This Row],[GroupByKey]]),(OutputTable[GroupByKey]=OutputTable[[#This Row],[GroupByKey]])*OutputTable[RecordedValue])),0)</f>
        <v>5.8163740550683058E-3</v>
      </c>
      <c r="M724" s="5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724" s="5" cm="1">
        <f t="array" ref="O724">MIN(IF((OutputTable[GroupByKey]=OutputTable[[#This Row],[GroupByKey]]),(OutputTable[GroupByKey]=OutputTable[[#This Row],[GroupByKey]])*OutputTable[RecordedValue]))</f>
        <v>1.44717077644446E-2</v>
      </c>
      <c r="P724" s="5" cm="1">
        <f t="array" ref="P724">MAX(IF((OutputTable[GroupByKey]=OutputTable[[#This Row],[GroupByKey]]),(OutputTable[GroupByKey]=OutputTable[[#This Row],[GroupByKey]])*OutputTable[RecordedValue]))</f>
        <v>3.8945432682821003E-2</v>
      </c>
    </row>
    <row r="725" spans="1:16" x14ac:dyDescent="0.35">
      <c r="A725" t="s">
        <v>68</v>
      </c>
      <c r="B725" t="s">
        <v>70</v>
      </c>
      <c r="C725">
        <v>29</v>
      </c>
      <c r="D725" t="s">
        <v>143</v>
      </c>
      <c r="E725" t="s">
        <v>120</v>
      </c>
      <c r="F725" t="s">
        <v>102</v>
      </c>
      <c r="G725">
        <v>174</v>
      </c>
      <c r="H725">
        <v>0</v>
      </c>
      <c r="I72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725" s="5" cm="1">
        <f t="array" ref="J725">MAX(IF((ProjectInfoTable[ProjectName]=OutputTable[[#This Row],[ProjectName]]),(ProjectInfoTable[ProjectName]=OutputTable[[#This Row],[ProjectName]])*ProjectInfoTable[NumberOfReplications]))</f>
        <v>40</v>
      </c>
      <c r="K725" s="5" cm="1">
        <f t="array" ref="K725">IFERROR(AVERAGE(IF((OutputTable[GroupByKey]=OutputTable[[#This Row],[GroupByKey]]),(OutputTable[GroupByKey]=OutputTable[[#This Row],[GroupByKey]])*OutputTable[RecordedValue])),0)</f>
        <v>179.07499999999999</v>
      </c>
      <c r="L725" s="5" cm="1">
        <f t="array" ref="L725">IFERROR(_xlfn.STDEV.S(IF((OutputTable[GroupByKey]=OutputTable[[#This Row],[GroupByKey]]),(OutputTable[GroupByKey]=OutputTable[[#This Row],[GroupByKey]])*OutputTable[RecordedValue])),0)</f>
        <v>37.677026598888226</v>
      </c>
      <c r="M725" s="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725" s="5" cm="1">
        <f t="array" ref="O725">MIN(IF((OutputTable[GroupByKey]=OutputTable[[#This Row],[GroupByKey]]),(OutputTable[GroupByKey]=OutputTable[[#This Row],[GroupByKey]])*OutputTable[RecordedValue]))</f>
        <v>96</v>
      </c>
      <c r="P725" s="5" cm="1">
        <f t="array" ref="P725">MAX(IF((OutputTable[GroupByKey]=OutputTable[[#This Row],[GroupByKey]]),(OutputTable[GroupByKey]=OutputTable[[#This Row],[GroupByKey]])*OutputTable[RecordedValue]))</f>
        <v>256</v>
      </c>
    </row>
    <row r="726" spans="1:16" x14ac:dyDescent="0.35">
      <c r="A726" t="s">
        <v>68</v>
      </c>
      <c r="B726" t="s">
        <v>70</v>
      </c>
      <c r="C726">
        <v>29</v>
      </c>
      <c r="D726" t="s">
        <v>144</v>
      </c>
      <c r="E726" t="s">
        <v>122</v>
      </c>
      <c r="F726" t="s">
        <v>102</v>
      </c>
      <c r="G726">
        <v>6.9352533656122595E-2</v>
      </c>
      <c r="H726">
        <v>0</v>
      </c>
      <c r="I72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726" s="5" cm="1">
        <f t="array" ref="J726">MAX(IF((ProjectInfoTable[ProjectName]=OutputTable[[#This Row],[ProjectName]]),(ProjectInfoTable[ProjectName]=OutputTable[[#This Row],[ProjectName]])*ProjectInfoTable[NumberOfReplications]))</f>
        <v>40</v>
      </c>
      <c r="K726" s="5" cm="1">
        <f t="array" ref="K726">IFERROR(AVERAGE(IF((OutputTable[GroupByKey]=OutputTable[[#This Row],[GroupByKey]]),(OutputTable[GroupByKey]=OutputTable[[#This Row],[GroupByKey]])*OutputTable[RecordedValue])),0)</f>
        <v>7.6842915815432761E-2</v>
      </c>
      <c r="L726" s="5" cm="1">
        <f t="array" ref="L726">IFERROR(_xlfn.STDEV.S(IF((OutputTable[GroupByKey]=OutputTable[[#This Row],[GroupByKey]]),(OutputTable[GroupByKey]=OutputTable[[#This Row],[GroupByKey]])*OutputTable[RecordedValue])),0)</f>
        <v>1.6318267374116645E-2</v>
      </c>
      <c r="M726" s="5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726" s="5" cm="1">
        <f t="array" ref="O726">MIN(IF((OutputTable[GroupByKey]=OutputTable[[#This Row],[GroupByKey]]),(OutputTable[GroupByKey]=OutputTable[[#This Row],[GroupByKey]])*OutputTable[RecordedValue]))</f>
        <v>4.1598739885881399E-2</v>
      </c>
      <c r="P726" s="5" cm="1">
        <f t="array" ref="P726">MAX(IF((OutputTable[GroupByKey]=OutputTable[[#This Row],[GroupByKey]]),(OutputTable[GroupByKey]=OutputTable[[#This Row],[GroupByKey]])*OutputTable[RecordedValue]))</f>
        <v>0.109326341521763</v>
      </c>
    </row>
    <row r="727" spans="1:16" x14ac:dyDescent="0.35">
      <c r="A727" t="s">
        <v>68</v>
      </c>
      <c r="B727" t="s">
        <v>70</v>
      </c>
      <c r="C727">
        <v>30</v>
      </c>
      <c r="D727" t="s">
        <v>115</v>
      </c>
      <c r="E727" t="s">
        <v>116</v>
      </c>
      <c r="F727" t="s">
        <v>81</v>
      </c>
      <c r="G727">
        <v>206</v>
      </c>
      <c r="H727">
        <v>0</v>
      </c>
      <c r="I727" s="5" t="str">
        <f>OutputTable[[#This Row],[ProjectName]]&amp;OutputTable[[#This Row],[Name]]&amp;OutputTable[[#This Row],[Type]]&amp;OutputTable[[#This Row],[Source]]</f>
        <v>Drone ProjectDrone.NumberInNumber InEntity</v>
      </c>
      <c r="J727" s="5" cm="1">
        <f t="array" ref="J727">MAX(IF((ProjectInfoTable[ProjectName]=OutputTable[[#This Row],[ProjectName]]),(ProjectInfoTable[ProjectName]=OutputTable[[#This Row],[ProjectName]])*ProjectInfoTable[NumberOfReplications]))</f>
        <v>40</v>
      </c>
      <c r="K727" s="5" cm="1">
        <f t="array" ref="K727">IFERROR(AVERAGE(IF((OutputTable[GroupByKey]=OutputTable[[#This Row],[GroupByKey]]),(OutputTable[GroupByKey]=OutputTable[[#This Row],[GroupByKey]])*OutputTable[RecordedValue])),0)</f>
        <v>279.7</v>
      </c>
      <c r="L727" s="5" cm="1">
        <f t="array" ref="L727">IFERROR(_xlfn.STDEV.S(IF((OutputTable[GroupByKey]=OutputTable[[#This Row],[GroupByKey]]),(OutputTable[GroupByKey]=OutputTable[[#This Row],[GroupByKey]])*OutputTable[RecordedValue])),0)</f>
        <v>60.175043809173047</v>
      </c>
      <c r="M727" s="5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727" s="5" cm="1">
        <f t="array" ref="O727">MIN(IF((OutputTable[GroupByKey]=OutputTable[[#This Row],[GroupByKey]]),(OutputTable[GroupByKey]=OutputTable[[#This Row],[GroupByKey]])*OutputTable[RecordedValue]))</f>
        <v>124</v>
      </c>
      <c r="P727" s="5" cm="1">
        <f t="array" ref="P727">MAX(IF((OutputTable[GroupByKey]=OutputTable[[#This Row],[GroupByKey]]),(OutputTable[GroupByKey]=OutputTable[[#This Row],[GroupByKey]])*OutputTable[RecordedValue]))</f>
        <v>422</v>
      </c>
    </row>
    <row r="728" spans="1:16" x14ac:dyDescent="0.35">
      <c r="A728" t="s">
        <v>68</v>
      </c>
      <c r="B728" t="s">
        <v>70</v>
      </c>
      <c r="C728">
        <v>30</v>
      </c>
      <c r="D728" t="s">
        <v>117</v>
      </c>
      <c r="E728" t="s">
        <v>118</v>
      </c>
      <c r="F728" t="s">
        <v>81</v>
      </c>
      <c r="G728">
        <v>203</v>
      </c>
      <c r="H728">
        <v>0</v>
      </c>
      <c r="I728" s="5" t="str">
        <f>OutputTable[[#This Row],[ProjectName]]&amp;OutputTable[[#This Row],[Name]]&amp;OutputTable[[#This Row],[Type]]&amp;OutputTable[[#This Row],[Source]]</f>
        <v>Drone ProjectDrone.NumberOutNumber OutEntity</v>
      </c>
      <c r="J728" s="5" cm="1">
        <f t="array" ref="J728">MAX(IF((ProjectInfoTable[ProjectName]=OutputTable[[#This Row],[ProjectName]]),(ProjectInfoTable[ProjectName]=OutputTable[[#This Row],[ProjectName]])*ProjectInfoTable[NumberOfReplications]))</f>
        <v>40</v>
      </c>
      <c r="K728" s="5" cm="1">
        <f t="array" ref="K728">IFERROR(AVERAGE(IF((OutputTable[GroupByKey]=OutputTable[[#This Row],[GroupByKey]]),(OutputTable[GroupByKey]=OutputTable[[#This Row],[GroupByKey]])*OutputTable[RecordedValue])),0)</f>
        <v>250.25</v>
      </c>
      <c r="L728" s="5" cm="1">
        <f t="array" ref="L728">IFERROR(_xlfn.STDEV.S(IF((OutputTable[GroupByKey]=OutputTable[[#This Row],[GroupByKey]]),(OutputTable[GroupByKey]=OutputTable[[#This Row],[GroupByKey]])*OutputTable[RecordedValue])),0)</f>
        <v>35.973458877202006</v>
      </c>
      <c r="M728" s="5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728" s="5" cm="1">
        <f t="array" ref="O728">MIN(IF((OutputTable[GroupByKey]=OutputTable[[#This Row],[GroupByKey]]),(OutputTable[GroupByKey]=OutputTable[[#This Row],[GroupByKey]])*OutputTable[RecordedValue]))</f>
        <v>150</v>
      </c>
      <c r="P728" s="5" cm="1">
        <f t="array" ref="P728">MAX(IF((OutputTable[GroupByKey]=OutputTable[[#This Row],[GroupByKey]]),(OutputTable[GroupByKey]=OutputTable[[#This Row],[GroupByKey]])*OutputTable[RecordedValue]))</f>
        <v>295</v>
      </c>
    </row>
    <row r="729" spans="1:16" x14ac:dyDescent="0.35">
      <c r="A729" t="s">
        <v>68</v>
      </c>
      <c r="B729" t="s">
        <v>70</v>
      </c>
      <c r="C729">
        <v>30</v>
      </c>
      <c r="D729" t="s">
        <v>119</v>
      </c>
      <c r="E729" t="s">
        <v>120</v>
      </c>
      <c r="F729" t="s">
        <v>102</v>
      </c>
      <c r="G729">
        <v>170</v>
      </c>
      <c r="H729">
        <v>0</v>
      </c>
      <c r="I72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729" s="5" cm="1">
        <f t="array" ref="J729">MAX(IF((ProjectInfoTable[ProjectName]=OutputTable[[#This Row],[ProjectName]]),(ProjectInfoTable[ProjectName]=OutputTable[[#This Row],[ProjectName]])*ProjectInfoTable[NumberOfReplications]))</f>
        <v>40</v>
      </c>
      <c r="K729" s="5" cm="1">
        <f t="array" ref="K729">IFERROR(AVERAGE(IF((OutputTable[GroupByKey]=OutputTable[[#This Row],[GroupByKey]]),(OutputTable[GroupByKey]=OutputTable[[#This Row],[GroupByKey]])*OutputTable[RecordedValue])),0)</f>
        <v>209.95</v>
      </c>
      <c r="L729" s="5" cm="1">
        <f t="array" ref="L729">IFERROR(_xlfn.STDEV.S(IF((OutputTable[GroupByKey]=OutputTable[[#This Row],[GroupByKey]]),(OutputTable[GroupByKey]=OutputTable[[#This Row],[GroupByKey]])*OutputTable[RecordedValue])),0)</f>
        <v>32.757813708707069</v>
      </c>
      <c r="M729" s="5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729" s="5" cm="1">
        <f t="array" ref="O729">MIN(IF((OutputTable[GroupByKey]=OutputTable[[#This Row],[GroupByKey]]),(OutputTable[GroupByKey]=OutputTable[[#This Row],[GroupByKey]])*OutputTable[RecordedValue]))</f>
        <v>123</v>
      </c>
      <c r="P729" s="5" cm="1">
        <f t="array" ref="P729">MAX(IF((OutputTable[GroupByKey]=OutputTable[[#This Row],[GroupByKey]]),(OutputTable[GroupByKey]=OutputTable[[#This Row],[GroupByKey]])*OutputTable[RecordedValue]))</f>
        <v>264</v>
      </c>
    </row>
    <row r="730" spans="1:16" x14ac:dyDescent="0.35">
      <c r="A730" t="s">
        <v>68</v>
      </c>
      <c r="B730" t="s">
        <v>70</v>
      </c>
      <c r="C730">
        <v>30</v>
      </c>
      <c r="D730" t="s">
        <v>121</v>
      </c>
      <c r="E730" t="s">
        <v>122</v>
      </c>
      <c r="F730" t="s">
        <v>102</v>
      </c>
      <c r="G730">
        <v>0.67692517725247903</v>
      </c>
      <c r="H730">
        <v>0</v>
      </c>
      <c r="I73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730" s="5" cm="1">
        <f t="array" ref="J730">MAX(IF((ProjectInfoTable[ProjectName]=OutputTable[[#This Row],[ProjectName]]),(ProjectInfoTable[ProjectName]=OutputTable[[#This Row],[ProjectName]])*ProjectInfoTable[NumberOfReplications]))</f>
        <v>40</v>
      </c>
      <c r="K730" s="5" cm="1">
        <f t="array" ref="K730">IFERROR(AVERAGE(IF((OutputTable[GroupByKey]=OutputTable[[#This Row],[GroupByKey]]),(OutputTable[GroupByKey]=OutputTable[[#This Row],[GroupByKey]])*OutputTable[RecordedValue])),0)</f>
        <v>0.83772529254372086</v>
      </c>
      <c r="L730" s="5" cm="1">
        <f t="array" ref="L730">IFERROR(_xlfn.STDEV.S(IF((OutputTable[GroupByKey]=OutputTable[[#This Row],[GroupByKey]]),(OutputTable[GroupByKey]=OutputTable[[#This Row],[GroupByKey]])*OutputTable[RecordedValue])),0)</f>
        <v>0.13090241215221513</v>
      </c>
      <c r="M730" s="5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730" s="5" cm="1">
        <f t="array" ref="O730">MIN(IF((OutputTable[GroupByKey]=OutputTable[[#This Row],[GroupByKey]]),(OutputTable[GroupByKey]=OutputTable[[#This Row],[GroupByKey]])*OutputTable[RecordedValue]))</f>
        <v>0.460239554527484</v>
      </c>
      <c r="P730" s="5" cm="1">
        <f t="array" ref="P730">MAX(IF((OutputTable[GroupByKey]=OutputTable[[#This Row],[GroupByKey]]),(OutputTable[GroupByKey]=OutputTable[[#This Row],[GroupByKey]])*OutputTable[RecordedValue]))</f>
        <v>1</v>
      </c>
    </row>
    <row r="731" spans="1:16" x14ac:dyDescent="0.35">
      <c r="A731" t="s">
        <v>68</v>
      </c>
      <c r="B731" t="s">
        <v>70</v>
      </c>
      <c r="C731">
        <v>30</v>
      </c>
      <c r="D731" t="s">
        <v>123</v>
      </c>
      <c r="E731" t="s">
        <v>120</v>
      </c>
      <c r="F731" t="s">
        <v>102</v>
      </c>
      <c r="G731">
        <v>115</v>
      </c>
      <c r="H731">
        <v>0</v>
      </c>
      <c r="I73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731" s="5" cm="1">
        <f t="array" ref="J731">MAX(IF((ProjectInfoTable[ProjectName]=OutputTable[[#This Row],[ProjectName]]),(ProjectInfoTable[ProjectName]=OutputTable[[#This Row],[ProjectName]])*ProjectInfoTable[NumberOfReplications]))</f>
        <v>40</v>
      </c>
      <c r="K731" s="5" cm="1">
        <f t="array" ref="K731">IFERROR(AVERAGE(IF((OutputTable[GroupByKey]=OutputTable[[#This Row],[GroupByKey]]),(OutputTable[GroupByKey]=OutputTable[[#This Row],[GroupByKey]])*OutputTable[RecordedValue])),0)</f>
        <v>138.82499999999999</v>
      </c>
      <c r="L731" s="5" cm="1">
        <f t="array" ref="L731">IFERROR(_xlfn.STDEV.S(IF((OutputTable[GroupByKey]=OutputTable[[#This Row],[GroupByKey]]),(OutputTable[GroupByKey]=OutputTable[[#This Row],[GroupByKey]])*OutputTable[RecordedValue])),0)</f>
        <v>19.237899960021505</v>
      </c>
      <c r="M731" s="5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731" s="5" cm="1">
        <f t="array" ref="O731">MIN(IF((OutputTable[GroupByKey]=OutputTable[[#This Row],[GroupByKey]]),(OutputTable[GroupByKey]=OutputTable[[#This Row],[GroupByKey]])*OutputTable[RecordedValue]))</f>
        <v>83</v>
      </c>
      <c r="P731" s="5" cm="1">
        <f t="array" ref="P731">MAX(IF((OutputTable[GroupByKey]=OutputTable[[#This Row],[GroupByKey]]),(OutputTable[GroupByKey]=OutputTable[[#This Row],[GroupByKey]])*OutputTable[RecordedValue]))</f>
        <v>161</v>
      </c>
    </row>
    <row r="732" spans="1:16" x14ac:dyDescent="0.35">
      <c r="A732" t="s">
        <v>68</v>
      </c>
      <c r="B732" t="s">
        <v>70</v>
      </c>
      <c r="C732">
        <v>30</v>
      </c>
      <c r="D732" t="s">
        <v>124</v>
      </c>
      <c r="E732" t="s">
        <v>122</v>
      </c>
      <c r="F732" t="s">
        <v>102</v>
      </c>
      <c r="G732">
        <v>0.701931407907463</v>
      </c>
      <c r="H732">
        <v>0</v>
      </c>
      <c r="I7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732" s="5" cm="1">
        <f t="array" ref="J732">MAX(IF((ProjectInfoTable[ProjectName]=OutputTable[[#This Row],[ProjectName]]),(ProjectInfoTable[ProjectName]=OutputTable[[#This Row],[ProjectName]])*ProjectInfoTable[NumberOfReplications]))</f>
        <v>40</v>
      </c>
      <c r="K732" s="5" cm="1">
        <f t="array" ref="K732">IFERROR(AVERAGE(IF((OutputTable[GroupByKey]=OutputTable[[#This Row],[GroupByKey]]),(OutputTable[GroupByKey]=OutputTable[[#This Row],[GroupByKey]])*OutputTable[RecordedValue])),0)</f>
        <v>0.85638733125801425</v>
      </c>
      <c r="L732" s="5" cm="1">
        <f t="array" ref="L732">IFERROR(_xlfn.STDEV.S(IF((OutputTable[GroupByKey]=OutputTable[[#This Row],[GroupByKey]]),(OutputTable[GroupByKey]=OutputTable[[#This Row],[GroupByKey]])*OutputTable[RecordedValue])),0)</f>
        <v>0.11893184571914565</v>
      </c>
      <c r="M732" s="5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732" s="5" cm="1">
        <f t="array" ref="O732">MIN(IF((OutputTable[GroupByKey]=OutputTable[[#This Row],[GroupByKey]]),(OutputTable[GroupByKey]=OutputTable[[#This Row],[GroupByKey]])*OutputTable[RecordedValue]))</f>
        <v>0.51093143286290499</v>
      </c>
      <c r="P732" s="5" cm="1">
        <f t="array" ref="P732">MAX(IF((OutputTable[GroupByKey]=OutputTable[[#This Row],[GroupByKey]]),(OutputTable[GroupByKey]=OutputTable[[#This Row],[GroupByKey]])*OutputTable[RecordedValue]))</f>
        <v>0.99324124232539002</v>
      </c>
    </row>
    <row r="733" spans="1:16" x14ac:dyDescent="0.35">
      <c r="A733" t="s">
        <v>68</v>
      </c>
      <c r="B733" t="s">
        <v>70</v>
      </c>
      <c r="C733">
        <v>30</v>
      </c>
      <c r="D733" t="s">
        <v>125</v>
      </c>
      <c r="E733" t="s">
        <v>120</v>
      </c>
      <c r="F733" t="s">
        <v>102</v>
      </c>
      <c r="G733">
        <v>6</v>
      </c>
      <c r="H733">
        <v>0</v>
      </c>
      <c r="I7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733" s="5" cm="1">
        <f t="array" ref="J733">MAX(IF((ProjectInfoTable[ProjectName]=OutputTable[[#This Row],[ProjectName]]),(ProjectInfoTable[ProjectName]=OutputTable[[#This Row],[ProjectName]])*ProjectInfoTable[NumberOfReplications]))</f>
        <v>40</v>
      </c>
      <c r="K733" s="5" cm="1">
        <f t="array" ref="K733">IFERROR(AVERAGE(IF((OutputTable[GroupByKey]=OutputTable[[#This Row],[GroupByKey]]),(OutputTable[GroupByKey]=OutputTable[[#This Row],[GroupByKey]])*OutputTable[RecordedValue])),0)</f>
        <v>8.1999999999999993</v>
      </c>
      <c r="L733" s="5" cm="1">
        <f t="array" ref="L733">IFERROR(_xlfn.STDEV.S(IF((OutputTable[GroupByKey]=OutputTable[[#This Row],[GroupByKey]]),(OutputTable[GroupByKey]=OutputTable[[#This Row],[GroupByKey]])*OutputTable[RecordedValue])),0)</f>
        <v>1.8563819235690291</v>
      </c>
      <c r="M733" s="5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733" s="5" cm="1">
        <f t="array" ref="O733">MIN(IF((OutputTable[GroupByKey]=OutputTable[[#This Row],[GroupByKey]]),(OutputTable[GroupByKey]=OutputTable[[#This Row],[GroupByKey]])*OutputTable[RecordedValue]))</f>
        <v>4</v>
      </c>
      <c r="P733" s="5" cm="1">
        <f t="array" ref="P733">MAX(IF((OutputTable[GroupByKey]=OutputTable[[#This Row],[GroupByKey]]),(OutputTable[GroupByKey]=OutputTable[[#This Row],[GroupByKey]])*OutputTable[RecordedValue]))</f>
        <v>12</v>
      </c>
    </row>
    <row r="734" spans="1:16" x14ac:dyDescent="0.35">
      <c r="A734" t="s">
        <v>68</v>
      </c>
      <c r="B734" t="s">
        <v>70</v>
      </c>
      <c r="C734">
        <v>30</v>
      </c>
      <c r="D734" t="s">
        <v>126</v>
      </c>
      <c r="E734" t="s">
        <v>122</v>
      </c>
      <c r="F734" t="s">
        <v>102</v>
      </c>
      <c r="G734">
        <v>2.0574454469003901E-2</v>
      </c>
      <c r="H734">
        <v>0</v>
      </c>
      <c r="I7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734" s="5" cm="1">
        <f t="array" ref="J734">MAX(IF((ProjectInfoTable[ProjectName]=OutputTable[[#This Row],[ProjectName]]),(ProjectInfoTable[ProjectName]=OutputTable[[#This Row],[ProjectName]])*ProjectInfoTable[NumberOfReplications]))</f>
        <v>40</v>
      </c>
      <c r="K734" s="5" cm="1">
        <f t="array" ref="K734">IFERROR(AVERAGE(IF((OutputTable[GroupByKey]=OutputTable[[#This Row],[GroupByKey]]),(OutputTable[GroupByKey]=OutputTable[[#This Row],[GroupByKey]])*OutputTable[RecordedValue])),0)</f>
        <v>2.9190391824590895E-2</v>
      </c>
      <c r="L734" s="5" cm="1">
        <f t="array" ref="L734">IFERROR(_xlfn.STDEV.S(IF((OutputTable[GroupByKey]=OutputTable[[#This Row],[GroupByKey]]),(OutputTable[GroupByKey]=OutputTable[[#This Row],[GroupByKey]])*OutputTable[RecordedValue])),0)</f>
        <v>6.7784511723503766E-3</v>
      </c>
      <c r="M734" s="5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734" s="5" cm="1">
        <f t="array" ref="O734">MIN(IF((OutputTable[GroupByKey]=OutputTable[[#This Row],[GroupByKey]]),(OutputTable[GroupByKey]=OutputTable[[#This Row],[GroupByKey]])*OutputTable[RecordedValue]))</f>
        <v>1.4048189417398899E-2</v>
      </c>
      <c r="P734" s="5" cm="1">
        <f t="array" ref="P734">MAX(IF((OutputTable[GroupByKey]=OutputTable[[#This Row],[GroupByKey]]),(OutputTable[GroupByKey]=OutputTable[[#This Row],[GroupByKey]])*OutputTable[RecordedValue]))</f>
        <v>4.5875370133509598E-2</v>
      </c>
    </row>
    <row r="735" spans="1:16" x14ac:dyDescent="0.35">
      <c r="A735" t="s">
        <v>68</v>
      </c>
      <c r="B735" t="s">
        <v>70</v>
      </c>
      <c r="C735">
        <v>30</v>
      </c>
      <c r="D735" t="s">
        <v>127</v>
      </c>
      <c r="E735" t="s">
        <v>120</v>
      </c>
      <c r="F735" t="s">
        <v>102</v>
      </c>
      <c r="G735">
        <v>30</v>
      </c>
      <c r="H735">
        <v>0</v>
      </c>
      <c r="I7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735" s="5" cm="1">
        <f t="array" ref="J735">MAX(IF((ProjectInfoTable[ProjectName]=OutputTable[[#This Row],[ProjectName]]),(ProjectInfoTable[ProjectName]=OutputTable[[#This Row],[ProjectName]])*ProjectInfoTable[NumberOfReplications]))</f>
        <v>40</v>
      </c>
      <c r="K735" s="5" cm="1">
        <f t="array" ref="K735">IFERROR(AVERAGE(IF((OutputTable[GroupByKey]=OutputTable[[#This Row],[GroupByKey]]),(OutputTable[GroupByKey]=OutputTable[[#This Row],[GroupByKey]])*OutputTable[RecordedValue])),0)</f>
        <v>40.625</v>
      </c>
      <c r="L735" s="5" cm="1">
        <f t="array" ref="L735">IFERROR(_xlfn.STDEV.S(IF((OutputTable[GroupByKey]=OutputTable[[#This Row],[GroupByKey]]),(OutputTable[GroupByKey]=OutputTable[[#This Row],[GroupByKey]])*OutputTable[RecordedValue])),0)</f>
        <v>9.0940597687129312</v>
      </c>
      <c r="M735" s="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735" s="5" cm="1">
        <f t="array" ref="O735">MIN(IF((OutputTable[GroupByKey]=OutputTable[[#This Row],[GroupByKey]]),(OutputTable[GroupByKey]=OutputTable[[#This Row],[GroupByKey]])*OutputTable[RecordedValue]))</f>
        <v>20</v>
      </c>
      <c r="P735" s="5" cm="1">
        <f t="array" ref="P735">MAX(IF((OutputTable[GroupByKey]=OutputTable[[#This Row],[GroupByKey]]),(OutputTable[GroupByKey]=OutputTable[[#This Row],[GroupByKey]])*OutputTable[RecordedValue]))</f>
        <v>60</v>
      </c>
    </row>
    <row r="736" spans="1:16" x14ac:dyDescent="0.35">
      <c r="A736" t="s">
        <v>68</v>
      </c>
      <c r="B736" t="s">
        <v>70</v>
      </c>
      <c r="C736">
        <v>30</v>
      </c>
      <c r="D736" t="s">
        <v>128</v>
      </c>
      <c r="E736" t="s">
        <v>122</v>
      </c>
      <c r="F736" t="s">
        <v>102</v>
      </c>
      <c r="G736">
        <v>8.5607822129137798E-2</v>
      </c>
      <c r="H736">
        <v>0</v>
      </c>
      <c r="I7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736" s="5" cm="1">
        <f t="array" ref="J736">MAX(IF((ProjectInfoTable[ProjectName]=OutputTable[[#This Row],[ProjectName]]),(ProjectInfoTable[ProjectName]=OutputTable[[#This Row],[ProjectName]])*ProjectInfoTable[NumberOfReplications]))</f>
        <v>40</v>
      </c>
      <c r="K736" s="5" cm="1">
        <f t="array" ref="K736">IFERROR(AVERAGE(IF((OutputTable[GroupByKey]=OutputTable[[#This Row],[GroupByKey]]),(OutputTable[GroupByKey]=OutputTable[[#This Row],[GroupByKey]])*OutputTable[RecordedValue])),0)</f>
        <v>0.12883579602073331</v>
      </c>
      <c r="L736" s="5" cm="1">
        <f t="array" ref="L736">IFERROR(_xlfn.STDEV.S(IF((OutputTable[GroupByKey]=OutputTable[[#This Row],[GroupByKey]]),(OutputTable[GroupByKey]=OutputTable[[#This Row],[GroupByKey]])*OutputTable[RecordedValue])),0)</f>
        <v>3.923026202957465E-2</v>
      </c>
      <c r="M736" s="5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736" s="5" cm="1">
        <f t="array" ref="O736">MIN(IF((OutputTable[GroupByKey]=OutputTable[[#This Row],[GroupByKey]]),(OutputTable[GroupByKey]=OutputTable[[#This Row],[GroupByKey]])*OutputTable[RecordedValue]))</f>
        <v>5.37537032568541E-2</v>
      </c>
      <c r="P736" s="5" cm="1">
        <f t="array" ref="P736">MAX(IF((OutputTable[GroupByKey]=OutputTable[[#This Row],[GroupByKey]]),(OutputTable[GroupByKey]=OutputTable[[#This Row],[GroupByKey]])*OutputTable[RecordedValue]))</f>
        <v>0.25294900578934798</v>
      </c>
    </row>
    <row r="737" spans="1:16" x14ac:dyDescent="0.35">
      <c r="A737" t="s">
        <v>68</v>
      </c>
      <c r="B737" t="s">
        <v>70</v>
      </c>
      <c r="C737">
        <v>30</v>
      </c>
      <c r="D737" t="s">
        <v>129</v>
      </c>
      <c r="E737" t="s">
        <v>118</v>
      </c>
      <c r="F737" t="s">
        <v>130</v>
      </c>
      <c r="G737">
        <v>200</v>
      </c>
      <c r="H737">
        <v>0</v>
      </c>
      <c r="I737" s="5" t="str">
        <f>OutputTable[[#This Row],[ProjectName]]&amp;OutputTable[[#This Row],[Name]]&amp;OutputTable[[#This Row],[Type]]&amp;OutputTable[[#This Row],[Source]]</f>
        <v>Drone ProjectSystem.NumberOutNumber OutSystem</v>
      </c>
      <c r="J737" s="5" cm="1">
        <f t="array" ref="J737">MAX(IF((ProjectInfoTable[ProjectName]=OutputTable[[#This Row],[ProjectName]]),(ProjectInfoTable[ProjectName]=OutputTable[[#This Row],[ProjectName]])*ProjectInfoTable[NumberOfReplications]))</f>
        <v>40</v>
      </c>
      <c r="K737" s="5" cm="1">
        <f t="array" ref="K737">IFERROR(AVERAGE(IF((OutputTable[GroupByKey]=OutputTable[[#This Row],[GroupByKey]]),(OutputTable[GroupByKey]=OutputTable[[#This Row],[GroupByKey]])*OutputTable[RecordedValue])),0)</f>
        <v>246.15</v>
      </c>
      <c r="L737" s="5" cm="1">
        <f t="array" ref="L737">IFERROR(_xlfn.STDEV.S(IF((OutputTable[GroupByKey]=OutputTable[[#This Row],[GroupByKey]]),(OutputTable[GroupByKey]=OutputTable[[#This Row],[GroupByKey]])*OutputTable[RecordedValue])),0)</f>
        <v>35.193640159726442</v>
      </c>
      <c r="M737" s="5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737" s="5" cm="1">
        <f t="array" ref="O737">MIN(IF((OutputTable[GroupByKey]=OutputTable[[#This Row],[GroupByKey]]),(OutputTable[GroupByKey]=OutputTable[[#This Row],[GroupByKey]])*OutputTable[RecordedValue]))</f>
        <v>148</v>
      </c>
      <c r="P737" s="5" cm="1">
        <f t="array" ref="P737">MAX(IF((OutputTable[GroupByKey]=OutputTable[[#This Row],[GroupByKey]]),(OutputTable[GroupByKey]=OutputTable[[#This Row],[GroupByKey]])*OutputTable[RecordedValue]))</f>
        <v>289</v>
      </c>
    </row>
    <row r="738" spans="1:16" x14ac:dyDescent="0.35">
      <c r="A738" t="s">
        <v>68</v>
      </c>
      <c r="B738" t="s">
        <v>70</v>
      </c>
      <c r="C738">
        <v>30</v>
      </c>
      <c r="D738" t="s">
        <v>131</v>
      </c>
      <c r="E738" t="s">
        <v>120</v>
      </c>
      <c r="F738" t="s">
        <v>102</v>
      </c>
      <c r="G738">
        <v>0</v>
      </c>
      <c r="H738">
        <v>0</v>
      </c>
      <c r="I7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738" s="5" cm="1">
        <f t="array" ref="J738">MAX(IF((ProjectInfoTable[ProjectName]=OutputTable[[#This Row],[ProjectName]]),(ProjectInfoTable[ProjectName]=OutputTable[[#This Row],[ProjectName]])*ProjectInfoTable[NumberOfReplications]))</f>
        <v>40</v>
      </c>
      <c r="K738" s="5" cm="1">
        <f t="array" ref="K738">IFERROR(AVERAGE(IF((OutputTable[GroupByKey]=OutputTable[[#This Row],[GroupByKey]]),(OutputTable[GroupByKey]=OutputTable[[#This Row],[GroupByKey]])*OutputTable[RecordedValue])),0)</f>
        <v>0</v>
      </c>
      <c r="L738" s="5" cm="1">
        <f t="array" ref="L738">IFERROR(_xlfn.STDEV.S(IF((OutputTable[GroupByKey]=OutputTable[[#This Row],[GroupByKey]]),(OutputTable[GroupByKey]=OutputTable[[#This Row],[GroupByKey]])*OutputTable[RecordedValue])),0)</f>
        <v>0</v>
      </c>
      <c r="M738" s="5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8" s="5" cm="1">
        <f t="array" ref="O738">MIN(IF((OutputTable[GroupByKey]=OutputTable[[#This Row],[GroupByKey]]),(OutputTable[GroupByKey]=OutputTable[[#This Row],[GroupByKey]])*OutputTable[RecordedValue]))</f>
        <v>0</v>
      </c>
      <c r="P738" s="5" cm="1">
        <f t="array" ref="P738">MAX(IF((OutputTable[GroupByKey]=OutputTable[[#This Row],[GroupByKey]]),(OutputTable[GroupByKey]=OutputTable[[#This Row],[GroupByKey]])*OutputTable[RecordedValue]))</f>
        <v>0</v>
      </c>
    </row>
    <row r="739" spans="1:16" x14ac:dyDescent="0.35">
      <c r="A739" t="s">
        <v>68</v>
      </c>
      <c r="B739" t="s">
        <v>70</v>
      </c>
      <c r="C739">
        <v>30</v>
      </c>
      <c r="D739" t="s">
        <v>132</v>
      </c>
      <c r="E739" t="s">
        <v>122</v>
      </c>
      <c r="F739" t="s">
        <v>102</v>
      </c>
      <c r="G739">
        <v>0</v>
      </c>
      <c r="H739">
        <v>0</v>
      </c>
      <c r="I7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739" s="5" cm="1">
        <f t="array" ref="J739">MAX(IF((ProjectInfoTable[ProjectName]=OutputTable[[#This Row],[ProjectName]]),(ProjectInfoTable[ProjectName]=OutputTable[[#This Row],[ProjectName]])*ProjectInfoTable[NumberOfReplications]))</f>
        <v>40</v>
      </c>
      <c r="K739" s="5" cm="1">
        <f t="array" ref="K739">IFERROR(AVERAGE(IF((OutputTable[GroupByKey]=OutputTable[[#This Row],[GroupByKey]]),(OutputTable[GroupByKey]=OutputTable[[#This Row],[GroupByKey]])*OutputTable[RecordedValue])),0)</f>
        <v>0</v>
      </c>
      <c r="L739" s="5" cm="1">
        <f t="array" ref="L739">IFERROR(_xlfn.STDEV.S(IF((OutputTable[GroupByKey]=OutputTable[[#This Row],[GroupByKey]]),(OutputTable[GroupByKey]=OutputTable[[#This Row],[GroupByKey]])*OutputTable[RecordedValue])),0)</f>
        <v>0</v>
      </c>
      <c r="M739" s="5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9" s="5" cm="1">
        <f t="array" ref="O739">MIN(IF((OutputTable[GroupByKey]=OutputTable[[#This Row],[GroupByKey]]),(OutputTable[GroupByKey]=OutputTable[[#This Row],[GroupByKey]])*OutputTable[RecordedValue]))</f>
        <v>0</v>
      </c>
      <c r="P739" s="5" cm="1">
        <f t="array" ref="P739">MAX(IF((OutputTable[GroupByKey]=OutputTable[[#This Row],[GroupByKey]]),(OutputTable[GroupByKey]=OutputTable[[#This Row],[GroupByKey]])*OutputTable[RecordedValue]))</f>
        <v>0</v>
      </c>
    </row>
    <row r="740" spans="1:16" x14ac:dyDescent="0.35">
      <c r="A740" t="s">
        <v>68</v>
      </c>
      <c r="B740" t="s">
        <v>70</v>
      </c>
      <c r="C740">
        <v>30</v>
      </c>
      <c r="D740" t="s">
        <v>133</v>
      </c>
      <c r="E740" t="s">
        <v>120</v>
      </c>
      <c r="F740" t="s">
        <v>102</v>
      </c>
      <c r="G740">
        <v>0</v>
      </c>
      <c r="H740">
        <v>0</v>
      </c>
      <c r="I7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740" s="5" cm="1">
        <f t="array" ref="J740">MAX(IF((ProjectInfoTable[ProjectName]=OutputTable[[#This Row],[ProjectName]]),(ProjectInfoTable[ProjectName]=OutputTable[[#This Row],[ProjectName]])*ProjectInfoTable[NumberOfReplications]))</f>
        <v>40</v>
      </c>
      <c r="K740" s="5" cm="1">
        <f t="array" ref="K740">IFERROR(AVERAGE(IF((OutputTable[GroupByKey]=OutputTable[[#This Row],[GroupByKey]]),(OutputTable[GroupByKey]=OutputTable[[#This Row],[GroupByKey]])*OutputTable[RecordedValue])),0)</f>
        <v>0</v>
      </c>
      <c r="L740" s="5" cm="1">
        <f t="array" ref="L740">IFERROR(_xlfn.STDEV.S(IF((OutputTable[GroupByKey]=OutputTable[[#This Row],[GroupByKey]]),(OutputTable[GroupByKey]=OutputTable[[#This Row],[GroupByKey]])*OutputTable[RecordedValue])),0)</f>
        <v>0</v>
      </c>
      <c r="M740" s="5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0" s="5" cm="1">
        <f t="array" ref="O740">MIN(IF((OutputTable[GroupByKey]=OutputTable[[#This Row],[GroupByKey]]),(OutputTable[GroupByKey]=OutputTable[[#This Row],[GroupByKey]])*OutputTable[RecordedValue]))</f>
        <v>0</v>
      </c>
      <c r="P740" s="5" cm="1">
        <f t="array" ref="P740">MAX(IF((OutputTable[GroupByKey]=OutputTable[[#This Row],[GroupByKey]]),(OutputTable[GroupByKey]=OutputTable[[#This Row],[GroupByKey]])*OutputTable[RecordedValue]))</f>
        <v>0</v>
      </c>
    </row>
    <row r="741" spans="1:16" x14ac:dyDescent="0.35">
      <c r="A741" t="s">
        <v>68</v>
      </c>
      <c r="B741" t="s">
        <v>70</v>
      </c>
      <c r="C741">
        <v>30</v>
      </c>
      <c r="D741" t="s">
        <v>134</v>
      </c>
      <c r="E741" t="s">
        <v>122</v>
      </c>
      <c r="F741" t="s">
        <v>102</v>
      </c>
      <c r="G741">
        <v>0</v>
      </c>
      <c r="H741">
        <v>0</v>
      </c>
      <c r="I7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741" s="5" cm="1">
        <f t="array" ref="J741">MAX(IF((ProjectInfoTable[ProjectName]=OutputTable[[#This Row],[ProjectName]]),(ProjectInfoTable[ProjectName]=OutputTable[[#This Row],[ProjectName]])*ProjectInfoTable[NumberOfReplications]))</f>
        <v>40</v>
      </c>
      <c r="K741" s="5" cm="1">
        <f t="array" ref="K741">IFERROR(AVERAGE(IF((OutputTable[GroupByKey]=OutputTable[[#This Row],[GroupByKey]]),(OutputTable[GroupByKey]=OutputTable[[#This Row],[GroupByKey]])*OutputTable[RecordedValue])),0)</f>
        <v>0</v>
      </c>
      <c r="L741" s="5" cm="1">
        <f t="array" ref="L741">IFERROR(_xlfn.STDEV.S(IF((OutputTable[GroupByKey]=OutputTable[[#This Row],[GroupByKey]]),(OutputTable[GroupByKey]=OutputTable[[#This Row],[GroupByKey]])*OutputTable[RecordedValue])),0)</f>
        <v>0</v>
      </c>
      <c r="M741" s="5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1" s="5" cm="1">
        <f t="array" ref="O741">MIN(IF((OutputTable[GroupByKey]=OutputTable[[#This Row],[GroupByKey]]),(OutputTable[GroupByKey]=OutputTable[[#This Row],[GroupByKey]])*OutputTable[RecordedValue]))</f>
        <v>0</v>
      </c>
      <c r="P741" s="5" cm="1">
        <f t="array" ref="P741">MAX(IF((OutputTable[GroupByKey]=OutputTable[[#This Row],[GroupByKey]]),(OutputTable[GroupByKey]=OutputTable[[#This Row],[GroupByKey]])*OutputTable[RecordedValue]))</f>
        <v>0</v>
      </c>
    </row>
    <row r="742" spans="1:16" x14ac:dyDescent="0.35">
      <c r="A742" t="s">
        <v>68</v>
      </c>
      <c r="B742" t="s">
        <v>70</v>
      </c>
      <c r="C742">
        <v>30</v>
      </c>
      <c r="D742" t="s">
        <v>135</v>
      </c>
      <c r="E742" t="s">
        <v>120</v>
      </c>
      <c r="F742" t="s">
        <v>102</v>
      </c>
      <c r="G742">
        <v>0</v>
      </c>
      <c r="H742">
        <v>0</v>
      </c>
      <c r="I7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742" s="5" cm="1">
        <f t="array" ref="J742">MAX(IF((ProjectInfoTable[ProjectName]=OutputTable[[#This Row],[ProjectName]]),(ProjectInfoTable[ProjectName]=OutputTable[[#This Row],[ProjectName]])*ProjectInfoTable[NumberOfReplications]))</f>
        <v>40</v>
      </c>
      <c r="K742" s="5" cm="1">
        <f t="array" ref="K742">IFERROR(AVERAGE(IF((OutputTable[GroupByKey]=OutputTable[[#This Row],[GroupByKey]]),(OutputTable[GroupByKey]=OutputTable[[#This Row],[GroupByKey]])*OutputTable[RecordedValue])),0)</f>
        <v>0</v>
      </c>
      <c r="L742" s="5" cm="1">
        <f t="array" ref="L742">IFERROR(_xlfn.STDEV.S(IF((OutputTable[GroupByKey]=OutputTable[[#This Row],[GroupByKey]]),(OutputTable[GroupByKey]=OutputTable[[#This Row],[GroupByKey]])*OutputTable[RecordedValue])),0)</f>
        <v>0</v>
      </c>
      <c r="M742" s="5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2" s="5" cm="1">
        <f t="array" ref="O742">MIN(IF((OutputTable[GroupByKey]=OutputTable[[#This Row],[GroupByKey]]),(OutputTable[GroupByKey]=OutputTable[[#This Row],[GroupByKey]])*OutputTable[RecordedValue]))</f>
        <v>0</v>
      </c>
      <c r="P742" s="5" cm="1">
        <f t="array" ref="P742">MAX(IF((OutputTable[GroupByKey]=OutputTable[[#This Row],[GroupByKey]]),(OutputTable[GroupByKey]=OutputTable[[#This Row],[GroupByKey]])*OutputTable[RecordedValue]))</f>
        <v>0</v>
      </c>
    </row>
    <row r="743" spans="1:16" x14ac:dyDescent="0.35">
      <c r="A743" t="s">
        <v>68</v>
      </c>
      <c r="B743" t="s">
        <v>70</v>
      </c>
      <c r="C743">
        <v>30</v>
      </c>
      <c r="D743" t="s">
        <v>136</v>
      </c>
      <c r="E743" t="s">
        <v>122</v>
      </c>
      <c r="F743" t="s">
        <v>102</v>
      </c>
      <c r="G743">
        <v>0</v>
      </c>
      <c r="H743">
        <v>0</v>
      </c>
      <c r="I7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743" s="5" cm="1">
        <f t="array" ref="J743">MAX(IF((ProjectInfoTable[ProjectName]=OutputTable[[#This Row],[ProjectName]]),(ProjectInfoTable[ProjectName]=OutputTable[[#This Row],[ProjectName]])*ProjectInfoTable[NumberOfReplications]))</f>
        <v>40</v>
      </c>
      <c r="K743" s="5" cm="1">
        <f t="array" ref="K743">IFERROR(AVERAGE(IF((OutputTable[GroupByKey]=OutputTable[[#This Row],[GroupByKey]]),(OutputTable[GroupByKey]=OutputTable[[#This Row],[GroupByKey]])*OutputTable[RecordedValue])),0)</f>
        <v>0</v>
      </c>
      <c r="L743" s="5" cm="1">
        <f t="array" ref="L743">IFERROR(_xlfn.STDEV.S(IF((OutputTable[GroupByKey]=OutputTable[[#This Row],[GroupByKey]]),(OutputTable[GroupByKey]=OutputTable[[#This Row],[GroupByKey]])*OutputTable[RecordedValue])),0)</f>
        <v>0</v>
      </c>
      <c r="M743" s="5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3" s="5" cm="1">
        <f t="array" ref="O743">MIN(IF((OutputTable[GroupByKey]=OutputTable[[#This Row],[GroupByKey]]),(OutputTable[GroupByKey]=OutputTable[[#This Row],[GroupByKey]])*OutputTable[RecordedValue]))</f>
        <v>0</v>
      </c>
      <c r="P743" s="5" cm="1">
        <f t="array" ref="P743">MAX(IF((OutputTable[GroupByKey]=OutputTable[[#This Row],[GroupByKey]]),(OutputTable[GroupByKey]=OutputTable[[#This Row],[GroupByKey]])*OutputTable[RecordedValue]))</f>
        <v>0</v>
      </c>
    </row>
    <row r="744" spans="1:16" x14ac:dyDescent="0.35">
      <c r="A744" t="s">
        <v>68</v>
      </c>
      <c r="B744" t="s">
        <v>70</v>
      </c>
      <c r="C744">
        <v>30</v>
      </c>
      <c r="D744" t="s">
        <v>137</v>
      </c>
      <c r="E744" t="s">
        <v>120</v>
      </c>
      <c r="F744" t="s">
        <v>102</v>
      </c>
      <c r="G744">
        <v>0</v>
      </c>
      <c r="H744">
        <v>0</v>
      </c>
      <c r="I7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744" s="5" cm="1">
        <f t="array" ref="J744">MAX(IF((ProjectInfoTable[ProjectName]=OutputTable[[#This Row],[ProjectName]]),(ProjectInfoTable[ProjectName]=OutputTable[[#This Row],[ProjectName]])*ProjectInfoTable[NumberOfReplications]))</f>
        <v>40</v>
      </c>
      <c r="K744" s="5" cm="1">
        <f t="array" ref="K744">IFERROR(AVERAGE(IF((OutputTable[GroupByKey]=OutputTable[[#This Row],[GroupByKey]]),(OutputTable[GroupByKey]=OutputTable[[#This Row],[GroupByKey]])*OutputTable[RecordedValue])),0)</f>
        <v>0</v>
      </c>
      <c r="L744" s="5" cm="1">
        <f t="array" ref="L744">IFERROR(_xlfn.STDEV.S(IF((OutputTable[GroupByKey]=OutputTable[[#This Row],[GroupByKey]]),(OutputTable[GroupByKey]=OutputTable[[#This Row],[GroupByKey]])*OutputTable[RecordedValue])),0)</f>
        <v>0</v>
      </c>
      <c r="M744" s="5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4" s="5" cm="1">
        <f t="array" ref="O744">MIN(IF((OutputTable[GroupByKey]=OutputTable[[#This Row],[GroupByKey]]),(OutputTable[GroupByKey]=OutputTable[[#This Row],[GroupByKey]])*OutputTable[RecordedValue]))</f>
        <v>0</v>
      </c>
      <c r="P744" s="5" cm="1">
        <f t="array" ref="P744">MAX(IF((OutputTable[GroupByKey]=OutputTable[[#This Row],[GroupByKey]]),(OutputTable[GroupByKey]=OutputTable[[#This Row],[GroupByKey]])*OutputTable[RecordedValue]))</f>
        <v>0</v>
      </c>
    </row>
    <row r="745" spans="1:16" x14ac:dyDescent="0.35">
      <c r="A745" t="s">
        <v>68</v>
      </c>
      <c r="B745" t="s">
        <v>70</v>
      </c>
      <c r="C745">
        <v>30</v>
      </c>
      <c r="D745" t="s">
        <v>138</v>
      </c>
      <c r="E745" t="s">
        <v>122</v>
      </c>
      <c r="F745" t="s">
        <v>102</v>
      </c>
      <c r="G745">
        <v>0</v>
      </c>
      <c r="H745">
        <v>0</v>
      </c>
      <c r="I7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745" s="5" cm="1">
        <f t="array" ref="J745">MAX(IF((ProjectInfoTable[ProjectName]=OutputTable[[#This Row],[ProjectName]]),(ProjectInfoTable[ProjectName]=OutputTable[[#This Row],[ProjectName]])*ProjectInfoTable[NumberOfReplications]))</f>
        <v>40</v>
      </c>
      <c r="K745" s="5" cm="1">
        <f t="array" ref="K745">IFERROR(AVERAGE(IF((OutputTable[GroupByKey]=OutputTable[[#This Row],[GroupByKey]]),(OutputTable[GroupByKey]=OutputTable[[#This Row],[GroupByKey]])*OutputTable[RecordedValue])),0)</f>
        <v>0</v>
      </c>
      <c r="L745" s="5" cm="1">
        <f t="array" ref="L745">IFERROR(_xlfn.STDEV.S(IF((OutputTable[GroupByKey]=OutputTable[[#This Row],[GroupByKey]]),(OutputTable[GroupByKey]=OutputTable[[#This Row],[GroupByKey]])*OutputTable[RecordedValue])),0)</f>
        <v>0</v>
      </c>
      <c r="M745" s="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5" s="5" cm="1">
        <f t="array" ref="O745">MIN(IF((OutputTable[GroupByKey]=OutputTable[[#This Row],[GroupByKey]]),(OutputTable[GroupByKey]=OutputTable[[#This Row],[GroupByKey]])*OutputTable[RecordedValue]))</f>
        <v>0</v>
      </c>
      <c r="P745" s="5" cm="1">
        <f t="array" ref="P745">MAX(IF((OutputTable[GroupByKey]=OutputTable[[#This Row],[GroupByKey]]),(OutputTable[GroupByKey]=OutputTable[[#This Row],[GroupByKey]])*OutputTable[RecordedValue]))</f>
        <v>0</v>
      </c>
    </row>
    <row r="746" spans="1:16" x14ac:dyDescent="0.35">
      <c r="A746" t="s">
        <v>68</v>
      </c>
      <c r="B746" t="s">
        <v>70</v>
      </c>
      <c r="C746">
        <v>30</v>
      </c>
      <c r="D746" t="s">
        <v>139</v>
      </c>
      <c r="E746" t="s">
        <v>120</v>
      </c>
      <c r="F746" t="s">
        <v>102</v>
      </c>
      <c r="G746">
        <v>126</v>
      </c>
      <c r="H746">
        <v>0</v>
      </c>
      <c r="I7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746" s="5" cm="1">
        <f t="array" ref="J746">MAX(IF((ProjectInfoTable[ProjectName]=OutputTable[[#This Row],[ProjectName]]),(ProjectInfoTable[ProjectName]=OutputTable[[#This Row],[ProjectName]])*ProjectInfoTable[NumberOfReplications]))</f>
        <v>40</v>
      </c>
      <c r="K746" s="5" cm="1">
        <f t="array" ref="K746">IFERROR(AVERAGE(IF((OutputTable[GroupByKey]=OutputTable[[#This Row],[GroupByKey]]),(OutputTable[GroupByKey]=OutputTable[[#This Row],[GroupByKey]])*OutputTable[RecordedValue])),0)</f>
        <v>166.8</v>
      </c>
      <c r="L746" s="5" cm="1">
        <f t="array" ref="L746">IFERROR(_xlfn.STDEV.S(IF((OutputTable[GroupByKey]=OutputTable[[#This Row],[GroupByKey]]),(OutputTable[GroupByKey]=OutputTable[[#This Row],[GroupByKey]])*OutputTable[RecordedValue])),0)</f>
        <v>42.803786077449971</v>
      </c>
      <c r="M746" s="5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746" s="5" cm="1">
        <f t="array" ref="O746">MIN(IF((OutputTable[GroupByKey]=OutputTable[[#This Row],[GroupByKey]]),(OutputTable[GroupByKey]=OutputTable[[#This Row],[GroupByKey]])*OutputTable[RecordedValue]))</f>
        <v>58</v>
      </c>
      <c r="P746" s="5" cm="1">
        <f t="array" ref="P746">MAX(IF((OutputTable[GroupByKey]=OutputTable[[#This Row],[GroupByKey]]),(OutputTable[GroupByKey]=OutputTable[[#This Row],[GroupByKey]])*OutputTable[RecordedValue]))</f>
        <v>284</v>
      </c>
    </row>
    <row r="747" spans="1:16" x14ac:dyDescent="0.35">
      <c r="A747" t="s">
        <v>68</v>
      </c>
      <c r="B747" t="s">
        <v>70</v>
      </c>
      <c r="C747">
        <v>30</v>
      </c>
      <c r="D747" t="s">
        <v>140</v>
      </c>
      <c r="E747" t="s">
        <v>122</v>
      </c>
      <c r="F747" t="s">
        <v>102</v>
      </c>
      <c r="G747">
        <v>5.4242186943233697E-2</v>
      </c>
      <c r="H747">
        <v>0</v>
      </c>
      <c r="I7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747" s="5" cm="1">
        <f t="array" ref="J747">MAX(IF((ProjectInfoTable[ProjectName]=OutputTable[[#This Row],[ProjectName]]),(ProjectInfoTable[ProjectName]=OutputTable[[#This Row],[ProjectName]])*ProjectInfoTable[NumberOfReplications]))</f>
        <v>40</v>
      </c>
      <c r="K747" s="5" cm="1">
        <f t="array" ref="K747">IFERROR(AVERAGE(IF((OutputTable[GroupByKey]=OutputTable[[#This Row],[GroupByKey]]),(OutputTable[GroupByKey]=OutputTable[[#This Row],[GroupByKey]])*OutputTable[RecordedValue])),0)</f>
        <v>7.1466534765718931E-2</v>
      </c>
      <c r="L747" s="5" cm="1">
        <f t="array" ref="L747">IFERROR(_xlfn.STDEV.S(IF((OutputTable[GroupByKey]=OutputTable[[#This Row],[GroupByKey]]),(OutputTable[GroupByKey]=OutputTable[[#This Row],[GroupByKey]])*OutputTable[RecordedValue])),0)</f>
        <v>1.877615258182818E-2</v>
      </c>
      <c r="M747" s="5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747" s="5" cm="1">
        <f t="array" ref="O747">MIN(IF((OutputTable[GroupByKey]=OutputTable[[#This Row],[GroupByKey]]),(OutputTable[GroupByKey]=OutputTable[[#This Row],[GroupByKey]])*OutputTable[RecordedValue]))</f>
        <v>2.8772178353729399E-2</v>
      </c>
      <c r="P747" s="5" cm="1">
        <f t="array" ref="P747">MAX(IF((OutputTable[GroupByKey]=OutputTable[[#This Row],[GroupByKey]]),(OutputTable[GroupByKey]=OutputTable[[#This Row],[GroupByKey]])*OutputTable[RecordedValue]))</f>
        <v>0.12414195729513899</v>
      </c>
    </row>
    <row r="748" spans="1:16" x14ac:dyDescent="0.35">
      <c r="A748" t="s">
        <v>68</v>
      </c>
      <c r="B748" t="s">
        <v>70</v>
      </c>
      <c r="C748">
        <v>30</v>
      </c>
      <c r="D748" t="s">
        <v>141</v>
      </c>
      <c r="E748" t="s">
        <v>120</v>
      </c>
      <c r="F748" t="s">
        <v>102</v>
      </c>
      <c r="G748">
        <v>210</v>
      </c>
      <c r="H748">
        <v>0</v>
      </c>
      <c r="I7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748" s="5" cm="1">
        <f t="array" ref="J748">MAX(IF((ProjectInfoTable[ProjectName]=OutputTable[[#This Row],[ProjectName]]),(ProjectInfoTable[ProjectName]=OutputTable[[#This Row],[ProjectName]])*ProjectInfoTable[NumberOfReplications]))</f>
        <v>40</v>
      </c>
      <c r="K748" s="5" cm="1">
        <f t="array" ref="K748">IFERROR(AVERAGE(IF((OutputTable[GroupByKey]=OutputTable[[#This Row],[GroupByKey]]),(OutputTable[GroupByKey]=OutputTable[[#This Row],[GroupByKey]])*OutputTable[RecordedValue])),0)</f>
        <v>287.89999999999998</v>
      </c>
      <c r="L748" s="5" cm="1">
        <f t="array" ref="L748">IFERROR(_xlfn.STDEV.S(IF((OutputTable[GroupByKey]=OutputTable[[#This Row],[GroupByKey]]),(OutputTable[GroupByKey]=OutputTable[[#This Row],[GroupByKey]])*OutputTable[RecordedValue])),0)</f>
        <v>61.633241114324115</v>
      </c>
      <c r="M748" s="5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748" s="5" cm="1">
        <f t="array" ref="O748">MIN(IF((OutputTable[GroupByKey]=OutputTable[[#This Row],[GroupByKey]]),(OutputTable[GroupByKey]=OutputTable[[#This Row],[GroupByKey]])*OutputTable[RecordedValue]))</f>
        <v>136</v>
      </c>
      <c r="P748" s="5" cm="1">
        <f t="array" ref="P748">MAX(IF((OutputTable[GroupByKey]=OutputTable[[#This Row],[GroupByKey]]),(OutputTable[GroupByKey]=OutputTable[[#This Row],[GroupByKey]])*OutputTable[RecordedValue]))</f>
        <v>432</v>
      </c>
    </row>
    <row r="749" spans="1:16" x14ac:dyDescent="0.35">
      <c r="A749" t="s">
        <v>68</v>
      </c>
      <c r="B749" t="s">
        <v>70</v>
      </c>
      <c r="C749">
        <v>30</v>
      </c>
      <c r="D749" t="s">
        <v>142</v>
      </c>
      <c r="E749" t="s">
        <v>122</v>
      </c>
      <c r="F749" t="s">
        <v>102</v>
      </c>
      <c r="G749">
        <v>1.9916666366744901E-2</v>
      </c>
      <c r="H749">
        <v>0</v>
      </c>
      <c r="I7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749" s="5" cm="1">
        <f t="array" ref="J749">MAX(IF((ProjectInfoTable[ProjectName]=OutputTable[[#This Row],[ProjectName]]),(ProjectInfoTable[ProjectName]=OutputTable[[#This Row],[ProjectName]])*ProjectInfoTable[NumberOfReplications]))</f>
        <v>40</v>
      </c>
      <c r="K749" s="5" cm="1">
        <f t="array" ref="K749">IFERROR(AVERAGE(IF((OutputTable[GroupByKey]=OutputTable[[#This Row],[GroupByKey]]),(OutputTable[GroupByKey]=OutputTable[[#This Row],[GroupByKey]])*OutputTable[RecordedValue])),0)</f>
        <v>2.7893041556859417E-2</v>
      </c>
      <c r="L749" s="5" cm="1">
        <f t="array" ref="L749">IFERROR(_xlfn.STDEV.S(IF((OutputTable[GroupByKey]=OutputTable[[#This Row],[GroupByKey]]),(OutputTable[GroupByKey]=OutputTable[[#This Row],[GroupByKey]])*OutputTable[RecordedValue])),0)</f>
        <v>5.8163740550683058E-3</v>
      </c>
      <c r="M749" s="5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749" s="5" cm="1">
        <f t="array" ref="O749">MIN(IF((OutputTable[GroupByKey]=OutputTable[[#This Row],[GroupByKey]]),(OutputTable[GroupByKey]=OutputTable[[#This Row],[GroupByKey]])*OutputTable[RecordedValue]))</f>
        <v>1.44717077644446E-2</v>
      </c>
      <c r="P749" s="5" cm="1">
        <f t="array" ref="P749">MAX(IF((OutputTable[GroupByKey]=OutputTable[[#This Row],[GroupByKey]]),(OutputTable[GroupByKey]=OutputTable[[#This Row],[GroupByKey]])*OutputTable[RecordedValue]))</f>
        <v>3.8945432682821003E-2</v>
      </c>
    </row>
    <row r="750" spans="1:16" x14ac:dyDescent="0.35">
      <c r="A750" t="s">
        <v>68</v>
      </c>
      <c r="B750" t="s">
        <v>70</v>
      </c>
      <c r="C750">
        <v>30</v>
      </c>
      <c r="D750" t="s">
        <v>143</v>
      </c>
      <c r="E750" t="s">
        <v>120</v>
      </c>
      <c r="F750" t="s">
        <v>102</v>
      </c>
      <c r="G750">
        <v>127</v>
      </c>
      <c r="H750">
        <v>0</v>
      </c>
      <c r="I7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750" s="5" cm="1">
        <f t="array" ref="J750">MAX(IF((ProjectInfoTable[ProjectName]=OutputTable[[#This Row],[ProjectName]]),(ProjectInfoTable[ProjectName]=OutputTable[[#This Row],[ProjectName]])*ProjectInfoTable[NumberOfReplications]))</f>
        <v>40</v>
      </c>
      <c r="K750" s="5" cm="1">
        <f t="array" ref="K750">IFERROR(AVERAGE(IF((OutputTable[GroupByKey]=OutputTable[[#This Row],[GroupByKey]]),(OutputTable[GroupByKey]=OutputTable[[#This Row],[GroupByKey]])*OutputTable[RecordedValue])),0)</f>
        <v>179.07499999999999</v>
      </c>
      <c r="L750" s="5" cm="1">
        <f t="array" ref="L750">IFERROR(_xlfn.STDEV.S(IF((OutputTable[GroupByKey]=OutputTable[[#This Row],[GroupByKey]]),(OutputTable[GroupByKey]=OutputTable[[#This Row],[GroupByKey]])*OutputTable[RecordedValue])),0)</f>
        <v>37.677026598888226</v>
      </c>
      <c r="M750" s="5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750" s="5" cm="1">
        <f t="array" ref="O750">MIN(IF((OutputTable[GroupByKey]=OutputTable[[#This Row],[GroupByKey]]),(OutputTable[GroupByKey]=OutputTable[[#This Row],[GroupByKey]])*OutputTable[RecordedValue]))</f>
        <v>96</v>
      </c>
      <c r="P750" s="5" cm="1">
        <f t="array" ref="P750">MAX(IF((OutputTable[GroupByKey]=OutputTable[[#This Row],[GroupByKey]]),(OutputTable[GroupByKey]=OutputTable[[#This Row],[GroupByKey]])*OutputTable[RecordedValue]))</f>
        <v>256</v>
      </c>
    </row>
    <row r="751" spans="1:16" x14ac:dyDescent="0.35">
      <c r="A751" t="s">
        <v>68</v>
      </c>
      <c r="B751" t="s">
        <v>70</v>
      </c>
      <c r="C751">
        <v>30</v>
      </c>
      <c r="D751" t="s">
        <v>144</v>
      </c>
      <c r="E751" t="s">
        <v>122</v>
      </c>
      <c r="F751" t="s">
        <v>102</v>
      </c>
      <c r="G751">
        <v>5.2793926662944198E-2</v>
      </c>
      <c r="H751">
        <v>0</v>
      </c>
      <c r="I7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751" s="5" cm="1">
        <f t="array" ref="J751">MAX(IF((ProjectInfoTable[ProjectName]=OutputTable[[#This Row],[ProjectName]]),(ProjectInfoTable[ProjectName]=OutputTable[[#This Row],[ProjectName]])*ProjectInfoTable[NumberOfReplications]))</f>
        <v>40</v>
      </c>
      <c r="K751" s="5" cm="1">
        <f t="array" ref="K751">IFERROR(AVERAGE(IF((OutputTable[GroupByKey]=OutputTable[[#This Row],[GroupByKey]]),(OutputTable[GroupByKey]=OutputTable[[#This Row],[GroupByKey]])*OutputTable[RecordedValue])),0)</f>
        <v>7.6842915815432761E-2</v>
      </c>
      <c r="L751" s="5" cm="1">
        <f t="array" ref="L751">IFERROR(_xlfn.STDEV.S(IF((OutputTable[GroupByKey]=OutputTable[[#This Row],[GroupByKey]]),(OutputTable[GroupByKey]=OutputTable[[#This Row],[GroupByKey]])*OutputTable[RecordedValue])),0)</f>
        <v>1.6318267374116645E-2</v>
      </c>
      <c r="M751" s="5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751" s="5" cm="1">
        <f t="array" ref="O751">MIN(IF((OutputTable[GroupByKey]=OutputTable[[#This Row],[GroupByKey]]),(OutputTable[GroupByKey]=OutputTable[[#This Row],[GroupByKey]])*OutputTable[RecordedValue]))</f>
        <v>4.1598739885881399E-2</v>
      </c>
      <c r="P751" s="5" cm="1">
        <f t="array" ref="P751">MAX(IF((OutputTable[GroupByKey]=OutputTable[[#This Row],[GroupByKey]]),(OutputTable[GroupByKey]=OutputTable[[#This Row],[GroupByKey]])*OutputTable[RecordedValue]))</f>
        <v>0.109326341521763</v>
      </c>
    </row>
    <row r="752" spans="1:16" x14ac:dyDescent="0.35">
      <c r="A752" t="s">
        <v>68</v>
      </c>
      <c r="B752" t="s">
        <v>70</v>
      </c>
      <c r="C752">
        <v>31</v>
      </c>
      <c r="D752" t="s">
        <v>115</v>
      </c>
      <c r="E752" t="s">
        <v>116</v>
      </c>
      <c r="F752" t="s">
        <v>81</v>
      </c>
      <c r="G752">
        <v>318</v>
      </c>
      <c r="H752">
        <v>0</v>
      </c>
      <c r="I752" s="5" t="str">
        <f>OutputTable[[#This Row],[ProjectName]]&amp;OutputTable[[#This Row],[Name]]&amp;OutputTable[[#This Row],[Type]]&amp;OutputTable[[#This Row],[Source]]</f>
        <v>Drone ProjectDrone.NumberInNumber InEntity</v>
      </c>
      <c r="J752" s="5" cm="1">
        <f t="array" ref="J752">MAX(IF((ProjectInfoTable[ProjectName]=OutputTable[[#This Row],[ProjectName]]),(ProjectInfoTable[ProjectName]=OutputTable[[#This Row],[ProjectName]])*ProjectInfoTable[NumberOfReplications]))</f>
        <v>40</v>
      </c>
      <c r="K752" s="5" cm="1">
        <f t="array" ref="K752">IFERROR(AVERAGE(IF((OutputTable[GroupByKey]=OutputTable[[#This Row],[GroupByKey]]),(OutputTable[GroupByKey]=OutputTable[[#This Row],[GroupByKey]])*OutputTable[RecordedValue])),0)</f>
        <v>279.7</v>
      </c>
      <c r="L752" s="5" cm="1">
        <f t="array" ref="L752">IFERROR(_xlfn.STDEV.S(IF((OutputTable[GroupByKey]=OutputTable[[#This Row],[GroupByKey]]),(OutputTable[GroupByKey]=OutputTable[[#This Row],[GroupByKey]])*OutputTable[RecordedValue])),0)</f>
        <v>60.175043809173047</v>
      </c>
      <c r="M752" s="5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752" s="5" cm="1">
        <f t="array" ref="O752">MIN(IF((OutputTable[GroupByKey]=OutputTable[[#This Row],[GroupByKey]]),(OutputTable[GroupByKey]=OutputTable[[#This Row],[GroupByKey]])*OutputTable[RecordedValue]))</f>
        <v>124</v>
      </c>
      <c r="P752" s="5" cm="1">
        <f t="array" ref="P752">MAX(IF((OutputTable[GroupByKey]=OutputTable[[#This Row],[GroupByKey]]),(OutputTable[GroupByKey]=OutputTable[[#This Row],[GroupByKey]])*OutputTable[RecordedValue]))</f>
        <v>422</v>
      </c>
    </row>
    <row r="753" spans="1:16" x14ac:dyDescent="0.35">
      <c r="A753" t="s">
        <v>68</v>
      </c>
      <c r="B753" t="s">
        <v>70</v>
      </c>
      <c r="C753">
        <v>31</v>
      </c>
      <c r="D753" t="s">
        <v>117</v>
      </c>
      <c r="E753" t="s">
        <v>118</v>
      </c>
      <c r="F753" t="s">
        <v>81</v>
      </c>
      <c r="G753">
        <v>259</v>
      </c>
      <c r="H753">
        <v>0</v>
      </c>
      <c r="I753" s="5" t="str">
        <f>OutputTable[[#This Row],[ProjectName]]&amp;OutputTable[[#This Row],[Name]]&amp;OutputTable[[#This Row],[Type]]&amp;OutputTable[[#This Row],[Source]]</f>
        <v>Drone ProjectDrone.NumberOutNumber OutEntity</v>
      </c>
      <c r="J753" s="5" cm="1">
        <f t="array" ref="J753">MAX(IF((ProjectInfoTable[ProjectName]=OutputTable[[#This Row],[ProjectName]]),(ProjectInfoTable[ProjectName]=OutputTable[[#This Row],[ProjectName]])*ProjectInfoTable[NumberOfReplications]))</f>
        <v>40</v>
      </c>
      <c r="K753" s="5" cm="1">
        <f t="array" ref="K753">IFERROR(AVERAGE(IF((OutputTable[GroupByKey]=OutputTable[[#This Row],[GroupByKey]]),(OutputTable[GroupByKey]=OutputTable[[#This Row],[GroupByKey]])*OutputTable[RecordedValue])),0)</f>
        <v>250.25</v>
      </c>
      <c r="L753" s="5" cm="1">
        <f t="array" ref="L753">IFERROR(_xlfn.STDEV.S(IF((OutputTable[GroupByKey]=OutputTable[[#This Row],[GroupByKey]]),(OutputTable[GroupByKey]=OutputTable[[#This Row],[GroupByKey]])*OutputTable[RecordedValue])),0)</f>
        <v>35.973458877202006</v>
      </c>
      <c r="M753" s="5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753" s="5" cm="1">
        <f t="array" ref="O753">MIN(IF((OutputTable[GroupByKey]=OutputTable[[#This Row],[GroupByKey]]),(OutputTable[GroupByKey]=OutputTable[[#This Row],[GroupByKey]])*OutputTable[RecordedValue]))</f>
        <v>150</v>
      </c>
      <c r="P753" s="5" cm="1">
        <f t="array" ref="P753">MAX(IF((OutputTable[GroupByKey]=OutputTable[[#This Row],[GroupByKey]]),(OutputTable[GroupByKey]=OutputTable[[#This Row],[GroupByKey]])*OutputTable[RecordedValue]))</f>
        <v>295</v>
      </c>
    </row>
    <row r="754" spans="1:16" x14ac:dyDescent="0.35">
      <c r="A754" t="s">
        <v>68</v>
      </c>
      <c r="B754" t="s">
        <v>70</v>
      </c>
      <c r="C754">
        <v>31</v>
      </c>
      <c r="D754" t="s">
        <v>119</v>
      </c>
      <c r="E754" t="s">
        <v>120</v>
      </c>
      <c r="F754" t="s">
        <v>102</v>
      </c>
      <c r="G754">
        <v>216</v>
      </c>
      <c r="H754">
        <v>0</v>
      </c>
      <c r="I7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754" s="5" cm="1">
        <f t="array" ref="J754">MAX(IF((ProjectInfoTable[ProjectName]=OutputTable[[#This Row],[ProjectName]]),(ProjectInfoTable[ProjectName]=OutputTable[[#This Row],[ProjectName]])*ProjectInfoTable[NumberOfReplications]))</f>
        <v>40</v>
      </c>
      <c r="K754" s="5" cm="1">
        <f t="array" ref="K754">IFERROR(AVERAGE(IF((OutputTable[GroupByKey]=OutputTable[[#This Row],[GroupByKey]]),(OutputTable[GroupByKey]=OutputTable[[#This Row],[GroupByKey]])*OutputTable[RecordedValue])),0)</f>
        <v>209.95</v>
      </c>
      <c r="L754" s="5" cm="1">
        <f t="array" ref="L754">IFERROR(_xlfn.STDEV.S(IF((OutputTable[GroupByKey]=OutputTable[[#This Row],[GroupByKey]]),(OutputTable[GroupByKey]=OutputTable[[#This Row],[GroupByKey]])*OutputTable[RecordedValue])),0)</f>
        <v>32.757813708707069</v>
      </c>
      <c r="M754" s="5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754" s="5" cm="1">
        <f t="array" ref="O754">MIN(IF((OutputTable[GroupByKey]=OutputTable[[#This Row],[GroupByKey]]),(OutputTable[GroupByKey]=OutputTable[[#This Row],[GroupByKey]])*OutputTable[RecordedValue]))</f>
        <v>123</v>
      </c>
      <c r="P754" s="5" cm="1">
        <f t="array" ref="P754">MAX(IF((OutputTable[GroupByKey]=OutputTable[[#This Row],[GroupByKey]]),(OutputTable[GroupByKey]=OutputTable[[#This Row],[GroupByKey]])*OutputTable[RecordedValue]))</f>
        <v>264</v>
      </c>
    </row>
    <row r="755" spans="1:16" x14ac:dyDescent="0.35">
      <c r="A755" t="s">
        <v>68</v>
      </c>
      <c r="B755" t="s">
        <v>70</v>
      </c>
      <c r="C755">
        <v>31</v>
      </c>
      <c r="D755" t="s">
        <v>121</v>
      </c>
      <c r="E755" t="s">
        <v>122</v>
      </c>
      <c r="F755" t="s">
        <v>102</v>
      </c>
      <c r="G755">
        <v>0.85721973189920997</v>
      </c>
      <c r="H755">
        <v>0</v>
      </c>
      <c r="I7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755" s="5" cm="1">
        <f t="array" ref="J755">MAX(IF((ProjectInfoTable[ProjectName]=OutputTable[[#This Row],[ProjectName]]),(ProjectInfoTable[ProjectName]=OutputTable[[#This Row],[ProjectName]])*ProjectInfoTable[NumberOfReplications]))</f>
        <v>40</v>
      </c>
      <c r="K755" s="5" cm="1">
        <f t="array" ref="K755">IFERROR(AVERAGE(IF((OutputTable[GroupByKey]=OutputTable[[#This Row],[GroupByKey]]),(OutputTable[GroupByKey]=OutputTable[[#This Row],[GroupByKey]])*OutputTable[RecordedValue])),0)</f>
        <v>0.83772529254372086</v>
      </c>
      <c r="L755" s="5" cm="1">
        <f t="array" ref="L755">IFERROR(_xlfn.STDEV.S(IF((OutputTable[GroupByKey]=OutputTable[[#This Row],[GroupByKey]]),(OutputTable[GroupByKey]=OutputTable[[#This Row],[GroupByKey]])*OutputTable[RecordedValue])),0)</f>
        <v>0.13090241215221513</v>
      </c>
      <c r="M755" s="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755" s="5" cm="1">
        <f t="array" ref="O755">MIN(IF((OutputTable[GroupByKey]=OutputTable[[#This Row],[GroupByKey]]),(OutputTable[GroupByKey]=OutputTable[[#This Row],[GroupByKey]])*OutputTable[RecordedValue]))</f>
        <v>0.460239554527484</v>
      </c>
      <c r="P755" s="5" cm="1">
        <f t="array" ref="P755">MAX(IF((OutputTable[GroupByKey]=OutputTable[[#This Row],[GroupByKey]]),(OutputTable[GroupByKey]=OutputTable[[#This Row],[GroupByKey]])*OutputTable[RecordedValue]))</f>
        <v>1</v>
      </c>
    </row>
    <row r="756" spans="1:16" x14ac:dyDescent="0.35">
      <c r="A756" t="s">
        <v>68</v>
      </c>
      <c r="B756" t="s">
        <v>70</v>
      </c>
      <c r="C756">
        <v>31</v>
      </c>
      <c r="D756" t="s">
        <v>123</v>
      </c>
      <c r="E756" t="s">
        <v>120</v>
      </c>
      <c r="F756" t="s">
        <v>102</v>
      </c>
      <c r="G756">
        <v>149</v>
      </c>
      <c r="H756">
        <v>0</v>
      </c>
      <c r="I7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756" s="5" cm="1">
        <f t="array" ref="J756">MAX(IF((ProjectInfoTable[ProjectName]=OutputTable[[#This Row],[ProjectName]]),(ProjectInfoTable[ProjectName]=OutputTable[[#This Row],[ProjectName]])*ProjectInfoTable[NumberOfReplications]))</f>
        <v>40</v>
      </c>
      <c r="K756" s="5" cm="1">
        <f t="array" ref="K756">IFERROR(AVERAGE(IF((OutputTable[GroupByKey]=OutputTable[[#This Row],[GroupByKey]]),(OutputTable[GroupByKey]=OutputTable[[#This Row],[GroupByKey]])*OutputTable[RecordedValue])),0)</f>
        <v>138.82499999999999</v>
      </c>
      <c r="L756" s="5" cm="1">
        <f t="array" ref="L756">IFERROR(_xlfn.STDEV.S(IF((OutputTable[GroupByKey]=OutputTable[[#This Row],[GroupByKey]]),(OutputTable[GroupByKey]=OutputTable[[#This Row],[GroupByKey]])*OutputTable[RecordedValue])),0)</f>
        <v>19.237899960021505</v>
      </c>
      <c r="M756" s="5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756" s="5" cm="1">
        <f t="array" ref="O756">MIN(IF((OutputTable[GroupByKey]=OutputTable[[#This Row],[GroupByKey]]),(OutputTable[GroupByKey]=OutputTable[[#This Row],[GroupByKey]])*OutputTable[RecordedValue]))</f>
        <v>83</v>
      </c>
      <c r="P756" s="5" cm="1">
        <f t="array" ref="P756">MAX(IF((OutputTable[GroupByKey]=OutputTable[[#This Row],[GroupByKey]]),(OutputTable[GroupByKey]=OutputTable[[#This Row],[GroupByKey]])*OutputTable[RecordedValue]))</f>
        <v>161</v>
      </c>
    </row>
    <row r="757" spans="1:16" x14ac:dyDescent="0.35">
      <c r="A757" t="s">
        <v>68</v>
      </c>
      <c r="B757" t="s">
        <v>70</v>
      </c>
      <c r="C757">
        <v>31</v>
      </c>
      <c r="D757" t="s">
        <v>124</v>
      </c>
      <c r="E757" t="s">
        <v>122</v>
      </c>
      <c r="F757" t="s">
        <v>102</v>
      </c>
      <c r="G757">
        <v>0.91635633936587102</v>
      </c>
      <c r="H757">
        <v>0</v>
      </c>
      <c r="I7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757" s="5" cm="1">
        <f t="array" ref="J757">MAX(IF((ProjectInfoTable[ProjectName]=OutputTable[[#This Row],[ProjectName]]),(ProjectInfoTable[ProjectName]=OutputTable[[#This Row],[ProjectName]])*ProjectInfoTable[NumberOfReplications]))</f>
        <v>40</v>
      </c>
      <c r="K757" s="5" cm="1">
        <f t="array" ref="K757">IFERROR(AVERAGE(IF((OutputTable[GroupByKey]=OutputTable[[#This Row],[GroupByKey]]),(OutputTable[GroupByKey]=OutputTable[[#This Row],[GroupByKey]])*OutputTable[RecordedValue])),0)</f>
        <v>0.85638733125801425</v>
      </c>
      <c r="L757" s="5" cm="1">
        <f t="array" ref="L757">IFERROR(_xlfn.STDEV.S(IF((OutputTable[GroupByKey]=OutputTable[[#This Row],[GroupByKey]]),(OutputTable[GroupByKey]=OutputTable[[#This Row],[GroupByKey]])*OutputTable[RecordedValue])),0)</f>
        <v>0.11893184571914565</v>
      </c>
      <c r="M757" s="5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757" s="5" cm="1">
        <f t="array" ref="O757">MIN(IF((OutputTable[GroupByKey]=OutputTable[[#This Row],[GroupByKey]]),(OutputTable[GroupByKey]=OutputTable[[#This Row],[GroupByKey]])*OutputTable[RecordedValue]))</f>
        <v>0.51093143286290499</v>
      </c>
      <c r="P757" s="5" cm="1">
        <f t="array" ref="P757">MAX(IF((OutputTable[GroupByKey]=OutputTable[[#This Row],[GroupByKey]]),(OutputTable[GroupByKey]=OutputTable[[#This Row],[GroupByKey]])*OutputTable[RecordedValue]))</f>
        <v>0.99324124232539002</v>
      </c>
    </row>
    <row r="758" spans="1:16" x14ac:dyDescent="0.35">
      <c r="A758" t="s">
        <v>68</v>
      </c>
      <c r="B758" t="s">
        <v>70</v>
      </c>
      <c r="C758">
        <v>31</v>
      </c>
      <c r="D758" t="s">
        <v>125</v>
      </c>
      <c r="E758" t="s">
        <v>120</v>
      </c>
      <c r="F758" t="s">
        <v>102</v>
      </c>
      <c r="G758">
        <v>8</v>
      </c>
      <c r="H758">
        <v>0</v>
      </c>
      <c r="I7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758" s="5" cm="1">
        <f t="array" ref="J758">MAX(IF((ProjectInfoTable[ProjectName]=OutputTable[[#This Row],[ProjectName]]),(ProjectInfoTable[ProjectName]=OutputTable[[#This Row],[ProjectName]])*ProjectInfoTable[NumberOfReplications]))</f>
        <v>40</v>
      </c>
      <c r="K758" s="5" cm="1">
        <f t="array" ref="K758">IFERROR(AVERAGE(IF((OutputTable[GroupByKey]=OutputTable[[#This Row],[GroupByKey]]),(OutputTable[GroupByKey]=OutputTable[[#This Row],[GroupByKey]])*OutputTable[RecordedValue])),0)</f>
        <v>8.1999999999999993</v>
      </c>
      <c r="L758" s="5" cm="1">
        <f t="array" ref="L758">IFERROR(_xlfn.STDEV.S(IF((OutputTable[GroupByKey]=OutputTable[[#This Row],[GroupByKey]]),(OutputTable[GroupByKey]=OutputTable[[#This Row],[GroupByKey]])*OutputTable[RecordedValue])),0)</f>
        <v>1.8563819235690291</v>
      </c>
      <c r="M758" s="5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758" s="5" cm="1">
        <f t="array" ref="O758">MIN(IF((OutputTable[GroupByKey]=OutputTable[[#This Row],[GroupByKey]]),(OutputTable[GroupByKey]=OutputTable[[#This Row],[GroupByKey]])*OutputTable[RecordedValue]))</f>
        <v>4</v>
      </c>
      <c r="P758" s="5" cm="1">
        <f t="array" ref="P758">MAX(IF((OutputTable[GroupByKey]=OutputTable[[#This Row],[GroupByKey]]),(OutputTable[GroupByKey]=OutputTable[[#This Row],[GroupByKey]])*OutputTable[RecordedValue]))</f>
        <v>12</v>
      </c>
    </row>
    <row r="759" spans="1:16" x14ac:dyDescent="0.35">
      <c r="A759" t="s">
        <v>68</v>
      </c>
      <c r="B759" t="s">
        <v>70</v>
      </c>
      <c r="C759">
        <v>31</v>
      </c>
      <c r="D759" t="s">
        <v>126</v>
      </c>
      <c r="E759" t="s">
        <v>122</v>
      </c>
      <c r="F759" t="s">
        <v>102</v>
      </c>
      <c r="G759">
        <v>2.5721520106052501E-2</v>
      </c>
      <c r="H759">
        <v>0</v>
      </c>
      <c r="I7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759" s="5" cm="1">
        <f t="array" ref="J759">MAX(IF((ProjectInfoTable[ProjectName]=OutputTable[[#This Row],[ProjectName]]),(ProjectInfoTable[ProjectName]=OutputTable[[#This Row],[ProjectName]])*ProjectInfoTable[NumberOfReplications]))</f>
        <v>40</v>
      </c>
      <c r="K759" s="5" cm="1">
        <f t="array" ref="K759">IFERROR(AVERAGE(IF((OutputTable[GroupByKey]=OutputTable[[#This Row],[GroupByKey]]),(OutputTable[GroupByKey]=OutputTable[[#This Row],[GroupByKey]])*OutputTable[RecordedValue])),0)</f>
        <v>2.9190391824590895E-2</v>
      </c>
      <c r="L759" s="5" cm="1">
        <f t="array" ref="L759">IFERROR(_xlfn.STDEV.S(IF((OutputTable[GroupByKey]=OutputTable[[#This Row],[GroupByKey]]),(OutputTable[GroupByKey]=OutputTable[[#This Row],[GroupByKey]])*OutputTable[RecordedValue])),0)</f>
        <v>6.7784511723503766E-3</v>
      </c>
      <c r="M759" s="5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759" s="5" cm="1">
        <f t="array" ref="O759">MIN(IF((OutputTable[GroupByKey]=OutputTable[[#This Row],[GroupByKey]]),(OutputTable[GroupByKey]=OutputTable[[#This Row],[GroupByKey]])*OutputTable[RecordedValue]))</f>
        <v>1.4048189417398899E-2</v>
      </c>
      <c r="P759" s="5" cm="1">
        <f t="array" ref="P759">MAX(IF((OutputTable[GroupByKey]=OutputTable[[#This Row],[GroupByKey]]),(OutputTable[GroupByKey]=OutputTable[[#This Row],[GroupByKey]])*OutputTable[RecordedValue]))</f>
        <v>4.5875370133509598E-2</v>
      </c>
    </row>
    <row r="760" spans="1:16" x14ac:dyDescent="0.35">
      <c r="A760" t="s">
        <v>68</v>
      </c>
      <c r="B760" t="s">
        <v>70</v>
      </c>
      <c r="C760">
        <v>31</v>
      </c>
      <c r="D760" t="s">
        <v>127</v>
      </c>
      <c r="E760" t="s">
        <v>120</v>
      </c>
      <c r="F760" t="s">
        <v>102</v>
      </c>
      <c r="G760">
        <v>40</v>
      </c>
      <c r="H760">
        <v>0</v>
      </c>
      <c r="I7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760" s="5" cm="1">
        <f t="array" ref="J760">MAX(IF((ProjectInfoTable[ProjectName]=OutputTable[[#This Row],[ProjectName]]),(ProjectInfoTable[ProjectName]=OutputTable[[#This Row],[ProjectName]])*ProjectInfoTable[NumberOfReplications]))</f>
        <v>40</v>
      </c>
      <c r="K760" s="5" cm="1">
        <f t="array" ref="K760">IFERROR(AVERAGE(IF((OutputTable[GroupByKey]=OutputTable[[#This Row],[GroupByKey]]),(OutputTable[GroupByKey]=OutputTable[[#This Row],[GroupByKey]])*OutputTable[RecordedValue])),0)</f>
        <v>40.625</v>
      </c>
      <c r="L760" s="5" cm="1">
        <f t="array" ref="L760">IFERROR(_xlfn.STDEV.S(IF((OutputTable[GroupByKey]=OutputTable[[#This Row],[GroupByKey]]),(OutputTable[GroupByKey]=OutputTable[[#This Row],[GroupByKey]])*OutputTable[RecordedValue])),0)</f>
        <v>9.0940597687129312</v>
      </c>
      <c r="M760" s="5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760" s="5" cm="1">
        <f t="array" ref="O760">MIN(IF((OutputTable[GroupByKey]=OutputTable[[#This Row],[GroupByKey]]),(OutputTable[GroupByKey]=OutputTable[[#This Row],[GroupByKey]])*OutputTable[RecordedValue]))</f>
        <v>20</v>
      </c>
      <c r="P760" s="5" cm="1">
        <f t="array" ref="P760">MAX(IF((OutputTable[GroupByKey]=OutputTable[[#This Row],[GroupByKey]]),(OutputTable[GroupByKey]=OutputTable[[#This Row],[GroupByKey]])*OutputTable[RecordedValue]))</f>
        <v>60</v>
      </c>
    </row>
    <row r="761" spans="1:16" x14ac:dyDescent="0.35">
      <c r="A761" t="s">
        <v>68</v>
      </c>
      <c r="B761" t="s">
        <v>70</v>
      </c>
      <c r="C761">
        <v>31</v>
      </c>
      <c r="D761" t="s">
        <v>128</v>
      </c>
      <c r="E761" t="s">
        <v>122</v>
      </c>
      <c r="F761" t="s">
        <v>102</v>
      </c>
      <c r="G761">
        <v>0.13388634213379</v>
      </c>
      <c r="H761">
        <v>0</v>
      </c>
      <c r="I7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761" s="5" cm="1">
        <f t="array" ref="J761">MAX(IF((ProjectInfoTable[ProjectName]=OutputTable[[#This Row],[ProjectName]]),(ProjectInfoTable[ProjectName]=OutputTable[[#This Row],[ProjectName]])*ProjectInfoTable[NumberOfReplications]))</f>
        <v>40</v>
      </c>
      <c r="K761" s="5" cm="1">
        <f t="array" ref="K761">IFERROR(AVERAGE(IF((OutputTable[GroupByKey]=OutputTable[[#This Row],[GroupByKey]]),(OutputTable[GroupByKey]=OutputTable[[#This Row],[GroupByKey]])*OutputTable[RecordedValue])),0)</f>
        <v>0.12883579602073331</v>
      </c>
      <c r="L761" s="5" cm="1">
        <f t="array" ref="L761">IFERROR(_xlfn.STDEV.S(IF((OutputTable[GroupByKey]=OutputTable[[#This Row],[GroupByKey]]),(OutputTable[GroupByKey]=OutputTable[[#This Row],[GroupByKey]])*OutputTable[RecordedValue])),0)</f>
        <v>3.923026202957465E-2</v>
      </c>
      <c r="M761" s="5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761" s="5" cm="1">
        <f t="array" ref="O761">MIN(IF((OutputTable[GroupByKey]=OutputTable[[#This Row],[GroupByKey]]),(OutputTable[GroupByKey]=OutputTable[[#This Row],[GroupByKey]])*OutputTable[RecordedValue]))</f>
        <v>5.37537032568541E-2</v>
      </c>
      <c r="P761" s="5" cm="1">
        <f t="array" ref="P761">MAX(IF((OutputTable[GroupByKey]=OutputTable[[#This Row],[GroupByKey]]),(OutputTable[GroupByKey]=OutputTable[[#This Row],[GroupByKey]])*OutputTable[RecordedValue]))</f>
        <v>0.25294900578934798</v>
      </c>
    </row>
    <row r="762" spans="1:16" x14ac:dyDescent="0.35">
      <c r="A762" t="s">
        <v>68</v>
      </c>
      <c r="B762" t="s">
        <v>70</v>
      </c>
      <c r="C762">
        <v>31</v>
      </c>
      <c r="D762" t="s">
        <v>129</v>
      </c>
      <c r="E762" t="s">
        <v>118</v>
      </c>
      <c r="F762" t="s">
        <v>130</v>
      </c>
      <c r="G762">
        <v>255</v>
      </c>
      <c r="H762">
        <v>0</v>
      </c>
      <c r="I762" s="5" t="str">
        <f>OutputTable[[#This Row],[ProjectName]]&amp;OutputTable[[#This Row],[Name]]&amp;OutputTable[[#This Row],[Type]]&amp;OutputTable[[#This Row],[Source]]</f>
        <v>Drone ProjectSystem.NumberOutNumber OutSystem</v>
      </c>
      <c r="J762" s="5" cm="1">
        <f t="array" ref="J762">MAX(IF((ProjectInfoTable[ProjectName]=OutputTable[[#This Row],[ProjectName]]),(ProjectInfoTable[ProjectName]=OutputTable[[#This Row],[ProjectName]])*ProjectInfoTable[NumberOfReplications]))</f>
        <v>40</v>
      </c>
      <c r="K762" s="5" cm="1">
        <f t="array" ref="K762">IFERROR(AVERAGE(IF((OutputTable[GroupByKey]=OutputTable[[#This Row],[GroupByKey]]),(OutputTable[GroupByKey]=OutputTable[[#This Row],[GroupByKey]])*OutputTable[RecordedValue])),0)</f>
        <v>246.15</v>
      </c>
      <c r="L762" s="5" cm="1">
        <f t="array" ref="L762">IFERROR(_xlfn.STDEV.S(IF((OutputTable[GroupByKey]=OutputTable[[#This Row],[GroupByKey]]),(OutputTable[GroupByKey]=OutputTable[[#This Row],[GroupByKey]])*OutputTable[RecordedValue])),0)</f>
        <v>35.193640159726442</v>
      </c>
      <c r="M762" s="5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762" s="5" cm="1">
        <f t="array" ref="O762">MIN(IF((OutputTable[GroupByKey]=OutputTable[[#This Row],[GroupByKey]]),(OutputTable[GroupByKey]=OutputTable[[#This Row],[GroupByKey]])*OutputTable[RecordedValue]))</f>
        <v>148</v>
      </c>
      <c r="P762" s="5" cm="1">
        <f t="array" ref="P762">MAX(IF((OutputTable[GroupByKey]=OutputTable[[#This Row],[GroupByKey]]),(OutputTable[GroupByKey]=OutputTable[[#This Row],[GroupByKey]])*OutputTable[RecordedValue]))</f>
        <v>289</v>
      </c>
    </row>
    <row r="763" spans="1:16" x14ac:dyDescent="0.35">
      <c r="A763" t="s">
        <v>68</v>
      </c>
      <c r="B763" t="s">
        <v>70</v>
      </c>
      <c r="C763">
        <v>31</v>
      </c>
      <c r="D763" t="s">
        <v>131</v>
      </c>
      <c r="E763" t="s">
        <v>120</v>
      </c>
      <c r="F763" t="s">
        <v>102</v>
      </c>
      <c r="G763">
        <v>0</v>
      </c>
      <c r="H763">
        <v>0</v>
      </c>
      <c r="I7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763" s="5" cm="1">
        <f t="array" ref="J763">MAX(IF((ProjectInfoTable[ProjectName]=OutputTable[[#This Row],[ProjectName]]),(ProjectInfoTable[ProjectName]=OutputTable[[#This Row],[ProjectName]])*ProjectInfoTable[NumberOfReplications]))</f>
        <v>40</v>
      </c>
      <c r="K763" s="5" cm="1">
        <f t="array" ref="K763">IFERROR(AVERAGE(IF((OutputTable[GroupByKey]=OutputTable[[#This Row],[GroupByKey]]),(OutputTable[GroupByKey]=OutputTable[[#This Row],[GroupByKey]])*OutputTable[RecordedValue])),0)</f>
        <v>0</v>
      </c>
      <c r="L763" s="5" cm="1">
        <f t="array" ref="L763">IFERROR(_xlfn.STDEV.S(IF((OutputTable[GroupByKey]=OutputTable[[#This Row],[GroupByKey]]),(OutputTable[GroupByKey]=OutputTable[[#This Row],[GroupByKey]])*OutputTable[RecordedValue])),0)</f>
        <v>0</v>
      </c>
      <c r="M763" s="5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3" s="5" cm="1">
        <f t="array" ref="O763">MIN(IF((OutputTable[GroupByKey]=OutputTable[[#This Row],[GroupByKey]]),(OutputTable[GroupByKey]=OutputTable[[#This Row],[GroupByKey]])*OutputTable[RecordedValue]))</f>
        <v>0</v>
      </c>
      <c r="P763" s="5" cm="1">
        <f t="array" ref="P763">MAX(IF((OutputTable[GroupByKey]=OutputTable[[#This Row],[GroupByKey]]),(OutputTable[GroupByKey]=OutputTable[[#This Row],[GroupByKey]])*OutputTable[RecordedValue]))</f>
        <v>0</v>
      </c>
    </row>
    <row r="764" spans="1:16" x14ac:dyDescent="0.35">
      <c r="A764" t="s">
        <v>68</v>
      </c>
      <c r="B764" t="s">
        <v>70</v>
      </c>
      <c r="C764">
        <v>31</v>
      </c>
      <c r="D764" t="s">
        <v>132</v>
      </c>
      <c r="E764" t="s">
        <v>122</v>
      </c>
      <c r="F764" t="s">
        <v>102</v>
      </c>
      <c r="G764">
        <v>0</v>
      </c>
      <c r="H764">
        <v>0</v>
      </c>
      <c r="I7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764" s="5" cm="1">
        <f t="array" ref="J764">MAX(IF((ProjectInfoTable[ProjectName]=OutputTable[[#This Row],[ProjectName]]),(ProjectInfoTable[ProjectName]=OutputTable[[#This Row],[ProjectName]])*ProjectInfoTable[NumberOfReplications]))</f>
        <v>40</v>
      </c>
      <c r="K764" s="5" cm="1">
        <f t="array" ref="K764">IFERROR(AVERAGE(IF((OutputTable[GroupByKey]=OutputTable[[#This Row],[GroupByKey]]),(OutputTable[GroupByKey]=OutputTable[[#This Row],[GroupByKey]])*OutputTable[RecordedValue])),0)</f>
        <v>0</v>
      </c>
      <c r="L764" s="5" cm="1">
        <f t="array" ref="L764">IFERROR(_xlfn.STDEV.S(IF((OutputTable[GroupByKey]=OutputTable[[#This Row],[GroupByKey]]),(OutputTable[GroupByKey]=OutputTable[[#This Row],[GroupByKey]])*OutputTable[RecordedValue])),0)</f>
        <v>0</v>
      </c>
      <c r="M764" s="5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4" s="5" cm="1">
        <f t="array" ref="O764">MIN(IF((OutputTable[GroupByKey]=OutputTable[[#This Row],[GroupByKey]]),(OutputTable[GroupByKey]=OutputTable[[#This Row],[GroupByKey]])*OutputTable[RecordedValue]))</f>
        <v>0</v>
      </c>
      <c r="P764" s="5" cm="1">
        <f t="array" ref="P764">MAX(IF((OutputTable[GroupByKey]=OutputTable[[#This Row],[GroupByKey]]),(OutputTable[GroupByKey]=OutputTable[[#This Row],[GroupByKey]])*OutputTable[RecordedValue]))</f>
        <v>0</v>
      </c>
    </row>
    <row r="765" spans="1:16" x14ac:dyDescent="0.35">
      <c r="A765" t="s">
        <v>68</v>
      </c>
      <c r="B765" t="s">
        <v>70</v>
      </c>
      <c r="C765">
        <v>31</v>
      </c>
      <c r="D765" t="s">
        <v>133</v>
      </c>
      <c r="E765" t="s">
        <v>120</v>
      </c>
      <c r="F765" t="s">
        <v>102</v>
      </c>
      <c r="G765">
        <v>0</v>
      </c>
      <c r="H765">
        <v>0</v>
      </c>
      <c r="I7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765" s="5" cm="1">
        <f t="array" ref="J765">MAX(IF((ProjectInfoTable[ProjectName]=OutputTable[[#This Row],[ProjectName]]),(ProjectInfoTable[ProjectName]=OutputTable[[#This Row],[ProjectName]])*ProjectInfoTable[NumberOfReplications]))</f>
        <v>40</v>
      </c>
      <c r="K765" s="5" cm="1">
        <f t="array" ref="K765">IFERROR(AVERAGE(IF((OutputTable[GroupByKey]=OutputTable[[#This Row],[GroupByKey]]),(OutputTable[GroupByKey]=OutputTable[[#This Row],[GroupByKey]])*OutputTable[RecordedValue])),0)</f>
        <v>0</v>
      </c>
      <c r="L765" s="5" cm="1">
        <f t="array" ref="L765">IFERROR(_xlfn.STDEV.S(IF((OutputTable[GroupByKey]=OutputTable[[#This Row],[GroupByKey]]),(OutputTable[GroupByKey]=OutputTable[[#This Row],[GroupByKey]])*OutputTable[RecordedValue])),0)</f>
        <v>0</v>
      </c>
      <c r="M765" s="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5" s="5" cm="1">
        <f t="array" ref="O765">MIN(IF((OutputTable[GroupByKey]=OutputTable[[#This Row],[GroupByKey]]),(OutputTable[GroupByKey]=OutputTable[[#This Row],[GroupByKey]])*OutputTable[RecordedValue]))</f>
        <v>0</v>
      </c>
      <c r="P765" s="5" cm="1">
        <f t="array" ref="P765">MAX(IF((OutputTable[GroupByKey]=OutputTable[[#This Row],[GroupByKey]]),(OutputTable[GroupByKey]=OutputTable[[#This Row],[GroupByKey]])*OutputTable[RecordedValue]))</f>
        <v>0</v>
      </c>
    </row>
    <row r="766" spans="1:16" x14ac:dyDescent="0.35">
      <c r="A766" t="s">
        <v>68</v>
      </c>
      <c r="B766" t="s">
        <v>70</v>
      </c>
      <c r="C766">
        <v>31</v>
      </c>
      <c r="D766" t="s">
        <v>134</v>
      </c>
      <c r="E766" t="s">
        <v>122</v>
      </c>
      <c r="F766" t="s">
        <v>102</v>
      </c>
      <c r="G766">
        <v>0</v>
      </c>
      <c r="H766">
        <v>0</v>
      </c>
      <c r="I7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766" s="5" cm="1">
        <f t="array" ref="J766">MAX(IF((ProjectInfoTable[ProjectName]=OutputTable[[#This Row],[ProjectName]]),(ProjectInfoTable[ProjectName]=OutputTable[[#This Row],[ProjectName]])*ProjectInfoTable[NumberOfReplications]))</f>
        <v>40</v>
      </c>
      <c r="K766" s="5" cm="1">
        <f t="array" ref="K766">IFERROR(AVERAGE(IF((OutputTable[GroupByKey]=OutputTable[[#This Row],[GroupByKey]]),(OutputTable[GroupByKey]=OutputTable[[#This Row],[GroupByKey]])*OutputTable[RecordedValue])),0)</f>
        <v>0</v>
      </c>
      <c r="L766" s="5" cm="1">
        <f t="array" ref="L766">IFERROR(_xlfn.STDEV.S(IF((OutputTable[GroupByKey]=OutputTable[[#This Row],[GroupByKey]]),(OutputTable[GroupByKey]=OutputTable[[#This Row],[GroupByKey]])*OutputTable[RecordedValue])),0)</f>
        <v>0</v>
      </c>
      <c r="M766" s="5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6" s="5" cm="1">
        <f t="array" ref="O766">MIN(IF((OutputTable[GroupByKey]=OutputTable[[#This Row],[GroupByKey]]),(OutputTable[GroupByKey]=OutputTable[[#This Row],[GroupByKey]])*OutputTable[RecordedValue]))</f>
        <v>0</v>
      </c>
      <c r="P766" s="5" cm="1">
        <f t="array" ref="P766">MAX(IF((OutputTable[GroupByKey]=OutputTable[[#This Row],[GroupByKey]]),(OutputTable[GroupByKey]=OutputTable[[#This Row],[GroupByKey]])*OutputTable[RecordedValue]))</f>
        <v>0</v>
      </c>
    </row>
    <row r="767" spans="1:16" x14ac:dyDescent="0.35">
      <c r="A767" t="s">
        <v>68</v>
      </c>
      <c r="B767" t="s">
        <v>70</v>
      </c>
      <c r="C767">
        <v>31</v>
      </c>
      <c r="D767" t="s">
        <v>135</v>
      </c>
      <c r="E767" t="s">
        <v>120</v>
      </c>
      <c r="F767" t="s">
        <v>102</v>
      </c>
      <c r="G767">
        <v>0</v>
      </c>
      <c r="H767">
        <v>0</v>
      </c>
      <c r="I7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767" s="5" cm="1">
        <f t="array" ref="J767">MAX(IF((ProjectInfoTable[ProjectName]=OutputTable[[#This Row],[ProjectName]]),(ProjectInfoTable[ProjectName]=OutputTable[[#This Row],[ProjectName]])*ProjectInfoTable[NumberOfReplications]))</f>
        <v>40</v>
      </c>
      <c r="K767" s="5" cm="1">
        <f t="array" ref="K767">IFERROR(AVERAGE(IF((OutputTable[GroupByKey]=OutputTable[[#This Row],[GroupByKey]]),(OutputTable[GroupByKey]=OutputTable[[#This Row],[GroupByKey]])*OutputTable[RecordedValue])),0)</f>
        <v>0</v>
      </c>
      <c r="L767" s="5" cm="1">
        <f t="array" ref="L767">IFERROR(_xlfn.STDEV.S(IF((OutputTable[GroupByKey]=OutputTable[[#This Row],[GroupByKey]]),(OutputTable[GroupByKey]=OutputTable[[#This Row],[GroupByKey]])*OutputTable[RecordedValue])),0)</f>
        <v>0</v>
      </c>
      <c r="M767" s="5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7" s="5" cm="1">
        <f t="array" ref="O767">MIN(IF((OutputTable[GroupByKey]=OutputTable[[#This Row],[GroupByKey]]),(OutputTable[GroupByKey]=OutputTable[[#This Row],[GroupByKey]])*OutputTable[RecordedValue]))</f>
        <v>0</v>
      </c>
      <c r="P767" s="5" cm="1">
        <f t="array" ref="P767">MAX(IF((OutputTable[GroupByKey]=OutputTable[[#This Row],[GroupByKey]]),(OutputTable[GroupByKey]=OutputTable[[#This Row],[GroupByKey]])*OutputTable[RecordedValue]))</f>
        <v>0</v>
      </c>
    </row>
    <row r="768" spans="1:16" x14ac:dyDescent="0.35">
      <c r="A768" t="s">
        <v>68</v>
      </c>
      <c r="B768" t="s">
        <v>70</v>
      </c>
      <c r="C768">
        <v>31</v>
      </c>
      <c r="D768" t="s">
        <v>136</v>
      </c>
      <c r="E768" t="s">
        <v>122</v>
      </c>
      <c r="F768" t="s">
        <v>102</v>
      </c>
      <c r="G768">
        <v>0</v>
      </c>
      <c r="H768">
        <v>0</v>
      </c>
      <c r="I7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768" s="5" cm="1">
        <f t="array" ref="J768">MAX(IF((ProjectInfoTable[ProjectName]=OutputTable[[#This Row],[ProjectName]]),(ProjectInfoTable[ProjectName]=OutputTable[[#This Row],[ProjectName]])*ProjectInfoTable[NumberOfReplications]))</f>
        <v>40</v>
      </c>
      <c r="K768" s="5" cm="1">
        <f t="array" ref="K768">IFERROR(AVERAGE(IF((OutputTable[GroupByKey]=OutputTable[[#This Row],[GroupByKey]]),(OutputTable[GroupByKey]=OutputTable[[#This Row],[GroupByKey]])*OutputTable[RecordedValue])),0)</f>
        <v>0</v>
      </c>
      <c r="L768" s="5" cm="1">
        <f t="array" ref="L768">IFERROR(_xlfn.STDEV.S(IF((OutputTable[GroupByKey]=OutputTable[[#This Row],[GroupByKey]]),(OutputTable[GroupByKey]=OutputTable[[#This Row],[GroupByKey]])*OutputTable[RecordedValue])),0)</f>
        <v>0</v>
      </c>
      <c r="M768" s="5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8" s="5" cm="1">
        <f t="array" ref="O768">MIN(IF((OutputTable[GroupByKey]=OutputTable[[#This Row],[GroupByKey]]),(OutputTable[GroupByKey]=OutputTable[[#This Row],[GroupByKey]])*OutputTable[RecordedValue]))</f>
        <v>0</v>
      </c>
      <c r="P768" s="5" cm="1">
        <f t="array" ref="P768">MAX(IF((OutputTable[GroupByKey]=OutputTable[[#This Row],[GroupByKey]]),(OutputTable[GroupByKey]=OutputTable[[#This Row],[GroupByKey]])*OutputTable[RecordedValue]))</f>
        <v>0</v>
      </c>
    </row>
    <row r="769" spans="1:16" x14ac:dyDescent="0.35">
      <c r="A769" t="s">
        <v>68</v>
      </c>
      <c r="B769" t="s">
        <v>70</v>
      </c>
      <c r="C769">
        <v>31</v>
      </c>
      <c r="D769" t="s">
        <v>137</v>
      </c>
      <c r="E769" t="s">
        <v>120</v>
      </c>
      <c r="F769" t="s">
        <v>102</v>
      </c>
      <c r="G769">
        <v>0</v>
      </c>
      <c r="H769">
        <v>0</v>
      </c>
      <c r="I7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769" s="5" cm="1">
        <f t="array" ref="J769">MAX(IF((ProjectInfoTable[ProjectName]=OutputTable[[#This Row],[ProjectName]]),(ProjectInfoTable[ProjectName]=OutputTable[[#This Row],[ProjectName]])*ProjectInfoTable[NumberOfReplications]))</f>
        <v>40</v>
      </c>
      <c r="K769" s="5" cm="1">
        <f t="array" ref="K769">IFERROR(AVERAGE(IF((OutputTable[GroupByKey]=OutputTable[[#This Row],[GroupByKey]]),(OutputTable[GroupByKey]=OutputTable[[#This Row],[GroupByKey]])*OutputTable[RecordedValue])),0)</f>
        <v>0</v>
      </c>
      <c r="L769" s="5" cm="1">
        <f t="array" ref="L769">IFERROR(_xlfn.STDEV.S(IF((OutputTable[GroupByKey]=OutputTable[[#This Row],[GroupByKey]]),(OutputTable[GroupByKey]=OutputTable[[#This Row],[GroupByKey]])*OutputTable[RecordedValue])),0)</f>
        <v>0</v>
      </c>
      <c r="M769" s="5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9" s="5" cm="1">
        <f t="array" ref="O769">MIN(IF((OutputTable[GroupByKey]=OutputTable[[#This Row],[GroupByKey]]),(OutputTable[GroupByKey]=OutputTable[[#This Row],[GroupByKey]])*OutputTable[RecordedValue]))</f>
        <v>0</v>
      </c>
      <c r="P769" s="5" cm="1">
        <f t="array" ref="P769">MAX(IF((OutputTable[GroupByKey]=OutputTable[[#This Row],[GroupByKey]]),(OutputTable[GroupByKey]=OutputTable[[#This Row],[GroupByKey]])*OutputTable[RecordedValue]))</f>
        <v>0</v>
      </c>
    </row>
    <row r="770" spans="1:16" x14ac:dyDescent="0.35">
      <c r="A770" t="s">
        <v>68</v>
      </c>
      <c r="B770" t="s">
        <v>70</v>
      </c>
      <c r="C770">
        <v>31</v>
      </c>
      <c r="D770" t="s">
        <v>138</v>
      </c>
      <c r="E770" t="s">
        <v>122</v>
      </c>
      <c r="F770" t="s">
        <v>102</v>
      </c>
      <c r="G770">
        <v>0</v>
      </c>
      <c r="H770">
        <v>0</v>
      </c>
      <c r="I7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770" s="5" cm="1">
        <f t="array" ref="J770">MAX(IF((ProjectInfoTable[ProjectName]=OutputTable[[#This Row],[ProjectName]]),(ProjectInfoTable[ProjectName]=OutputTable[[#This Row],[ProjectName]])*ProjectInfoTable[NumberOfReplications]))</f>
        <v>40</v>
      </c>
      <c r="K770" s="5" cm="1">
        <f t="array" ref="K770">IFERROR(AVERAGE(IF((OutputTable[GroupByKey]=OutputTable[[#This Row],[GroupByKey]]),(OutputTable[GroupByKey]=OutputTable[[#This Row],[GroupByKey]])*OutputTable[RecordedValue])),0)</f>
        <v>0</v>
      </c>
      <c r="L770" s="5" cm="1">
        <f t="array" ref="L770">IFERROR(_xlfn.STDEV.S(IF((OutputTable[GroupByKey]=OutputTable[[#This Row],[GroupByKey]]),(OutputTable[GroupByKey]=OutputTable[[#This Row],[GroupByKey]])*OutputTable[RecordedValue])),0)</f>
        <v>0</v>
      </c>
      <c r="M770" s="5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0" s="5" cm="1">
        <f t="array" ref="O770">MIN(IF((OutputTable[GroupByKey]=OutputTable[[#This Row],[GroupByKey]]),(OutputTable[GroupByKey]=OutputTable[[#This Row],[GroupByKey]])*OutputTable[RecordedValue]))</f>
        <v>0</v>
      </c>
      <c r="P770" s="5" cm="1">
        <f t="array" ref="P770">MAX(IF((OutputTable[GroupByKey]=OutputTable[[#This Row],[GroupByKey]]),(OutputTable[GroupByKey]=OutputTable[[#This Row],[GroupByKey]])*OutputTable[RecordedValue]))</f>
        <v>0</v>
      </c>
    </row>
    <row r="771" spans="1:16" x14ac:dyDescent="0.35">
      <c r="A771" t="s">
        <v>68</v>
      </c>
      <c r="B771" t="s">
        <v>70</v>
      </c>
      <c r="C771">
        <v>31</v>
      </c>
      <c r="D771" t="s">
        <v>139</v>
      </c>
      <c r="E771" t="s">
        <v>120</v>
      </c>
      <c r="F771" t="s">
        <v>102</v>
      </c>
      <c r="G771">
        <v>190</v>
      </c>
      <c r="H771">
        <v>0</v>
      </c>
      <c r="I7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771" s="5" cm="1">
        <f t="array" ref="J771">MAX(IF((ProjectInfoTable[ProjectName]=OutputTable[[#This Row],[ProjectName]]),(ProjectInfoTable[ProjectName]=OutputTable[[#This Row],[ProjectName]])*ProjectInfoTable[NumberOfReplications]))</f>
        <v>40</v>
      </c>
      <c r="K771" s="5" cm="1">
        <f t="array" ref="K771">IFERROR(AVERAGE(IF((OutputTable[GroupByKey]=OutputTable[[#This Row],[GroupByKey]]),(OutputTable[GroupByKey]=OutputTable[[#This Row],[GroupByKey]])*OutputTable[RecordedValue])),0)</f>
        <v>166.8</v>
      </c>
      <c r="L771" s="5" cm="1">
        <f t="array" ref="L771">IFERROR(_xlfn.STDEV.S(IF((OutputTable[GroupByKey]=OutputTable[[#This Row],[GroupByKey]]),(OutputTable[GroupByKey]=OutputTable[[#This Row],[GroupByKey]])*OutputTable[RecordedValue])),0)</f>
        <v>42.803786077449971</v>
      </c>
      <c r="M771" s="5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771" s="5" cm="1">
        <f t="array" ref="O771">MIN(IF((OutputTable[GroupByKey]=OutputTable[[#This Row],[GroupByKey]]),(OutputTable[GroupByKey]=OutputTable[[#This Row],[GroupByKey]])*OutputTable[RecordedValue]))</f>
        <v>58</v>
      </c>
      <c r="P771" s="5" cm="1">
        <f t="array" ref="P771">MAX(IF((OutputTable[GroupByKey]=OutputTable[[#This Row],[GroupByKey]]),(OutputTable[GroupByKey]=OutputTable[[#This Row],[GroupByKey]])*OutputTable[RecordedValue]))</f>
        <v>284</v>
      </c>
    </row>
    <row r="772" spans="1:16" x14ac:dyDescent="0.35">
      <c r="A772" t="s">
        <v>68</v>
      </c>
      <c r="B772" t="s">
        <v>70</v>
      </c>
      <c r="C772">
        <v>31</v>
      </c>
      <c r="D772" t="s">
        <v>140</v>
      </c>
      <c r="E772" t="s">
        <v>122</v>
      </c>
      <c r="F772" t="s">
        <v>102</v>
      </c>
      <c r="G772">
        <v>8.2905395991132294E-2</v>
      </c>
      <c r="H772">
        <v>0</v>
      </c>
      <c r="I7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772" s="5" cm="1">
        <f t="array" ref="J772">MAX(IF((ProjectInfoTable[ProjectName]=OutputTable[[#This Row],[ProjectName]]),(ProjectInfoTable[ProjectName]=OutputTable[[#This Row],[ProjectName]])*ProjectInfoTable[NumberOfReplications]))</f>
        <v>40</v>
      </c>
      <c r="K772" s="5" cm="1">
        <f t="array" ref="K772">IFERROR(AVERAGE(IF((OutputTable[GroupByKey]=OutputTable[[#This Row],[GroupByKey]]),(OutputTable[GroupByKey]=OutputTable[[#This Row],[GroupByKey]])*OutputTable[RecordedValue])),0)</f>
        <v>7.1466534765718931E-2</v>
      </c>
      <c r="L772" s="5" cm="1">
        <f t="array" ref="L772">IFERROR(_xlfn.STDEV.S(IF((OutputTable[GroupByKey]=OutputTable[[#This Row],[GroupByKey]]),(OutputTable[GroupByKey]=OutputTable[[#This Row],[GroupByKey]])*OutputTable[RecordedValue])),0)</f>
        <v>1.877615258182818E-2</v>
      </c>
      <c r="M772" s="5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772" s="5" cm="1">
        <f t="array" ref="O772">MIN(IF((OutputTable[GroupByKey]=OutputTable[[#This Row],[GroupByKey]]),(OutputTable[GroupByKey]=OutputTable[[#This Row],[GroupByKey]])*OutputTable[RecordedValue]))</f>
        <v>2.8772178353729399E-2</v>
      </c>
      <c r="P772" s="5" cm="1">
        <f t="array" ref="P772">MAX(IF((OutputTable[GroupByKey]=OutputTable[[#This Row],[GroupByKey]]),(OutputTable[GroupByKey]=OutputTable[[#This Row],[GroupByKey]])*OutputTable[RecordedValue]))</f>
        <v>0.12414195729513899</v>
      </c>
    </row>
    <row r="773" spans="1:16" x14ac:dyDescent="0.35">
      <c r="A773" t="s">
        <v>68</v>
      </c>
      <c r="B773" t="s">
        <v>70</v>
      </c>
      <c r="C773">
        <v>31</v>
      </c>
      <c r="D773" t="s">
        <v>141</v>
      </c>
      <c r="E773" t="s">
        <v>120</v>
      </c>
      <c r="F773" t="s">
        <v>102</v>
      </c>
      <c r="G773">
        <v>325</v>
      </c>
      <c r="H773">
        <v>0</v>
      </c>
      <c r="I7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773" s="5" cm="1">
        <f t="array" ref="J773">MAX(IF((ProjectInfoTable[ProjectName]=OutputTable[[#This Row],[ProjectName]]),(ProjectInfoTable[ProjectName]=OutputTable[[#This Row],[ProjectName]])*ProjectInfoTable[NumberOfReplications]))</f>
        <v>40</v>
      </c>
      <c r="K773" s="5" cm="1">
        <f t="array" ref="K773">IFERROR(AVERAGE(IF((OutputTable[GroupByKey]=OutputTable[[#This Row],[GroupByKey]]),(OutputTable[GroupByKey]=OutputTable[[#This Row],[GroupByKey]])*OutputTable[RecordedValue])),0)</f>
        <v>287.89999999999998</v>
      </c>
      <c r="L773" s="5" cm="1">
        <f t="array" ref="L773">IFERROR(_xlfn.STDEV.S(IF((OutputTable[GroupByKey]=OutputTable[[#This Row],[GroupByKey]]),(OutputTable[GroupByKey]=OutputTable[[#This Row],[GroupByKey]])*OutputTable[RecordedValue])),0)</f>
        <v>61.633241114324115</v>
      </c>
      <c r="M773" s="5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773" s="5" cm="1">
        <f t="array" ref="O773">MIN(IF((OutputTable[GroupByKey]=OutputTable[[#This Row],[GroupByKey]]),(OutputTable[GroupByKey]=OutputTable[[#This Row],[GroupByKey]])*OutputTable[RecordedValue]))</f>
        <v>136</v>
      </c>
      <c r="P773" s="5" cm="1">
        <f t="array" ref="P773">MAX(IF((OutputTable[GroupByKey]=OutputTable[[#This Row],[GroupByKey]]),(OutputTable[GroupByKey]=OutputTable[[#This Row],[GroupByKey]])*OutputTable[RecordedValue]))</f>
        <v>432</v>
      </c>
    </row>
    <row r="774" spans="1:16" x14ac:dyDescent="0.35">
      <c r="A774" t="s">
        <v>68</v>
      </c>
      <c r="B774" t="s">
        <v>70</v>
      </c>
      <c r="C774">
        <v>31</v>
      </c>
      <c r="D774" t="s">
        <v>142</v>
      </c>
      <c r="E774" t="s">
        <v>122</v>
      </c>
      <c r="F774" t="s">
        <v>102</v>
      </c>
      <c r="G774">
        <v>3.2974797237552797E-2</v>
      </c>
      <c r="H774">
        <v>0</v>
      </c>
      <c r="I7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774" s="5" cm="1">
        <f t="array" ref="J774">MAX(IF((ProjectInfoTable[ProjectName]=OutputTable[[#This Row],[ProjectName]]),(ProjectInfoTable[ProjectName]=OutputTable[[#This Row],[ProjectName]])*ProjectInfoTable[NumberOfReplications]))</f>
        <v>40</v>
      </c>
      <c r="K774" s="5" cm="1">
        <f t="array" ref="K774">IFERROR(AVERAGE(IF((OutputTable[GroupByKey]=OutputTable[[#This Row],[GroupByKey]]),(OutputTable[GroupByKey]=OutputTable[[#This Row],[GroupByKey]])*OutputTable[RecordedValue])),0)</f>
        <v>2.7893041556859417E-2</v>
      </c>
      <c r="L774" s="5" cm="1">
        <f t="array" ref="L774">IFERROR(_xlfn.STDEV.S(IF((OutputTable[GroupByKey]=OutputTable[[#This Row],[GroupByKey]]),(OutputTable[GroupByKey]=OutputTable[[#This Row],[GroupByKey]])*OutputTable[RecordedValue])),0)</f>
        <v>5.8163740550683058E-3</v>
      </c>
      <c r="M774" s="5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774" s="5" cm="1">
        <f t="array" ref="O774">MIN(IF((OutputTable[GroupByKey]=OutputTable[[#This Row],[GroupByKey]]),(OutputTable[GroupByKey]=OutputTable[[#This Row],[GroupByKey]])*OutputTable[RecordedValue]))</f>
        <v>1.44717077644446E-2</v>
      </c>
      <c r="P774" s="5" cm="1">
        <f t="array" ref="P774">MAX(IF((OutputTable[GroupByKey]=OutputTable[[#This Row],[GroupByKey]]),(OutputTable[GroupByKey]=OutputTable[[#This Row],[GroupByKey]])*OutputTable[RecordedValue]))</f>
        <v>3.8945432682821003E-2</v>
      </c>
    </row>
    <row r="775" spans="1:16" x14ac:dyDescent="0.35">
      <c r="A775" t="s">
        <v>68</v>
      </c>
      <c r="B775" t="s">
        <v>70</v>
      </c>
      <c r="C775">
        <v>31</v>
      </c>
      <c r="D775" t="s">
        <v>143</v>
      </c>
      <c r="E775" t="s">
        <v>120</v>
      </c>
      <c r="F775" t="s">
        <v>102</v>
      </c>
      <c r="G775">
        <v>205</v>
      </c>
      <c r="H775">
        <v>0</v>
      </c>
      <c r="I7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775" s="5" cm="1">
        <f t="array" ref="J775">MAX(IF((ProjectInfoTable[ProjectName]=OutputTable[[#This Row],[ProjectName]]),(ProjectInfoTable[ProjectName]=OutputTable[[#This Row],[ProjectName]])*ProjectInfoTable[NumberOfReplications]))</f>
        <v>40</v>
      </c>
      <c r="K775" s="5" cm="1">
        <f t="array" ref="K775">IFERROR(AVERAGE(IF((OutputTable[GroupByKey]=OutputTable[[#This Row],[GroupByKey]]),(OutputTable[GroupByKey]=OutputTable[[#This Row],[GroupByKey]])*OutputTable[RecordedValue])),0)</f>
        <v>179.07499999999999</v>
      </c>
      <c r="L775" s="5" cm="1">
        <f t="array" ref="L775">IFERROR(_xlfn.STDEV.S(IF((OutputTable[GroupByKey]=OutputTable[[#This Row],[GroupByKey]]),(OutputTable[GroupByKey]=OutputTable[[#This Row],[GroupByKey]])*OutputTable[RecordedValue])),0)</f>
        <v>37.677026598888226</v>
      </c>
      <c r="M775" s="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775" s="5" cm="1">
        <f t="array" ref="O775">MIN(IF((OutputTable[GroupByKey]=OutputTable[[#This Row],[GroupByKey]]),(OutputTable[GroupByKey]=OutputTable[[#This Row],[GroupByKey]])*OutputTable[RecordedValue]))</f>
        <v>96</v>
      </c>
      <c r="P775" s="5" cm="1">
        <f t="array" ref="P775">MAX(IF((OutputTable[GroupByKey]=OutputTable[[#This Row],[GroupByKey]]),(OutputTable[GroupByKey]=OutputTable[[#This Row],[GroupByKey]])*OutputTable[RecordedValue]))</f>
        <v>256</v>
      </c>
    </row>
    <row r="776" spans="1:16" x14ac:dyDescent="0.35">
      <c r="A776" t="s">
        <v>68</v>
      </c>
      <c r="B776" t="s">
        <v>70</v>
      </c>
      <c r="C776">
        <v>31</v>
      </c>
      <c r="D776" t="s">
        <v>144</v>
      </c>
      <c r="E776" t="s">
        <v>122</v>
      </c>
      <c r="F776" t="s">
        <v>102</v>
      </c>
      <c r="G776">
        <v>8.2515998893775394E-2</v>
      </c>
      <c r="H776">
        <v>0</v>
      </c>
      <c r="I7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776" s="5" cm="1">
        <f t="array" ref="J776">MAX(IF((ProjectInfoTable[ProjectName]=OutputTable[[#This Row],[ProjectName]]),(ProjectInfoTable[ProjectName]=OutputTable[[#This Row],[ProjectName]])*ProjectInfoTable[NumberOfReplications]))</f>
        <v>40</v>
      </c>
      <c r="K776" s="5" cm="1">
        <f t="array" ref="K776">IFERROR(AVERAGE(IF((OutputTable[GroupByKey]=OutputTable[[#This Row],[GroupByKey]]),(OutputTable[GroupByKey]=OutputTable[[#This Row],[GroupByKey]])*OutputTable[RecordedValue])),0)</f>
        <v>7.6842915815432761E-2</v>
      </c>
      <c r="L776" s="5" cm="1">
        <f t="array" ref="L776">IFERROR(_xlfn.STDEV.S(IF((OutputTable[GroupByKey]=OutputTable[[#This Row],[GroupByKey]]),(OutputTable[GroupByKey]=OutputTable[[#This Row],[GroupByKey]])*OutputTable[RecordedValue])),0)</f>
        <v>1.6318267374116645E-2</v>
      </c>
      <c r="M776" s="5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776" s="5" cm="1">
        <f t="array" ref="O776">MIN(IF((OutputTable[GroupByKey]=OutputTable[[#This Row],[GroupByKey]]),(OutputTable[GroupByKey]=OutputTable[[#This Row],[GroupByKey]])*OutputTable[RecordedValue]))</f>
        <v>4.1598739885881399E-2</v>
      </c>
      <c r="P776" s="5" cm="1">
        <f t="array" ref="P776">MAX(IF((OutputTable[GroupByKey]=OutputTable[[#This Row],[GroupByKey]]),(OutputTable[GroupByKey]=OutputTable[[#This Row],[GroupByKey]])*OutputTable[RecordedValue]))</f>
        <v>0.109326341521763</v>
      </c>
    </row>
    <row r="777" spans="1:16" x14ac:dyDescent="0.35">
      <c r="A777" t="s">
        <v>68</v>
      </c>
      <c r="B777" t="s">
        <v>70</v>
      </c>
      <c r="C777">
        <v>32</v>
      </c>
      <c r="D777" t="s">
        <v>115</v>
      </c>
      <c r="E777" t="s">
        <v>116</v>
      </c>
      <c r="F777" t="s">
        <v>81</v>
      </c>
      <c r="G777">
        <v>360</v>
      </c>
      <c r="H777">
        <v>0</v>
      </c>
      <c r="I777" s="5" t="str">
        <f>OutputTable[[#This Row],[ProjectName]]&amp;OutputTable[[#This Row],[Name]]&amp;OutputTable[[#This Row],[Type]]&amp;OutputTable[[#This Row],[Source]]</f>
        <v>Drone ProjectDrone.NumberInNumber InEntity</v>
      </c>
      <c r="J777" s="5" cm="1">
        <f t="array" ref="J777">MAX(IF((ProjectInfoTable[ProjectName]=OutputTable[[#This Row],[ProjectName]]),(ProjectInfoTable[ProjectName]=OutputTable[[#This Row],[ProjectName]])*ProjectInfoTable[NumberOfReplications]))</f>
        <v>40</v>
      </c>
      <c r="K777" s="5" cm="1">
        <f t="array" ref="K777">IFERROR(AVERAGE(IF((OutputTable[GroupByKey]=OutputTable[[#This Row],[GroupByKey]]),(OutputTable[GroupByKey]=OutputTable[[#This Row],[GroupByKey]])*OutputTable[RecordedValue])),0)</f>
        <v>279.7</v>
      </c>
      <c r="L777" s="5" cm="1">
        <f t="array" ref="L777">IFERROR(_xlfn.STDEV.S(IF((OutputTable[GroupByKey]=OutputTable[[#This Row],[GroupByKey]]),(OutputTable[GroupByKey]=OutputTable[[#This Row],[GroupByKey]])*OutputTable[RecordedValue])),0)</f>
        <v>60.175043809173047</v>
      </c>
      <c r="M777" s="5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777" s="5" cm="1">
        <f t="array" ref="O777">MIN(IF((OutputTable[GroupByKey]=OutputTable[[#This Row],[GroupByKey]]),(OutputTable[GroupByKey]=OutputTable[[#This Row],[GroupByKey]])*OutputTable[RecordedValue]))</f>
        <v>124</v>
      </c>
      <c r="P777" s="5" cm="1">
        <f t="array" ref="P777">MAX(IF((OutputTable[GroupByKey]=OutputTable[[#This Row],[GroupByKey]]),(OutputTable[GroupByKey]=OutputTable[[#This Row],[GroupByKey]])*OutputTable[RecordedValue]))</f>
        <v>422</v>
      </c>
    </row>
    <row r="778" spans="1:16" x14ac:dyDescent="0.35">
      <c r="A778" t="s">
        <v>68</v>
      </c>
      <c r="B778" t="s">
        <v>70</v>
      </c>
      <c r="C778">
        <v>32</v>
      </c>
      <c r="D778" t="s">
        <v>117</v>
      </c>
      <c r="E778" t="s">
        <v>118</v>
      </c>
      <c r="F778" t="s">
        <v>81</v>
      </c>
      <c r="G778">
        <v>278</v>
      </c>
      <c r="H778">
        <v>0</v>
      </c>
      <c r="I778" s="5" t="str">
        <f>OutputTable[[#This Row],[ProjectName]]&amp;OutputTable[[#This Row],[Name]]&amp;OutputTable[[#This Row],[Type]]&amp;OutputTable[[#This Row],[Source]]</f>
        <v>Drone ProjectDrone.NumberOutNumber OutEntity</v>
      </c>
      <c r="J778" s="5" cm="1">
        <f t="array" ref="J778">MAX(IF((ProjectInfoTable[ProjectName]=OutputTable[[#This Row],[ProjectName]]),(ProjectInfoTable[ProjectName]=OutputTable[[#This Row],[ProjectName]])*ProjectInfoTable[NumberOfReplications]))</f>
        <v>40</v>
      </c>
      <c r="K778" s="5" cm="1">
        <f t="array" ref="K778">IFERROR(AVERAGE(IF((OutputTable[GroupByKey]=OutputTable[[#This Row],[GroupByKey]]),(OutputTable[GroupByKey]=OutputTable[[#This Row],[GroupByKey]])*OutputTable[RecordedValue])),0)</f>
        <v>250.25</v>
      </c>
      <c r="L778" s="5" cm="1">
        <f t="array" ref="L778">IFERROR(_xlfn.STDEV.S(IF((OutputTable[GroupByKey]=OutputTable[[#This Row],[GroupByKey]]),(OutputTable[GroupByKey]=OutputTable[[#This Row],[GroupByKey]])*OutputTable[RecordedValue])),0)</f>
        <v>35.973458877202006</v>
      </c>
      <c r="M778" s="5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778" s="5" cm="1">
        <f t="array" ref="O778">MIN(IF((OutputTable[GroupByKey]=OutputTable[[#This Row],[GroupByKey]]),(OutputTable[GroupByKey]=OutputTable[[#This Row],[GroupByKey]])*OutputTable[RecordedValue]))</f>
        <v>150</v>
      </c>
      <c r="P778" s="5" cm="1">
        <f t="array" ref="P778">MAX(IF((OutputTable[GroupByKey]=OutputTable[[#This Row],[GroupByKey]]),(OutputTable[GroupByKey]=OutputTable[[#This Row],[GroupByKey]])*OutputTable[RecordedValue]))</f>
        <v>295</v>
      </c>
    </row>
    <row r="779" spans="1:16" x14ac:dyDescent="0.35">
      <c r="A779" t="s">
        <v>68</v>
      </c>
      <c r="B779" t="s">
        <v>70</v>
      </c>
      <c r="C779">
        <v>32</v>
      </c>
      <c r="D779" t="s">
        <v>119</v>
      </c>
      <c r="E779" t="s">
        <v>120</v>
      </c>
      <c r="F779" t="s">
        <v>102</v>
      </c>
      <c r="G779">
        <v>253</v>
      </c>
      <c r="H779">
        <v>0</v>
      </c>
      <c r="I7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779" s="5" cm="1">
        <f t="array" ref="J779">MAX(IF((ProjectInfoTable[ProjectName]=OutputTable[[#This Row],[ProjectName]]),(ProjectInfoTable[ProjectName]=OutputTable[[#This Row],[ProjectName]])*ProjectInfoTable[NumberOfReplications]))</f>
        <v>40</v>
      </c>
      <c r="K779" s="5" cm="1">
        <f t="array" ref="K779">IFERROR(AVERAGE(IF((OutputTable[GroupByKey]=OutputTable[[#This Row],[GroupByKey]]),(OutputTable[GroupByKey]=OutputTable[[#This Row],[GroupByKey]])*OutputTable[RecordedValue])),0)</f>
        <v>209.95</v>
      </c>
      <c r="L779" s="5" cm="1">
        <f t="array" ref="L779">IFERROR(_xlfn.STDEV.S(IF((OutputTable[GroupByKey]=OutputTable[[#This Row],[GroupByKey]]),(OutputTable[GroupByKey]=OutputTable[[#This Row],[GroupByKey]])*OutputTable[RecordedValue])),0)</f>
        <v>32.757813708707069</v>
      </c>
      <c r="M779" s="5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779" s="5" cm="1">
        <f t="array" ref="O779">MIN(IF((OutputTable[GroupByKey]=OutputTable[[#This Row],[GroupByKey]]),(OutputTable[GroupByKey]=OutputTable[[#This Row],[GroupByKey]])*OutputTable[RecordedValue]))</f>
        <v>123</v>
      </c>
      <c r="P779" s="5" cm="1">
        <f t="array" ref="P779">MAX(IF((OutputTable[GroupByKey]=OutputTable[[#This Row],[GroupByKey]]),(OutputTable[GroupByKey]=OutputTable[[#This Row],[GroupByKey]])*OutputTable[RecordedValue]))</f>
        <v>264</v>
      </c>
    </row>
    <row r="780" spans="1:16" x14ac:dyDescent="0.35">
      <c r="A780" t="s">
        <v>68</v>
      </c>
      <c r="B780" t="s">
        <v>70</v>
      </c>
      <c r="C780">
        <v>32</v>
      </c>
      <c r="D780" t="s">
        <v>121</v>
      </c>
      <c r="E780" t="s">
        <v>122</v>
      </c>
      <c r="F780" t="s">
        <v>102</v>
      </c>
      <c r="G780">
        <v>0.97005527090667598</v>
      </c>
      <c r="H780">
        <v>0</v>
      </c>
      <c r="I7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780" s="5" cm="1">
        <f t="array" ref="J780">MAX(IF((ProjectInfoTable[ProjectName]=OutputTable[[#This Row],[ProjectName]]),(ProjectInfoTable[ProjectName]=OutputTable[[#This Row],[ProjectName]])*ProjectInfoTable[NumberOfReplications]))</f>
        <v>40</v>
      </c>
      <c r="K780" s="5" cm="1">
        <f t="array" ref="K780">IFERROR(AVERAGE(IF((OutputTable[GroupByKey]=OutputTable[[#This Row],[GroupByKey]]),(OutputTable[GroupByKey]=OutputTable[[#This Row],[GroupByKey]])*OutputTable[RecordedValue])),0)</f>
        <v>0.83772529254372086</v>
      </c>
      <c r="L780" s="5" cm="1">
        <f t="array" ref="L780">IFERROR(_xlfn.STDEV.S(IF((OutputTable[GroupByKey]=OutputTable[[#This Row],[GroupByKey]]),(OutputTable[GroupByKey]=OutputTable[[#This Row],[GroupByKey]])*OutputTable[RecordedValue])),0)</f>
        <v>0.13090241215221513</v>
      </c>
      <c r="M780" s="5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780" s="5" cm="1">
        <f t="array" ref="O780">MIN(IF((OutputTable[GroupByKey]=OutputTable[[#This Row],[GroupByKey]]),(OutputTable[GroupByKey]=OutputTable[[#This Row],[GroupByKey]])*OutputTable[RecordedValue]))</f>
        <v>0.460239554527484</v>
      </c>
      <c r="P780" s="5" cm="1">
        <f t="array" ref="P780">MAX(IF((OutputTable[GroupByKey]=OutputTable[[#This Row],[GroupByKey]]),(OutputTable[GroupByKey]=OutputTable[[#This Row],[GroupByKey]])*OutputTable[RecordedValue]))</f>
        <v>1</v>
      </c>
    </row>
    <row r="781" spans="1:16" x14ac:dyDescent="0.35">
      <c r="A781" t="s">
        <v>68</v>
      </c>
      <c r="B781" t="s">
        <v>70</v>
      </c>
      <c r="C781">
        <v>32</v>
      </c>
      <c r="D781" t="s">
        <v>123</v>
      </c>
      <c r="E781" t="s">
        <v>120</v>
      </c>
      <c r="F781" t="s">
        <v>102</v>
      </c>
      <c r="G781">
        <v>157</v>
      </c>
      <c r="H781">
        <v>0</v>
      </c>
      <c r="I7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781" s="5" cm="1">
        <f t="array" ref="J781">MAX(IF((ProjectInfoTable[ProjectName]=OutputTable[[#This Row],[ProjectName]]),(ProjectInfoTable[ProjectName]=OutputTable[[#This Row],[ProjectName]])*ProjectInfoTable[NumberOfReplications]))</f>
        <v>40</v>
      </c>
      <c r="K781" s="5" cm="1">
        <f t="array" ref="K781">IFERROR(AVERAGE(IF((OutputTable[GroupByKey]=OutputTable[[#This Row],[GroupByKey]]),(OutputTable[GroupByKey]=OutputTable[[#This Row],[GroupByKey]])*OutputTable[RecordedValue])),0)</f>
        <v>138.82499999999999</v>
      </c>
      <c r="L781" s="5" cm="1">
        <f t="array" ref="L781">IFERROR(_xlfn.STDEV.S(IF((OutputTable[GroupByKey]=OutputTable[[#This Row],[GroupByKey]]),(OutputTable[GroupByKey]=OutputTable[[#This Row],[GroupByKey]])*OutputTable[RecordedValue])),0)</f>
        <v>19.237899960021505</v>
      </c>
      <c r="M781" s="5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781" s="5" cm="1">
        <f t="array" ref="O781">MIN(IF((OutputTable[GroupByKey]=OutputTable[[#This Row],[GroupByKey]]),(OutputTable[GroupByKey]=OutputTable[[#This Row],[GroupByKey]])*OutputTable[RecordedValue]))</f>
        <v>83</v>
      </c>
      <c r="P781" s="5" cm="1">
        <f t="array" ref="P781">MAX(IF((OutputTable[GroupByKey]=OutputTable[[#This Row],[GroupByKey]]),(OutputTable[GroupByKey]=OutputTable[[#This Row],[GroupByKey]])*OutputTable[RecordedValue]))</f>
        <v>161</v>
      </c>
    </row>
    <row r="782" spans="1:16" x14ac:dyDescent="0.35">
      <c r="A782" t="s">
        <v>68</v>
      </c>
      <c r="B782" t="s">
        <v>70</v>
      </c>
      <c r="C782">
        <v>32</v>
      </c>
      <c r="D782" t="s">
        <v>124</v>
      </c>
      <c r="E782" t="s">
        <v>122</v>
      </c>
      <c r="F782" t="s">
        <v>102</v>
      </c>
      <c r="G782">
        <v>0.96566135420878396</v>
      </c>
      <c r="H782">
        <v>0</v>
      </c>
      <c r="I7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782" s="5" cm="1">
        <f t="array" ref="J782">MAX(IF((ProjectInfoTable[ProjectName]=OutputTable[[#This Row],[ProjectName]]),(ProjectInfoTable[ProjectName]=OutputTable[[#This Row],[ProjectName]])*ProjectInfoTable[NumberOfReplications]))</f>
        <v>40</v>
      </c>
      <c r="K782" s="5" cm="1">
        <f t="array" ref="K782">IFERROR(AVERAGE(IF((OutputTable[GroupByKey]=OutputTable[[#This Row],[GroupByKey]]),(OutputTable[GroupByKey]=OutputTable[[#This Row],[GroupByKey]])*OutputTable[RecordedValue])),0)</f>
        <v>0.85638733125801425</v>
      </c>
      <c r="L782" s="5" cm="1">
        <f t="array" ref="L782">IFERROR(_xlfn.STDEV.S(IF((OutputTable[GroupByKey]=OutputTable[[#This Row],[GroupByKey]]),(OutputTable[GroupByKey]=OutputTable[[#This Row],[GroupByKey]])*OutputTable[RecordedValue])),0)</f>
        <v>0.11893184571914565</v>
      </c>
      <c r="M782" s="5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782" s="5" cm="1">
        <f t="array" ref="O782">MIN(IF((OutputTable[GroupByKey]=OutputTable[[#This Row],[GroupByKey]]),(OutputTable[GroupByKey]=OutputTable[[#This Row],[GroupByKey]])*OutputTable[RecordedValue]))</f>
        <v>0.51093143286290499</v>
      </c>
      <c r="P782" s="5" cm="1">
        <f t="array" ref="P782">MAX(IF((OutputTable[GroupByKey]=OutputTable[[#This Row],[GroupByKey]]),(OutputTable[GroupByKey]=OutputTable[[#This Row],[GroupByKey]])*OutputTable[RecordedValue]))</f>
        <v>0.99324124232539002</v>
      </c>
    </row>
    <row r="783" spans="1:16" x14ac:dyDescent="0.35">
      <c r="A783" t="s">
        <v>68</v>
      </c>
      <c r="B783" t="s">
        <v>70</v>
      </c>
      <c r="C783">
        <v>32</v>
      </c>
      <c r="D783" t="s">
        <v>125</v>
      </c>
      <c r="E783" t="s">
        <v>120</v>
      </c>
      <c r="F783" t="s">
        <v>102</v>
      </c>
      <c r="G783">
        <v>10</v>
      </c>
      <c r="H783">
        <v>0</v>
      </c>
      <c r="I7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783" s="5" cm="1">
        <f t="array" ref="J783">MAX(IF((ProjectInfoTable[ProjectName]=OutputTable[[#This Row],[ProjectName]]),(ProjectInfoTable[ProjectName]=OutputTable[[#This Row],[ProjectName]])*ProjectInfoTable[NumberOfReplications]))</f>
        <v>40</v>
      </c>
      <c r="K783" s="5" cm="1">
        <f t="array" ref="K783">IFERROR(AVERAGE(IF((OutputTable[GroupByKey]=OutputTable[[#This Row],[GroupByKey]]),(OutputTable[GroupByKey]=OutputTable[[#This Row],[GroupByKey]])*OutputTable[RecordedValue])),0)</f>
        <v>8.1999999999999993</v>
      </c>
      <c r="L783" s="5" cm="1">
        <f t="array" ref="L783">IFERROR(_xlfn.STDEV.S(IF((OutputTable[GroupByKey]=OutputTable[[#This Row],[GroupByKey]]),(OutputTable[GroupByKey]=OutputTable[[#This Row],[GroupByKey]])*OutputTable[RecordedValue])),0)</f>
        <v>1.8563819235690291</v>
      </c>
      <c r="M783" s="5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783" s="5" cm="1">
        <f t="array" ref="O783">MIN(IF((OutputTable[GroupByKey]=OutputTable[[#This Row],[GroupByKey]]),(OutputTable[GroupByKey]=OutputTable[[#This Row],[GroupByKey]])*OutputTable[RecordedValue]))</f>
        <v>4</v>
      </c>
      <c r="P783" s="5" cm="1">
        <f t="array" ref="P783">MAX(IF((OutputTable[GroupByKey]=OutputTable[[#This Row],[GroupByKey]]),(OutputTable[GroupByKey]=OutputTable[[#This Row],[GroupByKey]])*OutputTable[RecordedValue]))</f>
        <v>12</v>
      </c>
    </row>
    <row r="784" spans="1:16" x14ac:dyDescent="0.35">
      <c r="A784" t="s">
        <v>68</v>
      </c>
      <c r="B784" t="s">
        <v>70</v>
      </c>
      <c r="C784">
        <v>32</v>
      </c>
      <c r="D784" t="s">
        <v>126</v>
      </c>
      <c r="E784" t="s">
        <v>122</v>
      </c>
      <c r="F784" t="s">
        <v>102</v>
      </c>
      <c r="G784">
        <v>3.3577106490962801E-2</v>
      </c>
      <c r="H784">
        <v>0</v>
      </c>
      <c r="I7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784" s="5" cm="1">
        <f t="array" ref="J784">MAX(IF((ProjectInfoTable[ProjectName]=OutputTable[[#This Row],[ProjectName]]),(ProjectInfoTable[ProjectName]=OutputTable[[#This Row],[ProjectName]])*ProjectInfoTable[NumberOfReplications]))</f>
        <v>40</v>
      </c>
      <c r="K784" s="5" cm="1">
        <f t="array" ref="K784">IFERROR(AVERAGE(IF((OutputTable[GroupByKey]=OutputTable[[#This Row],[GroupByKey]]),(OutputTable[GroupByKey]=OutputTable[[#This Row],[GroupByKey]])*OutputTable[RecordedValue])),0)</f>
        <v>2.9190391824590895E-2</v>
      </c>
      <c r="L784" s="5" cm="1">
        <f t="array" ref="L784">IFERROR(_xlfn.STDEV.S(IF((OutputTable[GroupByKey]=OutputTable[[#This Row],[GroupByKey]]),(OutputTable[GroupByKey]=OutputTable[[#This Row],[GroupByKey]])*OutputTable[RecordedValue])),0)</f>
        <v>6.7784511723503766E-3</v>
      </c>
      <c r="M784" s="5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784" s="5" cm="1">
        <f t="array" ref="O784">MIN(IF((OutputTable[GroupByKey]=OutputTable[[#This Row],[GroupByKey]]),(OutputTable[GroupByKey]=OutputTable[[#This Row],[GroupByKey]])*OutputTable[RecordedValue]))</f>
        <v>1.4048189417398899E-2</v>
      </c>
      <c r="P784" s="5" cm="1">
        <f t="array" ref="P784">MAX(IF((OutputTable[GroupByKey]=OutputTable[[#This Row],[GroupByKey]]),(OutputTable[GroupByKey]=OutputTable[[#This Row],[GroupByKey]])*OutputTable[RecordedValue]))</f>
        <v>4.5875370133509598E-2</v>
      </c>
    </row>
    <row r="785" spans="1:16" x14ac:dyDescent="0.35">
      <c r="A785" t="s">
        <v>68</v>
      </c>
      <c r="B785" t="s">
        <v>70</v>
      </c>
      <c r="C785">
        <v>32</v>
      </c>
      <c r="D785" t="s">
        <v>127</v>
      </c>
      <c r="E785" t="s">
        <v>120</v>
      </c>
      <c r="F785" t="s">
        <v>102</v>
      </c>
      <c r="G785">
        <v>50</v>
      </c>
      <c r="H785">
        <v>0</v>
      </c>
      <c r="I7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785" s="5" cm="1">
        <f t="array" ref="J785">MAX(IF((ProjectInfoTable[ProjectName]=OutputTable[[#This Row],[ProjectName]]),(ProjectInfoTable[ProjectName]=OutputTable[[#This Row],[ProjectName]])*ProjectInfoTable[NumberOfReplications]))</f>
        <v>40</v>
      </c>
      <c r="K785" s="5" cm="1">
        <f t="array" ref="K785">IFERROR(AVERAGE(IF((OutputTable[GroupByKey]=OutputTable[[#This Row],[GroupByKey]]),(OutputTable[GroupByKey]=OutputTable[[#This Row],[GroupByKey]])*OutputTable[RecordedValue])),0)</f>
        <v>40.625</v>
      </c>
      <c r="L785" s="5" cm="1">
        <f t="array" ref="L785">IFERROR(_xlfn.STDEV.S(IF((OutputTable[GroupByKey]=OutputTable[[#This Row],[GroupByKey]]),(OutputTable[GroupByKey]=OutputTable[[#This Row],[GroupByKey]])*OutputTable[RecordedValue])),0)</f>
        <v>9.0940597687129312</v>
      </c>
      <c r="M785" s="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785" s="5" cm="1">
        <f t="array" ref="O785">MIN(IF((OutputTable[GroupByKey]=OutputTable[[#This Row],[GroupByKey]]),(OutputTable[GroupByKey]=OutputTable[[#This Row],[GroupByKey]])*OutputTable[RecordedValue]))</f>
        <v>20</v>
      </c>
      <c r="P785" s="5" cm="1">
        <f t="array" ref="P785">MAX(IF((OutputTable[GroupByKey]=OutputTable[[#This Row],[GroupByKey]]),(OutputTable[GroupByKey]=OutputTable[[#This Row],[GroupByKey]])*OutputTable[RecordedValue]))</f>
        <v>60</v>
      </c>
    </row>
    <row r="786" spans="1:16" x14ac:dyDescent="0.35">
      <c r="A786" t="s">
        <v>68</v>
      </c>
      <c r="B786" t="s">
        <v>70</v>
      </c>
      <c r="C786">
        <v>32</v>
      </c>
      <c r="D786" t="s">
        <v>128</v>
      </c>
      <c r="E786" t="s">
        <v>122</v>
      </c>
      <c r="F786" t="s">
        <v>102</v>
      </c>
      <c r="G786">
        <v>0.17293274039706899</v>
      </c>
      <c r="H786">
        <v>0</v>
      </c>
      <c r="I7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786" s="5" cm="1">
        <f t="array" ref="J786">MAX(IF((ProjectInfoTable[ProjectName]=OutputTable[[#This Row],[ProjectName]]),(ProjectInfoTable[ProjectName]=OutputTable[[#This Row],[ProjectName]])*ProjectInfoTable[NumberOfReplications]))</f>
        <v>40</v>
      </c>
      <c r="K786" s="5" cm="1">
        <f t="array" ref="K786">IFERROR(AVERAGE(IF((OutputTable[GroupByKey]=OutputTable[[#This Row],[GroupByKey]]),(OutputTable[GroupByKey]=OutputTable[[#This Row],[GroupByKey]])*OutputTable[RecordedValue])),0)</f>
        <v>0.12883579602073331</v>
      </c>
      <c r="L786" s="5" cm="1">
        <f t="array" ref="L786">IFERROR(_xlfn.STDEV.S(IF((OutputTable[GroupByKey]=OutputTable[[#This Row],[GroupByKey]]),(OutputTable[GroupByKey]=OutputTable[[#This Row],[GroupByKey]])*OutputTable[RecordedValue])),0)</f>
        <v>3.923026202957465E-2</v>
      </c>
      <c r="M786" s="5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786" s="5" cm="1">
        <f t="array" ref="O786">MIN(IF((OutputTable[GroupByKey]=OutputTable[[#This Row],[GroupByKey]]),(OutputTable[GroupByKey]=OutputTable[[#This Row],[GroupByKey]])*OutputTable[RecordedValue]))</f>
        <v>5.37537032568541E-2</v>
      </c>
      <c r="P786" s="5" cm="1">
        <f t="array" ref="P786">MAX(IF((OutputTable[GroupByKey]=OutputTable[[#This Row],[GroupByKey]]),(OutputTable[GroupByKey]=OutputTable[[#This Row],[GroupByKey]])*OutputTable[RecordedValue]))</f>
        <v>0.25294900578934798</v>
      </c>
    </row>
    <row r="787" spans="1:16" x14ac:dyDescent="0.35">
      <c r="A787" t="s">
        <v>68</v>
      </c>
      <c r="B787" t="s">
        <v>70</v>
      </c>
      <c r="C787">
        <v>32</v>
      </c>
      <c r="D787" t="s">
        <v>129</v>
      </c>
      <c r="E787" t="s">
        <v>118</v>
      </c>
      <c r="F787" t="s">
        <v>130</v>
      </c>
      <c r="G787">
        <v>273</v>
      </c>
      <c r="H787">
        <v>0</v>
      </c>
      <c r="I787" s="5" t="str">
        <f>OutputTable[[#This Row],[ProjectName]]&amp;OutputTable[[#This Row],[Name]]&amp;OutputTable[[#This Row],[Type]]&amp;OutputTable[[#This Row],[Source]]</f>
        <v>Drone ProjectSystem.NumberOutNumber OutSystem</v>
      </c>
      <c r="J787" s="5" cm="1">
        <f t="array" ref="J787">MAX(IF((ProjectInfoTable[ProjectName]=OutputTable[[#This Row],[ProjectName]]),(ProjectInfoTable[ProjectName]=OutputTable[[#This Row],[ProjectName]])*ProjectInfoTable[NumberOfReplications]))</f>
        <v>40</v>
      </c>
      <c r="K787" s="5" cm="1">
        <f t="array" ref="K787">IFERROR(AVERAGE(IF((OutputTable[GroupByKey]=OutputTable[[#This Row],[GroupByKey]]),(OutputTable[GroupByKey]=OutputTable[[#This Row],[GroupByKey]])*OutputTable[RecordedValue])),0)</f>
        <v>246.15</v>
      </c>
      <c r="L787" s="5" cm="1">
        <f t="array" ref="L787">IFERROR(_xlfn.STDEV.S(IF((OutputTable[GroupByKey]=OutputTable[[#This Row],[GroupByKey]]),(OutputTable[GroupByKey]=OutputTable[[#This Row],[GroupByKey]])*OutputTable[RecordedValue])),0)</f>
        <v>35.193640159726442</v>
      </c>
      <c r="M787" s="5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787" s="5" cm="1">
        <f t="array" ref="O787">MIN(IF((OutputTable[GroupByKey]=OutputTable[[#This Row],[GroupByKey]]),(OutputTable[GroupByKey]=OutputTable[[#This Row],[GroupByKey]])*OutputTable[RecordedValue]))</f>
        <v>148</v>
      </c>
      <c r="P787" s="5" cm="1">
        <f t="array" ref="P787">MAX(IF((OutputTable[GroupByKey]=OutputTable[[#This Row],[GroupByKey]]),(OutputTable[GroupByKey]=OutputTable[[#This Row],[GroupByKey]])*OutputTable[RecordedValue]))</f>
        <v>289</v>
      </c>
    </row>
    <row r="788" spans="1:16" x14ac:dyDescent="0.35">
      <c r="A788" t="s">
        <v>68</v>
      </c>
      <c r="B788" t="s">
        <v>70</v>
      </c>
      <c r="C788">
        <v>32</v>
      </c>
      <c r="D788" t="s">
        <v>131</v>
      </c>
      <c r="E788" t="s">
        <v>120</v>
      </c>
      <c r="F788" t="s">
        <v>102</v>
      </c>
      <c r="G788">
        <v>0</v>
      </c>
      <c r="H788">
        <v>0</v>
      </c>
      <c r="I7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788" s="5" cm="1">
        <f t="array" ref="J788">MAX(IF((ProjectInfoTable[ProjectName]=OutputTable[[#This Row],[ProjectName]]),(ProjectInfoTable[ProjectName]=OutputTable[[#This Row],[ProjectName]])*ProjectInfoTable[NumberOfReplications]))</f>
        <v>40</v>
      </c>
      <c r="K788" s="5" cm="1">
        <f t="array" ref="K788">IFERROR(AVERAGE(IF((OutputTable[GroupByKey]=OutputTable[[#This Row],[GroupByKey]]),(OutputTable[GroupByKey]=OutputTable[[#This Row],[GroupByKey]])*OutputTable[RecordedValue])),0)</f>
        <v>0</v>
      </c>
      <c r="L788" s="5" cm="1">
        <f t="array" ref="L788">IFERROR(_xlfn.STDEV.S(IF((OutputTable[GroupByKey]=OutputTable[[#This Row],[GroupByKey]]),(OutputTable[GroupByKey]=OutputTable[[#This Row],[GroupByKey]])*OutputTable[RecordedValue])),0)</f>
        <v>0</v>
      </c>
      <c r="M788" s="5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8" s="5" cm="1">
        <f t="array" ref="O788">MIN(IF((OutputTable[GroupByKey]=OutputTable[[#This Row],[GroupByKey]]),(OutputTable[GroupByKey]=OutputTable[[#This Row],[GroupByKey]])*OutputTable[RecordedValue]))</f>
        <v>0</v>
      </c>
      <c r="P788" s="5" cm="1">
        <f t="array" ref="P788">MAX(IF((OutputTable[GroupByKey]=OutputTable[[#This Row],[GroupByKey]]),(OutputTable[GroupByKey]=OutputTable[[#This Row],[GroupByKey]])*OutputTable[RecordedValue]))</f>
        <v>0</v>
      </c>
    </row>
    <row r="789" spans="1:16" x14ac:dyDescent="0.35">
      <c r="A789" t="s">
        <v>68</v>
      </c>
      <c r="B789" t="s">
        <v>70</v>
      </c>
      <c r="C789">
        <v>32</v>
      </c>
      <c r="D789" t="s">
        <v>132</v>
      </c>
      <c r="E789" t="s">
        <v>122</v>
      </c>
      <c r="F789" t="s">
        <v>102</v>
      </c>
      <c r="G789">
        <v>0</v>
      </c>
      <c r="H789">
        <v>0</v>
      </c>
      <c r="I7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789" s="5" cm="1">
        <f t="array" ref="J789">MAX(IF((ProjectInfoTable[ProjectName]=OutputTable[[#This Row],[ProjectName]]),(ProjectInfoTable[ProjectName]=OutputTable[[#This Row],[ProjectName]])*ProjectInfoTable[NumberOfReplications]))</f>
        <v>40</v>
      </c>
      <c r="K789" s="5" cm="1">
        <f t="array" ref="K789">IFERROR(AVERAGE(IF((OutputTable[GroupByKey]=OutputTable[[#This Row],[GroupByKey]]),(OutputTable[GroupByKey]=OutputTable[[#This Row],[GroupByKey]])*OutputTable[RecordedValue])),0)</f>
        <v>0</v>
      </c>
      <c r="L789" s="5" cm="1">
        <f t="array" ref="L789">IFERROR(_xlfn.STDEV.S(IF((OutputTable[GroupByKey]=OutputTable[[#This Row],[GroupByKey]]),(OutputTable[GroupByKey]=OutputTable[[#This Row],[GroupByKey]])*OutputTable[RecordedValue])),0)</f>
        <v>0</v>
      </c>
      <c r="M789" s="5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9" s="5" cm="1">
        <f t="array" ref="O789">MIN(IF((OutputTable[GroupByKey]=OutputTable[[#This Row],[GroupByKey]]),(OutputTable[GroupByKey]=OutputTable[[#This Row],[GroupByKey]])*OutputTable[RecordedValue]))</f>
        <v>0</v>
      </c>
      <c r="P789" s="5" cm="1">
        <f t="array" ref="P789">MAX(IF((OutputTable[GroupByKey]=OutputTable[[#This Row],[GroupByKey]]),(OutputTable[GroupByKey]=OutputTable[[#This Row],[GroupByKey]])*OutputTable[RecordedValue]))</f>
        <v>0</v>
      </c>
    </row>
    <row r="790" spans="1:16" x14ac:dyDescent="0.35">
      <c r="A790" t="s">
        <v>68</v>
      </c>
      <c r="B790" t="s">
        <v>70</v>
      </c>
      <c r="C790">
        <v>32</v>
      </c>
      <c r="D790" t="s">
        <v>133</v>
      </c>
      <c r="E790" t="s">
        <v>120</v>
      </c>
      <c r="F790" t="s">
        <v>102</v>
      </c>
      <c r="G790">
        <v>0</v>
      </c>
      <c r="H790">
        <v>0</v>
      </c>
      <c r="I7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790" s="5" cm="1">
        <f t="array" ref="J790">MAX(IF((ProjectInfoTable[ProjectName]=OutputTable[[#This Row],[ProjectName]]),(ProjectInfoTable[ProjectName]=OutputTable[[#This Row],[ProjectName]])*ProjectInfoTable[NumberOfReplications]))</f>
        <v>40</v>
      </c>
      <c r="K790" s="5" cm="1">
        <f t="array" ref="K790">IFERROR(AVERAGE(IF((OutputTable[GroupByKey]=OutputTable[[#This Row],[GroupByKey]]),(OutputTable[GroupByKey]=OutputTable[[#This Row],[GroupByKey]])*OutputTable[RecordedValue])),0)</f>
        <v>0</v>
      </c>
      <c r="L790" s="5" cm="1">
        <f t="array" ref="L790">IFERROR(_xlfn.STDEV.S(IF((OutputTable[GroupByKey]=OutputTable[[#This Row],[GroupByKey]]),(OutputTable[GroupByKey]=OutputTable[[#This Row],[GroupByKey]])*OutputTable[RecordedValue])),0)</f>
        <v>0</v>
      </c>
      <c r="M790" s="5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0" s="5" cm="1">
        <f t="array" ref="O790">MIN(IF((OutputTable[GroupByKey]=OutputTable[[#This Row],[GroupByKey]]),(OutputTable[GroupByKey]=OutputTable[[#This Row],[GroupByKey]])*OutputTable[RecordedValue]))</f>
        <v>0</v>
      </c>
      <c r="P790" s="5" cm="1">
        <f t="array" ref="P790">MAX(IF((OutputTable[GroupByKey]=OutputTable[[#This Row],[GroupByKey]]),(OutputTable[GroupByKey]=OutputTable[[#This Row],[GroupByKey]])*OutputTable[RecordedValue]))</f>
        <v>0</v>
      </c>
    </row>
    <row r="791" spans="1:16" x14ac:dyDescent="0.35">
      <c r="A791" t="s">
        <v>68</v>
      </c>
      <c r="B791" t="s">
        <v>70</v>
      </c>
      <c r="C791">
        <v>32</v>
      </c>
      <c r="D791" t="s">
        <v>134</v>
      </c>
      <c r="E791" t="s">
        <v>122</v>
      </c>
      <c r="F791" t="s">
        <v>102</v>
      </c>
      <c r="G791">
        <v>0</v>
      </c>
      <c r="H791">
        <v>0</v>
      </c>
      <c r="I7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791" s="5" cm="1">
        <f t="array" ref="J791">MAX(IF((ProjectInfoTable[ProjectName]=OutputTable[[#This Row],[ProjectName]]),(ProjectInfoTable[ProjectName]=OutputTable[[#This Row],[ProjectName]])*ProjectInfoTable[NumberOfReplications]))</f>
        <v>40</v>
      </c>
      <c r="K791" s="5" cm="1">
        <f t="array" ref="K791">IFERROR(AVERAGE(IF((OutputTable[GroupByKey]=OutputTable[[#This Row],[GroupByKey]]),(OutputTable[GroupByKey]=OutputTable[[#This Row],[GroupByKey]])*OutputTable[RecordedValue])),0)</f>
        <v>0</v>
      </c>
      <c r="L791" s="5" cm="1">
        <f t="array" ref="L791">IFERROR(_xlfn.STDEV.S(IF((OutputTable[GroupByKey]=OutputTable[[#This Row],[GroupByKey]]),(OutputTable[GroupByKey]=OutputTable[[#This Row],[GroupByKey]])*OutputTable[RecordedValue])),0)</f>
        <v>0</v>
      </c>
      <c r="M791" s="5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1" s="5" cm="1">
        <f t="array" ref="O791">MIN(IF((OutputTable[GroupByKey]=OutputTable[[#This Row],[GroupByKey]]),(OutputTable[GroupByKey]=OutputTable[[#This Row],[GroupByKey]])*OutputTable[RecordedValue]))</f>
        <v>0</v>
      </c>
      <c r="P791" s="5" cm="1">
        <f t="array" ref="P791">MAX(IF((OutputTable[GroupByKey]=OutputTable[[#This Row],[GroupByKey]]),(OutputTable[GroupByKey]=OutputTable[[#This Row],[GroupByKey]])*OutputTable[RecordedValue]))</f>
        <v>0</v>
      </c>
    </row>
    <row r="792" spans="1:16" x14ac:dyDescent="0.35">
      <c r="A792" t="s">
        <v>68</v>
      </c>
      <c r="B792" t="s">
        <v>70</v>
      </c>
      <c r="C792">
        <v>32</v>
      </c>
      <c r="D792" t="s">
        <v>135</v>
      </c>
      <c r="E792" t="s">
        <v>120</v>
      </c>
      <c r="F792" t="s">
        <v>102</v>
      </c>
      <c r="G792">
        <v>0</v>
      </c>
      <c r="H792">
        <v>0</v>
      </c>
      <c r="I7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792" s="5" cm="1">
        <f t="array" ref="J792">MAX(IF((ProjectInfoTable[ProjectName]=OutputTable[[#This Row],[ProjectName]]),(ProjectInfoTable[ProjectName]=OutputTable[[#This Row],[ProjectName]])*ProjectInfoTable[NumberOfReplications]))</f>
        <v>40</v>
      </c>
      <c r="K792" s="5" cm="1">
        <f t="array" ref="K792">IFERROR(AVERAGE(IF((OutputTable[GroupByKey]=OutputTable[[#This Row],[GroupByKey]]),(OutputTable[GroupByKey]=OutputTable[[#This Row],[GroupByKey]])*OutputTable[RecordedValue])),0)</f>
        <v>0</v>
      </c>
      <c r="L792" s="5" cm="1">
        <f t="array" ref="L792">IFERROR(_xlfn.STDEV.S(IF((OutputTable[GroupByKey]=OutputTable[[#This Row],[GroupByKey]]),(OutputTable[GroupByKey]=OutputTable[[#This Row],[GroupByKey]])*OutputTable[RecordedValue])),0)</f>
        <v>0</v>
      </c>
      <c r="M792" s="5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2" s="5" cm="1">
        <f t="array" ref="O792">MIN(IF((OutputTable[GroupByKey]=OutputTable[[#This Row],[GroupByKey]]),(OutputTable[GroupByKey]=OutputTable[[#This Row],[GroupByKey]])*OutputTable[RecordedValue]))</f>
        <v>0</v>
      </c>
      <c r="P792" s="5" cm="1">
        <f t="array" ref="P792">MAX(IF((OutputTable[GroupByKey]=OutputTable[[#This Row],[GroupByKey]]),(OutputTable[GroupByKey]=OutputTable[[#This Row],[GroupByKey]])*OutputTable[RecordedValue]))</f>
        <v>0</v>
      </c>
    </row>
    <row r="793" spans="1:16" x14ac:dyDescent="0.35">
      <c r="A793" t="s">
        <v>68</v>
      </c>
      <c r="B793" t="s">
        <v>70</v>
      </c>
      <c r="C793">
        <v>32</v>
      </c>
      <c r="D793" t="s">
        <v>136</v>
      </c>
      <c r="E793" t="s">
        <v>122</v>
      </c>
      <c r="F793" t="s">
        <v>102</v>
      </c>
      <c r="G793">
        <v>0</v>
      </c>
      <c r="H793">
        <v>0</v>
      </c>
      <c r="I7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793" s="5" cm="1">
        <f t="array" ref="J793">MAX(IF((ProjectInfoTable[ProjectName]=OutputTable[[#This Row],[ProjectName]]),(ProjectInfoTable[ProjectName]=OutputTable[[#This Row],[ProjectName]])*ProjectInfoTable[NumberOfReplications]))</f>
        <v>40</v>
      </c>
      <c r="K793" s="5" cm="1">
        <f t="array" ref="K793">IFERROR(AVERAGE(IF((OutputTable[GroupByKey]=OutputTable[[#This Row],[GroupByKey]]),(OutputTable[GroupByKey]=OutputTable[[#This Row],[GroupByKey]])*OutputTable[RecordedValue])),0)</f>
        <v>0</v>
      </c>
      <c r="L793" s="5" cm="1">
        <f t="array" ref="L793">IFERROR(_xlfn.STDEV.S(IF((OutputTable[GroupByKey]=OutputTable[[#This Row],[GroupByKey]]),(OutputTable[GroupByKey]=OutputTable[[#This Row],[GroupByKey]])*OutputTable[RecordedValue])),0)</f>
        <v>0</v>
      </c>
      <c r="M793" s="5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3" s="5" cm="1">
        <f t="array" ref="O793">MIN(IF((OutputTable[GroupByKey]=OutputTable[[#This Row],[GroupByKey]]),(OutputTable[GroupByKey]=OutputTable[[#This Row],[GroupByKey]])*OutputTable[RecordedValue]))</f>
        <v>0</v>
      </c>
      <c r="P793" s="5" cm="1">
        <f t="array" ref="P793">MAX(IF((OutputTable[GroupByKey]=OutputTable[[#This Row],[GroupByKey]]),(OutputTable[GroupByKey]=OutputTable[[#This Row],[GroupByKey]])*OutputTable[RecordedValue]))</f>
        <v>0</v>
      </c>
    </row>
    <row r="794" spans="1:16" x14ac:dyDescent="0.35">
      <c r="A794" t="s">
        <v>68</v>
      </c>
      <c r="B794" t="s">
        <v>70</v>
      </c>
      <c r="C794">
        <v>32</v>
      </c>
      <c r="D794" t="s">
        <v>137</v>
      </c>
      <c r="E794" t="s">
        <v>120</v>
      </c>
      <c r="F794" t="s">
        <v>102</v>
      </c>
      <c r="G794">
        <v>0</v>
      </c>
      <c r="H794">
        <v>0</v>
      </c>
      <c r="I7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794" s="5" cm="1">
        <f t="array" ref="J794">MAX(IF((ProjectInfoTable[ProjectName]=OutputTable[[#This Row],[ProjectName]]),(ProjectInfoTable[ProjectName]=OutputTable[[#This Row],[ProjectName]])*ProjectInfoTable[NumberOfReplications]))</f>
        <v>40</v>
      </c>
      <c r="K794" s="5" cm="1">
        <f t="array" ref="K794">IFERROR(AVERAGE(IF((OutputTable[GroupByKey]=OutputTable[[#This Row],[GroupByKey]]),(OutputTable[GroupByKey]=OutputTable[[#This Row],[GroupByKey]])*OutputTable[RecordedValue])),0)</f>
        <v>0</v>
      </c>
      <c r="L794" s="5" cm="1">
        <f t="array" ref="L794">IFERROR(_xlfn.STDEV.S(IF((OutputTable[GroupByKey]=OutputTable[[#This Row],[GroupByKey]]),(OutputTable[GroupByKey]=OutputTable[[#This Row],[GroupByKey]])*OutputTable[RecordedValue])),0)</f>
        <v>0</v>
      </c>
      <c r="M794" s="5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4" s="5" cm="1">
        <f t="array" ref="O794">MIN(IF((OutputTable[GroupByKey]=OutputTable[[#This Row],[GroupByKey]]),(OutputTable[GroupByKey]=OutputTable[[#This Row],[GroupByKey]])*OutputTable[RecordedValue]))</f>
        <v>0</v>
      </c>
      <c r="P794" s="5" cm="1">
        <f t="array" ref="P794">MAX(IF((OutputTable[GroupByKey]=OutputTable[[#This Row],[GroupByKey]]),(OutputTable[GroupByKey]=OutputTable[[#This Row],[GroupByKey]])*OutputTable[RecordedValue]))</f>
        <v>0</v>
      </c>
    </row>
    <row r="795" spans="1:16" x14ac:dyDescent="0.35">
      <c r="A795" t="s">
        <v>68</v>
      </c>
      <c r="B795" t="s">
        <v>70</v>
      </c>
      <c r="C795">
        <v>32</v>
      </c>
      <c r="D795" t="s">
        <v>138</v>
      </c>
      <c r="E795" t="s">
        <v>122</v>
      </c>
      <c r="F795" t="s">
        <v>102</v>
      </c>
      <c r="G795">
        <v>0</v>
      </c>
      <c r="H795">
        <v>0</v>
      </c>
      <c r="I7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795" s="5" cm="1">
        <f t="array" ref="J795">MAX(IF((ProjectInfoTable[ProjectName]=OutputTable[[#This Row],[ProjectName]]),(ProjectInfoTable[ProjectName]=OutputTable[[#This Row],[ProjectName]])*ProjectInfoTable[NumberOfReplications]))</f>
        <v>40</v>
      </c>
      <c r="K795" s="5" cm="1">
        <f t="array" ref="K795">IFERROR(AVERAGE(IF((OutputTable[GroupByKey]=OutputTable[[#This Row],[GroupByKey]]),(OutputTable[GroupByKey]=OutputTable[[#This Row],[GroupByKey]])*OutputTable[RecordedValue])),0)</f>
        <v>0</v>
      </c>
      <c r="L795" s="5" cm="1">
        <f t="array" ref="L795">IFERROR(_xlfn.STDEV.S(IF((OutputTable[GroupByKey]=OutputTable[[#This Row],[GroupByKey]]),(OutputTable[GroupByKey]=OutputTable[[#This Row],[GroupByKey]])*OutputTable[RecordedValue])),0)</f>
        <v>0</v>
      </c>
      <c r="M795" s="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5" s="5" cm="1">
        <f t="array" ref="O795">MIN(IF((OutputTable[GroupByKey]=OutputTable[[#This Row],[GroupByKey]]),(OutputTable[GroupByKey]=OutputTable[[#This Row],[GroupByKey]])*OutputTable[RecordedValue]))</f>
        <v>0</v>
      </c>
      <c r="P795" s="5" cm="1">
        <f t="array" ref="P795">MAX(IF((OutputTable[GroupByKey]=OutputTable[[#This Row],[GroupByKey]]),(OutputTable[GroupByKey]=OutputTable[[#This Row],[GroupByKey]])*OutputTable[RecordedValue]))</f>
        <v>0</v>
      </c>
    </row>
    <row r="796" spans="1:16" x14ac:dyDescent="0.35">
      <c r="A796" t="s">
        <v>68</v>
      </c>
      <c r="B796" t="s">
        <v>70</v>
      </c>
      <c r="C796">
        <v>32</v>
      </c>
      <c r="D796" t="s">
        <v>139</v>
      </c>
      <c r="E796" t="s">
        <v>120</v>
      </c>
      <c r="F796" t="s">
        <v>102</v>
      </c>
      <c r="G796">
        <v>176</v>
      </c>
      <c r="H796">
        <v>0</v>
      </c>
      <c r="I7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796" s="5" cm="1">
        <f t="array" ref="J796">MAX(IF((ProjectInfoTable[ProjectName]=OutputTable[[#This Row],[ProjectName]]),(ProjectInfoTable[ProjectName]=OutputTable[[#This Row],[ProjectName]])*ProjectInfoTable[NumberOfReplications]))</f>
        <v>40</v>
      </c>
      <c r="K796" s="5" cm="1">
        <f t="array" ref="K796">IFERROR(AVERAGE(IF((OutputTable[GroupByKey]=OutputTable[[#This Row],[GroupByKey]]),(OutputTable[GroupByKey]=OutputTable[[#This Row],[GroupByKey]])*OutputTable[RecordedValue])),0)</f>
        <v>166.8</v>
      </c>
      <c r="L796" s="5" cm="1">
        <f t="array" ref="L796">IFERROR(_xlfn.STDEV.S(IF((OutputTable[GroupByKey]=OutputTable[[#This Row],[GroupByKey]]),(OutputTable[GroupByKey]=OutputTable[[#This Row],[GroupByKey]])*OutputTable[RecordedValue])),0)</f>
        <v>42.803786077449971</v>
      </c>
      <c r="M796" s="5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796" s="5" cm="1">
        <f t="array" ref="O796">MIN(IF((OutputTable[GroupByKey]=OutputTable[[#This Row],[GroupByKey]]),(OutputTable[GroupByKey]=OutputTable[[#This Row],[GroupByKey]])*OutputTable[RecordedValue]))</f>
        <v>58</v>
      </c>
      <c r="P796" s="5" cm="1">
        <f t="array" ref="P796">MAX(IF((OutputTable[GroupByKey]=OutputTable[[#This Row],[GroupByKey]]),(OutputTable[GroupByKey]=OutputTable[[#This Row],[GroupByKey]])*OutputTable[RecordedValue]))</f>
        <v>284</v>
      </c>
    </row>
    <row r="797" spans="1:16" x14ac:dyDescent="0.35">
      <c r="A797" t="s">
        <v>68</v>
      </c>
      <c r="B797" t="s">
        <v>70</v>
      </c>
      <c r="C797">
        <v>32</v>
      </c>
      <c r="D797" t="s">
        <v>140</v>
      </c>
      <c r="E797" t="s">
        <v>122</v>
      </c>
      <c r="F797" t="s">
        <v>102</v>
      </c>
      <c r="G797">
        <v>7.7348038009275796E-2</v>
      </c>
      <c r="H797">
        <v>0</v>
      </c>
      <c r="I7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797" s="5" cm="1">
        <f t="array" ref="J797">MAX(IF((ProjectInfoTable[ProjectName]=OutputTable[[#This Row],[ProjectName]]),(ProjectInfoTable[ProjectName]=OutputTable[[#This Row],[ProjectName]])*ProjectInfoTable[NumberOfReplications]))</f>
        <v>40</v>
      </c>
      <c r="K797" s="5" cm="1">
        <f t="array" ref="K797">IFERROR(AVERAGE(IF((OutputTable[GroupByKey]=OutputTable[[#This Row],[GroupByKey]]),(OutputTable[GroupByKey]=OutputTable[[#This Row],[GroupByKey]])*OutputTable[RecordedValue])),0)</f>
        <v>7.1466534765718931E-2</v>
      </c>
      <c r="L797" s="5" cm="1">
        <f t="array" ref="L797">IFERROR(_xlfn.STDEV.S(IF((OutputTable[GroupByKey]=OutputTable[[#This Row],[GroupByKey]]),(OutputTable[GroupByKey]=OutputTable[[#This Row],[GroupByKey]])*OutputTable[RecordedValue])),0)</f>
        <v>1.877615258182818E-2</v>
      </c>
      <c r="M797" s="5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797" s="5" cm="1">
        <f t="array" ref="O797">MIN(IF((OutputTable[GroupByKey]=OutputTable[[#This Row],[GroupByKey]]),(OutputTable[GroupByKey]=OutputTable[[#This Row],[GroupByKey]])*OutputTable[RecordedValue]))</f>
        <v>2.8772178353729399E-2</v>
      </c>
      <c r="P797" s="5" cm="1">
        <f t="array" ref="P797">MAX(IF((OutputTable[GroupByKey]=OutputTable[[#This Row],[GroupByKey]]),(OutputTable[GroupByKey]=OutputTable[[#This Row],[GroupByKey]])*OutputTable[RecordedValue]))</f>
        <v>0.12414195729513899</v>
      </c>
    </row>
    <row r="798" spans="1:16" x14ac:dyDescent="0.35">
      <c r="A798" t="s">
        <v>68</v>
      </c>
      <c r="B798" t="s">
        <v>70</v>
      </c>
      <c r="C798">
        <v>32</v>
      </c>
      <c r="D798" t="s">
        <v>141</v>
      </c>
      <c r="E798" t="s">
        <v>120</v>
      </c>
      <c r="F798" t="s">
        <v>102</v>
      </c>
      <c r="G798">
        <v>372</v>
      </c>
      <c r="H798">
        <v>0</v>
      </c>
      <c r="I7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798" s="5" cm="1">
        <f t="array" ref="J798">MAX(IF((ProjectInfoTable[ProjectName]=OutputTable[[#This Row],[ProjectName]]),(ProjectInfoTable[ProjectName]=OutputTable[[#This Row],[ProjectName]])*ProjectInfoTable[NumberOfReplications]))</f>
        <v>40</v>
      </c>
      <c r="K798" s="5" cm="1">
        <f t="array" ref="K798">IFERROR(AVERAGE(IF((OutputTable[GroupByKey]=OutputTable[[#This Row],[GroupByKey]]),(OutputTable[GroupByKey]=OutputTable[[#This Row],[GroupByKey]])*OutputTable[RecordedValue])),0)</f>
        <v>287.89999999999998</v>
      </c>
      <c r="L798" s="5" cm="1">
        <f t="array" ref="L798">IFERROR(_xlfn.STDEV.S(IF((OutputTable[GroupByKey]=OutputTable[[#This Row],[GroupByKey]]),(OutputTable[GroupByKey]=OutputTable[[#This Row],[GroupByKey]])*OutputTable[RecordedValue])),0)</f>
        <v>61.633241114324115</v>
      </c>
      <c r="M798" s="5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798" s="5" cm="1">
        <f t="array" ref="O798">MIN(IF((OutputTable[GroupByKey]=OutputTable[[#This Row],[GroupByKey]]),(OutputTable[GroupByKey]=OutputTable[[#This Row],[GroupByKey]])*OutputTable[RecordedValue]))</f>
        <v>136</v>
      </c>
      <c r="P798" s="5" cm="1">
        <f t="array" ref="P798">MAX(IF((OutputTable[GroupByKey]=OutputTable[[#This Row],[GroupByKey]]),(OutputTable[GroupByKey]=OutputTable[[#This Row],[GroupByKey]])*OutputTable[RecordedValue]))</f>
        <v>432</v>
      </c>
    </row>
    <row r="799" spans="1:16" x14ac:dyDescent="0.35">
      <c r="A799" t="s">
        <v>68</v>
      </c>
      <c r="B799" t="s">
        <v>70</v>
      </c>
      <c r="C799">
        <v>32</v>
      </c>
      <c r="D799" t="s">
        <v>142</v>
      </c>
      <c r="E799" t="s">
        <v>122</v>
      </c>
      <c r="F799" t="s">
        <v>102</v>
      </c>
      <c r="G799">
        <v>3.6027213118208203E-2</v>
      </c>
      <c r="H799">
        <v>0</v>
      </c>
      <c r="I7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799" s="5" cm="1">
        <f t="array" ref="J799">MAX(IF((ProjectInfoTable[ProjectName]=OutputTable[[#This Row],[ProjectName]]),(ProjectInfoTable[ProjectName]=OutputTable[[#This Row],[ProjectName]])*ProjectInfoTable[NumberOfReplications]))</f>
        <v>40</v>
      </c>
      <c r="K799" s="5" cm="1">
        <f t="array" ref="K799">IFERROR(AVERAGE(IF((OutputTable[GroupByKey]=OutputTable[[#This Row],[GroupByKey]]),(OutputTable[GroupByKey]=OutputTable[[#This Row],[GroupByKey]])*OutputTable[RecordedValue])),0)</f>
        <v>2.7893041556859417E-2</v>
      </c>
      <c r="L799" s="5" cm="1">
        <f t="array" ref="L799">IFERROR(_xlfn.STDEV.S(IF((OutputTable[GroupByKey]=OutputTable[[#This Row],[GroupByKey]]),(OutputTable[GroupByKey]=OutputTable[[#This Row],[GroupByKey]])*OutputTable[RecordedValue])),0)</f>
        <v>5.8163740550683058E-3</v>
      </c>
      <c r="M799" s="5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799" s="5" cm="1">
        <f t="array" ref="O799">MIN(IF((OutputTable[GroupByKey]=OutputTable[[#This Row],[GroupByKey]]),(OutputTable[GroupByKey]=OutputTable[[#This Row],[GroupByKey]])*OutputTable[RecordedValue]))</f>
        <v>1.44717077644446E-2</v>
      </c>
      <c r="P799" s="5" cm="1">
        <f t="array" ref="P799">MAX(IF((OutputTable[GroupByKey]=OutputTable[[#This Row],[GroupByKey]]),(OutputTable[GroupByKey]=OutputTable[[#This Row],[GroupByKey]])*OutputTable[RecordedValue]))</f>
        <v>3.8945432682821003E-2</v>
      </c>
    </row>
    <row r="800" spans="1:16" x14ac:dyDescent="0.35">
      <c r="A800" t="s">
        <v>68</v>
      </c>
      <c r="B800" t="s">
        <v>70</v>
      </c>
      <c r="C800">
        <v>32</v>
      </c>
      <c r="D800" t="s">
        <v>143</v>
      </c>
      <c r="E800" t="s">
        <v>120</v>
      </c>
      <c r="F800" t="s">
        <v>102</v>
      </c>
      <c r="G800">
        <v>256</v>
      </c>
      <c r="H800">
        <v>0</v>
      </c>
      <c r="I8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800" s="5" cm="1">
        <f t="array" ref="J800">MAX(IF((ProjectInfoTable[ProjectName]=OutputTable[[#This Row],[ProjectName]]),(ProjectInfoTable[ProjectName]=OutputTable[[#This Row],[ProjectName]])*ProjectInfoTable[NumberOfReplications]))</f>
        <v>40</v>
      </c>
      <c r="K800" s="5" cm="1">
        <f t="array" ref="K800">IFERROR(AVERAGE(IF((OutputTable[GroupByKey]=OutputTable[[#This Row],[GroupByKey]]),(OutputTable[GroupByKey]=OutputTable[[#This Row],[GroupByKey]])*OutputTable[RecordedValue])),0)</f>
        <v>179.07499999999999</v>
      </c>
      <c r="L800" s="5" cm="1">
        <f t="array" ref="L800">IFERROR(_xlfn.STDEV.S(IF((OutputTable[GroupByKey]=OutputTable[[#This Row],[GroupByKey]]),(OutputTable[GroupByKey]=OutputTable[[#This Row],[GroupByKey]])*OutputTable[RecordedValue])),0)</f>
        <v>37.677026598888226</v>
      </c>
      <c r="M800" s="5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800" s="5" cm="1">
        <f t="array" ref="O800">MIN(IF((OutputTable[GroupByKey]=OutputTable[[#This Row],[GroupByKey]]),(OutputTable[GroupByKey]=OutputTable[[#This Row],[GroupByKey]])*OutputTable[RecordedValue]))</f>
        <v>96</v>
      </c>
      <c r="P800" s="5" cm="1">
        <f t="array" ref="P800">MAX(IF((OutputTable[GroupByKey]=OutputTable[[#This Row],[GroupByKey]]),(OutputTable[GroupByKey]=OutputTable[[#This Row],[GroupByKey]])*OutputTable[RecordedValue]))</f>
        <v>256</v>
      </c>
    </row>
    <row r="801" spans="1:16" x14ac:dyDescent="0.35">
      <c r="A801" t="s">
        <v>68</v>
      </c>
      <c r="B801" t="s">
        <v>70</v>
      </c>
      <c r="C801">
        <v>32</v>
      </c>
      <c r="D801" t="s">
        <v>144</v>
      </c>
      <c r="E801" t="s">
        <v>122</v>
      </c>
      <c r="F801" t="s">
        <v>102</v>
      </c>
      <c r="G801">
        <v>0.105880736002708</v>
      </c>
      <c r="H801">
        <v>0</v>
      </c>
      <c r="I8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801" s="5" cm="1">
        <f t="array" ref="J801">MAX(IF((ProjectInfoTable[ProjectName]=OutputTable[[#This Row],[ProjectName]]),(ProjectInfoTable[ProjectName]=OutputTable[[#This Row],[ProjectName]])*ProjectInfoTable[NumberOfReplications]))</f>
        <v>40</v>
      </c>
      <c r="K801" s="5" cm="1">
        <f t="array" ref="K801">IFERROR(AVERAGE(IF((OutputTable[GroupByKey]=OutputTable[[#This Row],[GroupByKey]]),(OutputTable[GroupByKey]=OutputTable[[#This Row],[GroupByKey]])*OutputTable[RecordedValue])),0)</f>
        <v>7.6842915815432761E-2</v>
      </c>
      <c r="L801" s="5" cm="1">
        <f t="array" ref="L801">IFERROR(_xlfn.STDEV.S(IF((OutputTable[GroupByKey]=OutputTable[[#This Row],[GroupByKey]]),(OutputTable[GroupByKey]=OutputTable[[#This Row],[GroupByKey]])*OutputTable[RecordedValue])),0)</f>
        <v>1.6318267374116645E-2</v>
      </c>
      <c r="M801" s="5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801" s="5" cm="1">
        <f t="array" ref="O801">MIN(IF((OutputTable[GroupByKey]=OutputTable[[#This Row],[GroupByKey]]),(OutputTable[GroupByKey]=OutputTable[[#This Row],[GroupByKey]])*OutputTable[RecordedValue]))</f>
        <v>4.1598739885881399E-2</v>
      </c>
      <c r="P801" s="5" cm="1">
        <f t="array" ref="P801">MAX(IF((OutputTable[GroupByKey]=OutputTable[[#This Row],[GroupByKey]]),(OutputTable[GroupByKey]=OutputTable[[#This Row],[GroupByKey]])*OutputTable[RecordedValue]))</f>
        <v>0.109326341521763</v>
      </c>
    </row>
    <row r="802" spans="1:16" x14ac:dyDescent="0.35">
      <c r="A802" t="s">
        <v>68</v>
      </c>
      <c r="B802" t="s">
        <v>70</v>
      </c>
      <c r="C802">
        <v>33</v>
      </c>
      <c r="D802" t="s">
        <v>115</v>
      </c>
      <c r="E802" t="s">
        <v>116</v>
      </c>
      <c r="F802" t="s">
        <v>81</v>
      </c>
      <c r="G802">
        <v>288</v>
      </c>
      <c r="H802">
        <v>0</v>
      </c>
      <c r="I802" s="5" t="str">
        <f>OutputTable[[#This Row],[ProjectName]]&amp;OutputTable[[#This Row],[Name]]&amp;OutputTable[[#This Row],[Type]]&amp;OutputTable[[#This Row],[Source]]</f>
        <v>Drone ProjectDrone.NumberInNumber InEntity</v>
      </c>
      <c r="J802" s="5" cm="1">
        <f t="array" ref="J802">MAX(IF((ProjectInfoTable[ProjectName]=OutputTable[[#This Row],[ProjectName]]),(ProjectInfoTable[ProjectName]=OutputTable[[#This Row],[ProjectName]])*ProjectInfoTable[NumberOfReplications]))</f>
        <v>40</v>
      </c>
      <c r="K802" s="5" cm="1">
        <f t="array" ref="K802">IFERROR(AVERAGE(IF((OutputTable[GroupByKey]=OutputTable[[#This Row],[GroupByKey]]),(OutputTable[GroupByKey]=OutputTable[[#This Row],[GroupByKey]])*OutputTable[RecordedValue])),0)</f>
        <v>279.7</v>
      </c>
      <c r="L802" s="5" cm="1">
        <f t="array" ref="L802">IFERROR(_xlfn.STDEV.S(IF((OutputTable[GroupByKey]=OutputTable[[#This Row],[GroupByKey]]),(OutputTable[GroupByKey]=OutputTable[[#This Row],[GroupByKey]])*OutputTable[RecordedValue])),0)</f>
        <v>60.175043809173047</v>
      </c>
      <c r="M802" s="5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802" s="5" cm="1">
        <f t="array" ref="O802">MIN(IF((OutputTable[GroupByKey]=OutputTable[[#This Row],[GroupByKey]]),(OutputTable[GroupByKey]=OutputTable[[#This Row],[GroupByKey]])*OutputTable[RecordedValue]))</f>
        <v>124</v>
      </c>
      <c r="P802" s="5" cm="1">
        <f t="array" ref="P802">MAX(IF((OutputTable[GroupByKey]=OutputTable[[#This Row],[GroupByKey]]),(OutputTable[GroupByKey]=OutputTable[[#This Row],[GroupByKey]])*OutputTable[RecordedValue]))</f>
        <v>422</v>
      </c>
    </row>
    <row r="803" spans="1:16" x14ac:dyDescent="0.35">
      <c r="A803" t="s">
        <v>68</v>
      </c>
      <c r="B803" t="s">
        <v>70</v>
      </c>
      <c r="C803">
        <v>33</v>
      </c>
      <c r="D803" t="s">
        <v>117</v>
      </c>
      <c r="E803" t="s">
        <v>118</v>
      </c>
      <c r="F803" t="s">
        <v>81</v>
      </c>
      <c r="G803">
        <v>253</v>
      </c>
      <c r="H803">
        <v>0</v>
      </c>
      <c r="I803" s="5" t="str">
        <f>OutputTable[[#This Row],[ProjectName]]&amp;OutputTable[[#This Row],[Name]]&amp;OutputTable[[#This Row],[Type]]&amp;OutputTable[[#This Row],[Source]]</f>
        <v>Drone ProjectDrone.NumberOutNumber OutEntity</v>
      </c>
      <c r="J803" s="5" cm="1">
        <f t="array" ref="J803">MAX(IF((ProjectInfoTable[ProjectName]=OutputTable[[#This Row],[ProjectName]]),(ProjectInfoTable[ProjectName]=OutputTable[[#This Row],[ProjectName]])*ProjectInfoTable[NumberOfReplications]))</f>
        <v>40</v>
      </c>
      <c r="K803" s="5" cm="1">
        <f t="array" ref="K803">IFERROR(AVERAGE(IF((OutputTable[GroupByKey]=OutputTable[[#This Row],[GroupByKey]]),(OutputTable[GroupByKey]=OutputTable[[#This Row],[GroupByKey]])*OutputTable[RecordedValue])),0)</f>
        <v>250.25</v>
      </c>
      <c r="L803" s="5" cm="1">
        <f t="array" ref="L803">IFERROR(_xlfn.STDEV.S(IF((OutputTable[GroupByKey]=OutputTable[[#This Row],[GroupByKey]]),(OutputTable[GroupByKey]=OutputTable[[#This Row],[GroupByKey]])*OutputTable[RecordedValue])),0)</f>
        <v>35.973458877202006</v>
      </c>
      <c r="M803" s="5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803" s="5" cm="1">
        <f t="array" ref="O803">MIN(IF((OutputTable[GroupByKey]=OutputTable[[#This Row],[GroupByKey]]),(OutputTable[GroupByKey]=OutputTable[[#This Row],[GroupByKey]])*OutputTable[RecordedValue]))</f>
        <v>150</v>
      </c>
      <c r="P803" s="5" cm="1">
        <f t="array" ref="P803">MAX(IF((OutputTable[GroupByKey]=OutputTable[[#This Row],[GroupByKey]]),(OutputTable[GroupByKey]=OutputTable[[#This Row],[GroupByKey]])*OutputTable[RecordedValue]))</f>
        <v>295</v>
      </c>
    </row>
    <row r="804" spans="1:16" x14ac:dyDescent="0.35">
      <c r="A804" t="s">
        <v>68</v>
      </c>
      <c r="B804" t="s">
        <v>70</v>
      </c>
      <c r="C804">
        <v>33</v>
      </c>
      <c r="D804" t="s">
        <v>119</v>
      </c>
      <c r="E804" t="s">
        <v>120</v>
      </c>
      <c r="F804" t="s">
        <v>102</v>
      </c>
      <c r="G804">
        <v>213</v>
      </c>
      <c r="H804">
        <v>0</v>
      </c>
      <c r="I80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804" s="5" cm="1">
        <f t="array" ref="J804">MAX(IF((ProjectInfoTable[ProjectName]=OutputTable[[#This Row],[ProjectName]]),(ProjectInfoTable[ProjectName]=OutputTable[[#This Row],[ProjectName]])*ProjectInfoTable[NumberOfReplications]))</f>
        <v>40</v>
      </c>
      <c r="K804" s="5" cm="1">
        <f t="array" ref="K804">IFERROR(AVERAGE(IF((OutputTable[GroupByKey]=OutputTable[[#This Row],[GroupByKey]]),(OutputTable[GroupByKey]=OutputTable[[#This Row],[GroupByKey]])*OutputTable[RecordedValue])),0)</f>
        <v>209.95</v>
      </c>
      <c r="L804" s="5" cm="1">
        <f t="array" ref="L804">IFERROR(_xlfn.STDEV.S(IF((OutputTable[GroupByKey]=OutputTable[[#This Row],[GroupByKey]]),(OutputTable[GroupByKey]=OutputTable[[#This Row],[GroupByKey]])*OutputTable[RecordedValue])),0)</f>
        <v>32.757813708707069</v>
      </c>
      <c r="M804" s="5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804" s="5" cm="1">
        <f t="array" ref="O804">MIN(IF((OutputTable[GroupByKey]=OutputTable[[#This Row],[GroupByKey]]),(OutputTable[GroupByKey]=OutputTable[[#This Row],[GroupByKey]])*OutputTable[RecordedValue]))</f>
        <v>123</v>
      </c>
      <c r="P804" s="5" cm="1">
        <f t="array" ref="P804">MAX(IF((OutputTable[GroupByKey]=OutputTable[[#This Row],[GroupByKey]]),(OutputTable[GroupByKey]=OutputTable[[#This Row],[GroupByKey]])*OutputTable[RecordedValue]))</f>
        <v>264</v>
      </c>
    </row>
    <row r="805" spans="1:16" x14ac:dyDescent="0.35">
      <c r="A805" t="s">
        <v>68</v>
      </c>
      <c r="B805" t="s">
        <v>70</v>
      </c>
      <c r="C805">
        <v>33</v>
      </c>
      <c r="D805" t="s">
        <v>121</v>
      </c>
      <c r="E805" t="s">
        <v>122</v>
      </c>
      <c r="F805" t="s">
        <v>102</v>
      </c>
      <c r="G805">
        <v>0.87019542984329601</v>
      </c>
      <c r="H805">
        <v>0</v>
      </c>
      <c r="I80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805" s="5" cm="1">
        <f t="array" ref="J805">MAX(IF((ProjectInfoTable[ProjectName]=OutputTable[[#This Row],[ProjectName]]),(ProjectInfoTable[ProjectName]=OutputTable[[#This Row],[ProjectName]])*ProjectInfoTable[NumberOfReplications]))</f>
        <v>40</v>
      </c>
      <c r="K805" s="5" cm="1">
        <f t="array" ref="K805">IFERROR(AVERAGE(IF((OutputTable[GroupByKey]=OutputTable[[#This Row],[GroupByKey]]),(OutputTable[GroupByKey]=OutputTable[[#This Row],[GroupByKey]])*OutputTable[RecordedValue])),0)</f>
        <v>0.83772529254372086</v>
      </c>
      <c r="L805" s="5" cm="1">
        <f t="array" ref="L805">IFERROR(_xlfn.STDEV.S(IF((OutputTable[GroupByKey]=OutputTable[[#This Row],[GroupByKey]]),(OutputTable[GroupByKey]=OutputTable[[#This Row],[GroupByKey]])*OutputTable[RecordedValue])),0)</f>
        <v>0.13090241215221513</v>
      </c>
      <c r="M805" s="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805" s="5" cm="1">
        <f t="array" ref="O805">MIN(IF((OutputTable[GroupByKey]=OutputTable[[#This Row],[GroupByKey]]),(OutputTable[GroupByKey]=OutputTable[[#This Row],[GroupByKey]])*OutputTable[RecordedValue]))</f>
        <v>0.460239554527484</v>
      </c>
      <c r="P805" s="5" cm="1">
        <f t="array" ref="P805">MAX(IF((OutputTable[GroupByKey]=OutputTable[[#This Row],[GroupByKey]]),(OutputTable[GroupByKey]=OutputTable[[#This Row],[GroupByKey]])*OutputTable[RecordedValue]))</f>
        <v>1</v>
      </c>
    </row>
    <row r="806" spans="1:16" x14ac:dyDescent="0.35">
      <c r="A806" t="s">
        <v>68</v>
      </c>
      <c r="B806" t="s">
        <v>70</v>
      </c>
      <c r="C806">
        <v>33</v>
      </c>
      <c r="D806" t="s">
        <v>123</v>
      </c>
      <c r="E806" t="s">
        <v>120</v>
      </c>
      <c r="F806" t="s">
        <v>102</v>
      </c>
      <c r="G806">
        <v>143</v>
      </c>
      <c r="H806">
        <v>0</v>
      </c>
      <c r="I80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806" s="5" cm="1">
        <f t="array" ref="J806">MAX(IF((ProjectInfoTable[ProjectName]=OutputTable[[#This Row],[ProjectName]]),(ProjectInfoTable[ProjectName]=OutputTable[[#This Row],[ProjectName]])*ProjectInfoTable[NumberOfReplications]))</f>
        <v>40</v>
      </c>
      <c r="K806" s="5" cm="1">
        <f t="array" ref="K806">IFERROR(AVERAGE(IF((OutputTable[GroupByKey]=OutputTable[[#This Row],[GroupByKey]]),(OutputTable[GroupByKey]=OutputTable[[#This Row],[GroupByKey]])*OutputTable[RecordedValue])),0)</f>
        <v>138.82499999999999</v>
      </c>
      <c r="L806" s="5" cm="1">
        <f t="array" ref="L806">IFERROR(_xlfn.STDEV.S(IF((OutputTable[GroupByKey]=OutputTable[[#This Row],[GroupByKey]]),(OutputTable[GroupByKey]=OutputTable[[#This Row],[GroupByKey]])*OutputTable[RecordedValue])),0)</f>
        <v>19.237899960021505</v>
      </c>
      <c r="M806" s="5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806" s="5" cm="1">
        <f t="array" ref="O806">MIN(IF((OutputTable[GroupByKey]=OutputTable[[#This Row],[GroupByKey]]),(OutputTable[GroupByKey]=OutputTable[[#This Row],[GroupByKey]])*OutputTable[RecordedValue]))</f>
        <v>83</v>
      </c>
      <c r="P806" s="5" cm="1">
        <f t="array" ref="P806">MAX(IF((OutputTable[GroupByKey]=OutputTable[[#This Row],[GroupByKey]]),(OutputTable[GroupByKey]=OutputTable[[#This Row],[GroupByKey]])*OutputTable[RecordedValue]))</f>
        <v>161</v>
      </c>
    </row>
    <row r="807" spans="1:16" x14ac:dyDescent="0.35">
      <c r="A807" t="s">
        <v>68</v>
      </c>
      <c r="B807" t="s">
        <v>70</v>
      </c>
      <c r="C807">
        <v>33</v>
      </c>
      <c r="D807" t="s">
        <v>124</v>
      </c>
      <c r="E807" t="s">
        <v>122</v>
      </c>
      <c r="F807" t="s">
        <v>102</v>
      </c>
      <c r="G807">
        <v>0.87213135965965605</v>
      </c>
      <c r="H807">
        <v>0</v>
      </c>
      <c r="I80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807" s="5" cm="1">
        <f t="array" ref="J807">MAX(IF((ProjectInfoTable[ProjectName]=OutputTable[[#This Row],[ProjectName]]),(ProjectInfoTable[ProjectName]=OutputTable[[#This Row],[ProjectName]])*ProjectInfoTable[NumberOfReplications]))</f>
        <v>40</v>
      </c>
      <c r="K807" s="5" cm="1">
        <f t="array" ref="K807">IFERROR(AVERAGE(IF((OutputTable[GroupByKey]=OutputTable[[#This Row],[GroupByKey]]),(OutputTable[GroupByKey]=OutputTable[[#This Row],[GroupByKey]])*OutputTable[RecordedValue])),0)</f>
        <v>0.85638733125801425</v>
      </c>
      <c r="L807" s="5" cm="1">
        <f t="array" ref="L807">IFERROR(_xlfn.STDEV.S(IF((OutputTable[GroupByKey]=OutputTable[[#This Row],[GroupByKey]]),(OutputTable[GroupByKey]=OutputTable[[#This Row],[GroupByKey]])*OutputTable[RecordedValue])),0)</f>
        <v>0.11893184571914565</v>
      </c>
      <c r="M807" s="5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807" s="5" cm="1">
        <f t="array" ref="O807">MIN(IF((OutputTable[GroupByKey]=OutputTable[[#This Row],[GroupByKey]]),(OutputTable[GroupByKey]=OutputTable[[#This Row],[GroupByKey]])*OutputTable[RecordedValue]))</f>
        <v>0.51093143286290499</v>
      </c>
      <c r="P807" s="5" cm="1">
        <f t="array" ref="P807">MAX(IF((OutputTable[GroupByKey]=OutputTable[[#This Row],[GroupByKey]]),(OutputTable[GroupByKey]=OutputTable[[#This Row],[GroupByKey]])*OutputTable[RecordedValue]))</f>
        <v>0.99324124232539002</v>
      </c>
    </row>
    <row r="808" spans="1:16" x14ac:dyDescent="0.35">
      <c r="A808" t="s">
        <v>68</v>
      </c>
      <c r="B808" t="s">
        <v>70</v>
      </c>
      <c r="C808">
        <v>33</v>
      </c>
      <c r="D808" t="s">
        <v>125</v>
      </c>
      <c r="E808" t="s">
        <v>120</v>
      </c>
      <c r="F808" t="s">
        <v>102</v>
      </c>
      <c r="G808">
        <v>8</v>
      </c>
      <c r="H808">
        <v>0</v>
      </c>
      <c r="I80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808" s="5" cm="1">
        <f t="array" ref="J808">MAX(IF((ProjectInfoTable[ProjectName]=OutputTable[[#This Row],[ProjectName]]),(ProjectInfoTable[ProjectName]=OutputTable[[#This Row],[ProjectName]])*ProjectInfoTable[NumberOfReplications]))</f>
        <v>40</v>
      </c>
      <c r="K808" s="5" cm="1">
        <f t="array" ref="K808">IFERROR(AVERAGE(IF((OutputTable[GroupByKey]=OutputTable[[#This Row],[GroupByKey]]),(OutputTable[GroupByKey]=OutputTable[[#This Row],[GroupByKey]])*OutputTable[RecordedValue])),0)</f>
        <v>8.1999999999999993</v>
      </c>
      <c r="L808" s="5" cm="1">
        <f t="array" ref="L808">IFERROR(_xlfn.STDEV.S(IF((OutputTable[GroupByKey]=OutputTable[[#This Row],[GroupByKey]]),(OutputTable[GroupByKey]=OutputTable[[#This Row],[GroupByKey]])*OutputTable[RecordedValue])),0)</f>
        <v>1.8563819235690291</v>
      </c>
      <c r="M808" s="5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808" s="5" cm="1">
        <f t="array" ref="O808">MIN(IF((OutputTable[GroupByKey]=OutputTable[[#This Row],[GroupByKey]]),(OutputTable[GroupByKey]=OutputTable[[#This Row],[GroupByKey]])*OutputTable[RecordedValue]))</f>
        <v>4</v>
      </c>
      <c r="P808" s="5" cm="1">
        <f t="array" ref="P808">MAX(IF((OutputTable[GroupByKey]=OutputTable[[#This Row],[GroupByKey]]),(OutputTable[GroupByKey]=OutputTable[[#This Row],[GroupByKey]])*OutputTable[RecordedValue]))</f>
        <v>12</v>
      </c>
    </row>
    <row r="809" spans="1:16" x14ac:dyDescent="0.35">
      <c r="A809" t="s">
        <v>68</v>
      </c>
      <c r="B809" t="s">
        <v>70</v>
      </c>
      <c r="C809">
        <v>33</v>
      </c>
      <c r="D809" t="s">
        <v>126</v>
      </c>
      <c r="E809" t="s">
        <v>122</v>
      </c>
      <c r="F809" t="s">
        <v>102</v>
      </c>
      <c r="G809">
        <v>2.7499421088392598E-2</v>
      </c>
      <c r="H809">
        <v>0</v>
      </c>
      <c r="I80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809" s="5" cm="1">
        <f t="array" ref="J809">MAX(IF((ProjectInfoTable[ProjectName]=OutputTable[[#This Row],[ProjectName]]),(ProjectInfoTable[ProjectName]=OutputTable[[#This Row],[ProjectName]])*ProjectInfoTable[NumberOfReplications]))</f>
        <v>40</v>
      </c>
      <c r="K809" s="5" cm="1">
        <f t="array" ref="K809">IFERROR(AVERAGE(IF((OutputTable[GroupByKey]=OutputTable[[#This Row],[GroupByKey]]),(OutputTable[GroupByKey]=OutputTable[[#This Row],[GroupByKey]])*OutputTable[RecordedValue])),0)</f>
        <v>2.9190391824590895E-2</v>
      </c>
      <c r="L809" s="5" cm="1">
        <f t="array" ref="L809">IFERROR(_xlfn.STDEV.S(IF((OutputTable[GroupByKey]=OutputTable[[#This Row],[GroupByKey]]),(OutputTable[GroupByKey]=OutputTable[[#This Row],[GroupByKey]])*OutputTable[RecordedValue])),0)</f>
        <v>6.7784511723503766E-3</v>
      </c>
      <c r="M809" s="5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809" s="5" cm="1">
        <f t="array" ref="O809">MIN(IF((OutputTable[GroupByKey]=OutputTable[[#This Row],[GroupByKey]]),(OutputTable[GroupByKey]=OutputTable[[#This Row],[GroupByKey]])*OutputTable[RecordedValue]))</f>
        <v>1.4048189417398899E-2</v>
      </c>
      <c r="P809" s="5" cm="1">
        <f t="array" ref="P809">MAX(IF((OutputTable[GroupByKey]=OutputTable[[#This Row],[GroupByKey]]),(OutputTable[GroupByKey]=OutputTable[[#This Row],[GroupByKey]])*OutputTable[RecordedValue]))</f>
        <v>4.5875370133509598E-2</v>
      </c>
    </row>
    <row r="810" spans="1:16" x14ac:dyDescent="0.35">
      <c r="A810" t="s">
        <v>68</v>
      </c>
      <c r="B810" t="s">
        <v>70</v>
      </c>
      <c r="C810">
        <v>33</v>
      </c>
      <c r="D810" t="s">
        <v>127</v>
      </c>
      <c r="E810" t="s">
        <v>120</v>
      </c>
      <c r="F810" t="s">
        <v>102</v>
      </c>
      <c r="G810">
        <v>40</v>
      </c>
      <c r="H810">
        <v>0</v>
      </c>
      <c r="I81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810" s="5" cm="1">
        <f t="array" ref="J810">MAX(IF((ProjectInfoTable[ProjectName]=OutputTable[[#This Row],[ProjectName]]),(ProjectInfoTable[ProjectName]=OutputTable[[#This Row],[ProjectName]])*ProjectInfoTable[NumberOfReplications]))</f>
        <v>40</v>
      </c>
      <c r="K810" s="5" cm="1">
        <f t="array" ref="K810">IFERROR(AVERAGE(IF((OutputTable[GroupByKey]=OutputTable[[#This Row],[GroupByKey]]),(OutputTable[GroupByKey]=OutputTable[[#This Row],[GroupByKey]])*OutputTable[RecordedValue])),0)</f>
        <v>40.625</v>
      </c>
      <c r="L810" s="5" cm="1">
        <f t="array" ref="L810">IFERROR(_xlfn.STDEV.S(IF((OutputTable[GroupByKey]=OutputTable[[#This Row],[GroupByKey]]),(OutputTable[GroupByKey]=OutputTable[[#This Row],[GroupByKey]])*OutputTable[RecordedValue])),0)</f>
        <v>9.0940597687129312</v>
      </c>
      <c r="M810" s="5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810" s="5" cm="1">
        <f t="array" ref="O810">MIN(IF((OutputTable[GroupByKey]=OutputTable[[#This Row],[GroupByKey]]),(OutputTable[GroupByKey]=OutputTable[[#This Row],[GroupByKey]])*OutputTable[RecordedValue]))</f>
        <v>20</v>
      </c>
      <c r="P810" s="5" cm="1">
        <f t="array" ref="P810">MAX(IF((OutputTable[GroupByKey]=OutputTable[[#This Row],[GroupByKey]]),(OutputTable[GroupByKey]=OutputTable[[#This Row],[GroupByKey]])*OutputTable[RecordedValue]))</f>
        <v>60</v>
      </c>
    </row>
    <row r="811" spans="1:16" x14ac:dyDescent="0.35">
      <c r="A811" t="s">
        <v>68</v>
      </c>
      <c r="B811" t="s">
        <v>70</v>
      </c>
      <c r="C811">
        <v>33</v>
      </c>
      <c r="D811" t="s">
        <v>128</v>
      </c>
      <c r="E811" t="s">
        <v>122</v>
      </c>
      <c r="F811" t="s">
        <v>102</v>
      </c>
      <c r="G811">
        <v>0.131931892887936</v>
      </c>
      <c r="H811">
        <v>0</v>
      </c>
      <c r="I81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811" s="5" cm="1">
        <f t="array" ref="J811">MAX(IF((ProjectInfoTable[ProjectName]=OutputTable[[#This Row],[ProjectName]]),(ProjectInfoTable[ProjectName]=OutputTable[[#This Row],[ProjectName]])*ProjectInfoTable[NumberOfReplications]))</f>
        <v>40</v>
      </c>
      <c r="K811" s="5" cm="1">
        <f t="array" ref="K811">IFERROR(AVERAGE(IF((OutputTable[GroupByKey]=OutputTable[[#This Row],[GroupByKey]]),(OutputTable[GroupByKey]=OutputTable[[#This Row],[GroupByKey]])*OutputTable[RecordedValue])),0)</f>
        <v>0.12883579602073331</v>
      </c>
      <c r="L811" s="5" cm="1">
        <f t="array" ref="L811">IFERROR(_xlfn.STDEV.S(IF((OutputTable[GroupByKey]=OutputTable[[#This Row],[GroupByKey]]),(OutputTable[GroupByKey]=OutputTable[[#This Row],[GroupByKey]])*OutputTable[RecordedValue])),0)</f>
        <v>3.923026202957465E-2</v>
      </c>
      <c r="M811" s="5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811" s="5" cm="1">
        <f t="array" ref="O811">MIN(IF((OutputTable[GroupByKey]=OutputTable[[#This Row],[GroupByKey]]),(OutputTable[GroupByKey]=OutputTable[[#This Row],[GroupByKey]])*OutputTable[RecordedValue]))</f>
        <v>5.37537032568541E-2</v>
      </c>
      <c r="P811" s="5" cm="1">
        <f t="array" ref="P811">MAX(IF((OutputTable[GroupByKey]=OutputTable[[#This Row],[GroupByKey]]),(OutputTable[GroupByKey]=OutputTable[[#This Row],[GroupByKey]])*OutputTable[RecordedValue]))</f>
        <v>0.25294900578934798</v>
      </c>
    </row>
    <row r="812" spans="1:16" x14ac:dyDescent="0.35">
      <c r="A812" t="s">
        <v>68</v>
      </c>
      <c r="B812" t="s">
        <v>70</v>
      </c>
      <c r="C812">
        <v>33</v>
      </c>
      <c r="D812" t="s">
        <v>129</v>
      </c>
      <c r="E812" t="s">
        <v>118</v>
      </c>
      <c r="F812" t="s">
        <v>130</v>
      </c>
      <c r="G812">
        <v>249</v>
      </c>
      <c r="H812">
        <v>0</v>
      </c>
      <c r="I812" s="5" t="str">
        <f>OutputTable[[#This Row],[ProjectName]]&amp;OutputTable[[#This Row],[Name]]&amp;OutputTable[[#This Row],[Type]]&amp;OutputTable[[#This Row],[Source]]</f>
        <v>Drone ProjectSystem.NumberOutNumber OutSystem</v>
      </c>
      <c r="J812" s="5" cm="1">
        <f t="array" ref="J812">MAX(IF((ProjectInfoTable[ProjectName]=OutputTable[[#This Row],[ProjectName]]),(ProjectInfoTable[ProjectName]=OutputTable[[#This Row],[ProjectName]])*ProjectInfoTable[NumberOfReplications]))</f>
        <v>40</v>
      </c>
      <c r="K812" s="5" cm="1">
        <f t="array" ref="K812">IFERROR(AVERAGE(IF((OutputTable[GroupByKey]=OutputTable[[#This Row],[GroupByKey]]),(OutputTable[GroupByKey]=OutputTable[[#This Row],[GroupByKey]])*OutputTable[RecordedValue])),0)</f>
        <v>246.15</v>
      </c>
      <c r="L812" s="5" cm="1">
        <f t="array" ref="L812">IFERROR(_xlfn.STDEV.S(IF((OutputTable[GroupByKey]=OutputTable[[#This Row],[GroupByKey]]),(OutputTable[GroupByKey]=OutputTable[[#This Row],[GroupByKey]])*OutputTable[RecordedValue])),0)</f>
        <v>35.193640159726442</v>
      </c>
      <c r="M812" s="5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812" s="5" cm="1">
        <f t="array" ref="O812">MIN(IF((OutputTable[GroupByKey]=OutputTable[[#This Row],[GroupByKey]]),(OutputTable[GroupByKey]=OutputTable[[#This Row],[GroupByKey]])*OutputTable[RecordedValue]))</f>
        <v>148</v>
      </c>
      <c r="P812" s="5" cm="1">
        <f t="array" ref="P812">MAX(IF((OutputTable[GroupByKey]=OutputTable[[#This Row],[GroupByKey]]),(OutputTable[GroupByKey]=OutputTable[[#This Row],[GroupByKey]])*OutputTable[RecordedValue]))</f>
        <v>289</v>
      </c>
    </row>
    <row r="813" spans="1:16" x14ac:dyDescent="0.35">
      <c r="A813" t="s">
        <v>68</v>
      </c>
      <c r="B813" t="s">
        <v>70</v>
      </c>
      <c r="C813">
        <v>33</v>
      </c>
      <c r="D813" t="s">
        <v>131</v>
      </c>
      <c r="E813" t="s">
        <v>120</v>
      </c>
      <c r="F813" t="s">
        <v>102</v>
      </c>
      <c r="G813">
        <v>0</v>
      </c>
      <c r="H813">
        <v>0</v>
      </c>
      <c r="I81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813" s="5" cm="1">
        <f t="array" ref="J813">MAX(IF((ProjectInfoTable[ProjectName]=OutputTable[[#This Row],[ProjectName]]),(ProjectInfoTable[ProjectName]=OutputTable[[#This Row],[ProjectName]])*ProjectInfoTable[NumberOfReplications]))</f>
        <v>40</v>
      </c>
      <c r="K813" s="5" cm="1">
        <f t="array" ref="K813">IFERROR(AVERAGE(IF((OutputTable[GroupByKey]=OutputTable[[#This Row],[GroupByKey]]),(OutputTable[GroupByKey]=OutputTable[[#This Row],[GroupByKey]])*OutputTable[RecordedValue])),0)</f>
        <v>0</v>
      </c>
      <c r="L813" s="5" cm="1">
        <f t="array" ref="L813">IFERROR(_xlfn.STDEV.S(IF((OutputTable[GroupByKey]=OutputTable[[#This Row],[GroupByKey]]),(OutputTable[GroupByKey]=OutputTable[[#This Row],[GroupByKey]])*OutputTable[RecordedValue])),0)</f>
        <v>0</v>
      </c>
      <c r="M813" s="5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3" s="5" cm="1">
        <f t="array" ref="O813">MIN(IF((OutputTable[GroupByKey]=OutputTable[[#This Row],[GroupByKey]]),(OutputTable[GroupByKey]=OutputTable[[#This Row],[GroupByKey]])*OutputTable[RecordedValue]))</f>
        <v>0</v>
      </c>
      <c r="P813" s="5" cm="1">
        <f t="array" ref="P813">MAX(IF((OutputTable[GroupByKey]=OutputTable[[#This Row],[GroupByKey]]),(OutputTable[GroupByKey]=OutputTable[[#This Row],[GroupByKey]])*OutputTable[RecordedValue]))</f>
        <v>0</v>
      </c>
    </row>
    <row r="814" spans="1:16" x14ac:dyDescent="0.35">
      <c r="A814" t="s">
        <v>68</v>
      </c>
      <c r="B814" t="s">
        <v>70</v>
      </c>
      <c r="C814">
        <v>33</v>
      </c>
      <c r="D814" t="s">
        <v>132</v>
      </c>
      <c r="E814" t="s">
        <v>122</v>
      </c>
      <c r="F814" t="s">
        <v>102</v>
      </c>
      <c r="G814">
        <v>0</v>
      </c>
      <c r="H814">
        <v>0</v>
      </c>
      <c r="I81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814" s="5" cm="1">
        <f t="array" ref="J814">MAX(IF((ProjectInfoTable[ProjectName]=OutputTable[[#This Row],[ProjectName]]),(ProjectInfoTable[ProjectName]=OutputTable[[#This Row],[ProjectName]])*ProjectInfoTable[NumberOfReplications]))</f>
        <v>40</v>
      </c>
      <c r="K814" s="5" cm="1">
        <f t="array" ref="K814">IFERROR(AVERAGE(IF((OutputTable[GroupByKey]=OutputTable[[#This Row],[GroupByKey]]),(OutputTable[GroupByKey]=OutputTable[[#This Row],[GroupByKey]])*OutputTable[RecordedValue])),0)</f>
        <v>0</v>
      </c>
      <c r="L814" s="5" cm="1">
        <f t="array" ref="L814">IFERROR(_xlfn.STDEV.S(IF((OutputTable[GroupByKey]=OutputTable[[#This Row],[GroupByKey]]),(OutputTable[GroupByKey]=OutputTable[[#This Row],[GroupByKey]])*OutputTable[RecordedValue])),0)</f>
        <v>0</v>
      </c>
      <c r="M814" s="5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4" s="5" cm="1">
        <f t="array" ref="O814">MIN(IF((OutputTable[GroupByKey]=OutputTable[[#This Row],[GroupByKey]]),(OutputTable[GroupByKey]=OutputTable[[#This Row],[GroupByKey]])*OutputTable[RecordedValue]))</f>
        <v>0</v>
      </c>
      <c r="P814" s="5" cm="1">
        <f t="array" ref="P814">MAX(IF((OutputTable[GroupByKey]=OutputTable[[#This Row],[GroupByKey]]),(OutputTable[GroupByKey]=OutputTable[[#This Row],[GroupByKey]])*OutputTable[RecordedValue]))</f>
        <v>0</v>
      </c>
    </row>
    <row r="815" spans="1:16" x14ac:dyDescent="0.35">
      <c r="A815" t="s">
        <v>68</v>
      </c>
      <c r="B815" t="s">
        <v>70</v>
      </c>
      <c r="C815">
        <v>33</v>
      </c>
      <c r="D815" t="s">
        <v>133</v>
      </c>
      <c r="E815" t="s">
        <v>120</v>
      </c>
      <c r="F815" t="s">
        <v>102</v>
      </c>
      <c r="G815">
        <v>0</v>
      </c>
      <c r="H815">
        <v>0</v>
      </c>
      <c r="I81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815" s="5" cm="1">
        <f t="array" ref="J815">MAX(IF((ProjectInfoTable[ProjectName]=OutputTable[[#This Row],[ProjectName]]),(ProjectInfoTable[ProjectName]=OutputTable[[#This Row],[ProjectName]])*ProjectInfoTable[NumberOfReplications]))</f>
        <v>40</v>
      </c>
      <c r="K815" s="5" cm="1">
        <f t="array" ref="K815">IFERROR(AVERAGE(IF((OutputTable[GroupByKey]=OutputTable[[#This Row],[GroupByKey]]),(OutputTable[GroupByKey]=OutputTable[[#This Row],[GroupByKey]])*OutputTable[RecordedValue])),0)</f>
        <v>0</v>
      </c>
      <c r="L815" s="5" cm="1">
        <f t="array" ref="L815">IFERROR(_xlfn.STDEV.S(IF((OutputTable[GroupByKey]=OutputTable[[#This Row],[GroupByKey]]),(OutputTable[GroupByKey]=OutputTable[[#This Row],[GroupByKey]])*OutputTable[RecordedValue])),0)</f>
        <v>0</v>
      </c>
      <c r="M815" s="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5" s="5" cm="1">
        <f t="array" ref="O815">MIN(IF((OutputTable[GroupByKey]=OutputTable[[#This Row],[GroupByKey]]),(OutputTable[GroupByKey]=OutputTable[[#This Row],[GroupByKey]])*OutputTable[RecordedValue]))</f>
        <v>0</v>
      </c>
      <c r="P815" s="5" cm="1">
        <f t="array" ref="P815">MAX(IF((OutputTable[GroupByKey]=OutputTable[[#This Row],[GroupByKey]]),(OutputTable[GroupByKey]=OutputTable[[#This Row],[GroupByKey]])*OutputTable[RecordedValue]))</f>
        <v>0</v>
      </c>
    </row>
    <row r="816" spans="1:16" x14ac:dyDescent="0.35">
      <c r="A816" t="s">
        <v>68</v>
      </c>
      <c r="B816" t="s">
        <v>70</v>
      </c>
      <c r="C816">
        <v>33</v>
      </c>
      <c r="D816" t="s">
        <v>134</v>
      </c>
      <c r="E816" t="s">
        <v>122</v>
      </c>
      <c r="F816" t="s">
        <v>102</v>
      </c>
      <c r="G816">
        <v>0</v>
      </c>
      <c r="H816">
        <v>0</v>
      </c>
      <c r="I81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816" s="5" cm="1">
        <f t="array" ref="J816">MAX(IF((ProjectInfoTable[ProjectName]=OutputTable[[#This Row],[ProjectName]]),(ProjectInfoTable[ProjectName]=OutputTable[[#This Row],[ProjectName]])*ProjectInfoTable[NumberOfReplications]))</f>
        <v>40</v>
      </c>
      <c r="K816" s="5" cm="1">
        <f t="array" ref="K816">IFERROR(AVERAGE(IF((OutputTable[GroupByKey]=OutputTable[[#This Row],[GroupByKey]]),(OutputTable[GroupByKey]=OutputTable[[#This Row],[GroupByKey]])*OutputTable[RecordedValue])),0)</f>
        <v>0</v>
      </c>
      <c r="L816" s="5" cm="1">
        <f t="array" ref="L816">IFERROR(_xlfn.STDEV.S(IF((OutputTable[GroupByKey]=OutputTable[[#This Row],[GroupByKey]]),(OutputTable[GroupByKey]=OutputTable[[#This Row],[GroupByKey]])*OutputTable[RecordedValue])),0)</f>
        <v>0</v>
      </c>
      <c r="M816" s="5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6" s="5" cm="1">
        <f t="array" ref="O816">MIN(IF((OutputTable[GroupByKey]=OutputTable[[#This Row],[GroupByKey]]),(OutputTable[GroupByKey]=OutputTable[[#This Row],[GroupByKey]])*OutputTable[RecordedValue]))</f>
        <v>0</v>
      </c>
      <c r="P816" s="5" cm="1">
        <f t="array" ref="P816">MAX(IF((OutputTable[GroupByKey]=OutputTable[[#This Row],[GroupByKey]]),(OutputTable[GroupByKey]=OutputTable[[#This Row],[GroupByKey]])*OutputTable[RecordedValue]))</f>
        <v>0</v>
      </c>
    </row>
    <row r="817" spans="1:16" x14ac:dyDescent="0.35">
      <c r="A817" t="s">
        <v>68</v>
      </c>
      <c r="B817" t="s">
        <v>70</v>
      </c>
      <c r="C817">
        <v>33</v>
      </c>
      <c r="D817" t="s">
        <v>135</v>
      </c>
      <c r="E817" t="s">
        <v>120</v>
      </c>
      <c r="F817" t="s">
        <v>102</v>
      </c>
      <c r="G817">
        <v>0</v>
      </c>
      <c r="H817">
        <v>0</v>
      </c>
      <c r="I81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817" s="5" cm="1">
        <f t="array" ref="J817">MAX(IF((ProjectInfoTable[ProjectName]=OutputTable[[#This Row],[ProjectName]]),(ProjectInfoTable[ProjectName]=OutputTable[[#This Row],[ProjectName]])*ProjectInfoTable[NumberOfReplications]))</f>
        <v>40</v>
      </c>
      <c r="K817" s="5" cm="1">
        <f t="array" ref="K817">IFERROR(AVERAGE(IF((OutputTable[GroupByKey]=OutputTable[[#This Row],[GroupByKey]]),(OutputTable[GroupByKey]=OutputTable[[#This Row],[GroupByKey]])*OutputTable[RecordedValue])),0)</f>
        <v>0</v>
      </c>
      <c r="L817" s="5" cm="1">
        <f t="array" ref="L817">IFERROR(_xlfn.STDEV.S(IF((OutputTable[GroupByKey]=OutputTable[[#This Row],[GroupByKey]]),(OutputTable[GroupByKey]=OutputTable[[#This Row],[GroupByKey]])*OutputTable[RecordedValue])),0)</f>
        <v>0</v>
      </c>
      <c r="M817" s="5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s="5" cm="1">
        <f t="array" ref="O817">MIN(IF((OutputTable[GroupByKey]=OutputTable[[#This Row],[GroupByKey]]),(OutputTable[GroupByKey]=OutputTable[[#This Row],[GroupByKey]])*OutputTable[RecordedValue]))</f>
        <v>0</v>
      </c>
      <c r="P817" s="5" cm="1">
        <f t="array" ref="P817">MAX(IF((OutputTable[GroupByKey]=OutputTable[[#This Row],[GroupByKey]]),(OutputTable[GroupByKey]=OutputTable[[#This Row],[GroupByKey]])*OutputTable[RecordedValue]))</f>
        <v>0</v>
      </c>
    </row>
    <row r="818" spans="1:16" x14ac:dyDescent="0.35">
      <c r="A818" t="s">
        <v>68</v>
      </c>
      <c r="B818" t="s">
        <v>70</v>
      </c>
      <c r="C818">
        <v>33</v>
      </c>
      <c r="D818" t="s">
        <v>136</v>
      </c>
      <c r="E818" t="s">
        <v>122</v>
      </c>
      <c r="F818" t="s">
        <v>102</v>
      </c>
      <c r="G818">
        <v>0</v>
      </c>
      <c r="H818">
        <v>0</v>
      </c>
      <c r="I81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818" s="5" cm="1">
        <f t="array" ref="J818">MAX(IF((ProjectInfoTable[ProjectName]=OutputTable[[#This Row],[ProjectName]]),(ProjectInfoTable[ProjectName]=OutputTable[[#This Row],[ProjectName]])*ProjectInfoTable[NumberOfReplications]))</f>
        <v>40</v>
      </c>
      <c r="K818" s="5" cm="1">
        <f t="array" ref="K818">IFERROR(AVERAGE(IF((OutputTable[GroupByKey]=OutputTable[[#This Row],[GroupByKey]]),(OutputTable[GroupByKey]=OutputTable[[#This Row],[GroupByKey]])*OutputTable[RecordedValue])),0)</f>
        <v>0</v>
      </c>
      <c r="L818" s="5" cm="1">
        <f t="array" ref="L818">IFERROR(_xlfn.STDEV.S(IF((OutputTable[GroupByKey]=OutputTable[[#This Row],[GroupByKey]]),(OutputTable[GroupByKey]=OutputTable[[#This Row],[GroupByKey]])*OutputTable[RecordedValue])),0)</f>
        <v>0</v>
      </c>
      <c r="M818" s="5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8" s="5" cm="1">
        <f t="array" ref="O818">MIN(IF((OutputTable[GroupByKey]=OutputTable[[#This Row],[GroupByKey]]),(OutputTable[GroupByKey]=OutputTable[[#This Row],[GroupByKey]])*OutputTable[RecordedValue]))</f>
        <v>0</v>
      </c>
      <c r="P818" s="5" cm="1">
        <f t="array" ref="P818">MAX(IF((OutputTable[GroupByKey]=OutputTable[[#This Row],[GroupByKey]]),(OutputTable[GroupByKey]=OutputTable[[#This Row],[GroupByKey]])*OutputTable[RecordedValue]))</f>
        <v>0</v>
      </c>
    </row>
    <row r="819" spans="1:16" x14ac:dyDescent="0.35">
      <c r="A819" t="s">
        <v>68</v>
      </c>
      <c r="B819" t="s">
        <v>70</v>
      </c>
      <c r="C819">
        <v>33</v>
      </c>
      <c r="D819" t="s">
        <v>137</v>
      </c>
      <c r="E819" t="s">
        <v>120</v>
      </c>
      <c r="F819" t="s">
        <v>102</v>
      </c>
      <c r="G819">
        <v>0</v>
      </c>
      <c r="H819">
        <v>0</v>
      </c>
      <c r="I81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819" s="5" cm="1">
        <f t="array" ref="J819">MAX(IF((ProjectInfoTable[ProjectName]=OutputTable[[#This Row],[ProjectName]]),(ProjectInfoTable[ProjectName]=OutputTable[[#This Row],[ProjectName]])*ProjectInfoTable[NumberOfReplications]))</f>
        <v>40</v>
      </c>
      <c r="K819" s="5" cm="1">
        <f t="array" ref="K819">IFERROR(AVERAGE(IF((OutputTable[GroupByKey]=OutputTable[[#This Row],[GroupByKey]]),(OutputTable[GroupByKey]=OutputTable[[#This Row],[GroupByKey]])*OutputTable[RecordedValue])),0)</f>
        <v>0</v>
      </c>
      <c r="L819" s="5" cm="1">
        <f t="array" ref="L819">IFERROR(_xlfn.STDEV.S(IF((OutputTable[GroupByKey]=OutputTable[[#This Row],[GroupByKey]]),(OutputTable[GroupByKey]=OutputTable[[#This Row],[GroupByKey]])*OutputTable[RecordedValue])),0)</f>
        <v>0</v>
      </c>
      <c r="M819" s="5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9" s="5" cm="1">
        <f t="array" ref="O819">MIN(IF((OutputTable[GroupByKey]=OutputTable[[#This Row],[GroupByKey]]),(OutputTable[GroupByKey]=OutputTable[[#This Row],[GroupByKey]])*OutputTable[RecordedValue]))</f>
        <v>0</v>
      </c>
      <c r="P819" s="5" cm="1">
        <f t="array" ref="P819">MAX(IF((OutputTable[GroupByKey]=OutputTable[[#This Row],[GroupByKey]]),(OutputTable[GroupByKey]=OutputTable[[#This Row],[GroupByKey]])*OutputTable[RecordedValue]))</f>
        <v>0</v>
      </c>
    </row>
    <row r="820" spans="1:16" x14ac:dyDescent="0.35">
      <c r="A820" t="s">
        <v>68</v>
      </c>
      <c r="B820" t="s">
        <v>70</v>
      </c>
      <c r="C820">
        <v>33</v>
      </c>
      <c r="D820" t="s">
        <v>138</v>
      </c>
      <c r="E820" t="s">
        <v>122</v>
      </c>
      <c r="F820" t="s">
        <v>102</v>
      </c>
      <c r="G820">
        <v>0</v>
      </c>
      <c r="H820">
        <v>0</v>
      </c>
      <c r="I82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820" s="5" cm="1">
        <f t="array" ref="J820">MAX(IF((ProjectInfoTable[ProjectName]=OutputTable[[#This Row],[ProjectName]]),(ProjectInfoTable[ProjectName]=OutputTable[[#This Row],[ProjectName]])*ProjectInfoTable[NumberOfReplications]))</f>
        <v>40</v>
      </c>
      <c r="K820" s="5" cm="1">
        <f t="array" ref="K820">IFERROR(AVERAGE(IF((OutputTable[GroupByKey]=OutputTable[[#This Row],[GroupByKey]]),(OutputTable[GroupByKey]=OutputTable[[#This Row],[GroupByKey]])*OutputTable[RecordedValue])),0)</f>
        <v>0</v>
      </c>
      <c r="L820" s="5" cm="1">
        <f t="array" ref="L820">IFERROR(_xlfn.STDEV.S(IF((OutputTable[GroupByKey]=OutputTable[[#This Row],[GroupByKey]]),(OutputTable[GroupByKey]=OutputTable[[#This Row],[GroupByKey]])*OutputTable[RecordedValue])),0)</f>
        <v>0</v>
      </c>
      <c r="M820" s="5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0" s="5" cm="1">
        <f t="array" ref="O820">MIN(IF((OutputTable[GroupByKey]=OutputTable[[#This Row],[GroupByKey]]),(OutputTable[GroupByKey]=OutputTable[[#This Row],[GroupByKey]])*OutputTable[RecordedValue]))</f>
        <v>0</v>
      </c>
      <c r="P820" s="5" cm="1">
        <f t="array" ref="P820">MAX(IF((OutputTable[GroupByKey]=OutputTable[[#This Row],[GroupByKey]]),(OutputTable[GroupByKey]=OutputTable[[#This Row],[GroupByKey]])*OutputTable[RecordedValue]))</f>
        <v>0</v>
      </c>
    </row>
    <row r="821" spans="1:16" x14ac:dyDescent="0.35">
      <c r="A821" t="s">
        <v>68</v>
      </c>
      <c r="B821" t="s">
        <v>70</v>
      </c>
      <c r="C821">
        <v>33</v>
      </c>
      <c r="D821" t="s">
        <v>139</v>
      </c>
      <c r="E821" t="s">
        <v>120</v>
      </c>
      <c r="F821" t="s">
        <v>102</v>
      </c>
      <c r="G821">
        <v>170</v>
      </c>
      <c r="H821">
        <v>0</v>
      </c>
      <c r="I82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821" s="5" cm="1">
        <f t="array" ref="J821">MAX(IF((ProjectInfoTable[ProjectName]=OutputTable[[#This Row],[ProjectName]]),(ProjectInfoTable[ProjectName]=OutputTable[[#This Row],[ProjectName]])*ProjectInfoTable[NumberOfReplications]))</f>
        <v>40</v>
      </c>
      <c r="K821" s="5" cm="1">
        <f t="array" ref="K821">IFERROR(AVERAGE(IF((OutputTable[GroupByKey]=OutputTable[[#This Row],[GroupByKey]]),(OutputTable[GroupByKey]=OutputTable[[#This Row],[GroupByKey]])*OutputTable[RecordedValue])),0)</f>
        <v>166.8</v>
      </c>
      <c r="L821" s="5" cm="1">
        <f t="array" ref="L821">IFERROR(_xlfn.STDEV.S(IF((OutputTable[GroupByKey]=OutputTable[[#This Row],[GroupByKey]]),(OutputTable[GroupByKey]=OutputTable[[#This Row],[GroupByKey]])*OutputTable[RecordedValue])),0)</f>
        <v>42.803786077449971</v>
      </c>
      <c r="M821" s="5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821" s="5" cm="1">
        <f t="array" ref="O821">MIN(IF((OutputTable[GroupByKey]=OutputTable[[#This Row],[GroupByKey]]),(OutputTable[GroupByKey]=OutputTable[[#This Row],[GroupByKey]])*OutputTable[RecordedValue]))</f>
        <v>58</v>
      </c>
      <c r="P821" s="5" cm="1">
        <f t="array" ref="P821">MAX(IF((OutputTable[GroupByKey]=OutputTable[[#This Row],[GroupByKey]]),(OutputTable[GroupByKey]=OutputTable[[#This Row],[GroupByKey]])*OutputTable[RecordedValue]))</f>
        <v>284</v>
      </c>
    </row>
    <row r="822" spans="1:16" x14ac:dyDescent="0.35">
      <c r="A822" t="s">
        <v>68</v>
      </c>
      <c r="B822" t="s">
        <v>70</v>
      </c>
      <c r="C822">
        <v>33</v>
      </c>
      <c r="D822" t="s">
        <v>140</v>
      </c>
      <c r="E822" t="s">
        <v>122</v>
      </c>
      <c r="F822" t="s">
        <v>102</v>
      </c>
      <c r="G822">
        <v>7.5790072929629901E-2</v>
      </c>
      <c r="H822">
        <v>0</v>
      </c>
      <c r="I82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822" s="5" cm="1">
        <f t="array" ref="J822">MAX(IF((ProjectInfoTable[ProjectName]=OutputTable[[#This Row],[ProjectName]]),(ProjectInfoTable[ProjectName]=OutputTable[[#This Row],[ProjectName]])*ProjectInfoTable[NumberOfReplications]))</f>
        <v>40</v>
      </c>
      <c r="K822" s="5" cm="1">
        <f t="array" ref="K822">IFERROR(AVERAGE(IF((OutputTable[GroupByKey]=OutputTable[[#This Row],[GroupByKey]]),(OutputTable[GroupByKey]=OutputTable[[#This Row],[GroupByKey]])*OutputTable[RecordedValue])),0)</f>
        <v>7.1466534765718931E-2</v>
      </c>
      <c r="L822" s="5" cm="1">
        <f t="array" ref="L822">IFERROR(_xlfn.STDEV.S(IF((OutputTable[GroupByKey]=OutputTable[[#This Row],[GroupByKey]]),(OutputTable[GroupByKey]=OutputTable[[#This Row],[GroupByKey]])*OutputTable[RecordedValue])),0)</f>
        <v>1.877615258182818E-2</v>
      </c>
      <c r="M822" s="5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822" s="5" cm="1">
        <f t="array" ref="O822">MIN(IF((OutputTable[GroupByKey]=OutputTable[[#This Row],[GroupByKey]]),(OutputTable[GroupByKey]=OutputTable[[#This Row],[GroupByKey]])*OutputTable[RecordedValue]))</f>
        <v>2.8772178353729399E-2</v>
      </c>
      <c r="P822" s="5" cm="1">
        <f t="array" ref="P822">MAX(IF((OutputTable[GroupByKey]=OutputTable[[#This Row],[GroupByKey]]),(OutputTable[GroupByKey]=OutputTable[[#This Row],[GroupByKey]])*OutputTable[RecordedValue]))</f>
        <v>0.12414195729513899</v>
      </c>
    </row>
    <row r="823" spans="1:16" x14ac:dyDescent="0.35">
      <c r="A823" t="s">
        <v>68</v>
      </c>
      <c r="B823" t="s">
        <v>70</v>
      </c>
      <c r="C823">
        <v>33</v>
      </c>
      <c r="D823" t="s">
        <v>141</v>
      </c>
      <c r="E823" t="s">
        <v>120</v>
      </c>
      <c r="F823" t="s">
        <v>102</v>
      </c>
      <c r="G823">
        <v>297</v>
      </c>
      <c r="H823">
        <v>0</v>
      </c>
      <c r="I82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823" s="5" cm="1">
        <f t="array" ref="J823">MAX(IF((ProjectInfoTable[ProjectName]=OutputTable[[#This Row],[ProjectName]]),(ProjectInfoTable[ProjectName]=OutputTable[[#This Row],[ProjectName]])*ProjectInfoTable[NumberOfReplications]))</f>
        <v>40</v>
      </c>
      <c r="K823" s="5" cm="1">
        <f t="array" ref="K823">IFERROR(AVERAGE(IF((OutputTable[GroupByKey]=OutputTable[[#This Row],[GroupByKey]]),(OutputTable[GroupByKey]=OutputTable[[#This Row],[GroupByKey]])*OutputTable[RecordedValue])),0)</f>
        <v>287.89999999999998</v>
      </c>
      <c r="L823" s="5" cm="1">
        <f t="array" ref="L823">IFERROR(_xlfn.STDEV.S(IF((OutputTable[GroupByKey]=OutputTable[[#This Row],[GroupByKey]]),(OutputTable[GroupByKey]=OutputTable[[#This Row],[GroupByKey]])*OutputTable[RecordedValue])),0)</f>
        <v>61.633241114324115</v>
      </c>
      <c r="M823" s="5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823" s="5" cm="1">
        <f t="array" ref="O823">MIN(IF((OutputTable[GroupByKey]=OutputTable[[#This Row],[GroupByKey]]),(OutputTable[GroupByKey]=OutputTable[[#This Row],[GroupByKey]])*OutputTable[RecordedValue]))</f>
        <v>136</v>
      </c>
      <c r="P823" s="5" cm="1">
        <f t="array" ref="P823">MAX(IF((OutputTable[GroupByKey]=OutputTable[[#This Row],[GroupByKey]]),(OutputTable[GroupByKey]=OutputTable[[#This Row],[GroupByKey]])*OutputTable[RecordedValue]))</f>
        <v>432</v>
      </c>
    </row>
    <row r="824" spans="1:16" x14ac:dyDescent="0.35">
      <c r="A824" t="s">
        <v>68</v>
      </c>
      <c r="B824" t="s">
        <v>70</v>
      </c>
      <c r="C824">
        <v>33</v>
      </c>
      <c r="D824" t="s">
        <v>142</v>
      </c>
      <c r="E824" t="s">
        <v>122</v>
      </c>
      <c r="F824" t="s">
        <v>102</v>
      </c>
      <c r="G824">
        <v>3.01192804080447E-2</v>
      </c>
      <c r="H824">
        <v>0</v>
      </c>
      <c r="I82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824" s="5" cm="1">
        <f t="array" ref="J824">MAX(IF((ProjectInfoTable[ProjectName]=OutputTable[[#This Row],[ProjectName]]),(ProjectInfoTable[ProjectName]=OutputTable[[#This Row],[ProjectName]])*ProjectInfoTable[NumberOfReplications]))</f>
        <v>40</v>
      </c>
      <c r="K824" s="5" cm="1">
        <f t="array" ref="K824">IFERROR(AVERAGE(IF((OutputTable[GroupByKey]=OutputTable[[#This Row],[GroupByKey]]),(OutputTable[GroupByKey]=OutputTable[[#This Row],[GroupByKey]])*OutputTable[RecordedValue])),0)</f>
        <v>2.7893041556859417E-2</v>
      </c>
      <c r="L824" s="5" cm="1">
        <f t="array" ref="L824">IFERROR(_xlfn.STDEV.S(IF((OutputTable[GroupByKey]=OutputTable[[#This Row],[GroupByKey]]),(OutputTable[GroupByKey]=OutputTable[[#This Row],[GroupByKey]])*OutputTable[RecordedValue])),0)</f>
        <v>5.8163740550683058E-3</v>
      </c>
      <c r="M824" s="5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824" s="5" cm="1">
        <f t="array" ref="O824">MIN(IF((OutputTable[GroupByKey]=OutputTable[[#This Row],[GroupByKey]]),(OutputTable[GroupByKey]=OutputTable[[#This Row],[GroupByKey]])*OutputTable[RecordedValue]))</f>
        <v>1.44717077644446E-2</v>
      </c>
      <c r="P824" s="5" cm="1">
        <f t="array" ref="P824">MAX(IF((OutputTable[GroupByKey]=OutputTable[[#This Row],[GroupByKey]]),(OutputTable[GroupByKey]=OutputTable[[#This Row],[GroupByKey]])*OutputTable[RecordedValue]))</f>
        <v>3.8945432682821003E-2</v>
      </c>
    </row>
    <row r="825" spans="1:16" x14ac:dyDescent="0.35">
      <c r="A825" t="s">
        <v>68</v>
      </c>
      <c r="B825" t="s">
        <v>70</v>
      </c>
      <c r="C825">
        <v>33</v>
      </c>
      <c r="D825" t="s">
        <v>143</v>
      </c>
      <c r="E825" t="s">
        <v>120</v>
      </c>
      <c r="F825" t="s">
        <v>102</v>
      </c>
      <c r="G825">
        <v>188</v>
      </c>
      <c r="H825">
        <v>0</v>
      </c>
      <c r="I82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825" s="5" cm="1">
        <f t="array" ref="J825">MAX(IF((ProjectInfoTable[ProjectName]=OutputTable[[#This Row],[ProjectName]]),(ProjectInfoTable[ProjectName]=OutputTable[[#This Row],[ProjectName]])*ProjectInfoTable[NumberOfReplications]))</f>
        <v>40</v>
      </c>
      <c r="K825" s="5" cm="1">
        <f t="array" ref="K825">IFERROR(AVERAGE(IF((OutputTable[GroupByKey]=OutputTable[[#This Row],[GroupByKey]]),(OutputTable[GroupByKey]=OutputTable[[#This Row],[GroupByKey]])*OutputTable[RecordedValue])),0)</f>
        <v>179.07499999999999</v>
      </c>
      <c r="L825" s="5" cm="1">
        <f t="array" ref="L825">IFERROR(_xlfn.STDEV.S(IF((OutputTable[GroupByKey]=OutputTable[[#This Row],[GroupByKey]]),(OutputTable[GroupByKey]=OutputTable[[#This Row],[GroupByKey]])*OutputTable[RecordedValue])),0)</f>
        <v>37.677026598888226</v>
      </c>
      <c r="M825" s="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825" s="5" cm="1">
        <f t="array" ref="O825">MIN(IF((OutputTable[GroupByKey]=OutputTable[[#This Row],[GroupByKey]]),(OutputTable[GroupByKey]=OutputTable[[#This Row],[GroupByKey]])*OutputTable[RecordedValue]))</f>
        <v>96</v>
      </c>
      <c r="P825" s="5" cm="1">
        <f t="array" ref="P825">MAX(IF((OutputTable[GroupByKey]=OutputTable[[#This Row],[GroupByKey]]),(OutputTable[GroupByKey]=OutputTable[[#This Row],[GroupByKey]])*OutputTable[RecordedValue]))</f>
        <v>256</v>
      </c>
    </row>
    <row r="826" spans="1:16" x14ac:dyDescent="0.35">
      <c r="A826" t="s">
        <v>68</v>
      </c>
      <c r="B826" t="s">
        <v>70</v>
      </c>
      <c r="C826">
        <v>33</v>
      </c>
      <c r="D826" t="s">
        <v>144</v>
      </c>
      <c r="E826" t="s">
        <v>122</v>
      </c>
      <c r="F826" t="s">
        <v>102</v>
      </c>
      <c r="G826">
        <v>7.8181653183804101E-2</v>
      </c>
      <c r="H826">
        <v>0</v>
      </c>
      <c r="I82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826" s="5" cm="1">
        <f t="array" ref="J826">MAX(IF((ProjectInfoTable[ProjectName]=OutputTable[[#This Row],[ProjectName]]),(ProjectInfoTable[ProjectName]=OutputTable[[#This Row],[ProjectName]])*ProjectInfoTable[NumberOfReplications]))</f>
        <v>40</v>
      </c>
      <c r="K826" s="5" cm="1">
        <f t="array" ref="K826">IFERROR(AVERAGE(IF((OutputTable[GroupByKey]=OutputTable[[#This Row],[GroupByKey]]),(OutputTable[GroupByKey]=OutputTable[[#This Row],[GroupByKey]])*OutputTable[RecordedValue])),0)</f>
        <v>7.6842915815432761E-2</v>
      </c>
      <c r="L826" s="5" cm="1">
        <f t="array" ref="L826">IFERROR(_xlfn.STDEV.S(IF((OutputTable[GroupByKey]=OutputTable[[#This Row],[GroupByKey]]),(OutputTable[GroupByKey]=OutputTable[[#This Row],[GroupByKey]])*OutputTable[RecordedValue])),0)</f>
        <v>1.6318267374116645E-2</v>
      </c>
      <c r="M826" s="5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826" s="5" cm="1">
        <f t="array" ref="O826">MIN(IF((OutputTable[GroupByKey]=OutputTable[[#This Row],[GroupByKey]]),(OutputTable[GroupByKey]=OutputTable[[#This Row],[GroupByKey]])*OutputTable[RecordedValue]))</f>
        <v>4.1598739885881399E-2</v>
      </c>
      <c r="P826" s="5" cm="1">
        <f t="array" ref="P826">MAX(IF((OutputTable[GroupByKey]=OutputTable[[#This Row],[GroupByKey]]),(OutputTable[GroupByKey]=OutputTable[[#This Row],[GroupByKey]])*OutputTable[RecordedValue]))</f>
        <v>0.109326341521763</v>
      </c>
    </row>
    <row r="827" spans="1:16" x14ac:dyDescent="0.35">
      <c r="A827" t="s">
        <v>68</v>
      </c>
      <c r="B827" t="s">
        <v>70</v>
      </c>
      <c r="C827">
        <v>34</v>
      </c>
      <c r="D827" t="s">
        <v>115</v>
      </c>
      <c r="E827" t="s">
        <v>116</v>
      </c>
      <c r="F827" t="s">
        <v>81</v>
      </c>
      <c r="G827">
        <v>338</v>
      </c>
      <c r="H827">
        <v>0</v>
      </c>
      <c r="I827" s="5" t="str">
        <f>OutputTable[[#This Row],[ProjectName]]&amp;OutputTable[[#This Row],[Name]]&amp;OutputTable[[#This Row],[Type]]&amp;OutputTable[[#This Row],[Source]]</f>
        <v>Drone ProjectDrone.NumberInNumber InEntity</v>
      </c>
      <c r="J827" s="5" cm="1">
        <f t="array" ref="J827">MAX(IF((ProjectInfoTable[ProjectName]=OutputTable[[#This Row],[ProjectName]]),(ProjectInfoTable[ProjectName]=OutputTable[[#This Row],[ProjectName]])*ProjectInfoTable[NumberOfReplications]))</f>
        <v>40</v>
      </c>
      <c r="K827" s="5" cm="1">
        <f t="array" ref="K827">IFERROR(AVERAGE(IF((OutputTable[GroupByKey]=OutputTable[[#This Row],[GroupByKey]]),(OutputTable[GroupByKey]=OutputTable[[#This Row],[GroupByKey]])*OutputTable[RecordedValue])),0)</f>
        <v>279.7</v>
      </c>
      <c r="L827" s="5" cm="1">
        <f t="array" ref="L827">IFERROR(_xlfn.STDEV.S(IF((OutputTable[GroupByKey]=OutputTable[[#This Row],[GroupByKey]]),(OutputTable[GroupByKey]=OutputTable[[#This Row],[GroupByKey]])*OutputTable[RecordedValue])),0)</f>
        <v>60.175043809173047</v>
      </c>
      <c r="M827" s="5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827" s="5" cm="1">
        <f t="array" ref="O827">MIN(IF((OutputTable[GroupByKey]=OutputTable[[#This Row],[GroupByKey]]),(OutputTable[GroupByKey]=OutputTable[[#This Row],[GroupByKey]])*OutputTable[RecordedValue]))</f>
        <v>124</v>
      </c>
      <c r="P827" s="5" cm="1">
        <f t="array" ref="P827">MAX(IF((OutputTable[GroupByKey]=OutputTable[[#This Row],[GroupByKey]]),(OutputTable[GroupByKey]=OutputTable[[#This Row],[GroupByKey]])*OutputTable[RecordedValue]))</f>
        <v>422</v>
      </c>
    </row>
    <row r="828" spans="1:16" x14ac:dyDescent="0.35">
      <c r="A828" t="s">
        <v>68</v>
      </c>
      <c r="B828" t="s">
        <v>70</v>
      </c>
      <c r="C828">
        <v>34</v>
      </c>
      <c r="D828" t="s">
        <v>117</v>
      </c>
      <c r="E828" t="s">
        <v>118</v>
      </c>
      <c r="F828" t="s">
        <v>81</v>
      </c>
      <c r="G828">
        <v>291</v>
      </c>
      <c r="H828">
        <v>0</v>
      </c>
      <c r="I828" s="5" t="str">
        <f>OutputTable[[#This Row],[ProjectName]]&amp;OutputTable[[#This Row],[Name]]&amp;OutputTable[[#This Row],[Type]]&amp;OutputTable[[#This Row],[Source]]</f>
        <v>Drone ProjectDrone.NumberOutNumber OutEntity</v>
      </c>
      <c r="J828" s="5" cm="1">
        <f t="array" ref="J828">MAX(IF((ProjectInfoTable[ProjectName]=OutputTable[[#This Row],[ProjectName]]),(ProjectInfoTable[ProjectName]=OutputTable[[#This Row],[ProjectName]])*ProjectInfoTable[NumberOfReplications]))</f>
        <v>40</v>
      </c>
      <c r="K828" s="5" cm="1">
        <f t="array" ref="K828">IFERROR(AVERAGE(IF((OutputTable[GroupByKey]=OutputTable[[#This Row],[GroupByKey]]),(OutputTable[GroupByKey]=OutputTable[[#This Row],[GroupByKey]])*OutputTable[RecordedValue])),0)</f>
        <v>250.25</v>
      </c>
      <c r="L828" s="5" cm="1">
        <f t="array" ref="L828">IFERROR(_xlfn.STDEV.S(IF((OutputTable[GroupByKey]=OutputTable[[#This Row],[GroupByKey]]),(OutputTable[GroupByKey]=OutputTable[[#This Row],[GroupByKey]])*OutputTable[RecordedValue])),0)</f>
        <v>35.973458877202006</v>
      </c>
      <c r="M828" s="5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828" s="5" cm="1">
        <f t="array" ref="O828">MIN(IF((OutputTable[GroupByKey]=OutputTable[[#This Row],[GroupByKey]]),(OutputTable[GroupByKey]=OutputTable[[#This Row],[GroupByKey]])*OutputTable[RecordedValue]))</f>
        <v>150</v>
      </c>
      <c r="P828" s="5" cm="1">
        <f t="array" ref="P828">MAX(IF((OutputTable[GroupByKey]=OutputTable[[#This Row],[GroupByKey]]),(OutputTable[GroupByKey]=OutputTable[[#This Row],[GroupByKey]])*OutputTable[RecordedValue]))</f>
        <v>295</v>
      </c>
    </row>
    <row r="829" spans="1:16" x14ac:dyDescent="0.35">
      <c r="A829" t="s">
        <v>68</v>
      </c>
      <c r="B829" t="s">
        <v>70</v>
      </c>
      <c r="C829">
        <v>34</v>
      </c>
      <c r="D829" t="s">
        <v>119</v>
      </c>
      <c r="E829" t="s">
        <v>120</v>
      </c>
      <c r="F829" t="s">
        <v>102</v>
      </c>
      <c r="G829">
        <v>264</v>
      </c>
      <c r="H829">
        <v>0</v>
      </c>
      <c r="I82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829" s="5" cm="1">
        <f t="array" ref="J829">MAX(IF((ProjectInfoTable[ProjectName]=OutputTable[[#This Row],[ProjectName]]),(ProjectInfoTable[ProjectName]=OutputTable[[#This Row],[ProjectName]])*ProjectInfoTable[NumberOfReplications]))</f>
        <v>40</v>
      </c>
      <c r="K829" s="5" cm="1">
        <f t="array" ref="K829">IFERROR(AVERAGE(IF((OutputTable[GroupByKey]=OutputTable[[#This Row],[GroupByKey]]),(OutputTable[GroupByKey]=OutputTable[[#This Row],[GroupByKey]])*OutputTable[RecordedValue])),0)</f>
        <v>209.95</v>
      </c>
      <c r="L829" s="5" cm="1">
        <f t="array" ref="L829">IFERROR(_xlfn.STDEV.S(IF((OutputTable[GroupByKey]=OutputTable[[#This Row],[GroupByKey]]),(OutputTable[GroupByKey]=OutputTable[[#This Row],[GroupByKey]])*OutputTable[RecordedValue])),0)</f>
        <v>32.757813708707069</v>
      </c>
      <c r="M829" s="5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829" s="5" cm="1">
        <f t="array" ref="O829">MIN(IF((OutputTable[GroupByKey]=OutputTable[[#This Row],[GroupByKey]]),(OutputTable[GroupByKey]=OutputTable[[#This Row],[GroupByKey]])*OutputTable[RecordedValue]))</f>
        <v>123</v>
      </c>
      <c r="P829" s="5" cm="1">
        <f t="array" ref="P829">MAX(IF((OutputTable[GroupByKey]=OutputTable[[#This Row],[GroupByKey]]),(OutputTable[GroupByKey]=OutputTable[[#This Row],[GroupByKey]])*OutputTable[RecordedValue]))</f>
        <v>264</v>
      </c>
    </row>
    <row r="830" spans="1:16" x14ac:dyDescent="0.35">
      <c r="A830" t="s">
        <v>68</v>
      </c>
      <c r="B830" t="s">
        <v>70</v>
      </c>
      <c r="C830">
        <v>34</v>
      </c>
      <c r="D830" t="s">
        <v>121</v>
      </c>
      <c r="E830" t="s">
        <v>122</v>
      </c>
      <c r="F830" t="s">
        <v>102</v>
      </c>
      <c r="G830">
        <v>1</v>
      </c>
      <c r="H830">
        <v>0</v>
      </c>
      <c r="I83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830" s="5" cm="1">
        <f t="array" ref="J830">MAX(IF((ProjectInfoTable[ProjectName]=OutputTable[[#This Row],[ProjectName]]),(ProjectInfoTable[ProjectName]=OutputTable[[#This Row],[ProjectName]])*ProjectInfoTable[NumberOfReplications]))</f>
        <v>40</v>
      </c>
      <c r="K830" s="5" cm="1">
        <f t="array" ref="K830">IFERROR(AVERAGE(IF((OutputTable[GroupByKey]=OutputTable[[#This Row],[GroupByKey]]),(OutputTable[GroupByKey]=OutputTable[[#This Row],[GroupByKey]])*OutputTable[RecordedValue])),0)</f>
        <v>0.83772529254372086</v>
      </c>
      <c r="L830" s="5" cm="1">
        <f t="array" ref="L830">IFERROR(_xlfn.STDEV.S(IF((OutputTable[GroupByKey]=OutputTable[[#This Row],[GroupByKey]]),(OutputTable[GroupByKey]=OutputTable[[#This Row],[GroupByKey]])*OutputTable[RecordedValue])),0)</f>
        <v>0.13090241215221513</v>
      </c>
      <c r="M830" s="5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830" s="5" cm="1">
        <f t="array" ref="O830">MIN(IF((OutputTable[GroupByKey]=OutputTable[[#This Row],[GroupByKey]]),(OutputTable[GroupByKey]=OutputTable[[#This Row],[GroupByKey]])*OutputTable[RecordedValue]))</f>
        <v>0.460239554527484</v>
      </c>
      <c r="P830" s="5" cm="1">
        <f t="array" ref="P830">MAX(IF((OutputTable[GroupByKey]=OutputTable[[#This Row],[GroupByKey]]),(OutputTable[GroupByKey]=OutputTable[[#This Row],[GroupByKey]])*OutputTable[RecordedValue]))</f>
        <v>1</v>
      </c>
    </row>
    <row r="831" spans="1:16" x14ac:dyDescent="0.35">
      <c r="A831" t="s">
        <v>68</v>
      </c>
      <c r="B831" t="s">
        <v>70</v>
      </c>
      <c r="C831">
        <v>34</v>
      </c>
      <c r="D831" t="s">
        <v>123</v>
      </c>
      <c r="E831" t="s">
        <v>120</v>
      </c>
      <c r="F831" t="s">
        <v>102</v>
      </c>
      <c r="G831">
        <v>161</v>
      </c>
      <c r="H831">
        <v>0</v>
      </c>
      <c r="I83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831" s="5" cm="1">
        <f t="array" ref="J831">MAX(IF((ProjectInfoTable[ProjectName]=OutputTable[[#This Row],[ProjectName]]),(ProjectInfoTable[ProjectName]=OutputTable[[#This Row],[ProjectName]])*ProjectInfoTable[NumberOfReplications]))</f>
        <v>40</v>
      </c>
      <c r="K831" s="5" cm="1">
        <f t="array" ref="K831">IFERROR(AVERAGE(IF((OutputTable[GroupByKey]=OutputTable[[#This Row],[GroupByKey]]),(OutputTable[GroupByKey]=OutputTable[[#This Row],[GroupByKey]])*OutputTable[RecordedValue])),0)</f>
        <v>138.82499999999999</v>
      </c>
      <c r="L831" s="5" cm="1">
        <f t="array" ref="L831">IFERROR(_xlfn.STDEV.S(IF((OutputTable[GroupByKey]=OutputTable[[#This Row],[GroupByKey]]),(OutputTable[GroupByKey]=OutputTable[[#This Row],[GroupByKey]])*OutputTable[RecordedValue])),0)</f>
        <v>19.237899960021505</v>
      </c>
      <c r="M831" s="5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831" s="5" cm="1">
        <f t="array" ref="O831">MIN(IF((OutputTable[GroupByKey]=OutputTable[[#This Row],[GroupByKey]]),(OutputTable[GroupByKey]=OutputTable[[#This Row],[GroupByKey]])*OutputTable[RecordedValue]))</f>
        <v>83</v>
      </c>
      <c r="P831" s="5" cm="1">
        <f t="array" ref="P831">MAX(IF((OutputTable[GroupByKey]=OutputTable[[#This Row],[GroupByKey]]),(OutputTable[GroupByKey]=OutputTable[[#This Row],[GroupByKey]])*OutputTable[RecordedValue]))</f>
        <v>161</v>
      </c>
    </row>
    <row r="832" spans="1:16" x14ac:dyDescent="0.35">
      <c r="A832" t="s">
        <v>68</v>
      </c>
      <c r="B832" t="s">
        <v>70</v>
      </c>
      <c r="C832">
        <v>34</v>
      </c>
      <c r="D832" t="s">
        <v>124</v>
      </c>
      <c r="E832" t="s">
        <v>122</v>
      </c>
      <c r="F832" t="s">
        <v>102</v>
      </c>
      <c r="G832">
        <v>0.99324124232539002</v>
      </c>
      <c r="H832">
        <v>0</v>
      </c>
      <c r="I8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832" s="5" cm="1">
        <f t="array" ref="J832">MAX(IF((ProjectInfoTable[ProjectName]=OutputTable[[#This Row],[ProjectName]]),(ProjectInfoTable[ProjectName]=OutputTable[[#This Row],[ProjectName]])*ProjectInfoTable[NumberOfReplications]))</f>
        <v>40</v>
      </c>
      <c r="K832" s="5" cm="1">
        <f t="array" ref="K832">IFERROR(AVERAGE(IF((OutputTable[GroupByKey]=OutputTable[[#This Row],[GroupByKey]]),(OutputTable[GroupByKey]=OutputTable[[#This Row],[GroupByKey]])*OutputTable[RecordedValue])),0)</f>
        <v>0.85638733125801425</v>
      </c>
      <c r="L832" s="5" cm="1">
        <f t="array" ref="L832">IFERROR(_xlfn.STDEV.S(IF((OutputTable[GroupByKey]=OutputTable[[#This Row],[GroupByKey]]),(OutputTable[GroupByKey]=OutputTable[[#This Row],[GroupByKey]])*OutputTable[RecordedValue])),0)</f>
        <v>0.11893184571914565</v>
      </c>
      <c r="M832" s="5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832" s="5" cm="1">
        <f t="array" ref="O832">MIN(IF((OutputTable[GroupByKey]=OutputTable[[#This Row],[GroupByKey]]),(OutputTable[GroupByKey]=OutputTable[[#This Row],[GroupByKey]])*OutputTable[RecordedValue]))</f>
        <v>0.51093143286290499</v>
      </c>
      <c r="P832" s="5" cm="1">
        <f t="array" ref="P832">MAX(IF((OutputTable[GroupByKey]=OutputTable[[#This Row],[GroupByKey]]),(OutputTable[GroupByKey]=OutputTable[[#This Row],[GroupByKey]])*OutputTable[RecordedValue]))</f>
        <v>0.99324124232539002</v>
      </c>
    </row>
    <row r="833" spans="1:16" x14ac:dyDescent="0.35">
      <c r="A833" t="s">
        <v>68</v>
      </c>
      <c r="B833" t="s">
        <v>70</v>
      </c>
      <c r="C833">
        <v>34</v>
      </c>
      <c r="D833" t="s">
        <v>125</v>
      </c>
      <c r="E833" t="s">
        <v>120</v>
      </c>
      <c r="F833" t="s">
        <v>102</v>
      </c>
      <c r="G833">
        <v>8</v>
      </c>
      <c r="H833">
        <v>0</v>
      </c>
      <c r="I8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833" s="5" cm="1">
        <f t="array" ref="J833">MAX(IF((ProjectInfoTable[ProjectName]=OutputTable[[#This Row],[ProjectName]]),(ProjectInfoTable[ProjectName]=OutputTable[[#This Row],[ProjectName]])*ProjectInfoTable[NumberOfReplications]))</f>
        <v>40</v>
      </c>
      <c r="K833" s="5" cm="1">
        <f t="array" ref="K833">IFERROR(AVERAGE(IF((OutputTable[GroupByKey]=OutputTable[[#This Row],[GroupByKey]]),(OutputTable[GroupByKey]=OutputTable[[#This Row],[GroupByKey]])*OutputTable[RecordedValue])),0)</f>
        <v>8.1999999999999993</v>
      </c>
      <c r="L833" s="5" cm="1">
        <f t="array" ref="L833">IFERROR(_xlfn.STDEV.S(IF((OutputTable[GroupByKey]=OutputTable[[#This Row],[GroupByKey]]),(OutputTable[GroupByKey]=OutputTable[[#This Row],[GroupByKey]])*OutputTable[RecordedValue])),0)</f>
        <v>1.8563819235690291</v>
      </c>
      <c r="M833" s="5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833" s="5" cm="1">
        <f t="array" ref="O833">MIN(IF((OutputTable[GroupByKey]=OutputTable[[#This Row],[GroupByKey]]),(OutputTable[GroupByKey]=OutputTable[[#This Row],[GroupByKey]])*OutputTable[RecordedValue]))</f>
        <v>4</v>
      </c>
      <c r="P833" s="5" cm="1">
        <f t="array" ref="P833">MAX(IF((OutputTable[GroupByKey]=OutputTable[[#This Row],[GroupByKey]]),(OutputTable[GroupByKey]=OutputTable[[#This Row],[GroupByKey]])*OutputTable[RecordedValue]))</f>
        <v>12</v>
      </c>
    </row>
    <row r="834" spans="1:16" x14ac:dyDescent="0.35">
      <c r="A834" t="s">
        <v>68</v>
      </c>
      <c r="B834" t="s">
        <v>70</v>
      </c>
      <c r="C834">
        <v>34</v>
      </c>
      <c r="D834" t="s">
        <v>126</v>
      </c>
      <c r="E834" t="s">
        <v>122</v>
      </c>
      <c r="F834" t="s">
        <v>102</v>
      </c>
      <c r="G834">
        <v>2.8415720420582598E-2</v>
      </c>
      <c r="H834">
        <v>0</v>
      </c>
      <c r="I8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834" s="5" cm="1">
        <f t="array" ref="J834">MAX(IF((ProjectInfoTable[ProjectName]=OutputTable[[#This Row],[ProjectName]]),(ProjectInfoTable[ProjectName]=OutputTable[[#This Row],[ProjectName]])*ProjectInfoTable[NumberOfReplications]))</f>
        <v>40</v>
      </c>
      <c r="K834" s="5" cm="1">
        <f t="array" ref="K834">IFERROR(AVERAGE(IF((OutputTable[GroupByKey]=OutputTable[[#This Row],[GroupByKey]]),(OutputTable[GroupByKey]=OutputTable[[#This Row],[GroupByKey]])*OutputTable[RecordedValue])),0)</f>
        <v>2.9190391824590895E-2</v>
      </c>
      <c r="L834" s="5" cm="1">
        <f t="array" ref="L834">IFERROR(_xlfn.STDEV.S(IF((OutputTable[GroupByKey]=OutputTable[[#This Row],[GroupByKey]]),(OutputTable[GroupByKey]=OutputTable[[#This Row],[GroupByKey]])*OutputTable[RecordedValue])),0)</f>
        <v>6.7784511723503766E-3</v>
      </c>
      <c r="M834" s="5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834" s="5" cm="1">
        <f t="array" ref="O834">MIN(IF((OutputTable[GroupByKey]=OutputTable[[#This Row],[GroupByKey]]),(OutputTable[GroupByKey]=OutputTable[[#This Row],[GroupByKey]])*OutputTable[RecordedValue]))</f>
        <v>1.4048189417398899E-2</v>
      </c>
      <c r="P834" s="5" cm="1">
        <f t="array" ref="P834">MAX(IF((OutputTable[GroupByKey]=OutputTable[[#This Row],[GroupByKey]]),(OutputTable[GroupByKey]=OutputTable[[#This Row],[GroupByKey]])*OutputTable[RecordedValue]))</f>
        <v>4.5875370133509598E-2</v>
      </c>
    </row>
    <row r="835" spans="1:16" x14ac:dyDescent="0.35">
      <c r="A835" t="s">
        <v>68</v>
      </c>
      <c r="B835" t="s">
        <v>70</v>
      </c>
      <c r="C835">
        <v>34</v>
      </c>
      <c r="D835" t="s">
        <v>127</v>
      </c>
      <c r="E835" t="s">
        <v>120</v>
      </c>
      <c r="F835" t="s">
        <v>102</v>
      </c>
      <c r="G835">
        <v>40</v>
      </c>
      <c r="H835">
        <v>0</v>
      </c>
      <c r="I8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835" s="5" cm="1">
        <f t="array" ref="J835">MAX(IF((ProjectInfoTable[ProjectName]=OutputTable[[#This Row],[ProjectName]]),(ProjectInfoTable[ProjectName]=OutputTable[[#This Row],[ProjectName]])*ProjectInfoTable[NumberOfReplications]))</f>
        <v>40</v>
      </c>
      <c r="K835" s="5" cm="1">
        <f t="array" ref="K835">IFERROR(AVERAGE(IF((OutputTable[GroupByKey]=OutputTable[[#This Row],[GroupByKey]]),(OutputTable[GroupByKey]=OutputTable[[#This Row],[GroupByKey]])*OutputTable[RecordedValue])),0)</f>
        <v>40.625</v>
      </c>
      <c r="L835" s="5" cm="1">
        <f t="array" ref="L835">IFERROR(_xlfn.STDEV.S(IF((OutputTable[GroupByKey]=OutputTable[[#This Row],[GroupByKey]]),(OutputTable[GroupByKey]=OutputTable[[#This Row],[GroupByKey]])*OutputTable[RecordedValue])),0)</f>
        <v>9.0940597687129312</v>
      </c>
      <c r="M835" s="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835" s="5" cm="1">
        <f t="array" ref="O835">MIN(IF((OutputTable[GroupByKey]=OutputTable[[#This Row],[GroupByKey]]),(OutputTable[GroupByKey]=OutputTable[[#This Row],[GroupByKey]])*OutputTable[RecordedValue]))</f>
        <v>20</v>
      </c>
      <c r="P835" s="5" cm="1">
        <f t="array" ref="P835">MAX(IF((OutputTable[GroupByKey]=OutputTable[[#This Row],[GroupByKey]]),(OutputTable[GroupByKey]=OutputTable[[#This Row],[GroupByKey]])*OutputTable[RecordedValue]))</f>
        <v>60</v>
      </c>
    </row>
    <row r="836" spans="1:16" x14ac:dyDescent="0.35">
      <c r="A836" t="s">
        <v>68</v>
      </c>
      <c r="B836" t="s">
        <v>70</v>
      </c>
      <c r="C836">
        <v>34</v>
      </c>
      <c r="D836" t="s">
        <v>128</v>
      </c>
      <c r="E836" t="s">
        <v>122</v>
      </c>
      <c r="F836" t="s">
        <v>102</v>
      </c>
      <c r="G836">
        <v>0.104205673781916</v>
      </c>
      <c r="H836">
        <v>0</v>
      </c>
      <c r="I8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836" s="5" cm="1">
        <f t="array" ref="J836">MAX(IF((ProjectInfoTable[ProjectName]=OutputTable[[#This Row],[ProjectName]]),(ProjectInfoTable[ProjectName]=OutputTable[[#This Row],[ProjectName]])*ProjectInfoTable[NumberOfReplications]))</f>
        <v>40</v>
      </c>
      <c r="K836" s="5" cm="1">
        <f t="array" ref="K836">IFERROR(AVERAGE(IF((OutputTable[GroupByKey]=OutputTable[[#This Row],[GroupByKey]]),(OutputTable[GroupByKey]=OutputTable[[#This Row],[GroupByKey]])*OutputTable[RecordedValue])),0)</f>
        <v>0.12883579602073331</v>
      </c>
      <c r="L836" s="5" cm="1">
        <f t="array" ref="L836">IFERROR(_xlfn.STDEV.S(IF((OutputTable[GroupByKey]=OutputTable[[#This Row],[GroupByKey]]),(OutputTable[GroupByKey]=OutputTable[[#This Row],[GroupByKey]])*OutputTable[RecordedValue])),0)</f>
        <v>3.923026202957465E-2</v>
      </c>
      <c r="M836" s="5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836" s="5" cm="1">
        <f t="array" ref="O836">MIN(IF((OutputTable[GroupByKey]=OutputTable[[#This Row],[GroupByKey]]),(OutputTable[GroupByKey]=OutputTable[[#This Row],[GroupByKey]])*OutputTable[RecordedValue]))</f>
        <v>5.37537032568541E-2</v>
      </c>
      <c r="P836" s="5" cm="1">
        <f t="array" ref="P836">MAX(IF((OutputTable[GroupByKey]=OutputTable[[#This Row],[GroupByKey]]),(OutputTable[GroupByKey]=OutputTable[[#This Row],[GroupByKey]])*OutputTable[RecordedValue]))</f>
        <v>0.25294900578934798</v>
      </c>
    </row>
    <row r="837" spans="1:16" x14ac:dyDescent="0.35">
      <c r="A837" t="s">
        <v>68</v>
      </c>
      <c r="B837" t="s">
        <v>70</v>
      </c>
      <c r="C837">
        <v>34</v>
      </c>
      <c r="D837" t="s">
        <v>129</v>
      </c>
      <c r="E837" t="s">
        <v>118</v>
      </c>
      <c r="F837" t="s">
        <v>130</v>
      </c>
      <c r="G837">
        <v>287</v>
      </c>
      <c r="H837">
        <v>0</v>
      </c>
      <c r="I837" s="5" t="str">
        <f>OutputTable[[#This Row],[ProjectName]]&amp;OutputTable[[#This Row],[Name]]&amp;OutputTable[[#This Row],[Type]]&amp;OutputTable[[#This Row],[Source]]</f>
        <v>Drone ProjectSystem.NumberOutNumber OutSystem</v>
      </c>
      <c r="J837" s="5" cm="1">
        <f t="array" ref="J837">MAX(IF((ProjectInfoTable[ProjectName]=OutputTable[[#This Row],[ProjectName]]),(ProjectInfoTable[ProjectName]=OutputTable[[#This Row],[ProjectName]])*ProjectInfoTable[NumberOfReplications]))</f>
        <v>40</v>
      </c>
      <c r="K837" s="5" cm="1">
        <f t="array" ref="K837">IFERROR(AVERAGE(IF((OutputTable[GroupByKey]=OutputTable[[#This Row],[GroupByKey]]),(OutputTable[GroupByKey]=OutputTable[[#This Row],[GroupByKey]])*OutputTable[RecordedValue])),0)</f>
        <v>246.15</v>
      </c>
      <c r="L837" s="5" cm="1">
        <f t="array" ref="L837">IFERROR(_xlfn.STDEV.S(IF((OutputTable[GroupByKey]=OutputTable[[#This Row],[GroupByKey]]),(OutputTable[GroupByKey]=OutputTable[[#This Row],[GroupByKey]])*OutputTable[RecordedValue])),0)</f>
        <v>35.193640159726442</v>
      </c>
      <c r="M837" s="5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837" s="5" cm="1">
        <f t="array" ref="O837">MIN(IF((OutputTable[GroupByKey]=OutputTable[[#This Row],[GroupByKey]]),(OutputTable[GroupByKey]=OutputTable[[#This Row],[GroupByKey]])*OutputTable[RecordedValue]))</f>
        <v>148</v>
      </c>
      <c r="P837" s="5" cm="1">
        <f t="array" ref="P837">MAX(IF((OutputTable[GroupByKey]=OutputTable[[#This Row],[GroupByKey]]),(OutputTable[GroupByKey]=OutputTable[[#This Row],[GroupByKey]])*OutputTable[RecordedValue]))</f>
        <v>289</v>
      </c>
    </row>
    <row r="838" spans="1:16" x14ac:dyDescent="0.35">
      <c r="A838" t="s">
        <v>68</v>
      </c>
      <c r="B838" t="s">
        <v>70</v>
      </c>
      <c r="C838">
        <v>34</v>
      </c>
      <c r="D838" t="s">
        <v>131</v>
      </c>
      <c r="E838" t="s">
        <v>120</v>
      </c>
      <c r="F838" t="s">
        <v>102</v>
      </c>
      <c r="G838">
        <v>0</v>
      </c>
      <c r="H838">
        <v>0</v>
      </c>
      <c r="I8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838" s="5" cm="1">
        <f t="array" ref="J838">MAX(IF((ProjectInfoTable[ProjectName]=OutputTable[[#This Row],[ProjectName]]),(ProjectInfoTable[ProjectName]=OutputTable[[#This Row],[ProjectName]])*ProjectInfoTable[NumberOfReplications]))</f>
        <v>40</v>
      </c>
      <c r="K838" s="5" cm="1">
        <f t="array" ref="K838">IFERROR(AVERAGE(IF((OutputTable[GroupByKey]=OutputTable[[#This Row],[GroupByKey]]),(OutputTable[GroupByKey]=OutputTable[[#This Row],[GroupByKey]])*OutputTable[RecordedValue])),0)</f>
        <v>0</v>
      </c>
      <c r="L838" s="5" cm="1">
        <f t="array" ref="L838">IFERROR(_xlfn.STDEV.S(IF((OutputTable[GroupByKey]=OutputTable[[#This Row],[GroupByKey]]),(OutputTable[GroupByKey]=OutputTable[[#This Row],[GroupByKey]])*OutputTable[RecordedValue])),0)</f>
        <v>0</v>
      </c>
      <c r="M838" s="5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8" s="5" cm="1">
        <f t="array" ref="O838">MIN(IF((OutputTable[GroupByKey]=OutputTable[[#This Row],[GroupByKey]]),(OutputTable[GroupByKey]=OutputTable[[#This Row],[GroupByKey]])*OutputTable[RecordedValue]))</f>
        <v>0</v>
      </c>
      <c r="P838" s="5" cm="1">
        <f t="array" ref="P838">MAX(IF((OutputTable[GroupByKey]=OutputTable[[#This Row],[GroupByKey]]),(OutputTable[GroupByKey]=OutputTable[[#This Row],[GroupByKey]])*OutputTable[RecordedValue]))</f>
        <v>0</v>
      </c>
    </row>
    <row r="839" spans="1:16" x14ac:dyDescent="0.35">
      <c r="A839" t="s">
        <v>68</v>
      </c>
      <c r="B839" t="s">
        <v>70</v>
      </c>
      <c r="C839">
        <v>34</v>
      </c>
      <c r="D839" t="s">
        <v>132</v>
      </c>
      <c r="E839" t="s">
        <v>122</v>
      </c>
      <c r="F839" t="s">
        <v>102</v>
      </c>
      <c r="G839">
        <v>0</v>
      </c>
      <c r="H839">
        <v>0</v>
      </c>
      <c r="I8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839" s="5" cm="1">
        <f t="array" ref="J839">MAX(IF((ProjectInfoTable[ProjectName]=OutputTable[[#This Row],[ProjectName]]),(ProjectInfoTable[ProjectName]=OutputTable[[#This Row],[ProjectName]])*ProjectInfoTable[NumberOfReplications]))</f>
        <v>40</v>
      </c>
      <c r="K839" s="5" cm="1">
        <f t="array" ref="K839">IFERROR(AVERAGE(IF((OutputTable[GroupByKey]=OutputTable[[#This Row],[GroupByKey]]),(OutputTable[GroupByKey]=OutputTable[[#This Row],[GroupByKey]])*OutputTable[RecordedValue])),0)</f>
        <v>0</v>
      </c>
      <c r="L839" s="5" cm="1">
        <f t="array" ref="L839">IFERROR(_xlfn.STDEV.S(IF((OutputTable[GroupByKey]=OutputTable[[#This Row],[GroupByKey]]),(OutputTable[GroupByKey]=OutputTable[[#This Row],[GroupByKey]])*OutputTable[RecordedValue])),0)</f>
        <v>0</v>
      </c>
      <c r="M839" s="5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9" s="5" cm="1">
        <f t="array" ref="O839">MIN(IF((OutputTable[GroupByKey]=OutputTable[[#This Row],[GroupByKey]]),(OutputTable[GroupByKey]=OutputTable[[#This Row],[GroupByKey]])*OutputTable[RecordedValue]))</f>
        <v>0</v>
      </c>
      <c r="P839" s="5" cm="1">
        <f t="array" ref="P839">MAX(IF((OutputTable[GroupByKey]=OutputTable[[#This Row],[GroupByKey]]),(OutputTable[GroupByKey]=OutputTable[[#This Row],[GroupByKey]])*OutputTable[RecordedValue]))</f>
        <v>0</v>
      </c>
    </row>
    <row r="840" spans="1:16" x14ac:dyDescent="0.35">
      <c r="A840" t="s">
        <v>68</v>
      </c>
      <c r="B840" t="s">
        <v>70</v>
      </c>
      <c r="C840">
        <v>34</v>
      </c>
      <c r="D840" t="s">
        <v>133</v>
      </c>
      <c r="E840" t="s">
        <v>120</v>
      </c>
      <c r="F840" t="s">
        <v>102</v>
      </c>
      <c r="G840">
        <v>0</v>
      </c>
      <c r="H840">
        <v>0</v>
      </c>
      <c r="I8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840" s="5" cm="1">
        <f t="array" ref="J840">MAX(IF((ProjectInfoTable[ProjectName]=OutputTable[[#This Row],[ProjectName]]),(ProjectInfoTable[ProjectName]=OutputTable[[#This Row],[ProjectName]])*ProjectInfoTable[NumberOfReplications]))</f>
        <v>40</v>
      </c>
      <c r="K840" s="5" cm="1">
        <f t="array" ref="K840">IFERROR(AVERAGE(IF((OutputTable[GroupByKey]=OutputTable[[#This Row],[GroupByKey]]),(OutputTable[GroupByKey]=OutputTable[[#This Row],[GroupByKey]])*OutputTable[RecordedValue])),0)</f>
        <v>0</v>
      </c>
      <c r="L840" s="5" cm="1">
        <f t="array" ref="L840">IFERROR(_xlfn.STDEV.S(IF((OutputTable[GroupByKey]=OutputTable[[#This Row],[GroupByKey]]),(OutputTable[GroupByKey]=OutputTable[[#This Row],[GroupByKey]])*OutputTable[RecordedValue])),0)</f>
        <v>0</v>
      </c>
      <c r="M840" s="5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0" s="5" cm="1">
        <f t="array" ref="O840">MIN(IF((OutputTable[GroupByKey]=OutputTable[[#This Row],[GroupByKey]]),(OutputTable[GroupByKey]=OutputTable[[#This Row],[GroupByKey]])*OutputTable[RecordedValue]))</f>
        <v>0</v>
      </c>
      <c r="P840" s="5" cm="1">
        <f t="array" ref="P840">MAX(IF((OutputTable[GroupByKey]=OutputTable[[#This Row],[GroupByKey]]),(OutputTable[GroupByKey]=OutputTable[[#This Row],[GroupByKey]])*OutputTable[RecordedValue]))</f>
        <v>0</v>
      </c>
    </row>
    <row r="841" spans="1:16" x14ac:dyDescent="0.35">
      <c r="A841" t="s">
        <v>68</v>
      </c>
      <c r="B841" t="s">
        <v>70</v>
      </c>
      <c r="C841">
        <v>34</v>
      </c>
      <c r="D841" t="s">
        <v>134</v>
      </c>
      <c r="E841" t="s">
        <v>122</v>
      </c>
      <c r="F841" t="s">
        <v>102</v>
      </c>
      <c r="G841">
        <v>0</v>
      </c>
      <c r="H841">
        <v>0</v>
      </c>
      <c r="I8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841" s="5" cm="1">
        <f t="array" ref="J841">MAX(IF((ProjectInfoTable[ProjectName]=OutputTable[[#This Row],[ProjectName]]),(ProjectInfoTable[ProjectName]=OutputTable[[#This Row],[ProjectName]])*ProjectInfoTable[NumberOfReplications]))</f>
        <v>40</v>
      </c>
      <c r="K841" s="5" cm="1">
        <f t="array" ref="K841">IFERROR(AVERAGE(IF((OutputTable[GroupByKey]=OutputTable[[#This Row],[GroupByKey]]),(OutputTable[GroupByKey]=OutputTable[[#This Row],[GroupByKey]])*OutputTable[RecordedValue])),0)</f>
        <v>0</v>
      </c>
      <c r="L841" s="5" cm="1">
        <f t="array" ref="L841">IFERROR(_xlfn.STDEV.S(IF((OutputTable[GroupByKey]=OutputTable[[#This Row],[GroupByKey]]),(OutputTable[GroupByKey]=OutputTable[[#This Row],[GroupByKey]])*OutputTable[RecordedValue])),0)</f>
        <v>0</v>
      </c>
      <c r="M841" s="5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1" s="5" cm="1">
        <f t="array" ref="O841">MIN(IF((OutputTable[GroupByKey]=OutputTable[[#This Row],[GroupByKey]]),(OutputTable[GroupByKey]=OutputTable[[#This Row],[GroupByKey]])*OutputTable[RecordedValue]))</f>
        <v>0</v>
      </c>
      <c r="P841" s="5" cm="1">
        <f t="array" ref="P841">MAX(IF((OutputTable[GroupByKey]=OutputTable[[#This Row],[GroupByKey]]),(OutputTable[GroupByKey]=OutputTable[[#This Row],[GroupByKey]])*OutputTable[RecordedValue]))</f>
        <v>0</v>
      </c>
    </row>
    <row r="842" spans="1:16" x14ac:dyDescent="0.35">
      <c r="A842" t="s">
        <v>68</v>
      </c>
      <c r="B842" t="s">
        <v>70</v>
      </c>
      <c r="C842">
        <v>34</v>
      </c>
      <c r="D842" t="s">
        <v>135</v>
      </c>
      <c r="E842" t="s">
        <v>120</v>
      </c>
      <c r="F842" t="s">
        <v>102</v>
      </c>
      <c r="G842">
        <v>0</v>
      </c>
      <c r="H842">
        <v>0</v>
      </c>
      <c r="I8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842" s="5" cm="1">
        <f t="array" ref="J842">MAX(IF((ProjectInfoTable[ProjectName]=OutputTable[[#This Row],[ProjectName]]),(ProjectInfoTable[ProjectName]=OutputTable[[#This Row],[ProjectName]])*ProjectInfoTable[NumberOfReplications]))</f>
        <v>40</v>
      </c>
      <c r="K842" s="5" cm="1">
        <f t="array" ref="K842">IFERROR(AVERAGE(IF((OutputTable[GroupByKey]=OutputTable[[#This Row],[GroupByKey]]),(OutputTable[GroupByKey]=OutputTable[[#This Row],[GroupByKey]])*OutputTable[RecordedValue])),0)</f>
        <v>0</v>
      </c>
      <c r="L842" s="5" cm="1">
        <f t="array" ref="L842">IFERROR(_xlfn.STDEV.S(IF((OutputTable[GroupByKey]=OutputTable[[#This Row],[GroupByKey]]),(OutputTable[GroupByKey]=OutputTable[[#This Row],[GroupByKey]])*OutputTable[RecordedValue])),0)</f>
        <v>0</v>
      </c>
      <c r="M842" s="5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2" s="5" cm="1">
        <f t="array" ref="O842">MIN(IF((OutputTable[GroupByKey]=OutputTable[[#This Row],[GroupByKey]]),(OutputTable[GroupByKey]=OutputTable[[#This Row],[GroupByKey]])*OutputTable[RecordedValue]))</f>
        <v>0</v>
      </c>
      <c r="P842" s="5" cm="1">
        <f t="array" ref="P842">MAX(IF((OutputTable[GroupByKey]=OutputTable[[#This Row],[GroupByKey]]),(OutputTable[GroupByKey]=OutputTable[[#This Row],[GroupByKey]])*OutputTable[RecordedValue]))</f>
        <v>0</v>
      </c>
    </row>
    <row r="843" spans="1:16" x14ac:dyDescent="0.35">
      <c r="A843" t="s">
        <v>68</v>
      </c>
      <c r="B843" t="s">
        <v>70</v>
      </c>
      <c r="C843">
        <v>34</v>
      </c>
      <c r="D843" t="s">
        <v>136</v>
      </c>
      <c r="E843" t="s">
        <v>122</v>
      </c>
      <c r="F843" t="s">
        <v>102</v>
      </c>
      <c r="G843">
        <v>0</v>
      </c>
      <c r="H843">
        <v>0</v>
      </c>
      <c r="I8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843" s="5" cm="1">
        <f t="array" ref="J843">MAX(IF((ProjectInfoTable[ProjectName]=OutputTable[[#This Row],[ProjectName]]),(ProjectInfoTable[ProjectName]=OutputTable[[#This Row],[ProjectName]])*ProjectInfoTable[NumberOfReplications]))</f>
        <v>40</v>
      </c>
      <c r="K843" s="5" cm="1">
        <f t="array" ref="K843">IFERROR(AVERAGE(IF((OutputTable[GroupByKey]=OutputTable[[#This Row],[GroupByKey]]),(OutputTable[GroupByKey]=OutputTable[[#This Row],[GroupByKey]])*OutputTable[RecordedValue])),0)</f>
        <v>0</v>
      </c>
      <c r="L843" s="5" cm="1">
        <f t="array" ref="L843">IFERROR(_xlfn.STDEV.S(IF((OutputTable[GroupByKey]=OutputTable[[#This Row],[GroupByKey]]),(OutputTable[GroupByKey]=OutputTable[[#This Row],[GroupByKey]])*OutputTable[RecordedValue])),0)</f>
        <v>0</v>
      </c>
      <c r="M843" s="5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3" s="5" cm="1">
        <f t="array" ref="O843">MIN(IF((OutputTable[GroupByKey]=OutputTable[[#This Row],[GroupByKey]]),(OutputTable[GroupByKey]=OutputTable[[#This Row],[GroupByKey]])*OutputTable[RecordedValue]))</f>
        <v>0</v>
      </c>
      <c r="P843" s="5" cm="1">
        <f t="array" ref="P843">MAX(IF((OutputTable[GroupByKey]=OutputTable[[#This Row],[GroupByKey]]),(OutputTable[GroupByKey]=OutputTable[[#This Row],[GroupByKey]])*OutputTable[RecordedValue]))</f>
        <v>0</v>
      </c>
    </row>
    <row r="844" spans="1:16" x14ac:dyDescent="0.35">
      <c r="A844" t="s">
        <v>68</v>
      </c>
      <c r="B844" t="s">
        <v>70</v>
      </c>
      <c r="C844">
        <v>34</v>
      </c>
      <c r="D844" t="s">
        <v>137</v>
      </c>
      <c r="E844" t="s">
        <v>120</v>
      </c>
      <c r="F844" t="s">
        <v>102</v>
      </c>
      <c r="G844">
        <v>0</v>
      </c>
      <c r="H844">
        <v>0</v>
      </c>
      <c r="I8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844" s="5" cm="1">
        <f t="array" ref="J844">MAX(IF((ProjectInfoTable[ProjectName]=OutputTable[[#This Row],[ProjectName]]),(ProjectInfoTable[ProjectName]=OutputTable[[#This Row],[ProjectName]])*ProjectInfoTable[NumberOfReplications]))</f>
        <v>40</v>
      </c>
      <c r="K844" s="5" cm="1">
        <f t="array" ref="K844">IFERROR(AVERAGE(IF((OutputTable[GroupByKey]=OutputTable[[#This Row],[GroupByKey]]),(OutputTable[GroupByKey]=OutputTable[[#This Row],[GroupByKey]])*OutputTable[RecordedValue])),0)</f>
        <v>0</v>
      </c>
      <c r="L844" s="5" cm="1">
        <f t="array" ref="L844">IFERROR(_xlfn.STDEV.S(IF((OutputTable[GroupByKey]=OutputTable[[#This Row],[GroupByKey]]),(OutputTable[GroupByKey]=OutputTable[[#This Row],[GroupByKey]])*OutputTable[RecordedValue])),0)</f>
        <v>0</v>
      </c>
      <c r="M844" s="5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4" s="5" cm="1">
        <f t="array" ref="O844">MIN(IF((OutputTable[GroupByKey]=OutputTable[[#This Row],[GroupByKey]]),(OutputTable[GroupByKey]=OutputTable[[#This Row],[GroupByKey]])*OutputTable[RecordedValue]))</f>
        <v>0</v>
      </c>
      <c r="P844" s="5" cm="1">
        <f t="array" ref="P844">MAX(IF((OutputTable[GroupByKey]=OutputTable[[#This Row],[GroupByKey]]),(OutputTable[GroupByKey]=OutputTable[[#This Row],[GroupByKey]])*OutputTable[RecordedValue]))</f>
        <v>0</v>
      </c>
    </row>
    <row r="845" spans="1:16" x14ac:dyDescent="0.35">
      <c r="A845" t="s">
        <v>68</v>
      </c>
      <c r="B845" t="s">
        <v>70</v>
      </c>
      <c r="C845">
        <v>34</v>
      </c>
      <c r="D845" t="s">
        <v>138</v>
      </c>
      <c r="E845" t="s">
        <v>122</v>
      </c>
      <c r="F845" t="s">
        <v>102</v>
      </c>
      <c r="G845">
        <v>0</v>
      </c>
      <c r="H845">
        <v>0</v>
      </c>
      <c r="I8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845" s="5" cm="1">
        <f t="array" ref="J845">MAX(IF((ProjectInfoTable[ProjectName]=OutputTable[[#This Row],[ProjectName]]),(ProjectInfoTable[ProjectName]=OutputTable[[#This Row],[ProjectName]])*ProjectInfoTable[NumberOfReplications]))</f>
        <v>40</v>
      </c>
      <c r="K845" s="5" cm="1">
        <f t="array" ref="K845">IFERROR(AVERAGE(IF((OutputTable[GroupByKey]=OutputTable[[#This Row],[GroupByKey]]),(OutputTable[GroupByKey]=OutputTable[[#This Row],[GroupByKey]])*OutputTable[RecordedValue])),0)</f>
        <v>0</v>
      </c>
      <c r="L845" s="5" cm="1">
        <f t="array" ref="L845">IFERROR(_xlfn.STDEV.S(IF((OutputTable[GroupByKey]=OutputTable[[#This Row],[GroupByKey]]),(OutputTable[GroupByKey]=OutputTable[[#This Row],[GroupByKey]])*OutputTable[RecordedValue])),0)</f>
        <v>0</v>
      </c>
      <c r="M845" s="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5" s="5" cm="1">
        <f t="array" ref="O845">MIN(IF((OutputTable[GroupByKey]=OutputTable[[#This Row],[GroupByKey]]),(OutputTable[GroupByKey]=OutputTable[[#This Row],[GroupByKey]])*OutputTable[RecordedValue]))</f>
        <v>0</v>
      </c>
      <c r="P845" s="5" cm="1">
        <f t="array" ref="P845">MAX(IF((OutputTable[GroupByKey]=OutputTable[[#This Row],[GroupByKey]]),(OutputTable[GroupByKey]=OutputTable[[#This Row],[GroupByKey]])*OutputTable[RecordedValue]))</f>
        <v>0</v>
      </c>
    </row>
    <row r="846" spans="1:16" x14ac:dyDescent="0.35">
      <c r="A846" t="s">
        <v>68</v>
      </c>
      <c r="B846" t="s">
        <v>70</v>
      </c>
      <c r="C846">
        <v>34</v>
      </c>
      <c r="D846" t="s">
        <v>139</v>
      </c>
      <c r="E846" t="s">
        <v>120</v>
      </c>
      <c r="F846" t="s">
        <v>102</v>
      </c>
      <c r="G846">
        <v>208</v>
      </c>
      <c r="H846">
        <v>0</v>
      </c>
      <c r="I8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846" s="5" cm="1">
        <f t="array" ref="J846">MAX(IF((ProjectInfoTable[ProjectName]=OutputTable[[#This Row],[ProjectName]]),(ProjectInfoTable[ProjectName]=OutputTable[[#This Row],[ProjectName]])*ProjectInfoTable[NumberOfReplications]))</f>
        <v>40</v>
      </c>
      <c r="K846" s="5" cm="1">
        <f t="array" ref="K846">IFERROR(AVERAGE(IF((OutputTable[GroupByKey]=OutputTable[[#This Row],[GroupByKey]]),(OutputTable[GroupByKey]=OutputTable[[#This Row],[GroupByKey]])*OutputTable[RecordedValue])),0)</f>
        <v>166.8</v>
      </c>
      <c r="L846" s="5" cm="1">
        <f t="array" ref="L846">IFERROR(_xlfn.STDEV.S(IF((OutputTable[GroupByKey]=OutputTable[[#This Row],[GroupByKey]]),(OutputTable[GroupByKey]=OutputTable[[#This Row],[GroupByKey]])*OutputTable[RecordedValue])),0)</f>
        <v>42.803786077449971</v>
      </c>
      <c r="M846" s="5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846" s="5" cm="1">
        <f t="array" ref="O846">MIN(IF((OutputTable[GroupByKey]=OutputTable[[#This Row],[GroupByKey]]),(OutputTable[GroupByKey]=OutputTable[[#This Row],[GroupByKey]])*OutputTable[RecordedValue]))</f>
        <v>58</v>
      </c>
      <c r="P846" s="5" cm="1">
        <f t="array" ref="P846">MAX(IF((OutputTable[GroupByKey]=OutputTable[[#This Row],[GroupByKey]]),(OutputTable[GroupByKey]=OutputTable[[#This Row],[GroupByKey]])*OutputTable[RecordedValue]))</f>
        <v>284</v>
      </c>
    </row>
    <row r="847" spans="1:16" x14ac:dyDescent="0.35">
      <c r="A847" t="s">
        <v>68</v>
      </c>
      <c r="B847" t="s">
        <v>70</v>
      </c>
      <c r="C847">
        <v>34</v>
      </c>
      <c r="D847" t="s">
        <v>140</v>
      </c>
      <c r="E847" t="s">
        <v>122</v>
      </c>
      <c r="F847" t="s">
        <v>102</v>
      </c>
      <c r="G847">
        <v>9.1925719631680003E-2</v>
      </c>
      <c r="H847">
        <v>0</v>
      </c>
      <c r="I8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847" s="5" cm="1">
        <f t="array" ref="J847">MAX(IF((ProjectInfoTable[ProjectName]=OutputTable[[#This Row],[ProjectName]]),(ProjectInfoTable[ProjectName]=OutputTable[[#This Row],[ProjectName]])*ProjectInfoTable[NumberOfReplications]))</f>
        <v>40</v>
      </c>
      <c r="K847" s="5" cm="1">
        <f t="array" ref="K847">IFERROR(AVERAGE(IF((OutputTable[GroupByKey]=OutputTable[[#This Row],[GroupByKey]]),(OutputTable[GroupByKey]=OutputTable[[#This Row],[GroupByKey]])*OutputTable[RecordedValue])),0)</f>
        <v>7.1466534765718931E-2</v>
      </c>
      <c r="L847" s="5" cm="1">
        <f t="array" ref="L847">IFERROR(_xlfn.STDEV.S(IF((OutputTable[GroupByKey]=OutputTable[[#This Row],[GroupByKey]]),(OutputTable[GroupByKey]=OutputTable[[#This Row],[GroupByKey]])*OutputTable[RecordedValue])),0)</f>
        <v>1.877615258182818E-2</v>
      </c>
      <c r="M847" s="5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847" s="5" cm="1">
        <f t="array" ref="O847">MIN(IF((OutputTable[GroupByKey]=OutputTable[[#This Row],[GroupByKey]]),(OutputTable[GroupByKey]=OutputTable[[#This Row],[GroupByKey]])*OutputTable[RecordedValue]))</f>
        <v>2.8772178353729399E-2</v>
      </c>
      <c r="P847" s="5" cm="1">
        <f t="array" ref="P847">MAX(IF((OutputTable[GroupByKey]=OutputTable[[#This Row],[GroupByKey]]),(OutputTable[GroupByKey]=OutputTable[[#This Row],[GroupByKey]])*OutputTable[RecordedValue]))</f>
        <v>0.12414195729513899</v>
      </c>
    </row>
    <row r="848" spans="1:16" x14ac:dyDescent="0.35">
      <c r="A848" t="s">
        <v>68</v>
      </c>
      <c r="B848" t="s">
        <v>70</v>
      </c>
      <c r="C848">
        <v>34</v>
      </c>
      <c r="D848" t="s">
        <v>141</v>
      </c>
      <c r="E848" t="s">
        <v>120</v>
      </c>
      <c r="F848" t="s">
        <v>102</v>
      </c>
      <c r="G848">
        <v>356</v>
      </c>
      <c r="H848">
        <v>0</v>
      </c>
      <c r="I8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848" s="5" cm="1">
        <f t="array" ref="J848">MAX(IF((ProjectInfoTable[ProjectName]=OutputTable[[#This Row],[ProjectName]]),(ProjectInfoTable[ProjectName]=OutputTable[[#This Row],[ProjectName]])*ProjectInfoTable[NumberOfReplications]))</f>
        <v>40</v>
      </c>
      <c r="K848" s="5" cm="1">
        <f t="array" ref="K848">IFERROR(AVERAGE(IF((OutputTable[GroupByKey]=OutputTable[[#This Row],[GroupByKey]]),(OutputTable[GroupByKey]=OutputTable[[#This Row],[GroupByKey]])*OutputTable[RecordedValue])),0)</f>
        <v>287.89999999999998</v>
      </c>
      <c r="L848" s="5" cm="1">
        <f t="array" ref="L848">IFERROR(_xlfn.STDEV.S(IF((OutputTable[GroupByKey]=OutputTable[[#This Row],[GroupByKey]]),(OutputTable[GroupByKey]=OutputTable[[#This Row],[GroupByKey]])*OutputTable[RecordedValue])),0)</f>
        <v>61.633241114324115</v>
      </c>
      <c r="M848" s="5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848" s="5" cm="1">
        <f t="array" ref="O848">MIN(IF((OutputTable[GroupByKey]=OutputTable[[#This Row],[GroupByKey]]),(OutputTable[GroupByKey]=OutputTable[[#This Row],[GroupByKey]])*OutputTable[RecordedValue]))</f>
        <v>136</v>
      </c>
      <c r="P848" s="5" cm="1">
        <f t="array" ref="P848">MAX(IF((OutputTable[GroupByKey]=OutputTable[[#This Row],[GroupByKey]]),(OutputTable[GroupByKey]=OutputTable[[#This Row],[GroupByKey]])*OutputTable[RecordedValue]))</f>
        <v>432</v>
      </c>
    </row>
    <row r="849" spans="1:16" x14ac:dyDescent="0.35">
      <c r="A849" t="s">
        <v>68</v>
      </c>
      <c r="B849" t="s">
        <v>70</v>
      </c>
      <c r="C849">
        <v>34</v>
      </c>
      <c r="D849" t="s">
        <v>142</v>
      </c>
      <c r="E849" t="s">
        <v>122</v>
      </c>
      <c r="F849" t="s">
        <v>102</v>
      </c>
      <c r="G849">
        <v>3.4661770985381299E-2</v>
      </c>
      <c r="H849">
        <v>0</v>
      </c>
      <c r="I8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849" s="5" cm="1">
        <f t="array" ref="J849">MAX(IF((ProjectInfoTable[ProjectName]=OutputTable[[#This Row],[ProjectName]]),(ProjectInfoTable[ProjectName]=OutputTable[[#This Row],[ProjectName]])*ProjectInfoTable[NumberOfReplications]))</f>
        <v>40</v>
      </c>
      <c r="K849" s="5" cm="1">
        <f t="array" ref="K849">IFERROR(AVERAGE(IF((OutputTable[GroupByKey]=OutputTable[[#This Row],[GroupByKey]]),(OutputTable[GroupByKey]=OutputTable[[#This Row],[GroupByKey]])*OutputTable[RecordedValue])),0)</f>
        <v>2.7893041556859417E-2</v>
      </c>
      <c r="L849" s="5" cm="1">
        <f t="array" ref="L849">IFERROR(_xlfn.STDEV.S(IF((OutputTable[GroupByKey]=OutputTable[[#This Row],[GroupByKey]]),(OutputTable[GroupByKey]=OutputTable[[#This Row],[GroupByKey]])*OutputTable[RecordedValue])),0)</f>
        <v>5.8163740550683058E-3</v>
      </c>
      <c r="M849" s="5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849" s="5" cm="1">
        <f t="array" ref="O849">MIN(IF((OutputTable[GroupByKey]=OutputTable[[#This Row],[GroupByKey]]),(OutputTable[GroupByKey]=OutputTable[[#This Row],[GroupByKey]])*OutputTable[RecordedValue]))</f>
        <v>1.44717077644446E-2</v>
      </c>
      <c r="P849" s="5" cm="1">
        <f t="array" ref="P849">MAX(IF((OutputTable[GroupByKey]=OutputTable[[#This Row],[GroupByKey]]),(OutputTable[GroupByKey]=OutputTable[[#This Row],[GroupByKey]])*OutputTable[RecordedValue]))</f>
        <v>3.8945432682821003E-2</v>
      </c>
    </row>
    <row r="850" spans="1:16" x14ac:dyDescent="0.35">
      <c r="A850" t="s">
        <v>68</v>
      </c>
      <c r="B850" t="s">
        <v>70</v>
      </c>
      <c r="C850">
        <v>34</v>
      </c>
      <c r="D850" t="s">
        <v>143</v>
      </c>
      <c r="E850" t="s">
        <v>120</v>
      </c>
      <c r="F850" t="s">
        <v>102</v>
      </c>
      <c r="G850">
        <v>229</v>
      </c>
      <c r="H850">
        <v>0</v>
      </c>
      <c r="I8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850" s="5" cm="1">
        <f t="array" ref="J850">MAX(IF((ProjectInfoTable[ProjectName]=OutputTable[[#This Row],[ProjectName]]),(ProjectInfoTable[ProjectName]=OutputTable[[#This Row],[ProjectName]])*ProjectInfoTable[NumberOfReplications]))</f>
        <v>40</v>
      </c>
      <c r="K850" s="5" cm="1">
        <f t="array" ref="K850">IFERROR(AVERAGE(IF((OutputTable[GroupByKey]=OutputTable[[#This Row],[GroupByKey]]),(OutputTable[GroupByKey]=OutputTable[[#This Row],[GroupByKey]])*OutputTable[RecordedValue])),0)</f>
        <v>179.07499999999999</v>
      </c>
      <c r="L850" s="5" cm="1">
        <f t="array" ref="L850">IFERROR(_xlfn.STDEV.S(IF((OutputTable[GroupByKey]=OutputTable[[#This Row],[GroupByKey]]),(OutputTable[GroupByKey]=OutputTable[[#This Row],[GroupByKey]])*OutputTable[RecordedValue])),0)</f>
        <v>37.677026598888226</v>
      </c>
      <c r="M850" s="5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850" s="5" cm="1">
        <f t="array" ref="O850">MIN(IF((OutputTable[GroupByKey]=OutputTable[[#This Row],[GroupByKey]]),(OutputTable[GroupByKey]=OutputTable[[#This Row],[GroupByKey]])*OutputTable[RecordedValue]))</f>
        <v>96</v>
      </c>
      <c r="P850" s="5" cm="1">
        <f t="array" ref="P850">MAX(IF((OutputTable[GroupByKey]=OutputTable[[#This Row],[GroupByKey]]),(OutputTable[GroupByKey]=OutputTable[[#This Row],[GroupByKey]])*OutputTable[RecordedValue]))</f>
        <v>256</v>
      </c>
    </row>
    <row r="851" spans="1:16" x14ac:dyDescent="0.35">
      <c r="A851" t="s">
        <v>68</v>
      </c>
      <c r="B851" t="s">
        <v>70</v>
      </c>
      <c r="C851">
        <v>34</v>
      </c>
      <c r="D851" t="s">
        <v>144</v>
      </c>
      <c r="E851" t="s">
        <v>122</v>
      </c>
      <c r="F851" t="s">
        <v>102</v>
      </c>
      <c r="G851">
        <v>9.7594967602044697E-2</v>
      </c>
      <c r="H851">
        <v>0</v>
      </c>
      <c r="I8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851" s="5" cm="1">
        <f t="array" ref="J851">MAX(IF((ProjectInfoTable[ProjectName]=OutputTable[[#This Row],[ProjectName]]),(ProjectInfoTable[ProjectName]=OutputTable[[#This Row],[ProjectName]])*ProjectInfoTable[NumberOfReplications]))</f>
        <v>40</v>
      </c>
      <c r="K851" s="5" cm="1">
        <f t="array" ref="K851">IFERROR(AVERAGE(IF((OutputTable[GroupByKey]=OutputTable[[#This Row],[GroupByKey]]),(OutputTable[GroupByKey]=OutputTable[[#This Row],[GroupByKey]])*OutputTable[RecordedValue])),0)</f>
        <v>7.6842915815432761E-2</v>
      </c>
      <c r="L851" s="5" cm="1">
        <f t="array" ref="L851">IFERROR(_xlfn.STDEV.S(IF((OutputTable[GroupByKey]=OutputTable[[#This Row],[GroupByKey]]),(OutputTable[GroupByKey]=OutputTable[[#This Row],[GroupByKey]])*OutputTable[RecordedValue])),0)</f>
        <v>1.6318267374116645E-2</v>
      </c>
      <c r="M851" s="5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851" s="5" cm="1">
        <f t="array" ref="O851">MIN(IF((OutputTable[GroupByKey]=OutputTable[[#This Row],[GroupByKey]]),(OutputTable[GroupByKey]=OutputTable[[#This Row],[GroupByKey]])*OutputTable[RecordedValue]))</f>
        <v>4.1598739885881399E-2</v>
      </c>
      <c r="P851" s="5" cm="1">
        <f t="array" ref="P851">MAX(IF((OutputTable[GroupByKey]=OutputTable[[#This Row],[GroupByKey]]),(OutputTable[GroupByKey]=OutputTable[[#This Row],[GroupByKey]])*OutputTable[RecordedValue]))</f>
        <v>0.109326341521763</v>
      </c>
    </row>
    <row r="852" spans="1:16" x14ac:dyDescent="0.35">
      <c r="A852" t="s">
        <v>68</v>
      </c>
      <c r="B852" t="s">
        <v>70</v>
      </c>
      <c r="C852">
        <v>35</v>
      </c>
      <c r="D852" t="s">
        <v>115</v>
      </c>
      <c r="E852" t="s">
        <v>116</v>
      </c>
      <c r="F852" t="s">
        <v>81</v>
      </c>
      <c r="G852">
        <v>144</v>
      </c>
      <c r="H852">
        <v>0</v>
      </c>
      <c r="I852" s="5" t="str">
        <f>OutputTable[[#This Row],[ProjectName]]&amp;OutputTable[[#This Row],[Name]]&amp;OutputTable[[#This Row],[Type]]&amp;OutputTable[[#This Row],[Source]]</f>
        <v>Drone ProjectDrone.NumberInNumber InEntity</v>
      </c>
      <c r="J852" s="5" cm="1">
        <f t="array" ref="J852">MAX(IF((ProjectInfoTable[ProjectName]=OutputTable[[#This Row],[ProjectName]]),(ProjectInfoTable[ProjectName]=OutputTable[[#This Row],[ProjectName]])*ProjectInfoTable[NumberOfReplications]))</f>
        <v>40</v>
      </c>
      <c r="K852" s="5" cm="1">
        <f t="array" ref="K852">IFERROR(AVERAGE(IF((OutputTable[GroupByKey]=OutputTable[[#This Row],[GroupByKey]]),(OutputTable[GroupByKey]=OutputTable[[#This Row],[GroupByKey]])*OutputTable[RecordedValue])),0)</f>
        <v>279.7</v>
      </c>
      <c r="L852" s="5" cm="1">
        <f t="array" ref="L852">IFERROR(_xlfn.STDEV.S(IF((OutputTable[GroupByKey]=OutputTable[[#This Row],[GroupByKey]]),(OutputTable[GroupByKey]=OutputTable[[#This Row],[GroupByKey]])*OutputTable[RecordedValue])),0)</f>
        <v>60.175043809173047</v>
      </c>
      <c r="M852" s="5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852" s="5" cm="1">
        <f t="array" ref="O852">MIN(IF((OutputTable[GroupByKey]=OutputTable[[#This Row],[GroupByKey]]),(OutputTable[GroupByKey]=OutputTable[[#This Row],[GroupByKey]])*OutputTable[RecordedValue]))</f>
        <v>124</v>
      </c>
      <c r="P852" s="5" cm="1">
        <f t="array" ref="P852">MAX(IF((OutputTable[GroupByKey]=OutputTable[[#This Row],[GroupByKey]]),(OutputTable[GroupByKey]=OutputTable[[#This Row],[GroupByKey]])*OutputTable[RecordedValue]))</f>
        <v>422</v>
      </c>
    </row>
    <row r="853" spans="1:16" x14ac:dyDescent="0.35">
      <c r="A853" t="s">
        <v>68</v>
      </c>
      <c r="B853" t="s">
        <v>70</v>
      </c>
      <c r="C853">
        <v>35</v>
      </c>
      <c r="D853" t="s">
        <v>117</v>
      </c>
      <c r="E853" t="s">
        <v>118</v>
      </c>
      <c r="F853" t="s">
        <v>81</v>
      </c>
      <c r="G853">
        <v>157</v>
      </c>
      <c r="H853">
        <v>0</v>
      </c>
      <c r="I853" s="5" t="str">
        <f>OutputTable[[#This Row],[ProjectName]]&amp;OutputTable[[#This Row],[Name]]&amp;OutputTable[[#This Row],[Type]]&amp;OutputTable[[#This Row],[Source]]</f>
        <v>Drone ProjectDrone.NumberOutNumber OutEntity</v>
      </c>
      <c r="J853" s="5" cm="1">
        <f t="array" ref="J853">MAX(IF((ProjectInfoTable[ProjectName]=OutputTable[[#This Row],[ProjectName]]),(ProjectInfoTable[ProjectName]=OutputTable[[#This Row],[ProjectName]])*ProjectInfoTable[NumberOfReplications]))</f>
        <v>40</v>
      </c>
      <c r="K853" s="5" cm="1">
        <f t="array" ref="K853">IFERROR(AVERAGE(IF((OutputTable[GroupByKey]=OutputTable[[#This Row],[GroupByKey]]),(OutputTable[GroupByKey]=OutputTable[[#This Row],[GroupByKey]])*OutputTable[RecordedValue])),0)</f>
        <v>250.25</v>
      </c>
      <c r="L853" s="5" cm="1">
        <f t="array" ref="L853">IFERROR(_xlfn.STDEV.S(IF((OutputTable[GroupByKey]=OutputTable[[#This Row],[GroupByKey]]),(OutputTable[GroupByKey]=OutputTable[[#This Row],[GroupByKey]])*OutputTable[RecordedValue])),0)</f>
        <v>35.973458877202006</v>
      </c>
      <c r="M853" s="5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853" s="5" cm="1">
        <f t="array" ref="O853">MIN(IF((OutputTable[GroupByKey]=OutputTable[[#This Row],[GroupByKey]]),(OutputTable[GroupByKey]=OutputTable[[#This Row],[GroupByKey]])*OutputTable[RecordedValue]))</f>
        <v>150</v>
      </c>
      <c r="P853" s="5" cm="1">
        <f t="array" ref="P853">MAX(IF((OutputTable[GroupByKey]=OutputTable[[#This Row],[GroupByKey]]),(OutputTable[GroupByKey]=OutputTable[[#This Row],[GroupByKey]])*OutputTable[RecordedValue]))</f>
        <v>295</v>
      </c>
    </row>
    <row r="854" spans="1:16" x14ac:dyDescent="0.35">
      <c r="A854" t="s">
        <v>68</v>
      </c>
      <c r="B854" t="s">
        <v>70</v>
      </c>
      <c r="C854">
        <v>35</v>
      </c>
      <c r="D854" t="s">
        <v>119</v>
      </c>
      <c r="E854" t="s">
        <v>120</v>
      </c>
      <c r="F854" t="s">
        <v>102</v>
      </c>
      <c r="G854">
        <v>133</v>
      </c>
      <c r="H854">
        <v>0</v>
      </c>
      <c r="I8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854" s="5" cm="1">
        <f t="array" ref="J854">MAX(IF((ProjectInfoTable[ProjectName]=OutputTable[[#This Row],[ProjectName]]),(ProjectInfoTable[ProjectName]=OutputTable[[#This Row],[ProjectName]])*ProjectInfoTable[NumberOfReplications]))</f>
        <v>40</v>
      </c>
      <c r="K854" s="5" cm="1">
        <f t="array" ref="K854">IFERROR(AVERAGE(IF((OutputTable[GroupByKey]=OutputTable[[#This Row],[GroupByKey]]),(OutputTable[GroupByKey]=OutputTable[[#This Row],[GroupByKey]])*OutputTable[RecordedValue])),0)</f>
        <v>209.95</v>
      </c>
      <c r="L854" s="5" cm="1">
        <f t="array" ref="L854">IFERROR(_xlfn.STDEV.S(IF((OutputTable[GroupByKey]=OutputTable[[#This Row],[GroupByKey]]),(OutputTable[GroupByKey]=OutputTable[[#This Row],[GroupByKey]])*OutputTable[RecordedValue])),0)</f>
        <v>32.757813708707069</v>
      </c>
      <c r="M854" s="5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854" s="5" cm="1">
        <f t="array" ref="O854">MIN(IF((OutputTable[GroupByKey]=OutputTable[[#This Row],[GroupByKey]]),(OutputTable[GroupByKey]=OutputTable[[#This Row],[GroupByKey]])*OutputTable[RecordedValue]))</f>
        <v>123</v>
      </c>
      <c r="P854" s="5" cm="1">
        <f t="array" ref="P854">MAX(IF((OutputTable[GroupByKey]=OutputTable[[#This Row],[GroupByKey]]),(OutputTable[GroupByKey]=OutputTable[[#This Row],[GroupByKey]])*OutputTable[RecordedValue]))</f>
        <v>264</v>
      </c>
    </row>
    <row r="855" spans="1:16" x14ac:dyDescent="0.35">
      <c r="A855" t="s">
        <v>68</v>
      </c>
      <c r="B855" t="s">
        <v>70</v>
      </c>
      <c r="C855">
        <v>35</v>
      </c>
      <c r="D855" t="s">
        <v>121</v>
      </c>
      <c r="E855" t="s">
        <v>122</v>
      </c>
      <c r="F855" t="s">
        <v>102</v>
      </c>
      <c r="G855">
        <v>0.54521504633106899</v>
      </c>
      <c r="H855">
        <v>0</v>
      </c>
      <c r="I8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855" s="5" cm="1">
        <f t="array" ref="J855">MAX(IF((ProjectInfoTable[ProjectName]=OutputTable[[#This Row],[ProjectName]]),(ProjectInfoTable[ProjectName]=OutputTable[[#This Row],[ProjectName]])*ProjectInfoTable[NumberOfReplications]))</f>
        <v>40</v>
      </c>
      <c r="K855" s="5" cm="1">
        <f t="array" ref="K855">IFERROR(AVERAGE(IF((OutputTable[GroupByKey]=OutputTable[[#This Row],[GroupByKey]]),(OutputTable[GroupByKey]=OutputTable[[#This Row],[GroupByKey]])*OutputTable[RecordedValue])),0)</f>
        <v>0.83772529254372086</v>
      </c>
      <c r="L855" s="5" cm="1">
        <f t="array" ref="L855">IFERROR(_xlfn.STDEV.S(IF((OutputTable[GroupByKey]=OutputTable[[#This Row],[GroupByKey]]),(OutputTable[GroupByKey]=OutputTable[[#This Row],[GroupByKey]])*OutputTable[RecordedValue])),0)</f>
        <v>0.13090241215221513</v>
      </c>
      <c r="M855" s="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855" s="5" cm="1">
        <f t="array" ref="O855">MIN(IF((OutputTable[GroupByKey]=OutputTable[[#This Row],[GroupByKey]]),(OutputTable[GroupByKey]=OutputTable[[#This Row],[GroupByKey]])*OutputTable[RecordedValue]))</f>
        <v>0.460239554527484</v>
      </c>
      <c r="P855" s="5" cm="1">
        <f t="array" ref="P855">MAX(IF((OutputTable[GroupByKey]=OutputTable[[#This Row],[GroupByKey]]),(OutputTable[GroupByKey]=OutputTable[[#This Row],[GroupByKey]])*OutputTable[RecordedValue]))</f>
        <v>1</v>
      </c>
    </row>
    <row r="856" spans="1:16" x14ac:dyDescent="0.35">
      <c r="A856" t="s">
        <v>68</v>
      </c>
      <c r="B856" t="s">
        <v>70</v>
      </c>
      <c r="C856">
        <v>35</v>
      </c>
      <c r="D856" t="s">
        <v>123</v>
      </c>
      <c r="E856" t="s">
        <v>120</v>
      </c>
      <c r="F856" t="s">
        <v>102</v>
      </c>
      <c r="G856">
        <v>97</v>
      </c>
      <c r="H856">
        <v>0</v>
      </c>
      <c r="I8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856" s="5" cm="1">
        <f t="array" ref="J856">MAX(IF((ProjectInfoTable[ProjectName]=OutputTable[[#This Row],[ProjectName]]),(ProjectInfoTable[ProjectName]=OutputTable[[#This Row],[ProjectName]])*ProjectInfoTable[NumberOfReplications]))</f>
        <v>40</v>
      </c>
      <c r="K856" s="5" cm="1">
        <f t="array" ref="K856">IFERROR(AVERAGE(IF((OutputTable[GroupByKey]=OutputTable[[#This Row],[GroupByKey]]),(OutputTable[GroupByKey]=OutputTable[[#This Row],[GroupByKey]])*OutputTable[RecordedValue])),0)</f>
        <v>138.82499999999999</v>
      </c>
      <c r="L856" s="5" cm="1">
        <f t="array" ref="L856">IFERROR(_xlfn.STDEV.S(IF((OutputTable[GroupByKey]=OutputTable[[#This Row],[GroupByKey]]),(OutputTable[GroupByKey]=OutputTable[[#This Row],[GroupByKey]])*OutputTable[RecordedValue])),0)</f>
        <v>19.237899960021505</v>
      </c>
      <c r="M856" s="5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856" s="5" cm="1">
        <f t="array" ref="O856">MIN(IF((OutputTable[GroupByKey]=OutputTable[[#This Row],[GroupByKey]]),(OutputTable[GroupByKey]=OutputTable[[#This Row],[GroupByKey]])*OutputTable[RecordedValue]))</f>
        <v>83</v>
      </c>
      <c r="P856" s="5" cm="1">
        <f t="array" ref="P856">MAX(IF((OutputTable[GroupByKey]=OutputTable[[#This Row],[GroupByKey]]),(OutputTable[GroupByKey]=OutputTable[[#This Row],[GroupByKey]])*OutputTable[RecordedValue]))</f>
        <v>161</v>
      </c>
    </row>
    <row r="857" spans="1:16" x14ac:dyDescent="0.35">
      <c r="A857" t="s">
        <v>68</v>
      </c>
      <c r="B857" t="s">
        <v>70</v>
      </c>
      <c r="C857">
        <v>35</v>
      </c>
      <c r="D857" t="s">
        <v>124</v>
      </c>
      <c r="E857" t="s">
        <v>122</v>
      </c>
      <c r="F857" t="s">
        <v>102</v>
      </c>
      <c r="G857">
        <v>0.59530896132111899</v>
      </c>
      <c r="H857">
        <v>0</v>
      </c>
      <c r="I8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857" s="5" cm="1">
        <f t="array" ref="J857">MAX(IF((ProjectInfoTable[ProjectName]=OutputTable[[#This Row],[ProjectName]]),(ProjectInfoTable[ProjectName]=OutputTable[[#This Row],[ProjectName]])*ProjectInfoTable[NumberOfReplications]))</f>
        <v>40</v>
      </c>
      <c r="K857" s="5" cm="1">
        <f t="array" ref="K857">IFERROR(AVERAGE(IF((OutputTable[GroupByKey]=OutputTable[[#This Row],[GroupByKey]]),(OutputTable[GroupByKey]=OutputTable[[#This Row],[GroupByKey]])*OutputTable[RecordedValue])),0)</f>
        <v>0.85638733125801425</v>
      </c>
      <c r="L857" s="5" cm="1">
        <f t="array" ref="L857">IFERROR(_xlfn.STDEV.S(IF((OutputTable[GroupByKey]=OutputTable[[#This Row],[GroupByKey]]),(OutputTable[GroupByKey]=OutputTable[[#This Row],[GroupByKey]])*OutputTable[RecordedValue])),0)</f>
        <v>0.11893184571914565</v>
      </c>
      <c r="M857" s="5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857" s="5" cm="1">
        <f t="array" ref="O857">MIN(IF((OutputTable[GroupByKey]=OutputTable[[#This Row],[GroupByKey]]),(OutputTable[GroupByKey]=OutputTable[[#This Row],[GroupByKey]])*OutputTable[RecordedValue]))</f>
        <v>0.51093143286290499</v>
      </c>
      <c r="P857" s="5" cm="1">
        <f t="array" ref="P857">MAX(IF((OutputTable[GroupByKey]=OutputTable[[#This Row],[GroupByKey]]),(OutputTable[GroupByKey]=OutputTable[[#This Row],[GroupByKey]])*OutputTable[RecordedValue]))</f>
        <v>0.99324124232539002</v>
      </c>
    </row>
    <row r="858" spans="1:16" x14ac:dyDescent="0.35">
      <c r="A858" t="s">
        <v>68</v>
      </c>
      <c r="B858" t="s">
        <v>70</v>
      </c>
      <c r="C858">
        <v>35</v>
      </c>
      <c r="D858" t="s">
        <v>125</v>
      </c>
      <c r="E858" t="s">
        <v>120</v>
      </c>
      <c r="F858" t="s">
        <v>102</v>
      </c>
      <c r="G858">
        <v>4</v>
      </c>
      <c r="H858">
        <v>0</v>
      </c>
      <c r="I8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858" s="5" cm="1">
        <f t="array" ref="J858">MAX(IF((ProjectInfoTable[ProjectName]=OutputTable[[#This Row],[ProjectName]]),(ProjectInfoTable[ProjectName]=OutputTable[[#This Row],[ProjectName]])*ProjectInfoTable[NumberOfReplications]))</f>
        <v>40</v>
      </c>
      <c r="K858" s="5" cm="1">
        <f t="array" ref="K858">IFERROR(AVERAGE(IF((OutputTable[GroupByKey]=OutputTable[[#This Row],[GroupByKey]]),(OutputTable[GroupByKey]=OutputTable[[#This Row],[GroupByKey]])*OutputTable[RecordedValue])),0)</f>
        <v>8.1999999999999993</v>
      </c>
      <c r="L858" s="5" cm="1">
        <f t="array" ref="L858">IFERROR(_xlfn.STDEV.S(IF((OutputTable[GroupByKey]=OutputTable[[#This Row],[GroupByKey]]),(OutputTable[GroupByKey]=OutputTable[[#This Row],[GroupByKey]])*OutputTable[RecordedValue])),0)</f>
        <v>1.8563819235690291</v>
      </c>
      <c r="M858" s="5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858" s="5" cm="1">
        <f t="array" ref="O858">MIN(IF((OutputTable[GroupByKey]=OutputTable[[#This Row],[GroupByKey]]),(OutputTable[GroupByKey]=OutputTable[[#This Row],[GroupByKey]])*OutputTable[RecordedValue]))</f>
        <v>4</v>
      </c>
      <c r="P858" s="5" cm="1">
        <f t="array" ref="P858">MAX(IF((OutputTable[GroupByKey]=OutputTable[[#This Row],[GroupByKey]]),(OutputTable[GroupByKey]=OutputTable[[#This Row],[GroupByKey]])*OutputTable[RecordedValue]))</f>
        <v>12</v>
      </c>
    </row>
    <row r="859" spans="1:16" x14ac:dyDescent="0.35">
      <c r="A859" t="s">
        <v>68</v>
      </c>
      <c r="B859" t="s">
        <v>70</v>
      </c>
      <c r="C859">
        <v>35</v>
      </c>
      <c r="D859" t="s">
        <v>126</v>
      </c>
      <c r="E859" t="s">
        <v>122</v>
      </c>
      <c r="F859" t="s">
        <v>102</v>
      </c>
      <c r="G859">
        <v>1.4048189417398899E-2</v>
      </c>
      <c r="H859">
        <v>0</v>
      </c>
      <c r="I8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859" s="5" cm="1">
        <f t="array" ref="J859">MAX(IF((ProjectInfoTable[ProjectName]=OutputTable[[#This Row],[ProjectName]]),(ProjectInfoTable[ProjectName]=OutputTable[[#This Row],[ProjectName]])*ProjectInfoTable[NumberOfReplications]))</f>
        <v>40</v>
      </c>
      <c r="K859" s="5" cm="1">
        <f t="array" ref="K859">IFERROR(AVERAGE(IF((OutputTable[GroupByKey]=OutputTable[[#This Row],[GroupByKey]]),(OutputTable[GroupByKey]=OutputTable[[#This Row],[GroupByKey]])*OutputTable[RecordedValue])),0)</f>
        <v>2.9190391824590895E-2</v>
      </c>
      <c r="L859" s="5" cm="1">
        <f t="array" ref="L859">IFERROR(_xlfn.STDEV.S(IF((OutputTable[GroupByKey]=OutputTable[[#This Row],[GroupByKey]]),(OutputTable[GroupByKey]=OutputTable[[#This Row],[GroupByKey]])*OutputTable[RecordedValue])),0)</f>
        <v>6.7784511723503766E-3</v>
      </c>
      <c r="M859" s="5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859" s="5" cm="1">
        <f t="array" ref="O859">MIN(IF((OutputTable[GroupByKey]=OutputTable[[#This Row],[GroupByKey]]),(OutputTable[GroupByKey]=OutputTable[[#This Row],[GroupByKey]])*OutputTable[RecordedValue]))</f>
        <v>1.4048189417398899E-2</v>
      </c>
      <c r="P859" s="5" cm="1">
        <f t="array" ref="P859">MAX(IF((OutputTable[GroupByKey]=OutputTable[[#This Row],[GroupByKey]]),(OutputTable[GroupByKey]=OutputTable[[#This Row],[GroupByKey]])*OutputTable[RecordedValue]))</f>
        <v>4.5875370133509598E-2</v>
      </c>
    </row>
    <row r="860" spans="1:16" x14ac:dyDescent="0.35">
      <c r="A860" t="s">
        <v>68</v>
      </c>
      <c r="B860" t="s">
        <v>70</v>
      </c>
      <c r="C860">
        <v>35</v>
      </c>
      <c r="D860" t="s">
        <v>127</v>
      </c>
      <c r="E860" t="s">
        <v>120</v>
      </c>
      <c r="F860" t="s">
        <v>102</v>
      </c>
      <c r="G860">
        <v>20</v>
      </c>
      <c r="H860">
        <v>0</v>
      </c>
      <c r="I8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860" s="5" cm="1">
        <f t="array" ref="J860">MAX(IF((ProjectInfoTable[ProjectName]=OutputTable[[#This Row],[ProjectName]]),(ProjectInfoTable[ProjectName]=OutputTable[[#This Row],[ProjectName]])*ProjectInfoTable[NumberOfReplications]))</f>
        <v>40</v>
      </c>
      <c r="K860" s="5" cm="1">
        <f t="array" ref="K860">IFERROR(AVERAGE(IF((OutputTable[GroupByKey]=OutputTable[[#This Row],[GroupByKey]]),(OutputTable[GroupByKey]=OutputTable[[#This Row],[GroupByKey]])*OutputTable[RecordedValue])),0)</f>
        <v>40.625</v>
      </c>
      <c r="L860" s="5" cm="1">
        <f t="array" ref="L860">IFERROR(_xlfn.STDEV.S(IF((OutputTable[GroupByKey]=OutputTable[[#This Row],[GroupByKey]]),(OutputTable[GroupByKey]=OutputTable[[#This Row],[GroupByKey]])*OutputTable[RecordedValue])),0)</f>
        <v>9.0940597687129312</v>
      </c>
      <c r="M860" s="5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860" s="5" cm="1">
        <f t="array" ref="O860">MIN(IF((OutputTable[GroupByKey]=OutputTable[[#This Row],[GroupByKey]]),(OutputTable[GroupByKey]=OutputTable[[#This Row],[GroupByKey]])*OutputTable[RecordedValue]))</f>
        <v>20</v>
      </c>
      <c r="P860" s="5" cm="1">
        <f t="array" ref="P860">MAX(IF((OutputTable[GroupByKey]=OutputTable[[#This Row],[GroupByKey]]),(OutputTable[GroupByKey]=OutputTable[[#This Row],[GroupByKey]])*OutputTable[RecordedValue]))</f>
        <v>60</v>
      </c>
    </row>
    <row r="861" spans="1:16" x14ac:dyDescent="0.35">
      <c r="A861" t="s">
        <v>68</v>
      </c>
      <c r="B861" t="s">
        <v>70</v>
      </c>
      <c r="C861">
        <v>35</v>
      </c>
      <c r="D861" t="s">
        <v>128</v>
      </c>
      <c r="E861" t="s">
        <v>122</v>
      </c>
      <c r="F861" t="s">
        <v>102</v>
      </c>
      <c r="G861">
        <v>5.37537032568541E-2</v>
      </c>
      <c r="H861">
        <v>0</v>
      </c>
      <c r="I8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861" s="5" cm="1">
        <f t="array" ref="J861">MAX(IF((ProjectInfoTable[ProjectName]=OutputTable[[#This Row],[ProjectName]]),(ProjectInfoTable[ProjectName]=OutputTable[[#This Row],[ProjectName]])*ProjectInfoTable[NumberOfReplications]))</f>
        <v>40</v>
      </c>
      <c r="K861" s="5" cm="1">
        <f t="array" ref="K861">IFERROR(AVERAGE(IF((OutputTable[GroupByKey]=OutputTable[[#This Row],[GroupByKey]]),(OutputTable[GroupByKey]=OutputTable[[#This Row],[GroupByKey]])*OutputTable[RecordedValue])),0)</f>
        <v>0.12883579602073331</v>
      </c>
      <c r="L861" s="5" cm="1">
        <f t="array" ref="L861">IFERROR(_xlfn.STDEV.S(IF((OutputTable[GroupByKey]=OutputTable[[#This Row],[GroupByKey]]),(OutputTable[GroupByKey]=OutputTable[[#This Row],[GroupByKey]])*OutputTable[RecordedValue])),0)</f>
        <v>3.923026202957465E-2</v>
      </c>
      <c r="M861" s="5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861" s="5" cm="1">
        <f t="array" ref="O861">MIN(IF((OutputTable[GroupByKey]=OutputTable[[#This Row],[GroupByKey]]),(OutputTable[GroupByKey]=OutputTable[[#This Row],[GroupByKey]])*OutputTable[RecordedValue]))</f>
        <v>5.37537032568541E-2</v>
      </c>
      <c r="P861" s="5" cm="1">
        <f t="array" ref="P861">MAX(IF((OutputTable[GroupByKey]=OutputTable[[#This Row],[GroupByKey]]),(OutputTable[GroupByKey]=OutputTable[[#This Row],[GroupByKey]])*OutputTable[RecordedValue]))</f>
        <v>0.25294900578934798</v>
      </c>
    </row>
    <row r="862" spans="1:16" x14ac:dyDescent="0.35">
      <c r="A862" t="s">
        <v>68</v>
      </c>
      <c r="B862" t="s">
        <v>70</v>
      </c>
      <c r="C862">
        <v>35</v>
      </c>
      <c r="D862" t="s">
        <v>129</v>
      </c>
      <c r="E862" t="s">
        <v>118</v>
      </c>
      <c r="F862" t="s">
        <v>130</v>
      </c>
      <c r="G862">
        <v>155</v>
      </c>
      <c r="H862">
        <v>0</v>
      </c>
      <c r="I862" s="5" t="str">
        <f>OutputTable[[#This Row],[ProjectName]]&amp;OutputTable[[#This Row],[Name]]&amp;OutputTable[[#This Row],[Type]]&amp;OutputTable[[#This Row],[Source]]</f>
        <v>Drone ProjectSystem.NumberOutNumber OutSystem</v>
      </c>
      <c r="J862" s="5" cm="1">
        <f t="array" ref="J862">MAX(IF((ProjectInfoTable[ProjectName]=OutputTable[[#This Row],[ProjectName]]),(ProjectInfoTable[ProjectName]=OutputTable[[#This Row],[ProjectName]])*ProjectInfoTable[NumberOfReplications]))</f>
        <v>40</v>
      </c>
      <c r="K862" s="5" cm="1">
        <f t="array" ref="K862">IFERROR(AVERAGE(IF((OutputTable[GroupByKey]=OutputTable[[#This Row],[GroupByKey]]),(OutputTable[GroupByKey]=OutputTable[[#This Row],[GroupByKey]])*OutputTable[RecordedValue])),0)</f>
        <v>246.15</v>
      </c>
      <c r="L862" s="5" cm="1">
        <f t="array" ref="L862">IFERROR(_xlfn.STDEV.S(IF((OutputTable[GroupByKey]=OutputTable[[#This Row],[GroupByKey]]),(OutputTable[GroupByKey]=OutputTable[[#This Row],[GroupByKey]])*OutputTable[RecordedValue])),0)</f>
        <v>35.193640159726442</v>
      </c>
      <c r="M862" s="5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862" s="5" cm="1">
        <f t="array" ref="O862">MIN(IF((OutputTable[GroupByKey]=OutputTable[[#This Row],[GroupByKey]]),(OutputTable[GroupByKey]=OutputTable[[#This Row],[GroupByKey]])*OutputTable[RecordedValue]))</f>
        <v>148</v>
      </c>
      <c r="P862" s="5" cm="1">
        <f t="array" ref="P862">MAX(IF((OutputTable[GroupByKey]=OutputTable[[#This Row],[GroupByKey]]),(OutputTable[GroupByKey]=OutputTable[[#This Row],[GroupByKey]])*OutputTable[RecordedValue]))</f>
        <v>289</v>
      </c>
    </row>
    <row r="863" spans="1:16" x14ac:dyDescent="0.35">
      <c r="A863" t="s">
        <v>68</v>
      </c>
      <c r="B863" t="s">
        <v>70</v>
      </c>
      <c r="C863">
        <v>35</v>
      </c>
      <c r="D863" t="s">
        <v>131</v>
      </c>
      <c r="E863" t="s">
        <v>120</v>
      </c>
      <c r="F863" t="s">
        <v>102</v>
      </c>
      <c r="G863">
        <v>0</v>
      </c>
      <c r="H863">
        <v>0</v>
      </c>
      <c r="I8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863" s="5" cm="1">
        <f t="array" ref="J863">MAX(IF((ProjectInfoTable[ProjectName]=OutputTable[[#This Row],[ProjectName]]),(ProjectInfoTable[ProjectName]=OutputTable[[#This Row],[ProjectName]])*ProjectInfoTable[NumberOfReplications]))</f>
        <v>40</v>
      </c>
      <c r="K863" s="5" cm="1">
        <f t="array" ref="K863">IFERROR(AVERAGE(IF((OutputTable[GroupByKey]=OutputTable[[#This Row],[GroupByKey]]),(OutputTable[GroupByKey]=OutputTable[[#This Row],[GroupByKey]])*OutputTable[RecordedValue])),0)</f>
        <v>0</v>
      </c>
      <c r="L863" s="5" cm="1">
        <f t="array" ref="L863">IFERROR(_xlfn.STDEV.S(IF((OutputTable[GroupByKey]=OutputTable[[#This Row],[GroupByKey]]),(OutputTable[GroupByKey]=OutputTable[[#This Row],[GroupByKey]])*OutputTable[RecordedValue])),0)</f>
        <v>0</v>
      </c>
      <c r="M863" s="5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3" s="5" cm="1">
        <f t="array" ref="O863">MIN(IF((OutputTable[GroupByKey]=OutputTable[[#This Row],[GroupByKey]]),(OutputTable[GroupByKey]=OutputTable[[#This Row],[GroupByKey]])*OutputTable[RecordedValue]))</f>
        <v>0</v>
      </c>
      <c r="P863" s="5" cm="1">
        <f t="array" ref="P863">MAX(IF((OutputTable[GroupByKey]=OutputTable[[#This Row],[GroupByKey]]),(OutputTable[GroupByKey]=OutputTable[[#This Row],[GroupByKey]])*OutputTable[RecordedValue]))</f>
        <v>0</v>
      </c>
    </row>
    <row r="864" spans="1:16" x14ac:dyDescent="0.35">
      <c r="A864" t="s">
        <v>68</v>
      </c>
      <c r="B864" t="s">
        <v>70</v>
      </c>
      <c r="C864">
        <v>35</v>
      </c>
      <c r="D864" t="s">
        <v>132</v>
      </c>
      <c r="E864" t="s">
        <v>122</v>
      </c>
      <c r="F864" t="s">
        <v>102</v>
      </c>
      <c r="G864">
        <v>0</v>
      </c>
      <c r="H864">
        <v>0</v>
      </c>
      <c r="I8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864" s="5" cm="1">
        <f t="array" ref="J864">MAX(IF((ProjectInfoTable[ProjectName]=OutputTable[[#This Row],[ProjectName]]),(ProjectInfoTable[ProjectName]=OutputTable[[#This Row],[ProjectName]])*ProjectInfoTable[NumberOfReplications]))</f>
        <v>40</v>
      </c>
      <c r="K864" s="5" cm="1">
        <f t="array" ref="K864">IFERROR(AVERAGE(IF((OutputTable[GroupByKey]=OutputTable[[#This Row],[GroupByKey]]),(OutputTable[GroupByKey]=OutputTable[[#This Row],[GroupByKey]])*OutputTable[RecordedValue])),0)</f>
        <v>0</v>
      </c>
      <c r="L864" s="5" cm="1">
        <f t="array" ref="L864">IFERROR(_xlfn.STDEV.S(IF((OutputTable[GroupByKey]=OutputTable[[#This Row],[GroupByKey]]),(OutputTable[GroupByKey]=OutputTable[[#This Row],[GroupByKey]])*OutputTable[RecordedValue])),0)</f>
        <v>0</v>
      </c>
      <c r="M864" s="5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4" s="5" cm="1">
        <f t="array" ref="O864">MIN(IF((OutputTable[GroupByKey]=OutputTable[[#This Row],[GroupByKey]]),(OutputTable[GroupByKey]=OutputTable[[#This Row],[GroupByKey]])*OutputTable[RecordedValue]))</f>
        <v>0</v>
      </c>
      <c r="P864" s="5" cm="1">
        <f t="array" ref="P864">MAX(IF((OutputTable[GroupByKey]=OutputTable[[#This Row],[GroupByKey]]),(OutputTable[GroupByKey]=OutputTable[[#This Row],[GroupByKey]])*OutputTable[RecordedValue]))</f>
        <v>0</v>
      </c>
    </row>
    <row r="865" spans="1:16" x14ac:dyDescent="0.35">
      <c r="A865" t="s">
        <v>68</v>
      </c>
      <c r="B865" t="s">
        <v>70</v>
      </c>
      <c r="C865">
        <v>35</v>
      </c>
      <c r="D865" t="s">
        <v>133</v>
      </c>
      <c r="E865" t="s">
        <v>120</v>
      </c>
      <c r="F865" t="s">
        <v>102</v>
      </c>
      <c r="G865">
        <v>0</v>
      </c>
      <c r="H865">
        <v>0</v>
      </c>
      <c r="I8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865" s="5" cm="1">
        <f t="array" ref="J865">MAX(IF((ProjectInfoTable[ProjectName]=OutputTable[[#This Row],[ProjectName]]),(ProjectInfoTable[ProjectName]=OutputTable[[#This Row],[ProjectName]])*ProjectInfoTable[NumberOfReplications]))</f>
        <v>40</v>
      </c>
      <c r="K865" s="5" cm="1">
        <f t="array" ref="K865">IFERROR(AVERAGE(IF((OutputTable[GroupByKey]=OutputTable[[#This Row],[GroupByKey]]),(OutputTable[GroupByKey]=OutputTable[[#This Row],[GroupByKey]])*OutputTable[RecordedValue])),0)</f>
        <v>0</v>
      </c>
      <c r="L865" s="5" cm="1">
        <f t="array" ref="L865">IFERROR(_xlfn.STDEV.S(IF((OutputTable[GroupByKey]=OutputTable[[#This Row],[GroupByKey]]),(OutputTable[GroupByKey]=OutputTable[[#This Row],[GroupByKey]])*OutputTable[RecordedValue])),0)</f>
        <v>0</v>
      </c>
      <c r="M865" s="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5" s="5" cm="1">
        <f t="array" ref="O865">MIN(IF((OutputTable[GroupByKey]=OutputTable[[#This Row],[GroupByKey]]),(OutputTable[GroupByKey]=OutputTable[[#This Row],[GroupByKey]])*OutputTable[RecordedValue]))</f>
        <v>0</v>
      </c>
      <c r="P865" s="5" cm="1">
        <f t="array" ref="P865">MAX(IF((OutputTable[GroupByKey]=OutputTable[[#This Row],[GroupByKey]]),(OutputTable[GroupByKey]=OutputTable[[#This Row],[GroupByKey]])*OutputTable[RecordedValue]))</f>
        <v>0</v>
      </c>
    </row>
    <row r="866" spans="1:16" x14ac:dyDescent="0.35">
      <c r="A866" t="s">
        <v>68</v>
      </c>
      <c r="B866" t="s">
        <v>70</v>
      </c>
      <c r="C866">
        <v>35</v>
      </c>
      <c r="D866" t="s">
        <v>134</v>
      </c>
      <c r="E866" t="s">
        <v>122</v>
      </c>
      <c r="F866" t="s">
        <v>102</v>
      </c>
      <c r="G866">
        <v>0</v>
      </c>
      <c r="H866">
        <v>0</v>
      </c>
      <c r="I8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866" s="5" cm="1">
        <f t="array" ref="J866">MAX(IF((ProjectInfoTable[ProjectName]=OutputTable[[#This Row],[ProjectName]]),(ProjectInfoTable[ProjectName]=OutputTable[[#This Row],[ProjectName]])*ProjectInfoTable[NumberOfReplications]))</f>
        <v>40</v>
      </c>
      <c r="K866" s="5" cm="1">
        <f t="array" ref="K866">IFERROR(AVERAGE(IF((OutputTable[GroupByKey]=OutputTable[[#This Row],[GroupByKey]]),(OutputTable[GroupByKey]=OutputTable[[#This Row],[GroupByKey]])*OutputTable[RecordedValue])),0)</f>
        <v>0</v>
      </c>
      <c r="L866" s="5" cm="1">
        <f t="array" ref="L866">IFERROR(_xlfn.STDEV.S(IF((OutputTable[GroupByKey]=OutputTable[[#This Row],[GroupByKey]]),(OutputTable[GroupByKey]=OutputTable[[#This Row],[GroupByKey]])*OutputTable[RecordedValue])),0)</f>
        <v>0</v>
      </c>
      <c r="M866" s="5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6" s="5" cm="1">
        <f t="array" ref="O866">MIN(IF((OutputTable[GroupByKey]=OutputTable[[#This Row],[GroupByKey]]),(OutputTable[GroupByKey]=OutputTable[[#This Row],[GroupByKey]])*OutputTable[RecordedValue]))</f>
        <v>0</v>
      </c>
      <c r="P866" s="5" cm="1">
        <f t="array" ref="P866">MAX(IF((OutputTable[GroupByKey]=OutputTable[[#This Row],[GroupByKey]]),(OutputTable[GroupByKey]=OutputTable[[#This Row],[GroupByKey]])*OutputTable[RecordedValue]))</f>
        <v>0</v>
      </c>
    </row>
    <row r="867" spans="1:16" x14ac:dyDescent="0.35">
      <c r="A867" t="s">
        <v>68</v>
      </c>
      <c r="B867" t="s">
        <v>70</v>
      </c>
      <c r="C867">
        <v>35</v>
      </c>
      <c r="D867" t="s">
        <v>135</v>
      </c>
      <c r="E867" t="s">
        <v>120</v>
      </c>
      <c r="F867" t="s">
        <v>102</v>
      </c>
      <c r="G867">
        <v>0</v>
      </c>
      <c r="H867">
        <v>0</v>
      </c>
      <c r="I8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867" s="5" cm="1">
        <f t="array" ref="J867">MAX(IF((ProjectInfoTable[ProjectName]=OutputTable[[#This Row],[ProjectName]]),(ProjectInfoTable[ProjectName]=OutputTable[[#This Row],[ProjectName]])*ProjectInfoTable[NumberOfReplications]))</f>
        <v>40</v>
      </c>
      <c r="K867" s="5" cm="1">
        <f t="array" ref="K867">IFERROR(AVERAGE(IF((OutputTable[GroupByKey]=OutputTable[[#This Row],[GroupByKey]]),(OutputTable[GroupByKey]=OutputTable[[#This Row],[GroupByKey]])*OutputTable[RecordedValue])),0)</f>
        <v>0</v>
      </c>
      <c r="L867" s="5" cm="1">
        <f t="array" ref="L867">IFERROR(_xlfn.STDEV.S(IF((OutputTable[GroupByKey]=OutputTable[[#This Row],[GroupByKey]]),(OutputTable[GroupByKey]=OutputTable[[#This Row],[GroupByKey]])*OutputTable[RecordedValue])),0)</f>
        <v>0</v>
      </c>
      <c r="M867" s="5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7" s="5" cm="1">
        <f t="array" ref="O867">MIN(IF((OutputTable[GroupByKey]=OutputTable[[#This Row],[GroupByKey]]),(OutputTable[GroupByKey]=OutputTable[[#This Row],[GroupByKey]])*OutputTable[RecordedValue]))</f>
        <v>0</v>
      </c>
      <c r="P867" s="5" cm="1">
        <f t="array" ref="P867">MAX(IF((OutputTable[GroupByKey]=OutputTable[[#This Row],[GroupByKey]]),(OutputTable[GroupByKey]=OutputTable[[#This Row],[GroupByKey]])*OutputTable[RecordedValue]))</f>
        <v>0</v>
      </c>
    </row>
    <row r="868" spans="1:16" x14ac:dyDescent="0.35">
      <c r="A868" t="s">
        <v>68</v>
      </c>
      <c r="B868" t="s">
        <v>70</v>
      </c>
      <c r="C868">
        <v>35</v>
      </c>
      <c r="D868" t="s">
        <v>136</v>
      </c>
      <c r="E868" t="s">
        <v>122</v>
      </c>
      <c r="F868" t="s">
        <v>102</v>
      </c>
      <c r="G868">
        <v>0</v>
      </c>
      <c r="H868">
        <v>0</v>
      </c>
      <c r="I8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868" s="5" cm="1">
        <f t="array" ref="J868">MAX(IF((ProjectInfoTable[ProjectName]=OutputTable[[#This Row],[ProjectName]]),(ProjectInfoTable[ProjectName]=OutputTable[[#This Row],[ProjectName]])*ProjectInfoTable[NumberOfReplications]))</f>
        <v>40</v>
      </c>
      <c r="K868" s="5" cm="1">
        <f t="array" ref="K868">IFERROR(AVERAGE(IF((OutputTable[GroupByKey]=OutputTable[[#This Row],[GroupByKey]]),(OutputTable[GroupByKey]=OutputTable[[#This Row],[GroupByKey]])*OutputTable[RecordedValue])),0)</f>
        <v>0</v>
      </c>
      <c r="L868" s="5" cm="1">
        <f t="array" ref="L868">IFERROR(_xlfn.STDEV.S(IF((OutputTable[GroupByKey]=OutputTable[[#This Row],[GroupByKey]]),(OutputTable[GroupByKey]=OutputTable[[#This Row],[GroupByKey]])*OutputTable[RecordedValue])),0)</f>
        <v>0</v>
      </c>
      <c r="M868" s="5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8" s="5" cm="1">
        <f t="array" ref="O868">MIN(IF((OutputTable[GroupByKey]=OutputTable[[#This Row],[GroupByKey]]),(OutputTable[GroupByKey]=OutputTable[[#This Row],[GroupByKey]])*OutputTable[RecordedValue]))</f>
        <v>0</v>
      </c>
      <c r="P868" s="5" cm="1">
        <f t="array" ref="P868">MAX(IF((OutputTable[GroupByKey]=OutputTable[[#This Row],[GroupByKey]]),(OutputTable[GroupByKey]=OutputTable[[#This Row],[GroupByKey]])*OutputTable[RecordedValue]))</f>
        <v>0</v>
      </c>
    </row>
    <row r="869" spans="1:16" x14ac:dyDescent="0.35">
      <c r="A869" t="s">
        <v>68</v>
      </c>
      <c r="B869" t="s">
        <v>70</v>
      </c>
      <c r="C869">
        <v>35</v>
      </c>
      <c r="D869" t="s">
        <v>137</v>
      </c>
      <c r="E869" t="s">
        <v>120</v>
      </c>
      <c r="F869" t="s">
        <v>102</v>
      </c>
      <c r="G869">
        <v>0</v>
      </c>
      <c r="H869">
        <v>0</v>
      </c>
      <c r="I8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869" s="5" cm="1">
        <f t="array" ref="J869">MAX(IF((ProjectInfoTable[ProjectName]=OutputTable[[#This Row],[ProjectName]]),(ProjectInfoTable[ProjectName]=OutputTable[[#This Row],[ProjectName]])*ProjectInfoTable[NumberOfReplications]))</f>
        <v>40</v>
      </c>
      <c r="K869" s="5" cm="1">
        <f t="array" ref="K869">IFERROR(AVERAGE(IF((OutputTable[GroupByKey]=OutputTable[[#This Row],[GroupByKey]]),(OutputTable[GroupByKey]=OutputTable[[#This Row],[GroupByKey]])*OutputTable[RecordedValue])),0)</f>
        <v>0</v>
      </c>
      <c r="L869" s="5" cm="1">
        <f t="array" ref="L869">IFERROR(_xlfn.STDEV.S(IF((OutputTable[GroupByKey]=OutputTable[[#This Row],[GroupByKey]]),(OutputTable[GroupByKey]=OutputTable[[#This Row],[GroupByKey]])*OutputTable[RecordedValue])),0)</f>
        <v>0</v>
      </c>
      <c r="M869" s="5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9" s="5" cm="1">
        <f t="array" ref="O869">MIN(IF((OutputTable[GroupByKey]=OutputTable[[#This Row],[GroupByKey]]),(OutputTable[GroupByKey]=OutputTable[[#This Row],[GroupByKey]])*OutputTable[RecordedValue]))</f>
        <v>0</v>
      </c>
      <c r="P869" s="5" cm="1">
        <f t="array" ref="P869">MAX(IF((OutputTable[GroupByKey]=OutputTable[[#This Row],[GroupByKey]]),(OutputTable[GroupByKey]=OutputTable[[#This Row],[GroupByKey]])*OutputTable[RecordedValue]))</f>
        <v>0</v>
      </c>
    </row>
    <row r="870" spans="1:16" x14ac:dyDescent="0.35">
      <c r="A870" t="s">
        <v>68</v>
      </c>
      <c r="B870" t="s">
        <v>70</v>
      </c>
      <c r="C870">
        <v>35</v>
      </c>
      <c r="D870" t="s">
        <v>138</v>
      </c>
      <c r="E870" t="s">
        <v>122</v>
      </c>
      <c r="F870" t="s">
        <v>102</v>
      </c>
      <c r="G870">
        <v>0</v>
      </c>
      <c r="H870">
        <v>0</v>
      </c>
      <c r="I8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870" s="5" cm="1">
        <f t="array" ref="J870">MAX(IF((ProjectInfoTable[ProjectName]=OutputTable[[#This Row],[ProjectName]]),(ProjectInfoTable[ProjectName]=OutputTable[[#This Row],[ProjectName]])*ProjectInfoTable[NumberOfReplications]))</f>
        <v>40</v>
      </c>
      <c r="K870" s="5" cm="1">
        <f t="array" ref="K870">IFERROR(AVERAGE(IF((OutputTable[GroupByKey]=OutputTable[[#This Row],[GroupByKey]]),(OutputTable[GroupByKey]=OutputTable[[#This Row],[GroupByKey]])*OutputTable[RecordedValue])),0)</f>
        <v>0</v>
      </c>
      <c r="L870" s="5" cm="1">
        <f t="array" ref="L870">IFERROR(_xlfn.STDEV.S(IF((OutputTable[GroupByKey]=OutputTable[[#This Row],[GroupByKey]]),(OutputTable[GroupByKey]=OutputTable[[#This Row],[GroupByKey]])*OutputTable[RecordedValue])),0)</f>
        <v>0</v>
      </c>
      <c r="M870" s="5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0" s="5" cm="1">
        <f t="array" ref="O870">MIN(IF((OutputTable[GroupByKey]=OutputTable[[#This Row],[GroupByKey]]),(OutputTable[GroupByKey]=OutputTable[[#This Row],[GroupByKey]])*OutputTable[RecordedValue]))</f>
        <v>0</v>
      </c>
      <c r="P870" s="5" cm="1">
        <f t="array" ref="P870">MAX(IF((OutputTable[GroupByKey]=OutputTable[[#This Row],[GroupByKey]]),(OutputTable[GroupByKey]=OutputTable[[#This Row],[GroupByKey]])*OutputTable[RecordedValue]))</f>
        <v>0</v>
      </c>
    </row>
    <row r="871" spans="1:16" x14ac:dyDescent="0.35">
      <c r="A871" t="s">
        <v>68</v>
      </c>
      <c r="B871" t="s">
        <v>70</v>
      </c>
      <c r="C871">
        <v>35</v>
      </c>
      <c r="D871" t="s">
        <v>139</v>
      </c>
      <c r="E871" t="s">
        <v>120</v>
      </c>
      <c r="F871" t="s">
        <v>102</v>
      </c>
      <c r="G871">
        <v>96</v>
      </c>
      <c r="H871">
        <v>0</v>
      </c>
      <c r="I8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871" s="5" cm="1">
        <f t="array" ref="J871">MAX(IF((ProjectInfoTable[ProjectName]=OutputTable[[#This Row],[ProjectName]]),(ProjectInfoTable[ProjectName]=OutputTable[[#This Row],[ProjectName]])*ProjectInfoTable[NumberOfReplications]))</f>
        <v>40</v>
      </c>
      <c r="K871" s="5" cm="1">
        <f t="array" ref="K871">IFERROR(AVERAGE(IF((OutputTable[GroupByKey]=OutputTable[[#This Row],[GroupByKey]]),(OutputTable[GroupByKey]=OutputTable[[#This Row],[GroupByKey]])*OutputTable[RecordedValue])),0)</f>
        <v>166.8</v>
      </c>
      <c r="L871" s="5" cm="1">
        <f t="array" ref="L871">IFERROR(_xlfn.STDEV.S(IF((OutputTable[GroupByKey]=OutputTable[[#This Row],[GroupByKey]]),(OutputTable[GroupByKey]=OutputTable[[#This Row],[GroupByKey]])*OutputTable[RecordedValue])),0)</f>
        <v>42.803786077449971</v>
      </c>
      <c r="M871" s="5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871" s="5" cm="1">
        <f t="array" ref="O871">MIN(IF((OutputTable[GroupByKey]=OutputTable[[#This Row],[GroupByKey]]),(OutputTable[GroupByKey]=OutputTable[[#This Row],[GroupByKey]])*OutputTable[RecordedValue]))</f>
        <v>58</v>
      </c>
      <c r="P871" s="5" cm="1">
        <f t="array" ref="P871">MAX(IF((OutputTable[GroupByKey]=OutputTable[[#This Row],[GroupByKey]]),(OutputTable[GroupByKey]=OutputTable[[#This Row],[GroupByKey]])*OutputTable[RecordedValue]))</f>
        <v>284</v>
      </c>
    </row>
    <row r="872" spans="1:16" x14ac:dyDescent="0.35">
      <c r="A872" t="s">
        <v>68</v>
      </c>
      <c r="B872" t="s">
        <v>70</v>
      </c>
      <c r="C872">
        <v>35</v>
      </c>
      <c r="D872" t="s">
        <v>140</v>
      </c>
      <c r="E872" t="s">
        <v>122</v>
      </c>
      <c r="F872" t="s">
        <v>102</v>
      </c>
      <c r="G872">
        <v>4.1199090707282698E-2</v>
      </c>
      <c r="H872">
        <v>0</v>
      </c>
      <c r="I8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872" s="5" cm="1">
        <f t="array" ref="J872">MAX(IF((ProjectInfoTable[ProjectName]=OutputTable[[#This Row],[ProjectName]]),(ProjectInfoTable[ProjectName]=OutputTable[[#This Row],[ProjectName]])*ProjectInfoTable[NumberOfReplications]))</f>
        <v>40</v>
      </c>
      <c r="K872" s="5" cm="1">
        <f t="array" ref="K872">IFERROR(AVERAGE(IF((OutputTable[GroupByKey]=OutputTable[[#This Row],[GroupByKey]]),(OutputTable[GroupByKey]=OutputTable[[#This Row],[GroupByKey]])*OutputTable[RecordedValue])),0)</f>
        <v>7.1466534765718931E-2</v>
      </c>
      <c r="L872" s="5" cm="1">
        <f t="array" ref="L872">IFERROR(_xlfn.STDEV.S(IF((OutputTable[GroupByKey]=OutputTable[[#This Row],[GroupByKey]]),(OutputTable[GroupByKey]=OutputTable[[#This Row],[GroupByKey]])*OutputTable[RecordedValue])),0)</f>
        <v>1.877615258182818E-2</v>
      </c>
      <c r="M872" s="5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872" s="5" cm="1">
        <f t="array" ref="O872">MIN(IF((OutputTable[GroupByKey]=OutputTable[[#This Row],[GroupByKey]]),(OutputTable[GroupByKey]=OutputTable[[#This Row],[GroupByKey]])*OutputTable[RecordedValue]))</f>
        <v>2.8772178353729399E-2</v>
      </c>
      <c r="P872" s="5" cm="1">
        <f t="array" ref="P872">MAX(IF((OutputTable[GroupByKey]=OutputTable[[#This Row],[GroupByKey]]),(OutputTable[GroupByKey]=OutputTable[[#This Row],[GroupByKey]])*OutputTable[RecordedValue]))</f>
        <v>0.12414195729513899</v>
      </c>
    </row>
    <row r="873" spans="1:16" x14ac:dyDescent="0.35">
      <c r="A873" t="s">
        <v>68</v>
      </c>
      <c r="B873" t="s">
        <v>70</v>
      </c>
      <c r="C873">
        <v>35</v>
      </c>
      <c r="D873" t="s">
        <v>141</v>
      </c>
      <c r="E873" t="s">
        <v>120</v>
      </c>
      <c r="F873" t="s">
        <v>102</v>
      </c>
      <c r="G873">
        <v>148</v>
      </c>
      <c r="H873">
        <v>0</v>
      </c>
      <c r="I8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873" s="5" cm="1">
        <f t="array" ref="J873">MAX(IF((ProjectInfoTable[ProjectName]=OutputTable[[#This Row],[ProjectName]]),(ProjectInfoTable[ProjectName]=OutputTable[[#This Row],[ProjectName]])*ProjectInfoTable[NumberOfReplications]))</f>
        <v>40</v>
      </c>
      <c r="K873" s="5" cm="1">
        <f t="array" ref="K873">IFERROR(AVERAGE(IF((OutputTable[GroupByKey]=OutputTable[[#This Row],[GroupByKey]]),(OutputTable[GroupByKey]=OutputTable[[#This Row],[GroupByKey]])*OutputTable[RecordedValue])),0)</f>
        <v>287.89999999999998</v>
      </c>
      <c r="L873" s="5" cm="1">
        <f t="array" ref="L873">IFERROR(_xlfn.STDEV.S(IF((OutputTable[GroupByKey]=OutputTable[[#This Row],[GroupByKey]]),(OutputTable[GroupByKey]=OutputTable[[#This Row],[GroupByKey]])*OutputTable[RecordedValue])),0)</f>
        <v>61.633241114324115</v>
      </c>
      <c r="M873" s="5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873" s="5" cm="1">
        <f t="array" ref="O873">MIN(IF((OutputTable[GroupByKey]=OutputTable[[#This Row],[GroupByKey]]),(OutputTable[GroupByKey]=OutputTable[[#This Row],[GroupByKey]])*OutputTable[RecordedValue]))</f>
        <v>136</v>
      </c>
      <c r="P873" s="5" cm="1">
        <f t="array" ref="P873">MAX(IF((OutputTable[GroupByKey]=OutputTable[[#This Row],[GroupByKey]]),(OutputTable[GroupByKey]=OutputTable[[#This Row],[GroupByKey]])*OutputTable[RecordedValue]))</f>
        <v>432</v>
      </c>
    </row>
    <row r="874" spans="1:16" x14ac:dyDescent="0.35">
      <c r="A874" t="s">
        <v>68</v>
      </c>
      <c r="B874" t="s">
        <v>70</v>
      </c>
      <c r="C874">
        <v>35</v>
      </c>
      <c r="D874" t="s">
        <v>142</v>
      </c>
      <c r="E874" t="s">
        <v>122</v>
      </c>
      <c r="F874" t="s">
        <v>102</v>
      </c>
      <c r="G874">
        <v>1.44717077644446E-2</v>
      </c>
      <c r="H874">
        <v>0</v>
      </c>
      <c r="I8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874" s="5" cm="1">
        <f t="array" ref="J874">MAX(IF((ProjectInfoTable[ProjectName]=OutputTable[[#This Row],[ProjectName]]),(ProjectInfoTable[ProjectName]=OutputTable[[#This Row],[ProjectName]])*ProjectInfoTable[NumberOfReplications]))</f>
        <v>40</v>
      </c>
      <c r="K874" s="5" cm="1">
        <f t="array" ref="K874">IFERROR(AVERAGE(IF((OutputTable[GroupByKey]=OutputTable[[#This Row],[GroupByKey]]),(OutputTable[GroupByKey]=OutputTable[[#This Row],[GroupByKey]])*OutputTable[RecordedValue])),0)</f>
        <v>2.7893041556859417E-2</v>
      </c>
      <c r="L874" s="5" cm="1">
        <f t="array" ref="L874">IFERROR(_xlfn.STDEV.S(IF((OutputTable[GroupByKey]=OutputTable[[#This Row],[GroupByKey]]),(OutputTable[GroupByKey]=OutputTable[[#This Row],[GroupByKey]])*OutputTable[RecordedValue])),0)</f>
        <v>5.8163740550683058E-3</v>
      </c>
      <c r="M874" s="5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874" s="5" cm="1">
        <f t="array" ref="O874">MIN(IF((OutputTable[GroupByKey]=OutputTable[[#This Row],[GroupByKey]]),(OutputTable[GroupByKey]=OutputTable[[#This Row],[GroupByKey]])*OutputTable[RecordedValue]))</f>
        <v>1.44717077644446E-2</v>
      </c>
      <c r="P874" s="5" cm="1">
        <f t="array" ref="P874">MAX(IF((OutputTable[GroupByKey]=OutputTable[[#This Row],[GroupByKey]]),(OutputTable[GroupByKey]=OutputTable[[#This Row],[GroupByKey]])*OutputTable[RecordedValue]))</f>
        <v>3.8945432682821003E-2</v>
      </c>
    </row>
    <row r="875" spans="1:16" x14ac:dyDescent="0.35">
      <c r="A875" t="s">
        <v>68</v>
      </c>
      <c r="B875" t="s">
        <v>70</v>
      </c>
      <c r="C875">
        <v>35</v>
      </c>
      <c r="D875" t="s">
        <v>143</v>
      </c>
      <c r="E875" t="s">
        <v>120</v>
      </c>
      <c r="F875" t="s">
        <v>102</v>
      </c>
      <c r="G875">
        <v>96</v>
      </c>
      <c r="H875">
        <v>0</v>
      </c>
      <c r="I8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875" s="5" cm="1">
        <f t="array" ref="J875">MAX(IF((ProjectInfoTable[ProjectName]=OutputTable[[#This Row],[ProjectName]]),(ProjectInfoTable[ProjectName]=OutputTable[[#This Row],[ProjectName]])*ProjectInfoTable[NumberOfReplications]))</f>
        <v>40</v>
      </c>
      <c r="K875" s="5" cm="1">
        <f t="array" ref="K875">IFERROR(AVERAGE(IF((OutputTable[GroupByKey]=OutputTable[[#This Row],[GroupByKey]]),(OutputTable[GroupByKey]=OutputTable[[#This Row],[GroupByKey]])*OutputTable[RecordedValue])),0)</f>
        <v>179.07499999999999</v>
      </c>
      <c r="L875" s="5" cm="1">
        <f t="array" ref="L875">IFERROR(_xlfn.STDEV.S(IF((OutputTable[GroupByKey]=OutputTable[[#This Row],[GroupByKey]]),(OutputTable[GroupByKey]=OutputTable[[#This Row],[GroupByKey]])*OutputTable[RecordedValue])),0)</f>
        <v>37.677026598888226</v>
      </c>
      <c r="M875" s="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875" s="5" cm="1">
        <f t="array" ref="O875">MIN(IF((OutputTable[GroupByKey]=OutputTable[[#This Row],[GroupByKey]]),(OutputTable[GroupByKey]=OutputTable[[#This Row],[GroupByKey]])*OutputTable[RecordedValue]))</f>
        <v>96</v>
      </c>
      <c r="P875" s="5" cm="1">
        <f t="array" ref="P875">MAX(IF((OutputTable[GroupByKey]=OutputTable[[#This Row],[GroupByKey]]),(OutputTable[GroupByKey]=OutputTable[[#This Row],[GroupByKey]])*OutputTable[RecordedValue]))</f>
        <v>256</v>
      </c>
    </row>
    <row r="876" spans="1:16" x14ac:dyDescent="0.35">
      <c r="A876" t="s">
        <v>68</v>
      </c>
      <c r="B876" t="s">
        <v>70</v>
      </c>
      <c r="C876">
        <v>35</v>
      </c>
      <c r="D876" t="s">
        <v>144</v>
      </c>
      <c r="E876" t="s">
        <v>122</v>
      </c>
      <c r="F876" t="s">
        <v>102</v>
      </c>
      <c r="G876">
        <v>4.1598739885881399E-2</v>
      </c>
      <c r="H876">
        <v>0</v>
      </c>
      <c r="I8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876" s="5" cm="1">
        <f t="array" ref="J876">MAX(IF((ProjectInfoTable[ProjectName]=OutputTable[[#This Row],[ProjectName]]),(ProjectInfoTable[ProjectName]=OutputTable[[#This Row],[ProjectName]])*ProjectInfoTable[NumberOfReplications]))</f>
        <v>40</v>
      </c>
      <c r="K876" s="5" cm="1">
        <f t="array" ref="K876">IFERROR(AVERAGE(IF((OutputTable[GroupByKey]=OutputTable[[#This Row],[GroupByKey]]),(OutputTable[GroupByKey]=OutputTable[[#This Row],[GroupByKey]])*OutputTable[RecordedValue])),0)</f>
        <v>7.6842915815432761E-2</v>
      </c>
      <c r="L876" s="5" cm="1">
        <f t="array" ref="L876">IFERROR(_xlfn.STDEV.S(IF((OutputTable[GroupByKey]=OutputTable[[#This Row],[GroupByKey]]),(OutputTable[GroupByKey]=OutputTable[[#This Row],[GroupByKey]])*OutputTable[RecordedValue])),0)</f>
        <v>1.6318267374116645E-2</v>
      </c>
      <c r="M876" s="5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876" s="5" cm="1">
        <f t="array" ref="O876">MIN(IF((OutputTable[GroupByKey]=OutputTable[[#This Row],[GroupByKey]]),(OutputTable[GroupByKey]=OutputTable[[#This Row],[GroupByKey]])*OutputTable[RecordedValue]))</f>
        <v>4.1598739885881399E-2</v>
      </c>
      <c r="P876" s="5" cm="1">
        <f t="array" ref="P876">MAX(IF((OutputTable[GroupByKey]=OutputTable[[#This Row],[GroupByKey]]),(OutputTable[GroupByKey]=OutputTable[[#This Row],[GroupByKey]])*OutputTable[RecordedValue]))</f>
        <v>0.109326341521763</v>
      </c>
    </row>
    <row r="877" spans="1:16" x14ac:dyDescent="0.35">
      <c r="A877" t="s">
        <v>68</v>
      </c>
      <c r="B877" t="s">
        <v>70</v>
      </c>
      <c r="C877">
        <v>36</v>
      </c>
      <c r="D877" t="s">
        <v>115</v>
      </c>
      <c r="E877" t="s">
        <v>116</v>
      </c>
      <c r="F877" t="s">
        <v>81</v>
      </c>
      <c r="G877">
        <v>258</v>
      </c>
      <c r="H877">
        <v>0</v>
      </c>
      <c r="I877" s="5" t="str">
        <f>OutputTable[[#This Row],[ProjectName]]&amp;OutputTable[[#This Row],[Name]]&amp;OutputTable[[#This Row],[Type]]&amp;OutputTable[[#This Row],[Source]]</f>
        <v>Drone ProjectDrone.NumberInNumber InEntity</v>
      </c>
      <c r="J877" s="5" cm="1">
        <f t="array" ref="J877">MAX(IF((ProjectInfoTable[ProjectName]=OutputTable[[#This Row],[ProjectName]]),(ProjectInfoTable[ProjectName]=OutputTable[[#This Row],[ProjectName]])*ProjectInfoTable[NumberOfReplications]))</f>
        <v>40</v>
      </c>
      <c r="K877" s="5" cm="1">
        <f t="array" ref="K877">IFERROR(AVERAGE(IF((OutputTable[GroupByKey]=OutputTable[[#This Row],[GroupByKey]]),(OutputTable[GroupByKey]=OutputTable[[#This Row],[GroupByKey]])*OutputTable[RecordedValue])),0)</f>
        <v>279.7</v>
      </c>
      <c r="L877" s="5" cm="1">
        <f t="array" ref="L877">IFERROR(_xlfn.STDEV.S(IF((OutputTable[GroupByKey]=OutputTable[[#This Row],[GroupByKey]]),(OutputTable[GroupByKey]=OutputTable[[#This Row],[GroupByKey]])*OutputTable[RecordedValue])),0)</f>
        <v>60.175043809173047</v>
      </c>
      <c r="M877" s="5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877" s="5" cm="1">
        <f t="array" ref="O877">MIN(IF((OutputTable[GroupByKey]=OutputTable[[#This Row],[GroupByKey]]),(OutputTable[GroupByKey]=OutputTable[[#This Row],[GroupByKey]])*OutputTable[RecordedValue]))</f>
        <v>124</v>
      </c>
      <c r="P877" s="5" cm="1">
        <f t="array" ref="P877">MAX(IF((OutputTable[GroupByKey]=OutputTable[[#This Row],[GroupByKey]]),(OutputTable[GroupByKey]=OutputTable[[#This Row],[GroupByKey]])*OutputTable[RecordedValue]))</f>
        <v>422</v>
      </c>
    </row>
    <row r="878" spans="1:16" x14ac:dyDescent="0.35">
      <c r="A878" t="s">
        <v>68</v>
      </c>
      <c r="B878" t="s">
        <v>70</v>
      </c>
      <c r="C878">
        <v>36</v>
      </c>
      <c r="D878" t="s">
        <v>117</v>
      </c>
      <c r="E878" t="s">
        <v>118</v>
      </c>
      <c r="F878" t="s">
        <v>81</v>
      </c>
      <c r="G878">
        <v>252</v>
      </c>
      <c r="H878">
        <v>0</v>
      </c>
      <c r="I878" s="5" t="str">
        <f>OutputTable[[#This Row],[ProjectName]]&amp;OutputTable[[#This Row],[Name]]&amp;OutputTable[[#This Row],[Type]]&amp;OutputTable[[#This Row],[Source]]</f>
        <v>Drone ProjectDrone.NumberOutNumber OutEntity</v>
      </c>
      <c r="J878" s="5" cm="1">
        <f t="array" ref="J878">MAX(IF((ProjectInfoTable[ProjectName]=OutputTable[[#This Row],[ProjectName]]),(ProjectInfoTable[ProjectName]=OutputTable[[#This Row],[ProjectName]])*ProjectInfoTable[NumberOfReplications]))</f>
        <v>40</v>
      </c>
      <c r="K878" s="5" cm="1">
        <f t="array" ref="K878">IFERROR(AVERAGE(IF((OutputTable[GroupByKey]=OutputTable[[#This Row],[GroupByKey]]),(OutputTable[GroupByKey]=OutputTable[[#This Row],[GroupByKey]])*OutputTable[RecordedValue])),0)</f>
        <v>250.25</v>
      </c>
      <c r="L878" s="5" cm="1">
        <f t="array" ref="L878">IFERROR(_xlfn.STDEV.S(IF((OutputTable[GroupByKey]=OutputTable[[#This Row],[GroupByKey]]),(OutputTable[GroupByKey]=OutputTable[[#This Row],[GroupByKey]])*OutputTable[RecordedValue])),0)</f>
        <v>35.973458877202006</v>
      </c>
      <c r="M878" s="5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878" s="5" cm="1">
        <f t="array" ref="O878">MIN(IF((OutputTable[GroupByKey]=OutputTable[[#This Row],[GroupByKey]]),(OutputTable[GroupByKey]=OutputTable[[#This Row],[GroupByKey]])*OutputTable[RecordedValue]))</f>
        <v>150</v>
      </c>
      <c r="P878" s="5" cm="1">
        <f t="array" ref="P878">MAX(IF((OutputTable[GroupByKey]=OutputTable[[#This Row],[GroupByKey]]),(OutputTable[GroupByKey]=OutputTable[[#This Row],[GroupByKey]])*OutputTable[RecordedValue]))</f>
        <v>295</v>
      </c>
    </row>
    <row r="879" spans="1:16" x14ac:dyDescent="0.35">
      <c r="A879" t="s">
        <v>68</v>
      </c>
      <c r="B879" t="s">
        <v>70</v>
      </c>
      <c r="C879">
        <v>36</v>
      </c>
      <c r="D879" t="s">
        <v>119</v>
      </c>
      <c r="E879" t="s">
        <v>120</v>
      </c>
      <c r="F879" t="s">
        <v>102</v>
      </c>
      <c r="G879">
        <v>207</v>
      </c>
      <c r="H879">
        <v>0</v>
      </c>
      <c r="I8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879" s="5" cm="1">
        <f t="array" ref="J879">MAX(IF((ProjectInfoTable[ProjectName]=OutputTable[[#This Row],[ProjectName]]),(ProjectInfoTable[ProjectName]=OutputTable[[#This Row],[ProjectName]])*ProjectInfoTable[NumberOfReplications]))</f>
        <v>40</v>
      </c>
      <c r="K879" s="5" cm="1">
        <f t="array" ref="K879">IFERROR(AVERAGE(IF((OutputTable[GroupByKey]=OutputTable[[#This Row],[GroupByKey]]),(OutputTable[GroupByKey]=OutputTable[[#This Row],[GroupByKey]])*OutputTable[RecordedValue])),0)</f>
        <v>209.95</v>
      </c>
      <c r="L879" s="5" cm="1">
        <f t="array" ref="L879">IFERROR(_xlfn.STDEV.S(IF((OutputTable[GroupByKey]=OutputTable[[#This Row],[GroupByKey]]),(OutputTable[GroupByKey]=OutputTable[[#This Row],[GroupByKey]])*OutputTable[RecordedValue])),0)</f>
        <v>32.757813708707069</v>
      </c>
      <c r="M879" s="5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879" s="5" cm="1">
        <f t="array" ref="O879">MIN(IF((OutputTable[GroupByKey]=OutputTable[[#This Row],[GroupByKey]]),(OutputTable[GroupByKey]=OutputTable[[#This Row],[GroupByKey]])*OutputTable[RecordedValue]))</f>
        <v>123</v>
      </c>
      <c r="P879" s="5" cm="1">
        <f t="array" ref="P879">MAX(IF((OutputTable[GroupByKey]=OutputTable[[#This Row],[GroupByKey]]),(OutputTable[GroupByKey]=OutputTable[[#This Row],[GroupByKey]])*OutputTable[RecordedValue]))</f>
        <v>264</v>
      </c>
    </row>
    <row r="880" spans="1:16" x14ac:dyDescent="0.35">
      <c r="A880" t="s">
        <v>68</v>
      </c>
      <c r="B880" t="s">
        <v>70</v>
      </c>
      <c r="C880">
        <v>36</v>
      </c>
      <c r="D880" t="s">
        <v>121</v>
      </c>
      <c r="E880" t="s">
        <v>122</v>
      </c>
      <c r="F880" t="s">
        <v>102</v>
      </c>
      <c r="G880">
        <v>0.81344257577776802</v>
      </c>
      <c r="H880">
        <v>0</v>
      </c>
      <c r="I8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880" s="5" cm="1">
        <f t="array" ref="J880">MAX(IF((ProjectInfoTable[ProjectName]=OutputTable[[#This Row],[ProjectName]]),(ProjectInfoTable[ProjectName]=OutputTable[[#This Row],[ProjectName]])*ProjectInfoTable[NumberOfReplications]))</f>
        <v>40</v>
      </c>
      <c r="K880" s="5" cm="1">
        <f t="array" ref="K880">IFERROR(AVERAGE(IF((OutputTable[GroupByKey]=OutputTable[[#This Row],[GroupByKey]]),(OutputTable[GroupByKey]=OutputTable[[#This Row],[GroupByKey]])*OutputTable[RecordedValue])),0)</f>
        <v>0.83772529254372086</v>
      </c>
      <c r="L880" s="5" cm="1">
        <f t="array" ref="L880">IFERROR(_xlfn.STDEV.S(IF((OutputTable[GroupByKey]=OutputTable[[#This Row],[GroupByKey]]),(OutputTable[GroupByKey]=OutputTable[[#This Row],[GroupByKey]])*OutputTable[RecordedValue])),0)</f>
        <v>0.13090241215221513</v>
      </c>
      <c r="M880" s="5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880" s="5" cm="1">
        <f t="array" ref="O880">MIN(IF((OutputTable[GroupByKey]=OutputTable[[#This Row],[GroupByKey]]),(OutputTable[GroupByKey]=OutputTable[[#This Row],[GroupByKey]])*OutputTable[RecordedValue]))</f>
        <v>0.460239554527484</v>
      </c>
      <c r="P880" s="5" cm="1">
        <f t="array" ref="P880">MAX(IF((OutputTable[GroupByKey]=OutputTable[[#This Row],[GroupByKey]]),(OutputTable[GroupByKey]=OutputTable[[#This Row],[GroupByKey]])*OutputTable[RecordedValue]))</f>
        <v>1</v>
      </c>
    </row>
    <row r="881" spans="1:16" x14ac:dyDescent="0.35">
      <c r="A881" t="s">
        <v>68</v>
      </c>
      <c r="B881" t="s">
        <v>70</v>
      </c>
      <c r="C881">
        <v>36</v>
      </c>
      <c r="D881" t="s">
        <v>123</v>
      </c>
      <c r="E881" t="s">
        <v>120</v>
      </c>
      <c r="F881" t="s">
        <v>102</v>
      </c>
      <c r="G881">
        <v>145</v>
      </c>
      <c r="H881">
        <v>0</v>
      </c>
      <c r="I8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881" s="5" cm="1">
        <f t="array" ref="J881">MAX(IF((ProjectInfoTable[ProjectName]=OutputTable[[#This Row],[ProjectName]]),(ProjectInfoTable[ProjectName]=OutputTable[[#This Row],[ProjectName]])*ProjectInfoTable[NumberOfReplications]))</f>
        <v>40</v>
      </c>
      <c r="K881" s="5" cm="1">
        <f t="array" ref="K881">IFERROR(AVERAGE(IF((OutputTable[GroupByKey]=OutputTable[[#This Row],[GroupByKey]]),(OutputTable[GroupByKey]=OutputTable[[#This Row],[GroupByKey]])*OutputTable[RecordedValue])),0)</f>
        <v>138.82499999999999</v>
      </c>
      <c r="L881" s="5" cm="1">
        <f t="array" ref="L881">IFERROR(_xlfn.STDEV.S(IF((OutputTable[GroupByKey]=OutputTable[[#This Row],[GroupByKey]]),(OutputTable[GroupByKey]=OutputTable[[#This Row],[GroupByKey]])*OutputTable[RecordedValue])),0)</f>
        <v>19.237899960021505</v>
      </c>
      <c r="M881" s="5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881" s="5" cm="1">
        <f t="array" ref="O881">MIN(IF((OutputTable[GroupByKey]=OutputTable[[#This Row],[GroupByKey]]),(OutputTable[GroupByKey]=OutputTable[[#This Row],[GroupByKey]])*OutputTable[RecordedValue]))</f>
        <v>83</v>
      </c>
      <c r="P881" s="5" cm="1">
        <f t="array" ref="P881">MAX(IF((OutputTable[GroupByKey]=OutputTable[[#This Row],[GroupByKey]]),(OutputTable[GroupByKey]=OutputTable[[#This Row],[GroupByKey]])*OutputTable[RecordedValue]))</f>
        <v>161</v>
      </c>
    </row>
    <row r="882" spans="1:16" x14ac:dyDescent="0.35">
      <c r="A882" t="s">
        <v>68</v>
      </c>
      <c r="B882" t="s">
        <v>70</v>
      </c>
      <c r="C882">
        <v>36</v>
      </c>
      <c r="D882" t="s">
        <v>124</v>
      </c>
      <c r="E882" t="s">
        <v>122</v>
      </c>
      <c r="F882" t="s">
        <v>102</v>
      </c>
      <c r="G882">
        <v>0.91168900473787395</v>
      </c>
      <c r="H882">
        <v>0</v>
      </c>
      <c r="I8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882" s="5" cm="1">
        <f t="array" ref="J882">MAX(IF((ProjectInfoTable[ProjectName]=OutputTable[[#This Row],[ProjectName]]),(ProjectInfoTable[ProjectName]=OutputTable[[#This Row],[ProjectName]])*ProjectInfoTable[NumberOfReplications]))</f>
        <v>40</v>
      </c>
      <c r="K882" s="5" cm="1">
        <f t="array" ref="K882">IFERROR(AVERAGE(IF((OutputTable[GroupByKey]=OutputTable[[#This Row],[GroupByKey]]),(OutputTable[GroupByKey]=OutputTable[[#This Row],[GroupByKey]])*OutputTable[RecordedValue])),0)</f>
        <v>0.85638733125801425</v>
      </c>
      <c r="L882" s="5" cm="1">
        <f t="array" ref="L882">IFERROR(_xlfn.STDEV.S(IF((OutputTable[GroupByKey]=OutputTable[[#This Row],[GroupByKey]]),(OutputTable[GroupByKey]=OutputTable[[#This Row],[GroupByKey]])*OutputTable[RecordedValue])),0)</f>
        <v>0.11893184571914565</v>
      </c>
      <c r="M882" s="5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882" s="5" cm="1">
        <f t="array" ref="O882">MIN(IF((OutputTable[GroupByKey]=OutputTable[[#This Row],[GroupByKey]]),(OutputTable[GroupByKey]=OutputTable[[#This Row],[GroupByKey]])*OutputTable[RecordedValue]))</f>
        <v>0.51093143286290499</v>
      </c>
      <c r="P882" s="5" cm="1">
        <f t="array" ref="P882">MAX(IF((OutputTable[GroupByKey]=OutputTable[[#This Row],[GroupByKey]]),(OutputTable[GroupByKey]=OutputTable[[#This Row],[GroupByKey]])*OutputTable[RecordedValue]))</f>
        <v>0.99324124232539002</v>
      </c>
    </row>
    <row r="883" spans="1:16" x14ac:dyDescent="0.35">
      <c r="A883" t="s">
        <v>68</v>
      </c>
      <c r="B883" t="s">
        <v>70</v>
      </c>
      <c r="C883">
        <v>36</v>
      </c>
      <c r="D883" t="s">
        <v>125</v>
      </c>
      <c r="E883" t="s">
        <v>120</v>
      </c>
      <c r="F883" t="s">
        <v>102</v>
      </c>
      <c r="G883">
        <v>8</v>
      </c>
      <c r="H883">
        <v>0</v>
      </c>
      <c r="I8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883" s="5" cm="1">
        <f t="array" ref="J883">MAX(IF((ProjectInfoTable[ProjectName]=OutputTable[[#This Row],[ProjectName]]),(ProjectInfoTable[ProjectName]=OutputTable[[#This Row],[ProjectName]])*ProjectInfoTable[NumberOfReplications]))</f>
        <v>40</v>
      </c>
      <c r="K883" s="5" cm="1">
        <f t="array" ref="K883">IFERROR(AVERAGE(IF((OutputTable[GroupByKey]=OutputTable[[#This Row],[GroupByKey]]),(OutputTable[GroupByKey]=OutputTable[[#This Row],[GroupByKey]])*OutputTable[RecordedValue])),0)</f>
        <v>8.1999999999999993</v>
      </c>
      <c r="L883" s="5" cm="1">
        <f t="array" ref="L883">IFERROR(_xlfn.STDEV.S(IF((OutputTable[GroupByKey]=OutputTable[[#This Row],[GroupByKey]]),(OutputTable[GroupByKey]=OutputTable[[#This Row],[GroupByKey]])*OutputTable[RecordedValue])),0)</f>
        <v>1.8563819235690291</v>
      </c>
      <c r="M883" s="5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883" s="5" cm="1">
        <f t="array" ref="O883">MIN(IF((OutputTable[GroupByKey]=OutputTable[[#This Row],[GroupByKey]]),(OutputTable[GroupByKey]=OutputTable[[#This Row],[GroupByKey]])*OutputTable[RecordedValue]))</f>
        <v>4</v>
      </c>
      <c r="P883" s="5" cm="1">
        <f t="array" ref="P883">MAX(IF((OutputTable[GroupByKey]=OutputTable[[#This Row],[GroupByKey]]),(OutputTable[GroupByKey]=OutputTable[[#This Row],[GroupByKey]])*OutputTable[RecordedValue]))</f>
        <v>12</v>
      </c>
    </row>
    <row r="884" spans="1:16" x14ac:dyDescent="0.35">
      <c r="A884" t="s">
        <v>68</v>
      </c>
      <c r="B884" t="s">
        <v>70</v>
      </c>
      <c r="C884">
        <v>36</v>
      </c>
      <c r="D884" t="s">
        <v>126</v>
      </c>
      <c r="E884" t="s">
        <v>122</v>
      </c>
      <c r="F884" t="s">
        <v>102</v>
      </c>
      <c r="G884">
        <v>2.96826300591332E-2</v>
      </c>
      <c r="H884">
        <v>0</v>
      </c>
      <c r="I8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884" s="5" cm="1">
        <f t="array" ref="J884">MAX(IF((ProjectInfoTable[ProjectName]=OutputTable[[#This Row],[ProjectName]]),(ProjectInfoTable[ProjectName]=OutputTable[[#This Row],[ProjectName]])*ProjectInfoTable[NumberOfReplications]))</f>
        <v>40</v>
      </c>
      <c r="K884" s="5" cm="1">
        <f t="array" ref="K884">IFERROR(AVERAGE(IF((OutputTable[GroupByKey]=OutputTable[[#This Row],[GroupByKey]]),(OutputTable[GroupByKey]=OutputTable[[#This Row],[GroupByKey]])*OutputTable[RecordedValue])),0)</f>
        <v>2.9190391824590895E-2</v>
      </c>
      <c r="L884" s="5" cm="1">
        <f t="array" ref="L884">IFERROR(_xlfn.STDEV.S(IF((OutputTable[GroupByKey]=OutputTable[[#This Row],[GroupByKey]]),(OutputTable[GroupByKey]=OutputTable[[#This Row],[GroupByKey]])*OutputTable[RecordedValue])),0)</f>
        <v>6.7784511723503766E-3</v>
      </c>
      <c r="M884" s="5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884" s="5" cm="1">
        <f t="array" ref="O884">MIN(IF((OutputTable[GroupByKey]=OutputTable[[#This Row],[GroupByKey]]),(OutputTable[GroupByKey]=OutputTable[[#This Row],[GroupByKey]])*OutputTable[RecordedValue]))</f>
        <v>1.4048189417398899E-2</v>
      </c>
      <c r="P884" s="5" cm="1">
        <f t="array" ref="P884">MAX(IF((OutputTable[GroupByKey]=OutputTable[[#This Row],[GroupByKey]]),(OutputTable[GroupByKey]=OutputTable[[#This Row],[GroupByKey]])*OutputTable[RecordedValue]))</f>
        <v>4.5875370133509598E-2</v>
      </c>
    </row>
    <row r="885" spans="1:16" x14ac:dyDescent="0.35">
      <c r="A885" t="s">
        <v>68</v>
      </c>
      <c r="B885" t="s">
        <v>70</v>
      </c>
      <c r="C885">
        <v>36</v>
      </c>
      <c r="D885" t="s">
        <v>127</v>
      </c>
      <c r="E885" t="s">
        <v>120</v>
      </c>
      <c r="F885" t="s">
        <v>102</v>
      </c>
      <c r="G885">
        <v>40</v>
      </c>
      <c r="H885">
        <v>0</v>
      </c>
      <c r="I8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885" s="5" cm="1">
        <f t="array" ref="J885">MAX(IF((ProjectInfoTable[ProjectName]=OutputTable[[#This Row],[ProjectName]]),(ProjectInfoTable[ProjectName]=OutputTable[[#This Row],[ProjectName]])*ProjectInfoTable[NumberOfReplications]))</f>
        <v>40</v>
      </c>
      <c r="K885" s="5" cm="1">
        <f t="array" ref="K885">IFERROR(AVERAGE(IF((OutputTable[GroupByKey]=OutputTable[[#This Row],[GroupByKey]]),(OutputTable[GroupByKey]=OutputTable[[#This Row],[GroupByKey]])*OutputTable[RecordedValue])),0)</f>
        <v>40.625</v>
      </c>
      <c r="L885" s="5" cm="1">
        <f t="array" ref="L885">IFERROR(_xlfn.STDEV.S(IF((OutputTable[GroupByKey]=OutputTable[[#This Row],[GroupByKey]]),(OutputTable[GroupByKey]=OutputTable[[#This Row],[GroupByKey]])*OutputTable[RecordedValue])),0)</f>
        <v>9.0940597687129312</v>
      </c>
      <c r="M885" s="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885" s="5" cm="1">
        <f t="array" ref="O885">MIN(IF((OutputTable[GroupByKey]=OutputTable[[#This Row],[GroupByKey]]),(OutputTable[GroupByKey]=OutputTable[[#This Row],[GroupByKey]])*OutputTable[RecordedValue]))</f>
        <v>20</v>
      </c>
      <c r="P885" s="5" cm="1">
        <f t="array" ref="P885">MAX(IF((OutputTable[GroupByKey]=OutputTable[[#This Row],[GroupByKey]]),(OutputTable[GroupByKey]=OutputTable[[#This Row],[GroupByKey]])*OutputTable[RecordedValue]))</f>
        <v>60</v>
      </c>
    </row>
    <row r="886" spans="1:16" x14ac:dyDescent="0.35">
      <c r="A886" t="s">
        <v>68</v>
      </c>
      <c r="B886" t="s">
        <v>70</v>
      </c>
      <c r="C886">
        <v>36</v>
      </c>
      <c r="D886" t="s">
        <v>128</v>
      </c>
      <c r="E886" t="s">
        <v>122</v>
      </c>
      <c r="F886" t="s">
        <v>102</v>
      </c>
      <c r="G886">
        <v>0.10425551380956501</v>
      </c>
      <c r="H886">
        <v>0</v>
      </c>
      <c r="I8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886" s="5" cm="1">
        <f t="array" ref="J886">MAX(IF((ProjectInfoTable[ProjectName]=OutputTable[[#This Row],[ProjectName]]),(ProjectInfoTable[ProjectName]=OutputTable[[#This Row],[ProjectName]])*ProjectInfoTable[NumberOfReplications]))</f>
        <v>40</v>
      </c>
      <c r="K886" s="5" cm="1">
        <f t="array" ref="K886">IFERROR(AVERAGE(IF((OutputTable[GroupByKey]=OutputTable[[#This Row],[GroupByKey]]),(OutputTable[GroupByKey]=OutputTable[[#This Row],[GroupByKey]])*OutputTable[RecordedValue])),0)</f>
        <v>0.12883579602073331</v>
      </c>
      <c r="L886" s="5" cm="1">
        <f t="array" ref="L886">IFERROR(_xlfn.STDEV.S(IF((OutputTable[GroupByKey]=OutputTable[[#This Row],[GroupByKey]]),(OutputTable[GroupByKey]=OutputTable[[#This Row],[GroupByKey]])*OutputTable[RecordedValue])),0)</f>
        <v>3.923026202957465E-2</v>
      </c>
      <c r="M886" s="5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886" s="5" cm="1">
        <f t="array" ref="O886">MIN(IF((OutputTable[GroupByKey]=OutputTable[[#This Row],[GroupByKey]]),(OutputTable[GroupByKey]=OutputTable[[#This Row],[GroupByKey]])*OutputTable[RecordedValue]))</f>
        <v>5.37537032568541E-2</v>
      </c>
      <c r="P886" s="5" cm="1">
        <f t="array" ref="P886">MAX(IF((OutputTable[GroupByKey]=OutputTable[[#This Row],[GroupByKey]]),(OutputTable[GroupByKey]=OutputTable[[#This Row],[GroupByKey]])*OutputTable[RecordedValue]))</f>
        <v>0.25294900578934798</v>
      </c>
    </row>
    <row r="887" spans="1:16" x14ac:dyDescent="0.35">
      <c r="A887" t="s">
        <v>68</v>
      </c>
      <c r="B887" t="s">
        <v>70</v>
      </c>
      <c r="C887">
        <v>36</v>
      </c>
      <c r="D887" t="s">
        <v>129</v>
      </c>
      <c r="E887" t="s">
        <v>118</v>
      </c>
      <c r="F887" t="s">
        <v>130</v>
      </c>
      <c r="G887">
        <v>248</v>
      </c>
      <c r="H887">
        <v>0</v>
      </c>
      <c r="I887" s="5" t="str">
        <f>OutputTable[[#This Row],[ProjectName]]&amp;OutputTable[[#This Row],[Name]]&amp;OutputTable[[#This Row],[Type]]&amp;OutputTable[[#This Row],[Source]]</f>
        <v>Drone ProjectSystem.NumberOutNumber OutSystem</v>
      </c>
      <c r="J887" s="5" cm="1">
        <f t="array" ref="J887">MAX(IF((ProjectInfoTable[ProjectName]=OutputTable[[#This Row],[ProjectName]]),(ProjectInfoTable[ProjectName]=OutputTable[[#This Row],[ProjectName]])*ProjectInfoTable[NumberOfReplications]))</f>
        <v>40</v>
      </c>
      <c r="K887" s="5" cm="1">
        <f t="array" ref="K887">IFERROR(AVERAGE(IF((OutputTable[GroupByKey]=OutputTable[[#This Row],[GroupByKey]]),(OutputTable[GroupByKey]=OutputTable[[#This Row],[GroupByKey]])*OutputTable[RecordedValue])),0)</f>
        <v>246.15</v>
      </c>
      <c r="L887" s="5" cm="1">
        <f t="array" ref="L887">IFERROR(_xlfn.STDEV.S(IF((OutputTable[GroupByKey]=OutputTable[[#This Row],[GroupByKey]]),(OutputTable[GroupByKey]=OutputTable[[#This Row],[GroupByKey]])*OutputTable[RecordedValue])),0)</f>
        <v>35.193640159726442</v>
      </c>
      <c r="M887" s="5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887" s="5" cm="1">
        <f t="array" ref="O887">MIN(IF((OutputTable[GroupByKey]=OutputTable[[#This Row],[GroupByKey]]),(OutputTable[GroupByKey]=OutputTable[[#This Row],[GroupByKey]])*OutputTable[RecordedValue]))</f>
        <v>148</v>
      </c>
      <c r="P887" s="5" cm="1">
        <f t="array" ref="P887">MAX(IF((OutputTable[GroupByKey]=OutputTable[[#This Row],[GroupByKey]]),(OutputTable[GroupByKey]=OutputTable[[#This Row],[GroupByKey]])*OutputTable[RecordedValue]))</f>
        <v>289</v>
      </c>
    </row>
    <row r="888" spans="1:16" x14ac:dyDescent="0.35">
      <c r="A888" t="s">
        <v>68</v>
      </c>
      <c r="B888" t="s">
        <v>70</v>
      </c>
      <c r="C888">
        <v>36</v>
      </c>
      <c r="D888" t="s">
        <v>131</v>
      </c>
      <c r="E888" t="s">
        <v>120</v>
      </c>
      <c r="F888" t="s">
        <v>102</v>
      </c>
      <c r="G888">
        <v>0</v>
      </c>
      <c r="H888">
        <v>0</v>
      </c>
      <c r="I8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888" s="5" cm="1">
        <f t="array" ref="J888">MAX(IF((ProjectInfoTable[ProjectName]=OutputTable[[#This Row],[ProjectName]]),(ProjectInfoTable[ProjectName]=OutputTable[[#This Row],[ProjectName]])*ProjectInfoTable[NumberOfReplications]))</f>
        <v>40</v>
      </c>
      <c r="K888" s="5" cm="1">
        <f t="array" ref="K888">IFERROR(AVERAGE(IF((OutputTable[GroupByKey]=OutputTable[[#This Row],[GroupByKey]]),(OutputTable[GroupByKey]=OutputTable[[#This Row],[GroupByKey]])*OutputTable[RecordedValue])),0)</f>
        <v>0</v>
      </c>
      <c r="L888" s="5" cm="1">
        <f t="array" ref="L888">IFERROR(_xlfn.STDEV.S(IF((OutputTable[GroupByKey]=OutputTable[[#This Row],[GroupByKey]]),(OutputTable[GroupByKey]=OutputTable[[#This Row],[GroupByKey]])*OutputTable[RecordedValue])),0)</f>
        <v>0</v>
      </c>
      <c r="M888" s="5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8" s="5" cm="1">
        <f t="array" ref="O888">MIN(IF((OutputTable[GroupByKey]=OutputTable[[#This Row],[GroupByKey]]),(OutputTable[GroupByKey]=OutputTable[[#This Row],[GroupByKey]])*OutputTable[RecordedValue]))</f>
        <v>0</v>
      </c>
      <c r="P888" s="5" cm="1">
        <f t="array" ref="P888">MAX(IF((OutputTable[GroupByKey]=OutputTable[[#This Row],[GroupByKey]]),(OutputTable[GroupByKey]=OutputTable[[#This Row],[GroupByKey]])*OutputTable[RecordedValue]))</f>
        <v>0</v>
      </c>
    </row>
    <row r="889" spans="1:16" x14ac:dyDescent="0.35">
      <c r="A889" t="s">
        <v>68</v>
      </c>
      <c r="B889" t="s">
        <v>70</v>
      </c>
      <c r="C889">
        <v>36</v>
      </c>
      <c r="D889" t="s">
        <v>132</v>
      </c>
      <c r="E889" t="s">
        <v>122</v>
      </c>
      <c r="F889" t="s">
        <v>102</v>
      </c>
      <c r="G889">
        <v>0</v>
      </c>
      <c r="H889">
        <v>0</v>
      </c>
      <c r="I8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889" s="5" cm="1">
        <f t="array" ref="J889">MAX(IF((ProjectInfoTable[ProjectName]=OutputTable[[#This Row],[ProjectName]]),(ProjectInfoTable[ProjectName]=OutputTable[[#This Row],[ProjectName]])*ProjectInfoTable[NumberOfReplications]))</f>
        <v>40</v>
      </c>
      <c r="K889" s="5" cm="1">
        <f t="array" ref="K889">IFERROR(AVERAGE(IF((OutputTable[GroupByKey]=OutputTable[[#This Row],[GroupByKey]]),(OutputTable[GroupByKey]=OutputTable[[#This Row],[GroupByKey]])*OutputTable[RecordedValue])),0)</f>
        <v>0</v>
      </c>
      <c r="L889" s="5" cm="1">
        <f t="array" ref="L889">IFERROR(_xlfn.STDEV.S(IF((OutputTable[GroupByKey]=OutputTable[[#This Row],[GroupByKey]]),(OutputTable[GroupByKey]=OutputTable[[#This Row],[GroupByKey]])*OutputTable[RecordedValue])),0)</f>
        <v>0</v>
      </c>
      <c r="M889" s="5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9" s="5" cm="1">
        <f t="array" ref="O889">MIN(IF((OutputTable[GroupByKey]=OutputTable[[#This Row],[GroupByKey]]),(OutputTable[GroupByKey]=OutputTable[[#This Row],[GroupByKey]])*OutputTable[RecordedValue]))</f>
        <v>0</v>
      </c>
      <c r="P889" s="5" cm="1">
        <f t="array" ref="P889">MAX(IF((OutputTable[GroupByKey]=OutputTable[[#This Row],[GroupByKey]]),(OutputTable[GroupByKey]=OutputTable[[#This Row],[GroupByKey]])*OutputTable[RecordedValue]))</f>
        <v>0</v>
      </c>
    </row>
    <row r="890" spans="1:16" x14ac:dyDescent="0.35">
      <c r="A890" t="s">
        <v>68</v>
      </c>
      <c r="B890" t="s">
        <v>70</v>
      </c>
      <c r="C890">
        <v>36</v>
      </c>
      <c r="D890" t="s">
        <v>133</v>
      </c>
      <c r="E890" t="s">
        <v>120</v>
      </c>
      <c r="F890" t="s">
        <v>102</v>
      </c>
      <c r="G890">
        <v>0</v>
      </c>
      <c r="H890">
        <v>0</v>
      </c>
      <c r="I8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890" s="5" cm="1">
        <f t="array" ref="J890">MAX(IF((ProjectInfoTable[ProjectName]=OutputTable[[#This Row],[ProjectName]]),(ProjectInfoTable[ProjectName]=OutputTable[[#This Row],[ProjectName]])*ProjectInfoTable[NumberOfReplications]))</f>
        <v>40</v>
      </c>
      <c r="K890" s="5" cm="1">
        <f t="array" ref="K890">IFERROR(AVERAGE(IF((OutputTable[GroupByKey]=OutputTable[[#This Row],[GroupByKey]]),(OutputTable[GroupByKey]=OutputTable[[#This Row],[GroupByKey]])*OutputTable[RecordedValue])),0)</f>
        <v>0</v>
      </c>
      <c r="L890" s="5" cm="1">
        <f t="array" ref="L890">IFERROR(_xlfn.STDEV.S(IF((OutputTable[GroupByKey]=OutputTable[[#This Row],[GroupByKey]]),(OutputTable[GroupByKey]=OutputTable[[#This Row],[GroupByKey]])*OutputTable[RecordedValue])),0)</f>
        <v>0</v>
      </c>
      <c r="M890" s="5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0" s="5" cm="1">
        <f t="array" ref="O890">MIN(IF((OutputTable[GroupByKey]=OutputTable[[#This Row],[GroupByKey]]),(OutputTable[GroupByKey]=OutputTable[[#This Row],[GroupByKey]])*OutputTable[RecordedValue]))</f>
        <v>0</v>
      </c>
      <c r="P890" s="5" cm="1">
        <f t="array" ref="P890">MAX(IF((OutputTable[GroupByKey]=OutputTable[[#This Row],[GroupByKey]]),(OutputTable[GroupByKey]=OutputTable[[#This Row],[GroupByKey]])*OutputTable[RecordedValue]))</f>
        <v>0</v>
      </c>
    </row>
    <row r="891" spans="1:16" x14ac:dyDescent="0.35">
      <c r="A891" t="s">
        <v>68</v>
      </c>
      <c r="B891" t="s">
        <v>70</v>
      </c>
      <c r="C891">
        <v>36</v>
      </c>
      <c r="D891" t="s">
        <v>134</v>
      </c>
      <c r="E891" t="s">
        <v>122</v>
      </c>
      <c r="F891" t="s">
        <v>102</v>
      </c>
      <c r="G891">
        <v>0</v>
      </c>
      <c r="H891">
        <v>0</v>
      </c>
      <c r="I8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891" s="5" cm="1">
        <f t="array" ref="J891">MAX(IF((ProjectInfoTable[ProjectName]=OutputTable[[#This Row],[ProjectName]]),(ProjectInfoTable[ProjectName]=OutputTable[[#This Row],[ProjectName]])*ProjectInfoTable[NumberOfReplications]))</f>
        <v>40</v>
      </c>
      <c r="K891" s="5" cm="1">
        <f t="array" ref="K891">IFERROR(AVERAGE(IF((OutputTable[GroupByKey]=OutputTable[[#This Row],[GroupByKey]]),(OutputTable[GroupByKey]=OutputTable[[#This Row],[GroupByKey]])*OutputTable[RecordedValue])),0)</f>
        <v>0</v>
      </c>
      <c r="L891" s="5" cm="1">
        <f t="array" ref="L891">IFERROR(_xlfn.STDEV.S(IF((OutputTable[GroupByKey]=OutputTable[[#This Row],[GroupByKey]]),(OutputTable[GroupByKey]=OutputTable[[#This Row],[GroupByKey]])*OutputTable[RecordedValue])),0)</f>
        <v>0</v>
      </c>
      <c r="M891" s="5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1" s="5" cm="1">
        <f t="array" ref="O891">MIN(IF((OutputTable[GroupByKey]=OutputTable[[#This Row],[GroupByKey]]),(OutputTable[GroupByKey]=OutputTable[[#This Row],[GroupByKey]])*OutputTable[RecordedValue]))</f>
        <v>0</v>
      </c>
      <c r="P891" s="5" cm="1">
        <f t="array" ref="P891">MAX(IF((OutputTable[GroupByKey]=OutputTable[[#This Row],[GroupByKey]]),(OutputTable[GroupByKey]=OutputTable[[#This Row],[GroupByKey]])*OutputTable[RecordedValue]))</f>
        <v>0</v>
      </c>
    </row>
    <row r="892" spans="1:16" x14ac:dyDescent="0.35">
      <c r="A892" t="s">
        <v>68</v>
      </c>
      <c r="B892" t="s">
        <v>70</v>
      </c>
      <c r="C892">
        <v>36</v>
      </c>
      <c r="D892" t="s">
        <v>135</v>
      </c>
      <c r="E892" t="s">
        <v>120</v>
      </c>
      <c r="F892" t="s">
        <v>102</v>
      </c>
      <c r="G892">
        <v>0</v>
      </c>
      <c r="H892">
        <v>0</v>
      </c>
      <c r="I8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892" s="5" cm="1">
        <f t="array" ref="J892">MAX(IF((ProjectInfoTable[ProjectName]=OutputTable[[#This Row],[ProjectName]]),(ProjectInfoTable[ProjectName]=OutputTable[[#This Row],[ProjectName]])*ProjectInfoTable[NumberOfReplications]))</f>
        <v>40</v>
      </c>
      <c r="K892" s="5" cm="1">
        <f t="array" ref="K892">IFERROR(AVERAGE(IF((OutputTable[GroupByKey]=OutputTable[[#This Row],[GroupByKey]]),(OutputTable[GroupByKey]=OutputTable[[#This Row],[GroupByKey]])*OutputTable[RecordedValue])),0)</f>
        <v>0</v>
      </c>
      <c r="L892" s="5" cm="1">
        <f t="array" ref="L892">IFERROR(_xlfn.STDEV.S(IF((OutputTable[GroupByKey]=OutputTable[[#This Row],[GroupByKey]]),(OutputTable[GroupByKey]=OutputTable[[#This Row],[GroupByKey]])*OutputTable[RecordedValue])),0)</f>
        <v>0</v>
      </c>
      <c r="M892" s="5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2" s="5" cm="1">
        <f t="array" ref="O892">MIN(IF((OutputTable[GroupByKey]=OutputTable[[#This Row],[GroupByKey]]),(OutputTable[GroupByKey]=OutputTable[[#This Row],[GroupByKey]])*OutputTable[RecordedValue]))</f>
        <v>0</v>
      </c>
      <c r="P892" s="5" cm="1">
        <f t="array" ref="P892">MAX(IF((OutputTable[GroupByKey]=OutputTable[[#This Row],[GroupByKey]]),(OutputTable[GroupByKey]=OutputTable[[#This Row],[GroupByKey]])*OutputTable[RecordedValue]))</f>
        <v>0</v>
      </c>
    </row>
    <row r="893" spans="1:16" x14ac:dyDescent="0.35">
      <c r="A893" t="s">
        <v>68</v>
      </c>
      <c r="B893" t="s">
        <v>70</v>
      </c>
      <c r="C893">
        <v>36</v>
      </c>
      <c r="D893" t="s">
        <v>136</v>
      </c>
      <c r="E893" t="s">
        <v>122</v>
      </c>
      <c r="F893" t="s">
        <v>102</v>
      </c>
      <c r="G893">
        <v>0</v>
      </c>
      <c r="H893">
        <v>0</v>
      </c>
      <c r="I8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893" s="5" cm="1">
        <f t="array" ref="J893">MAX(IF((ProjectInfoTable[ProjectName]=OutputTable[[#This Row],[ProjectName]]),(ProjectInfoTable[ProjectName]=OutputTable[[#This Row],[ProjectName]])*ProjectInfoTable[NumberOfReplications]))</f>
        <v>40</v>
      </c>
      <c r="K893" s="5" cm="1">
        <f t="array" ref="K893">IFERROR(AVERAGE(IF((OutputTable[GroupByKey]=OutputTable[[#This Row],[GroupByKey]]),(OutputTable[GroupByKey]=OutputTable[[#This Row],[GroupByKey]])*OutputTable[RecordedValue])),0)</f>
        <v>0</v>
      </c>
      <c r="L893" s="5" cm="1">
        <f t="array" ref="L893">IFERROR(_xlfn.STDEV.S(IF((OutputTable[GroupByKey]=OutputTable[[#This Row],[GroupByKey]]),(OutputTable[GroupByKey]=OutputTable[[#This Row],[GroupByKey]])*OutputTable[RecordedValue])),0)</f>
        <v>0</v>
      </c>
      <c r="M893" s="5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3" s="5" cm="1">
        <f t="array" ref="O893">MIN(IF((OutputTable[GroupByKey]=OutputTable[[#This Row],[GroupByKey]]),(OutputTable[GroupByKey]=OutputTable[[#This Row],[GroupByKey]])*OutputTable[RecordedValue]))</f>
        <v>0</v>
      </c>
      <c r="P893" s="5" cm="1">
        <f t="array" ref="P893">MAX(IF((OutputTable[GroupByKey]=OutputTable[[#This Row],[GroupByKey]]),(OutputTable[GroupByKey]=OutputTable[[#This Row],[GroupByKey]])*OutputTable[RecordedValue]))</f>
        <v>0</v>
      </c>
    </row>
    <row r="894" spans="1:16" x14ac:dyDescent="0.35">
      <c r="A894" t="s">
        <v>68</v>
      </c>
      <c r="B894" t="s">
        <v>70</v>
      </c>
      <c r="C894">
        <v>36</v>
      </c>
      <c r="D894" t="s">
        <v>137</v>
      </c>
      <c r="E894" t="s">
        <v>120</v>
      </c>
      <c r="F894" t="s">
        <v>102</v>
      </c>
      <c r="G894">
        <v>0</v>
      </c>
      <c r="H894">
        <v>0</v>
      </c>
      <c r="I8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894" s="5" cm="1">
        <f t="array" ref="J894">MAX(IF((ProjectInfoTable[ProjectName]=OutputTable[[#This Row],[ProjectName]]),(ProjectInfoTable[ProjectName]=OutputTable[[#This Row],[ProjectName]])*ProjectInfoTable[NumberOfReplications]))</f>
        <v>40</v>
      </c>
      <c r="K894" s="5" cm="1">
        <f t="array" ref="K894">IFERROR(AVERAGE(IF((OutputTable[GroupByKey]=OutputTable[[#This Row],[GroupByKey]]),(OutputTable[GroupByKey]=OutputTable[[#This Row],[GroupByKey]])*OutputTable[RecordedValue])),0)</f>
        <v>0</v>
      </c>
      <c r="L894" s="5" cm="1">
        <f t="array" ref="L894">IFERROR(_xlfn.STDEV.S(IF((OutputTable[GroupByKey]=OutputTable[[#This Row],[GroupByKey]]),(OutputTable[GroupByKey]=OutputTable[[#This Row],[GroupByKey]])*OutputTable[RecordedValue])),0)</f>
        <v>0</v>
      </c>
      <c r="M894" s="5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4" s="5" cm="1">
        <f t="array" ref="O894">MIN(IF((OutputTable[GroupByKey]=OutputTable[[#This Row],[GroupByKey]]),(OutputTable[GroupByKey]=OutputTable[[#This Row],[GroupByKey]])*OutputTable[RecordedValue]))</f>
        <v>0</v>
      </c>
      <c r="P894" s="5" cm="1">
        <f t="array" ref="P894">MAX(IF((OutputTable[GroupByKey]=OutputTable[[#This Row],[GroupByKey]]),(OutputTable[GroupByKey]=OutputTable[[#This Row],[GroupByKey]])*OutputTable[RecordedValue]))</f>
        <v>0</v>
      </c>
    </row>
    <row r="895" spans="1:16" x14ac:dyDescent="0.35">
      <c r="A895" t="s">
        <v>68</v>
      </c>
      <c r="B895" t="s">
        <v>70</v>
      </c>
      <c r="C895">
        <v>36</v>
      </c>
      <c r="D895" t="s">
        <v>138</v>
      </c>
      <c r="E895" t="s">
        <v>122</v>
      </c>
      <c r="F895" t="s">
        <v>102</v>
      </c>
      <c r="G895">
        <v>0</v>
      </c>
      <c r="H895">
        <v>0</v>
      </c>
      <c r="I8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895" s="5" cm="1">
        <f t="array" ref="J895">MAX(IF((ProjectInfoTable[ProjectName]=OutputTable[[#This Row],[ProjectName]]),(ProjectInfoTable[ProjectName]=OutputTable[[#This Row],[ProjectName]])*ProjectInfoTable[NumberOfReplications]))</f>
        <v>40</v>
      </c>
      <c r="K895" s="5" cm="1">
        <f t="array" ref="K895">IFERROR(AVERAGE(IF((OutputTable[GroupByKey]=OutputTable[[#This Row],[GroupByKey]]),(OutputTable[GroupByKey]=OutputTable[[#This Row],[GroupByKey]])*OutputTable[RecordedValue])),0)</f>
        <v>0</v>
      </c>
      <c r="L895" s="5" cm="1">
        <f t="array" ref="L895">IFERROR(_xlfn.STDEV.S(IF((OutputTable[GroupByKey]=OutputTable[[#This Row],[GroupByKey]]),(OutputTable[GroupByKey]=OutputTable[[#This Row],[GroupByKey]])*OutputTable[RecordedValue])),0)</f>
        <v>0</v>
      </c>
      <c r="M895" s="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5" s="5" cm="1">
        <f t="array" ref="O895">MIN(IF((OutputTable[GroupByKey]=OutputTable[[#This Row],[GroupByKey]]),(OutputTable[GroupByKey]=OutputTable[[#This Row],[GroupByKey]])*OutputTable[RecordedValue]))</f>
        <v>0</v>
      </c>
      <c r="P895" s="5" cm="1">
        <f t="array" ref="P895">MAX(IF((OutputTable[GroupByKey]=OutputTable[[#This Row],[GroupByKey]]),(OutputTable[GroupByKey]=OutputTable[[#This Row],[GroupByKey]])*OutputTable[RecordedValue]))</f>
        <v>0</v>
      </c>
    </row>
    <row r="896" spans="1:16" x14ac:dyDescent="0.35">
      <c r="A896" t="s">
        <v>68</v>
      </c>
      <c r="B896" t="s">
        <v>70</v>
      </c>
      <c r="C896">
        <v>36</v>
      </c>
      <c r="D896" t="s">
        <v>139</v>
      </c>
      <c r="E896" t="s">
        <v>120</v>
      </c>
      <c r="F896" t="s">
        <v>102</v>
      </c>
      <c r="G896">
        <v>160</v>
      </c>
      <c r="H896">
        <v>0</v>
      </c>
      <c r="I8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896" s="5" cm="1">
        <f t="array" ref="J896">MAX(IF((ProjectInfoTable[ProjectName]=OutputTable[[#This Row],[ProjectName]]),(ProjectInfoTable[ProjectName]=OutputTable[[#This Row],[ProjectName]])*ProjectInfoTable[NumberOfReplications]))</f>
        <v>40</v>
      </c>
      <c r="K896" s="5" cm="1">
        <f t="array" ref="K896">IFERROR(AVERAGE(IF((OutputTable[GroupByKey]=OutputTable[[#This Row],[GroupByKey]]),(OutputTable[GroupByKey]=OutputTable[[#This Row],[GroupByKey]])*OutputTable[RecordedValue])),0)</f>
        <v>166.8</v>
      </c>
      <c r="L896" s="5" cm="1">
        <f t="array" ref="L896">IFERROR(_xlfn.STDEV.S(IF((OutputTable[GroupByKey]=OutputTable[[#This Row],[GroupByKey]]),(OutputTable[GroupByKey]=OutputTable[[#This Row],[GroupByKey]])*OutputTable[RecordedValue])),0)</f>
        <v>42.803786077449971</v>
      </c>
      <c r="M896" s="5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896" s="5" cm="1">
        <f t="array" ref="O896">MIN(IF((OutputTable[GroupByKey]=OutputTable[[#This Row],[GroupByKey]]),(OutputTable[GroupByKey]=OutputTable[[#This Row],[GroupByKey]])*OutputTable[RecordedValue]))</f>
        <v>58</v>
      </c>
      <c r="P896" s="5" cm="1">
        <f t="array" ref="P896">MAX(IF((OutputTable[GroupByKey]=OutputTable[[#This Row],[GroupByKey]]),(OutputTable[GroupByKey]=OutputTable[[#This Row],[GroupByKey]])*OutputTable[RecordedValue]))</f>
        <v>284</v>
      </c>
    </row>
    <row r="897" spans="1:16" x14ac:dyDescent="0.35">
      <c r="A897" t="s">
        <v>68</v>
      </c>
      <c r="B897" t="s">
        <v>70</v>
      </c>
      <c r="C897">
        <v>36</v>
      </c>
      <c r="D897" t="s">
        <v>140</v>
      </c>
      <c r="E897" t="s">
        <v>122</v>
      </c>
      <c r="F897" t="s">
        <v>102</v>
      </c>
      <c r="G897">
        <v>6.7209302382437205E-2</v>
      </c>
      <c r="H897">
        <v>0</v>
      </c>
      <c r="I8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897" s="5" cm="1">
        <f t="array" ref="J897">MAX(IF((ProjectInfoTable[ProjectName]=OutputTable[[#This Row],[ProjectName]]),(ProjectInfoTable[ProjectName]=OutputTable[[#This Row],[ProjectName]])*ProjectInfoTable[NumberOfReplications]))</f>
        <v>40</v>
      </c>
      <c r="K897" s="5" cm="1">
        <f t="array" ref="K897">IFERROR(AVERAGE(IF((OutputTable[GroupByKey]=OutputTable[[#This Row],[GroupByKey]]),(OutputTable[GroupByKey]=OutputTable[[#This Row],[GroupByKey]])*OutputTable[RecordedValue])),0)</f>
        <v>7.1466534765718931E-2</v>
      </c>
      <c r="L897" s="5" cm="1">
        <f t="array" ref="L897">IFERROR(_xlfn.STDEV.S(IF((OutputTable[GroupByKey]=OutputTable[[#This Row],[GroupByKey]]),(OutputTable[GroupByKey]=OutputTable[[#This Row],[GroupByKey]])*OutputTable[RecordedValue])),0)</f>
        <v>1.877615258182818E-2</v>
      </c>
      <c r="M897" s="5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897" s="5" cm="1">
        <f t="array" ref="O897">MIN(IF((OutputTable[GroupByKey]=OutputTable[[#This Row],[GroupByKey]]),(OutputTable[GroupByKey]=OutputTable[[#This Row],[GroupByKey]])*OutputTable[RecordedValue]))</f>
        <v>2.8772178353729399E-2</v>
      </c>
      <c r="P897" s="5" cm="1">
        <f t="array" ref="P897">MAX(IF((OutputTable[GroupByKey]=OutputTable[[#This Row],[GroupByKey]]),(OutputTable[GroupByKey]=OutputTable[[#This Row],[GroupByKey]])*OutputTable[RecordedValue]))</f>
        <v>0.12414195729513899</v>
      </c>
    </row>
    <row r="898" spans="1:16" x14ac:dyDescent="0.35">
      <c r="A898" t="s">
        <v>68</v>
      </c>
      <c r="B898" t="s">
        <v>70</v>
      </c>
      <c r="C898">
        <v>36</v>
      </c>
      <c r="D898" t="s">
        <v>141</v>
      </c>
      <c r="E898" t="s">
        <v>120</v>
      </c>
      <c r="F898" t="s">
        <v>102</v>
      </c>
      <c r="G898">
        <v>273</v>
      </c>
      <c r="H898">
        <v>0</v>
      </c>
      <c r="I8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898" s="5" cm="1">
        <f t="array" ref="J898">MAX(IF((ProjectInfoTable[ProjectName]=OutputTable[[#This Row],[ProjectName]]),(ProjectInfoTable[ProjectName]=OutputTable[[#This Row],[ProjectName]])*ProjectInfoTable[NumberOfReplications]))</f>
        <v>40</v>
      </c>
      <c r="K898" s="5" cm="1">
        <f t="array" ref="K898">IFERROR(AVERAGE(IF((OutputTable[GroupByKey]=OutputTable[[#This Row],[GroupByKey]]),(OutputTable[GroupByKey]=OutputTable[[#This Row],[GroupByKey]])*OutputTable[RecordedValue])),0)</f>
        <v>287.89999999999998</v>
      </c>
      <c r="L898" s="5" cm="1">
        <f t="array" ref="L898">IFERROR(_xlfn.STDEV.S(IF((OutputTable[GroupByKey]=OutputTable[[#This Row],[GroupByKey]]),(OutputTable[GroupByKey]=OutputTable[[#This Row],[GroupByKey]])*OutputTable[RecordedValue])),0)</f>
        <v>61.633241114324115</v>
      </c>
      <c r="M898" s="5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898" s="5" cm="1">
        <f t="array" ref="O898">MIN(IF((OutputTable[GroupByKey]=OutputTable[[#This Row],[GroupByKey]]),(OutputTable[GroupByKey]=OutputTable[[#This Row],[GroupByKey]])*OutputTable[RecordedValue]))</f>
        <v>136</v>
      </c>
      <c r="P898" s="5" cm="1">
        <f t="array" ref="P898">MAX(IF((OutputTable[GroupByKey]=OutputTable[[#This Row],[GroupByKey]]),(OutputTable[GroupByKey]=OutputTable[[#This Row],[GroupByKey]])*OutputTable[RecordedValue]))</f>
        <v>432</v>
      </c>
    </row>
    <row r="899" spans="1:16" x14ac:dyDescent="0.35">
      <c r="A899" t="s">
        <v>68</v>
      </c>
      <c r="B899" t="s">
        <v>70</v>
      </c>
      <c r="C899">
        <v>36</v>
      </c>
      <c r="D899" t="s">
        <v>142</v>
      </c>
      <c r="E899" t="s">
        <v>122</v>
      </c>
      <c r="F899" t="s">
        <v>102</v>
      </c>
      <c r="G899">
        <v>2.7742752408718301E-2</v>
      </c>
      <c r="H899">
        <v>0</v>
      </c>
      <c r="I8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899" s="5" cm="1">
        <f t="array" ref="J899">MAX(IF((ProjectInfoTable[ProjectName]=OutputTable[[#This Row],[ProjectName]]),(ProjectInfoTable[ProjectName]=OutputTable[[#This Row],[ProjectName]])*ProjectInfoTable[NumberOfReplications]))</f>
        <v>40</v>
      </c>
      <c r="K899" s="5" cm="1">
        <f t="array" ref="K899">IFERROR(AVERAGE(IF((OutputTable[GroupByKey]=OutputTable[[#This Row],[GroupByKey]]),(OutputTable[GroupByKey]=OutputTable[[#This Row],[GroupByKey]])*OutputTable[RecordedValue])),0)</f>
        <v>2.7893041556859417E-2</v>
      </c>
      <c r="L899" s="5" cm="1">
        <f t="array" ref="L899">IFERROR(_xlfn.STDEV.S(IF((OutputTable[GroupByKey]=OutputTable[[#This Row],[GroupByKey]]),(OutputTable[GroupByKey]=OutputTable[[#This Row],[GroupByKey]])*OutputTable[RecordedValue])),0)</f>
        <v>5.8163740550683058E-3</v>
      </c>
      <c r="M899" s="5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899" s="5" cm="1">
        <f t="array" ref="O899">MIN(IF((OutputTable[GroupByKey]=OutputTable[[#This Row],[GroupByKey]]),(OutputTable[GroupByKey]=OutputTable[[#This Row],[GroupByKey]])*OutputTable[RecordedValue]))</f>
        <v>1.44717077644446E-2</v>
      </c>
      <c r="P899" s="5" cm="1">
        <f t="array" ref="P899">MAX(IF((OutputTable[GroupByKey]=OutputTable[[#This Row],[GroupByKey]]),(OutputTable[GroupByKey]=OutputTable[[#This Row],[GroupByKey]])*OutputTable[RecordedValue]))</f>
        <v>3.8945432682821003E-2</v>
      </c>
    </row>
    <row r="900" spans="1:16" x14ac:dyDescent="0.35">
      <c r="A900" t="s">
        <v>68</v>
      </c>
      <c r="B900" t="s">
        <v>70</v>
      </c>
      <c r="C900">
        <v>36</v>
      </c>
      <c r="D900" t="s">
        <v>143</v>
      </c>
      <c r="E900" t="s">
        <v>120</v>
      </c>
      <c r="F900" t="s">
        <v>102</v>
      </c>
      <c r="G900">
        <v>163</v>
      </c>
      <c r="H900">
        <v>0</v>
      </c>
      <c r="I9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900" s="5" cm="1">
        <f t="array" ref="J900">MAX(IF((ProjectInfoTable[ProjectName]=OutputTable[[#This Row],[ProjectName]]),(ProjectInfoTable[ProjectName]=OutputTable[[#This Row],[ProjectName]])*ProjectInfoTable[NumberOfReplications]))</f>
        <v>40</v>
      </c>
      <c r="K900" s="5" cm="1">
        <f t="array" ref="K900">IFERROR(AVERAGE(IF((OutputTable[GroupByKey]=OutputTable[[#This Row],[GroupByKey]]),(OutputTable[GroupByKey]=OutputTable[[#This Row],[GroupByKey]])*OutputTable[RecordedValue])),0)</f>
        <v>179.07499999999999</v>
      </c>
      <c r="L900" s="5" cm="1">
        <f t="array" ref="L900">IFERROR(_xlfn.STDEV.S(IF((OutputTable[GroupByKey]=OutputTable[[#This Row],[GroupByKey]]),(OutputTable[GroupByKey]=OutputTable[[#This Row],[GroupByKey]])*OutputTable[RecordedValue])),0)</f>
        <v>37.677026598888226</v>
      </c>
      <c r="M900" s="5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900" s="5" cm="1">
        <f t="array" ref="O900">MIN(IF((OutputTable[GroupByKey]=OutputTable[[#This Row],[GroupByKey]]),(OutputTable[GroupByKey]=OutputTable[[#This Row],[GroupByKey]])*OutputTable[RecordedValue]))</f>
        <v>96</v>
      </c>
      <c r="P900" s="5" cm="1">
        <f t="array" ref="P900">MAX(IF((OutputTable[GroupByKey]=OutputTable[[#This Row],[GroupByKey]]),(OutputTable[GroupByKey]=OutputTable[[#This Row],[GroupByKey]])*OutputTable[RecordedValue]))</f>
        <v>256</v>
      </c>
    </row>
    <row r="901" spans="1:16" x14ac:dyDescent="0.35">
      <c r="A901" t="s">
        <v>68</v>
      </c>
      <c r="B901" t="s">
        <v>70</v>
      </c>
      <c r="C901">
        <v>36</v>
      </c>
      <c r="D901" t="s">
        <v>144</v>
      </c>
      <c r="E901" t="s">
        <v>122</v>
      </c>
      <c r="F901" t="s">
        <v>102</v>
      </c>
      <c r="G901">
        <v>7.2941891904606801E-2</v>
      </c>
      <c r="H901">
        <v>0</v>
      </c>
      <c r="I9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901" s="5" cm="1">
        <f t="array" ref="J901">MAX(IF((ProjectInfoTable[ProjectName]=OutputTable[[#This Row],[ProjectName]]),(ProjectInfoTable[ProjectName]=OutputTable[[#This Row],[ProjectName]])*ProjectInfoTable[NumberOfReplications]))</f>
        <v>40</v>
      </c>
      <c r="K901" s="5" cm="1">
        <f t="array" ref="K901">IFERROR(AVERAGE(IF((OutputTable[GroupByKey]=OutputTable[[#This Row],[GroupByKey]]),(OutputTable[GroupByKey]=OutputTable[[#This Row],[GroupByKey]])*OutputTable[RecordedValue])),0)</f>
        <v>7.6842915815432761E-2</v>
      </c>
      <c r="L901" s="5" cm="1">
        <f t="array" ref="L901">IFERROR(_xlfn.STDEV.S(IF((OutputTable[GroupByKey]=OutputTable[[#This Row],[GroupByKey]]),(OutputTable[GroupByKey]=OutputTable[[#This Row],[GroupByKey]])*OutputTable[RecordedValue])),0)</f>
        <v>1.6318267374116645E-2</v>
      </c>
      <c r="M901" s="5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901" s="5" cm="1">
        <f t="array" ref="O901">MIN(IF((OutputTable[GroupByKey]=OutputTable[[#This Row],[GroupByKey]]),(OutputTable[GroupByKey]=OutputTable[[#This Row],[GroupByKey]])*OutputTable[RecordedValue]))</f>
        <v>4.1598739885881399E-2</v>
      </c>
      <c r="P901" s="5" cm="1">
        <f t="array" ref="P901">MAX(IF((OutputTable[GroupByKey]=OutputTable[[#This Row],[GroupByKey]]),(OutputTable[GroupByKey]=OutputTable[[#This Row],[GroupByKey]])*OutputTable[RecordedValue]))</f>
        <v>0.109326341521763</v>
      </c>
    </row>
    <row r="902" spans="1:16" x14ac:dyDescent="0.35">
      <c r="A902" t="s">
        <v>68</v>
      </c>
      <c r="B902" t="s">
        <v>70</v>
      </c>
      <c r="C902">
        <v>37</v>
      </c>
      <c r="D902" t="s">
        <v>115</v>
      </c>
      <c r="E902" t="s">
        <v>116</v>
      </c>
      <c r="F902" t="s">
        <v>81</v>
      </c>
      <c r="G902">
        <v>320</v>
      </c>
      <c r="H902">
        <v>0</v>
      </c>
      <c r="I902" s="5" t="str">
        <f>OutputTable[[#This Row],[ProjectName]]&amp;OutputTable[[#This Row],[Name]]&amp;OutputTable[[#This Row],[Type]]&amp;OutputTable[[#This Row],[Source]]</f>
        <v>Drone ProjectDrone.NumberInNumber InEntity</v>
      </c>
      <c r="J902" s="5" cm="1">
        <f t="array" ref="J902">MAX(IF((ProjectInfoTable[ProjectName]=OutputTable[[#This Row],[ProjectName]]),(ProjectInfoTable[ProjectName]=OutputTable[[#This Row],[ProjectName]])*ProjectInfoTable[NumberOfReplications]))</f>
        <v>40</v>
      </c>
      <c r="K902" s="5" cm="1">
        <f t="array" ref="K902">IFERROR(AVERAGE(IF((OutputTable[GroupByKey]=OutputTable[[#This Row],[GroupByKey]]),(OutputTable[GroupByKey]=OutputTable[[#This Row],[GroupByKey]])*OutputTable[RecordedValue])),0)</f>
        <v>279.7</v>
      </c>
      <c r="L902" s="5" cm="1">
        <f t="array" ref="L902">IFERROR(_xlfn.STDEV.S(IF((OutputTable[GroupByKey]=OutputTable[[#This Row],[GroupByKey]]),(OutputTable[GroupByKey]=OutputTable[[#This Row],[GroupByKey]])*OutputTable[RecordedValue])),0)</f>
        <v>60.175043809173047</v>
      </c>
      <c r="M902" s="5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902" s="5" cm="1">
        <f t="array" ref="O902">MIN(IF((OutputTable[GroupByKey]=OutputTable[[#This Row],[GroupByKey]]),(OutputTable[GroupByKey]=OutputTable[[#This Row],[GroupByKey]])*OutputTable[RecordedValue]))</f>
        <v>124</v>
      </c>
      <c r="P902" s="5" cm="1">
        <f t="array" ref="P902">MAX(IF((OutputTable[GroupByKey]=OutputTable[[#This Row],[GroupByKey]]),(OutputTable[GroupByKey]=OutputTable[[#This Row],[GroupByKey]])*OutputTable[RecordedValue]))</f>
        <v>422</v>
      </c>
    </row>
    <row r="903" spans="1:16" x14ac:dyDescent="0.35">
      <c r="A903" t="s">
        <v>68</v>
      </c>
      <c r="B903" t="s">
        <v>70</v>
      </c>
      <c r="C903">
        <v>37</v>
      </c>
      <c r="D903" t="s">
        <v>117</v>
      </c>
      <c r="E903" t="s">
        <v>118</v>
      </c>
      <c r="F903" t="s">
        <v>81</v>
      </c>
      <c r="G903">
        <v>291</v>
      </c>
      <c r="H903">
        <v>0</v>
      </c>
      <c r="I903" s="5" t="str">
        <f>OutputTable[[#This Row],[ProjectName]]&amp;OutputTable[[#This Row],[Name]]&amp;OutputTable[[#This Row],[Type]]&amp;OutputTable[[#This Row],[Source]]</f>
        <v>Drone ProjectDrone.NumberOutNumber OutEntity</v>
      </c>
      <c r="J903" s="5" cm="1">
        <f t="array" ref="J903">MAX(IF((ProjectInfoTable[ProjectName]=OutputTable[[#This Row],[ProjectName]]),(ProjectInfoTable[ProjectName]=OutputTable[[#This Row],[ProjectName]])*ProjectInfoTable[NumberOfReplications]))</f>
        <v>40</v>
      </c>
      <c r="K903" s="5" cm="1">
        <f t="array" ref="K903">IFERROR(AVERAGE(IF((OutputTable[GroupByKey]=OutputTable[[#This Row],[GroupByKey]]),(OutputTable[GroupByKey]=OutputTable[[#This Row],[GroupByKey]])*OutputTable[RecordedValue])),0)</f>
        <v>250.25</v>
      </c>
      <c r="L903" s="5" cm="1">
        <f t="array" ref="L903">IFERROR(_xlfn.STDEV.S(IF((OutputTable[GroupByKey]=OutputTable[[#This Row],[GroupByKey]]),(OutputTable[GroupByKey]=OutputTable[[#This Row],[GroupByKey]])*OutputTable[RecordedValue])),0)</f>
        <v>35.973458877202006</v>
      </c>
      <c r="M903" s="5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903" s="5" cm="1">
        <f t="array" ref="O903">MIN(IF((OutputTable[GroupByKey]=OutputTable[[#This Row],[GroupByKey]]),(OutputTable[GroupByKey]=OutputTable[[#This Row],[GroupByKey]])*OutputTable[RecordedValue]))</f>
        <v>150</v>
      </c>
      <c r="P903" s="5" cm="1">
        <f t="array" ref="P903">MAX(IF((OutputTable[GroupByKey]=OutputTable[[#This Row],[GroupByKey]]),(OutputTable[GroupByKey]=OutputTable[[#This Row],[GroupByKey]])*OutputTable[RecordedValue]))</f>
        <v>295</v>
      </c>
    </row>
    <row r="904" spans="1:16" x14ac:dyDescent="0.35">
      <c r="A904" t="s">
        <v>68</v>
      </c>
      <c r="B904" t="s">
        <v>70</v>
      </c>
      <c r="C904">
        <v>37</v>
      </c>
      <c r="D904" t="s">
        <v>119</v>
      </c>
      <c r="E904" t="s">
        <v>120</v>
      </c>
      <c r="F904" t="s">
        <v>102</v>
      </c>
      <c r="G904">
        <v>238</v>
      </c>
      <c r="H904">
        <v>0</v>
      </c>
      <c r="I90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904" s="5" cm="1">
        <f t="array" ref="J904">MAX(IF((ProjectInfoTable[ProjectName]=OutputTable[[#This Row],[ProjectName]]),(ProjectInfoTable[ProjectName]=OutputTable[[#This Row],[ProjectName]])*ProjectInfoTable[NumberOfReplications]))</f>
        <v>40</v>
      </c>
      <c r="K904" s="5" cm="1">
        <f t="array" ref="K904">IFERROR(AVERAGE(IF((OutputTable[GroupByKey]=OutputTable[[#This Row],[GroupByKey]]),(OutputTable[GroupByKey]=OutputTable[[#This Row],[GroupByKey]])*OutputTable[RecordedValue])),0)</f>
        <v>209.95</v>
      </c>
      <c r="L904" s="5" cm="1">
        <f t="array" ref="L904">IFERROR(_xlfn.STDEV.S(IF((OutputTable[GroupByKey]=OutputTable[[#This Row],[GroupByKey]]),(OutputTable[GroupByKey]=OutputTable[[#This Row],[GroupByKey]])*OutputTable[RecordedValue])),0)</f>
        <v>32.757813708707069</v>
      </c>
      <c r="M904" s="5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904" s="5" cm="1">
        <f t="array" ref="O904">MIN(IF((OutputTable[GroupByKey]=OutputTable[[#This Row],[GroupByKey]]),(OutputTable[GroupByKey]=OutputTable[[#This Row],[GroupByKey]])*OutputTable[RecordedValue]))</f>
        <v>123</v>
      </c>
      <c r="P904" s="5" cm="1">
        <f t="array" ref="P904">MAX(IF((OutputTable[GroupByKey]=OutputTable[[#This Row],[GroupByKey]]),(OutputTable[GroupByKey]=OutputTable[[#This Row],[GroupByKey]])*OutputTable[RecordedValue]))</f>
        <v>264</v>
      </c>
    </row>
    <row r="905" spans="1:16" x14ac:dyDescent="0.35">
      <c r="A905" t="s">
        <v>68</v>
      </c>
      <c r="B905" t="s">
        <v>70</v>
      </c>
      <c r="C905">
        <v>37</v>
      </c>
      <c r="D905" t="s">
        <v>121</v>
      </c>
      <c r="E905" t="s">
        <v>122</v>
      </c>
      <c r="F905" t="s">
        <v>102</v>
      </c>
      <c r="G905">
        <v>1</v>
      </c>
      <c r="H905">
        <v>0</v>
      </c>
      <c r="I90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905" s="5" cm="1">
        <f t="array" ref="J905">MAX(IF((ProjectInfoTable[ProjectName]=OutputTable[[#This Row],[ProjectName]]),(ProjectInfoTable[ProjectName]=OutputTable[[#This Row],[ProjectName]])*ProjectInfoTable[NumberOfReplications]))</f>
        <v>40</v>
      </c>
      <c r="K905" s="5" cm="1">
        <f t="array" ref="K905">IFERROR(AVERAGE(IF((OutputTable[GroupByKey]=OutputTable[[#This Row],[GroupByKey]]),(OutputTable[GroupByKey]=OutputTable[[#This Row],[GroupByKey]])*OutputTable[RecordedValue])),0)</f>
        <v>0.83772529254372086</v>
      </c>
      <c r="L905" s="5" cm="1">
        <f t="array" ref="L905">IFERROR(_xlfn.STDEV.S(IF((OutputTable[GroupByKey]=OutputTable[[#This Row],[GroupByKey]]),(OutputTable[GroupByKey]=OutputTable[[#This Row],[GroupByKey]])*OutputTable[RecordedValue])),0)</f>
        <v>0.13090241215221513</v>
      </c>
      <c r="M905" s="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905" s="5" cm="1">
        <f t="array" ref="O905">MIN(IF((OutputTable[GroupByKey]=OutputTable[[#This Row],[GroupByKey]]),(OutputTable[GroupByKey]=OutputTable[[#This Row],[GroupByKey]])*OutputTable[RecordedValue]))</f>
        <v>0.460239554527484</v>
      </c>
      <c r="P905" s="5" cm="1">
        <f t="array" ref="P905">MAX(IF((OutputTable[GroupByKey]=OutputTable[[#This Row],[GroupByKey]]),(OutputTable[GroupByKey]=OutputTable[[#This Row],[GroupByKey]])*OutputTable[RecordedValue]))</f>
        <v>1</v>
      </c>
    </row>
    <row r="906" spans="1:16" x14ac:dyDescent="0.35">
      <c r="A906" t="s">
        <v>68</v>
      </c>
      <c r="B906" t="s">
        <v>70</v>
      </c>
      <c r="C906">
        <v>37</v>
      </c>
      <c r="D906" t="s">
        <v>123</v>
      </c>
      <c r="E906" t="s">
        <v>120</v>
      </c>
      <c r="F906" t="s">
        <v>102</v>
      </c>
      <c r="G906">
        <v>156</v>
      </c>
      <c r="H906">
        <v>0</v>
      </c>
      <c r="I90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906" s="5" cm="1">
        <f t="array" ref="J906">MAX(IF((ProjectInfoTable[ProjectName]=OutputTable[[#This Row],[ProjectName]]),(ProjectInfoTable[ProjectName]=OutputTable[[#This Row],[ProjectName]])*ProjectInfoTable[NumberOfReplications]))</f>
        <v>40</v>
      </c>
      <c r="K906" s="5" cm="1">
        <f t="array" ref="K906">IFERROR(AVERAGE(IF((OutputTable[GroupByKey]=OutputTable[[#This Row],[GroupByKey]]),(OutputTable[GroupByKey]=OutputTable[[#This Row],[GroupByKey]])*OutputTable[RecordedValue])),0)</f>
        <v>138.82499999999999</v>
      </c>
      <c r="L906" s="5" cm="1">
        <f t="array" ref="L906">IFERROR(_xlfn.STDEV.S(IF((OutputTable[GroupByKey]=OutputTable[[#This Row],[GroupByKey]]),(OutputTable[GroupByKey]=OutputTable[[#This Row],[GroupByKey]])*OutputTable[RecordedValue])),0)</f>
        <v>19.237899960021505</v>
      </c>
      <c r="M906" s="5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906" s="5" cm="1">
        <f t="array" ref="O906">MIN(IF((OutputTable[GroupByKey]=OutputTable[[#This Row],[GroupByKey]]),(OutputTable[GroupByKey]=OutputTable[[#This Row],[GroupByKey]])*OutputTable[RecordedValue]))</f>
        <v>83</v>
      </c>
      <c r="P906" s="5" cm="1">
        <f t="array" ref="P906">MAX(IF((OutputTable[GroupByKey]=OutputTable[[#This Row],[GroupByKey]]),(OutputTable[GroupByKey]=OutputTable[[#This Row],[GroupByKey]])*OutputTable[RecordedValue]))</f>
        <v>161</v>
      </c>
    </row>
    <row r="907" spans="1:16" x14ac:dyDescent="0.35">
      <c r="A907" t="s">
        <v>68</v>
      </c>
      <c r="B907" t="s">
        <v>70</v>
      </c>
      <c r="C907">
        <v>37</v>
      </c>
      <c r="D907" t="s">
        <v>124</v>
      </c>
      <c r="E907" t="s">
        <v>122</v>
      </c>
      <c r="F907" t="s">
        <v>102</v>
      </c>
      <c r="G907">
        <v>0.97473681516066701</v>
      </c>
      <c r="H907">
        <v>0</v>
      </c>
      <c r="I90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907" s="5" cm="1">
        <f t="array" ref="J907">MAX(IF((ProjectInfoTable[ProjectName]=OutputTable[[#This Row],[ProjectName]]),(ProjectInfoTable[ProjectName]=OutputTable[[#This Row],[ProjectName]])*ProjectInfoTable[NumberOfReplications]))</f>
        <v>40</v>
      </c>
      <c r="K907" s="5" cm="1">
        <f t="array" ref="K907">IFERROR(AVERAGE(IF((OutputTable[GroupByKey]=OutputTable[[#This Row],[GroupByKey]]),(OutputTable[GroupByKey]=OutputTable[[#This Row],[GroupByKey]])*OutputTable[RecordedValue])),0)</f>
        <v>0.85638733125801425</v>
      </c>
      <c r="L907" s="5" cm="1">
        <f t="array" ref="L907">IFERROR(_xlfn.STDEV.S(IF((OutputTable[GroupByKey]=OutputTable[[#This Row],[GroupByKey]]),(OutputTable[GroupByKey]=OutputTable[[#This Row],[GroupByKey]])*OutputTable[RecordedValue])),0)</f>
        <v>0.11893184571914565</v>
      </c>
      <c r="M907" s="5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907" s="5" cm="1">
        <f t="array" ref="O907">MIN(IF((OutputTable[GroupByKey]=OutputTable[[#This Row],[GroupByKey]]),(OutputTable[GroupByKey]=OutputTable[[#This Row],[GroupByKey]])*OutputTable[RecordedValue]))</f>
        <v>0.51093143286290499</v>
      </c>
      <c r="P907" s="5" cm="1">
        <f t="array" ref="P907">MAX(IF((OutputTable[GroupByKey]=OutputTable[[#This Row],[GroupByKey]]),(OutputTable[GroupByKey]=OutputTable[[#This Row],[GroupByKey]])*OutputTable[RecordedValue]))</f>
        <v>0.99324124232539002</v>
      </c>
    </row>
    <row r="908" spans="1:16" x14ac:dyDescent="0.35">
      <c r="A908" t="s">
        <v>68</v>
      </c>
      <c r="B908" t="s">
        <v>70</v>
      </c>
      <c r="C908">
        <v>37</v>
      </c>
      <c r="D908" t="s">
        <v>125</v>
      </c>
      <c r="E908" t="s">
        <v>120</v>
      </c>
      <c r="F908" t="s">
        <v>102</v>
      </c>
      <c r="G908">
        <v>10</v>
      </c>
      <c r="H908">
        <v>0</v>
      </c>
      <c r="I90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908" s="5" cm="1">
        <f t="array" ref="J908">MAX(IF((ProjectInfoTable[ProjectName]=OutputTable[[#This Row],[ProjectName]]),(ProjectInfoTable[ProjectName]=OutputTable[[#This Row],[ProjectName]])*ProjectInfoTable[NumberOfReplications]))</f>
        <v>40</v>
      </c>
      <c r="K908" s="5" cm="1">
        <f t="array" ref="K908">IFERROR(AVERAGE(IF((OutputTable[GroupByKey]=OutputTable[[#This Row],[GroupByKey]]),(OutputTable[GroupByKey]=OutputTable[[#This Row],[GroupByKey]])*OutputTable[RecordedValue])),0)</f>
        <v>8.1999999999999993</v>
      </c>
      <c r="L908" s="5" cm="1">
        <f t="array" ref="L908">IFERROR(_xlfn.STDEV.S(IF((OutputTable[GroupByKey]=OutputTable[[#This Row],[GroupByKey]]),(OutputTable[GroupByKey]=OutputTable[[#This Row],[GroupByKey]])*OutputTable[RecordedValue])),0)</f>
        <v>1.8563819235690291</v>
      </c>
      <c r="M908" s="5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908" s="5" cm="1">
        <f t="array" ref="O908">MIN(IF((OutputTable[GroupByKey]=OutputTable[[#This Row],[GroupByKey]]),(OutputTable[GroupByKey]=OutputTable[[#This Row],[GroupByKey]])*OutputTable[RecordedValue]))</f>
        <v>4</v>
      </c>
      <c r="P908" s="5" cm="1">
        <f t="array" ref="P908">MAX(IF((OutputTable[GroupByKey]=OutputTable[[#This Row],[GroupByKey]]),(OutputTable[GroupByKey]=OutputTable[[#This Row],[GroupByKey]])*OutputTable[RecordedValue]))</f>
        <v>12</v>
      </c>
    </row>
    <row r="909" spans="1:16" x14ac:dyDescent="0.35">
      <c r="A909" t="s">
        <v>68</v>
      </c>
      <c r="B909" t="s">
        <v>70</v>
      </c>
      <c r="C909">
        <v>37</v>
      </c>
      <c r="D909" t="s">
        <v>126</v>
      </c>
      <c r="E909" t="s">
        <v>122</v>
      </c>
      <c r="F909" t="s">
        <v>102</v>
      </c>
      <c r="G909">
        <v>3.53257450971034E-2</v>
      </c>
      <c r="H909">
        <v>0</v>
      </c>
      <c r="I90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909" s="5" cm="1">
        <f t="array" ref="J909">MAX(IF((ProjectInfoTable[ProjectName]=OutputTable[[#This Row],[ProjectName]]),(ProjectInfoTable[ProjectName]=OutputTable[[#This Row],[ProjectName]])*ProjectInfoTable[NumberOfReplications]))</f>
        <v>40</v>
      </c>
      <c r="K909" s="5" cm="1">
        <f t="array" ref="K909">IFERROR(AVERAGE(IF((OutputTable[GroupByKey]=OutputTable[[#This Row],[GroupByKey]]),(OutputTable[GroupByKey]=OutputTable[[#This Row],[GroupByKey]])*OutputTable[RecordedValue])),0)</f>
        <v>2.9190391824590895E-2</v>
      </c>
      <c r="L909" s="5" cm="1">
        <f t="array" ref="L909">IFERROR(_xlfn.STDEV.S(IF((OutputTable[GroupByKey]=OutputTable[[#This Row],[GroupByKey]]),(OutputTable[GroupByKey]=OutputTable[[#This Row],[GroupByKey]])*OutputTable[RecordedValue])),0)</f>
        <v>6.7784511723503766E-3</v>
      </c>
      <c r="M909" s="5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909" s="5" cm="1">
        <f t="array" ref="O909">MIN(IF((OutputTable[GroupByKey]=OutputTable[[#This Row],[GroupByKey]]),(OutputTable[GroupByKey]=OutputTable[[#This Row],[GroupByKey]])*OutputTable[RecordedValue]))</f>
        <v>1.4048189417398899E-2</v>
      </c>
      <c r="P909" s="5" cm="1">
        <f t="array" ref="P909">MAX(IF((OutputTable[GroupByKey]=OutputTable[[#This Row],[GroupByKey]]),(OutputTable[GroupByKey]=OutputTable[[#This Row],[GroupByKey]])*OutputTable[RecordedValue]))</f>
        <v>4.5875370133509598E-2</v>
      </c>
    </row>
    <row r="910" spans="1:16" x14ac:dyDescent="0.35">
      <c r="A910" t="s">
        <v>68</v>
      </c>
      <c r="B910" t="s">
        <v>70</v>
      </c>
      <c r="C910">
        <v>37</v>
      </c>
      <c r="D910" t="s">
        <v>127</v>
      </c>
      <c r="E910" t="s">
        <v>120</v>
      </c>
      <c r="F910" t="s">
        <v>102</v>
      </c>
      <c r="G910">
        <v>50</v>
      </c>
      <c r="H910">
        <v>0</v>
      </c>
      <c r="I91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910" s="5" cm="1">
        <f t="array" ref="J910">MAX(IF((ProjectInfoTable[ProjectName]=OutputTable[[#This Row],[ProjectName]]),(ProjectInfoTable[ProjectName]=OutputTable[[#This Row],[ProjectName]])*ProjectInfoTable[NumberOfReplications]))</f>
        <v>40</v>
      </c>
      <c r="K910" s="5" cm="1">
        <f t="array" ref="K910">IFERROR(AVERAGE(IF((OutputTable[GroupByKey]=OutputTable[[#This Row],[GroupByKey]]),(OutputTable[GroupByKey]=OutputTable[[#This Row],[GroupByKey]])*OutputTable[RecordedValue])),0)</f>
        <v>40.625</v>
      </c>
      <c r="L910" s="5" cm="1">
        <f t="array" ref="L910">IFERROR(_xlfn.STDEV.S(IF((OutputTable[GroupByKey]=OutputTable[[#This Row],[GroupByKey]]),(OutputTable[GroupByKey]=OutputTable[[#This Row],[GroupByKey]])*OutputTable[RecordedValue])),0)</f>
        <v>9.0940597687129312</v>
      </c>
      <c r="M910" s="5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910" s="5" cm="1">
        <f t="array" ref="O910">MIN(IF((OutputTable[GroupByKey]=OutputTable[[#This Row],[GroupByKey]]),(OutputTable[GroupByKey]=OutputTable[[#This Row],[GroupByKey]])*OutputTable[RecordedValue]))</f>
        <v>20</v>
      </c>
      <c r="P910" s="5" cm="1">
        <f t="array" ref="P910">MAX(IF((OutputTable[GroupByKey]=OutputTable[[#This Row],[GroupByKey]]),(OutputTable[GroupByKey]=OutputTable[[#This Row],[GroupByKey]])*OutputTable[RecordedValue]))</f>
        <v>60</v>
      </c>
    </row>
    <row r="911" spans="1:16" x14ac:dyDescent="0.35">
      <c r="A911" t="s">
        <v>68</v>
      </c>
      <c r="B911" t="s">
        <v>70</v>
      </c>
      <c r="C911">
        <v>37</v>
      </c>
      <c r="D911" t="s">
        <v>128</v>
      </c>
      <c r="E911" t="s">
        <v>122</v>
      </c>
      <c r="F911" t="s">
        <v>102</v>
      </c>
      <c r="G911">
        <v>0.13504747254025001</v>
      </c>
      <c r="H911">
        <v>0</v>
      </c>
      <c r="I91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911" s="5" cm="1">
        <f t="array" ref="J911">MAX(IF((ProjectInfoTable[ProjectName]=OutputTable[[#This Row],[ProjectName]]),(ProjectInfoTable[ProjectName]=OutputTable[[#This Row],[ProjectName]])*ProjectInfoTable[NumberOfReplications]))</f>
        <v>40</v>
      </c>
      <c r="K911" s="5" cm="1">
        <f t="array" ref="K911">IFERROR(AVERAGE(IF((OutputTable[GroupByKey]=OutputTable[[#This Row],[GroupByKey]]),(OutputTable[GroupByKey]=OutputTable[[#This Row],[GroupByKey]])*OutputTable[RecordedValue])),0)</f>
        <v>0.12883579602073331</v>
      </c>
      <c r="L911" s="5" cm="1">
        <f t="array" ref="L911">IFERROR(_xlfn.STDEV.S(IF((OutputTable[GroupByKey]=OutputTable[[#This Row],[GroupByKey]]),(OutputTable[GroupByKey]=OutputTable[[#This Row],[GroupByKey]])*OutputTable[RecordedValue])),0)</f>
        <v>3.923026202957465E-2</v>
      </c>
      <c r="M911" s="5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911" s="5" cm="1">
        <f t="array" ref="O911">MIN(IF((OutputTable[GroupByKey]=OutputTable[[#This Row],[GroupByKey]]),(OutputTable[GroupByKey]=OutputTable[[#This Row],[GroupByKey]])*OutputTable[RecordedValue]))</f>
        <v>5.37537032568541E-2</v>
      </c>
      <c r="P911" s="5" cm="1">
        <f t="array" ref="P911">MAX(IF((OutputTable[GroupByKey]=OutputTable[[#This Row],[GroupByKey]]),(OutputTable[GroupByKey]=OutputTable[[#This Row],[GroupByKey]])*OutputTable[RecordedValue]))</f>
        <v>0.25294900578934798</v>
      </c>
    </row>
    <row r="912" spans="1:16" x14ac:dyDescent="0.35">
      <c r="A912" t="s">
        <v>68</v>
      </c>
      <c r="B912" t="s">
        <v>70</v>
      </c>
      <c r="C912">
        <v>37</v>
      </c>
      <c r="D912" t="s">
        <v>129</v>
      </c>
      <c r="E912" t="s">
        <v>118</v>
      </c>
      <c r="F912" t="s">
        <v>130</v>
      </c>
      <c r="G912">
        <v>286</v>
      </c>
      <c r="H912">
        <v>0</v>
      </c>
      <c r="I912" s="5" t="str">
        <f>OutputTable[[#This Row],[ProjectName]]&amp;OutputTable[[#This Row],[Name]]&amp;OutputTable[[#This Row],[Type]]&amp;OutputTable[[#This Row],[Source]]</f>
        <v>Drone ProjectSystem.NumberOutNumber OutSystem</v>
      </c>
      <c r="J912" s="5" cm="1">
        <f t="array" ref="J912">MAX(IF((ProjectInfoTable[ProjectName]=OutputTable[[#This Row],[ProjectName]]),(ProjectInfoTable[ProjectName]=OutputTable[[#This Row],[ProjectName]])*ProjectInfoTable[NumberOfReplications]))</f>
        <v>40</v>
      </c>
      <c r="K912" s="5" cm="1">
        <f t="array" ref="K912">IFERROR(AVERAGE(IF((OutputTable[GroupByKey]=OutputTable[[#This Row],[GroupByKey]]),(OutputTable[GroupByKey]=OutputTable[[#This Row],[GroupByKey]])*OutputTable[RecordedValue])),0)</f>
        <v>246.15</v>
      </c>
      <c r="L912" s="5" cm="1">
        <f t="array" ref="L912">IFERROR(_xlfn.STDEV.S(IF((OutputTable[GroupByKey]=OutputTable[[#This Row],[GroupByKey]]),(OutputTable[GroupByKey]=OutputTable[[#This Row],[GroupByKey]])*OutputTable[RecordedValue])),0)</f>
        <v>35.193640159726442</v>
      </c>
      <c r="M912" s="5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912" s="5" cm="1">
        <f t="array" ref="O912">MIN(IF((OutputTable[GroupByKey]=OutputTable[[#This Row],[GroupByKey]]),(OutputTable[GroupByKey]=OutputTable[[#This Row],[GroupByKey]])*OutputTable[RecordedValue]))</f>
        <v>148</v>
      </c>
      <c r="P912" s="5" cm="1">
        <f t="array" ref="P912">MAX(IF((OutputTable[GroupByKey]=OutputTable[[#This Row],[GroupByKey]]),(OutputTable[GroupByKey]=OutputTable[[#This Row],[GroupByKey]])*OutputTable[RecordedValue]))</f>
        <v>289</v>
      </c>
    </row>
    <row r="913" spans="1:16" x14ac:dyDescent="0.35">
      <c r="A913" t="s">
        <v>68</v>
      </c>
      <c r="B913" t="s">
        <v>70</v>
      </c>
      <c r="C913">
        <v>37</v>
      </c>
      <c r="D913" t="s">
        <v>131</v>
      </c>
      <c r="E913" t="s">
        <v>120</v>
      </c>
      <c r="F913" t="s">
        <v>102</v>
      </c>
      <c r="G913">
        <v>0</v>
      </c>
      <c r="H913">
        <v>0</v>
      </c>
      <c r="I91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913" s="5" cm="1">
        <f t="array" ref="J913">MAX(IF((ProjectInfoTable[ProjectName]=OutputTable[[#This Row],[ProjectName]]),(ProjectInfoTable[ProjectName]=OutputTable[[#This Row],[ProjectName]])*ProjectInfoTable[NumberOfReplications]))</f>
        <v>40</v>
      </c>
      <c r="K913" s="5" cm="1">
        <f t="array" ref="K913">IFERROR(AVERAGE(IF((OutputTable[GroupByKey]=OutputTable[[#This Row],[GroupByKey]]),(OutputTable[GroupByKey]=OutputTable[[#This Row],[GroupByKey]])*OutputTable[RecordedValue])),0)</f>
        <v>0</v>
      </c>
      <c r="L913" s="5" cm="1">
        <f t="array" ref="L913">IFERROR(_xlfn.STDEV.S(IF((OutputTable[GroupByKey]=OutputTable[[#This Row],[GroupByKey]]),(OutputTable[GroupByKey]=OutputTable[[#This Row],[GroupByKey]])*OutputTable[RecordedValue])),0)</f>
        <v>0</v>
      </c>
      <c r="M913" s="5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3" s="5" cm="1">
        <f t="array" ref="O913">MIN(IF((OutputTable[GroupByKey]=OutputTable[[#This Row],[GroupByKey]]),(OutputTable[GroupByKey]=OutputTable[[#This Row],[GroupByKey]])*OutputTable[RecordedValue]))</f>
        <v>0</v>
      </c>
      <c r="P913" s="5" cm="1">
        <f t="array" ref="P913">MAX(IF((OutputTable[GroupByKey]=OutputTable[[#This Row],[GroupByKey]]),(OutputTable[GroupByKey]=OutputTable[[#This Row],[GroupByKey]])*OutputTable[RecordedValue]))</f>
        <v>0</v>
      </c>
    </row>
    <row r="914" spans="1:16" x14ac:dyDescent="0.35">
      <c r="A914" t="s">
        <v>68</v>
      </c>
      <c r="B914" t="s">
        <v>70</v>
      </c>
      <c r="C914">
        <v>37</v>
      </c>
      <c r="D914" t="s">
        <v>132</v>
      </c>
      <c r="E914" t="s">
        <v>122</v>
      </c>
      <c r="F914" t="s">
        <v>102</v>
      </c>
      <c r="G914">
        <v>0</v>
      </c>
      <c r="H914">
        <v>0</v>
      </c>
      <c r="I91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914" s="5" cm="1">
        <f t="array" ref="J914">MAX(IF((ProjectInfoTable[ProjectName]=OutputTable[[#This Row],[ProjectName]]),(ProjectInfoTable[ProjectName]=OutputTable[[#This Row],[ProjectName]])*ProjectInfoTable[NumberOfReplications]))</f>
        <v>40</v>
      </c>
      <c r="K914" s="5" cm="1">
        <f t="array" ref="K914">IFERROR(AVERAGE(IF((OutputTable[GroupByKey]=OutputTable[[#This Row],[GroupByKey]]),(OutputTable[GroupByKey]=OutputTable[[#This Row],[GroupByKey]])*OutputTable[RecordedValue])),0)</f>
        <v>0</v>
      </c>
      <c r="L914" s="5" cm="1">
        <f t="array" ref="L914">IFERROR(_xlfn.STDEV.S(IF((OutputTable[GroupByKey]=OutputTable[[#This Row],[GroupByKey]]),(OutputTable[GroupByKey]=OutputTable[[#This Row],[GroupByKey]])*OutputTable[RecordedValue])),0)</f>
        <v>0</v>
      </c>
      <c r="M914" s="5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4" s="5" cm="1">
        <f t="array" ref="O914">MIN(IF((OutputTable[GroupByKey]=OutputTable[[#This Row],[GroupByKey]]),(OutputTable[GroupByKey]=OutputTable[[#This Row],[GroupByKey]])*OutputTable[RecordedValue]))</f>
        <v>0</v>
      </c>
      <c r="P914" s="5" cm="1">
        <f t="array" ref="P914">MAX(IF((OutputTable[GroupByKey]=OutputTable[[#This Row],[GroupByKey]]),(OutputTable[GroupByKey]=OutputTable[[#This Row],[GroupByKey]])*OutputTable[RecordedValue]))</f>
        <v>0</v>
      </c>
    </row>
    <row r="915" spans="1:16" x14ac:dyDescent="0.35">
      <c r="A915" t="s">
        <v>68</v>
      </c>
      <c r="B915" t="s">
        <v>70</v>
      </c>
      <c r="C915">
        <v>37</v>
      </c>
      <c r="D915" t="s">
        <v>133</v>
      </c>
      <c r="E915" t="s">
        <v>120</v>
      </c>
      <c r="F915" t="s">
        <v>102</v>
      </c>
      <c r="G915">
        <v>0</v>
      </c>
      <c r="H915">
        <v>0</v>
      </c>
      <c r="I91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915" s="5" cm="1">
        <f t="array" ref="J915">MAX(IF((ProjectInfoTable[ProjectName]=OutputTable[[#This Row],[ProjectName]]),(ProjectInfoTable[ProjectName]=OutputTable[[#This Row],[ProjectName]])*ProjectInfoTable[NumberOfReplications]))</f>
        <v>40</v>
      </c>
      <c r="K915" s="5" cm="1">
        <f t="array" ref="K915">IFERROR(AVERAGE(IF((OutputTable[GroupByKey]=OutputTable[[#This Row],[GroupByKey]]),(OutputTable[GroupByKey]=OutputTable[[#This Row],[GroupByKey]])*OutputTable[RecordedValue])),0)</f>
        <v>0</v>
      </c>
      <c r="L915" s="5" cm="1">
        <f t="array" ref="L915">IFERROR(_xlfn.STDEV.S(IF((OutputTable[GroupByKey]=OutputTable[[#This Row],[GroupByKey]]),(OutputTable[GroupByKey]=OutputTable[[#This Row],[GroupByKey]])*OutputTable[RecordedValue])),0)</f>
        <v>0</v>
      </c>
      <c r="M915" s="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5" s="5" cm="1">
        <f t="array" ref="O915">MIN(IF((OutputTable[GroupByKey]=OutputTable[[#This Row],[GroupByKey]]),(OutputTable[GroupByKey]=OutputTable[[#This Row],[GroupByKey]])*OutputTable[RecordedValue]))</f>
        <v>0</v>
      </c>
      <c r="P915" s="5" cm="1">
        <f t="array" ref="P915">MAX(IF((OutputTable[GroupByKey]=OutputTable[[#This Row],[GroupByKey]]),(OutputTable[GroupByKey]=OutputTable[[#This Row],[GroupByKey]])*OutputTable[RecordedValue]))</f>
        <v>0</v>
      </c>
    </row>
    <row r="916" spans="1:16" x14ac:dyDescent="0.35">
      <c r="A916" t="s">
        <v>68</v>
      </c>
      <c r="B916" t="s">
        <v>70</v>
      </c>
      <c r="C916">
        <v>37</v>
      </c>
      <c r="D916" t="s">
        <v>134</v>
      </c>
      <c r="E916" t="s">
        <v>122</v>
      </c>
      <c r="F916" t="s">
        <v>102</v>
      </c>
      <c r="G916">
        <v>0</v>
      </c>
      <c r="H916">
        <v>0</v>
      </c>
      <c r="I91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916" s="5" cm="1">
        <f t="array" ref="J916">MAX(IF((ProjectInfoTable[ProjectName]=OutputTable[[#This Row],[ProjectName]]),(ProjectInfoTable[ProjectName]=OutputTable[[#This Row],[ProjectName]])*ProjectInfoTable[NumberOfReplications]))</f>
        <v>40</v>
      </c>
      <c r="K916" s="5" cm="1">
        <f t="array" ref="K916">IFERROR(AVERAGE(IF((OutputTable[GroupByKey]=OutputTable[[#This Row],[GroupByKey]]),(OutputTable[GroupByKey]=OutputTable[[#This Row],[GroupByKey]])*OutputTable[RecordedValue])),0)</f>
        <v>0</v>
      </c>
      <c r="L916" s="5" cm="1">
        <f t="array" ref="L916">IFERROR(_xlfn.STDEV.S(IF((OutputTable[GroupByKey]=OutputTable[[#This Row],[GroupByKey]]),(OutputTable[GroupByKey]=OutputTable[[#This Row],[GroupByKey]])*OutputTable[RecordedValue])),0)</f>
        <v>0</v>
      </c>
      <c r="M916" s="5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6" s="5" cm="1">
        <f t="array" ref="O916">MIN(IF((OutputTable[GroupByKey]=OutputTable[[#This Row],[GroupByKey]]),(OutputTable[GroupByKey]=OutputTable[[#This Row],[GroupByKey]])*OutputTable[RecordedValue]))</f>
        <v>0</v>
      </c>
      <c r="P916" s="5" cm="1">
        <f t="array" ref="P916">MAX(IF((OutputTable[GroupByKey]=OutputTable[[#This Row],[GroupByKey]]),(OutputTable[GroupByKey]=OutputTable[[#This Row],[GroupByKey]])*OutputTable[RecordedValue]))</f>
        <v>0</v>
      </c>
    </row>
    <row r="917" spans="1:16" x14ac:dyDescent="0.35">
      <c r="A917" t="s">
        <v>68</v>
      </c>
      <c r="B917" t="s">
        <v>70</v>
      </c>
      <c r="C917">
        <v>37</v>
      </c>
      <c r="D917" t="s">
        <v>135</v>
      </c>
      <c r="E917" t="s">
        <v>120</v>
      </c>
      <c r="F917" t="s">
        <v>102</v>
      </c>
      <c r="G917">
        <v>0</v>
      </c>
      <c r="H917">
        <v>0</v>
      </c>
      <c r="I91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917" s="5" cm="1">
        <f t="array" ref="J917">MAX(IF((ProjectInfoTable[ProjectName]=OutputTable[[#This Row],[ProjectName]]),(ProjectInfoTable[ProjectName]=OutputTable[[#This Row],[ProjectName]])*ProjectInfoTable[NumberOfReplications]))</f>
        <v>40</v>
      </c>
      <c r="K917" s="5" cm="1">
        <f t="array" ref="K917">IFERROR(AVERAGE(IF((OutputTable[GroupByKey]=OutputTable[[#This Row],[GroupByKey]]),(OutputTable[GroupByKey]=OutputTable[[#This Row],[GroupByKey]])*OutputTable[RecordedValue])),0)</f>
        <v>0</v>
      </c>
      <c r="L917" s="5" cm="1">
        <f t="array" ref="L917">IFERROR(_xlfn.STDEV.S(IF((OutputTable[GroupByKey]=OutputTable[[#This Row],[GroupByKey]]),(OutputTable[GroupByKey]=OutputTable[[#This Row],[GroupByKey]])*OutputTable[RecordedValue])),0)</f>
        <v>0</v>
      </c>
      <c r="M917" s="5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7" s="5" cm="1">
        <f t="array" ref="O917">MIN(IF((OutputTable[GroupByKey]=OutputTable[[#This Row],[GroupByKey]]),(OutputTable[GroupByKey]=OutputTable[[#This Row],[GroupByKey]])*OutputTable[RecordedValue]))</f>
        <v>0</v>
      </c>
      <c r="P917" s="5" cm="1">
        <f t="array" ref="P917">MAX(IF((OutputTable[GroupByKey]=OutputTable[[#This Row],[GroupByKey]]),(OutputTable[GroupByKey]=OutputTable[[#This Row],[GroupByKey]])*OutputTable[RecordedValue]))</f>
        <v>0</v>
      </c>
    </row>
    <row r="918" spans="1:16" x14ac:dyDescent="0.35">
      <c r="A918" t="s">
        <v>68</v>
      </c>
      <c r="B918" t="s">
        <v>70</v>
      </c>
      <c r="C918">
        <v>37</v>
      </c>
      <c r="D918" t="s">
        <v>136</v>
      </c>
      <c r="E918" t="s">
        <v>122</v>
      </c>
      <c r="F918" t="s">
        <v>102</v>
      </c>
      <c r="G918">
        <v>0</v>
      </c>
      <c r="H918">
        <v>0</v>
      </c>
      <c r="I91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918" s="5" cm="1">
        <f t="array" ref="J918">MAX(IF((ProjectInfoTable[ProjectName]=OutputTable[[#This Row],[ProjectName]]),(ProjectInfoTable[ProjectName]=OutputTable[[#This Row],[ProjectName]])*ProjectInfoTable[NumberOfReplications]))</f>
        <v>40</v>
      </c>
      <c r="K918" s="5" cm="1">
        <f t="array" ref="K918">IFERROR(AVERAGE(IF((OutputTable[GroupByKey]=OutputTable[[#This Row],[GroupByKey]]),(OutputTable[GroupByKey]=OutputTable[[#This Row],[GroupByKey]])*OutputTable[RecordedValue])),0)</f>
        <v>0</v>
      </c>
      <c r="L918" s="5" cm="1">
        <f t="array" ref="L918">IFERROR(_xlfn.STDEV.S(IF((OutputTable[GroupByKey]=OutputTable[[#This Row],[GroupByKey]]),(OutputTable[GroupByKey]=OutputTable[[#This Row],[GroupByKey]])*OutputTable[RecordedValue])),0)</f>
        <v>0</v>
      </c>
      <c r="M918" s="5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8" s="5" cm="1">
        <f t="array" ref="O918">MIN(IF((OutputTable[GroupByKey]=OutputTable[[#This Row],[GroupByKey]]),(OutputTable[GroupByKey]=OutputTable[[#This Row],[GroupByKey]])*OutputTable[RecordedValue]))</f>
        <v>0</v>
      </c>
      <c r="P918" s="5" cm="1">
        <f t="array" ref="P918">MAX(IF((OutputTable[GroupByKey]=OutputTable[[#This Row],[GroupByKey]]),(OutputTable[GroupByKey]=OutputTable[[#This Row],[GroupByKey]])*OutputTable[RecordedValue]))</f>
        <v>0</v>
      </c>
    </row>
    <row r="919" spans="1:16" x14ac:dyDescent="0.35">
      <c r="A919" t="s">
        <v>68</v>
      </c>
      <c r="B919" t="s">
        <v>70</v>
      </c>
      <c r="C919">
        <v>37</v>
      </c>
      <c r="D919" t="s">
        <v>137</v>
      </c>
      <c r="E919" t="s">
        <v>120</v>
      </c>
      <c r="F919" t="s">
        <v>102</v>
      </c>
      <c r="G919">
        <v>0</v>
      </c>
      <c r="H919">
        <v>0</v>
      </c>
      <c r="I91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919" s="5" cm="1">
        <f t="array" ref="J919">MAX(IF((ProjectInfoTable[ProjectName]=OutputTable[[#This Row],[ProjectName]]),(ProjectInfoTable[ProjectName]=OutputTable[[#This Row],[ProjectName]])*ProjectInfoTable[NumberOfReplications]))</f>
        <v>40</v>
      </c>
      <c r="K919" s="5" cm="1">
        <f t="array" ref="K919">IFERROR(AVERAGE(IF((OutputTable[GroupByKey]=OutputTable[[#This Row],[GroupByKey]]),(OutputTable[GroupByKey]=OutputTable[[#This Row],[GroupByKey]])*OutputTable[RecordedValue])),0)</f>
        <v>0</v>
      </c>
      <c r="L919" s="5" cm="1">
        <f t="array" ref="L919">IFERROR(_xlfn.STDEV.S(IF((OutputTable[GroupByKey]=OutputTable[[#This Row],[GroupByKey]]),(OutputTable[GroupByKey]=OutputTable[[#This Row],[GroupByKey]])*OutputTable[RecordedValue])),0)</f>
        <v>0</v>
      </c>
      <c r="M919" s="5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9" s="5" cm="1">
        <f t="array" ref="O919">MIN(IF((OutputTable[GroupByKey]=OutputTable[[#This Row],[GroupByKey]]),(OutputTable[GroupByKey]=OutputTable[[#This Row],[GroupByKey]])*OutputTable[RecordedValue]))</f>
        <v>0</v>
      </c>
      <c r="P919" s="5" cm="1">
        <f t="array" ref="P919">MAX(IF((OutputTable[GroupByKey]=OutputTable[[#This Row],[GroupByKey]]),(OutputTable[GroupByKey]=OutputTable[[#This Row],[GroupByKey]])*OutputTable[RecordedValue]))</f>
        <v>0</v>
      </c>
    </row>
    <row r="920" spans="1:16" x14ac:dyDescent="0.35">
      <c r="A920" t="s">
        <v>68</v>
      </c>
      <c r="B920" t="s">
        <v>70</v>
      </c>
      <c r="C920">
        <v>37</v>
      </c>
      <c r="D920" t="s">
        <v>138</v>
      </c>
      <c r="E920" t="s">
        <v>122</v>
      </c>
      <c r="F920" t="s">
        <v>102</v>
      </c>
      <c r="G920">
        <v>0</v>
      </c>
      <c r="H920">
        <v>0</v>
      </c>
      <c r="I92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920" s="5" cm="1">
        <f t="array" ref="J920">MAX(IF((ProjectInfoTable[ProjectName]=OutputTable[[#This Row],[ProjectName]]),(ProjectInfoTable[ProjectName]=OutputTable[[#This Row],[ProjectName]])*ProjectInfoTable[NumberOfReplications]))</f>
        <v>40</v>
      </c>
      <c r="K920" s="5" cm="1">
        <f t="array" ref="K920">IFERROR(AVERAGE(IF((OutputTable[GroupByKey]=OutputTable[[#This Row],[GroupByKey]]),(OutputTable[GroupByKey]=OutputTable[[#This Row],[GroupByKey]])*OutputTable[RecordedValue])),0)</f>
        <v>0</v>
      </c>
      <c r="L920" s="5" cm="1">
        <f t="array" ref="L920">IFERROR(_xlfn.STDEV.S(IF((OutputTable[GroupByKey]=OutputTable[[#This Row],[GroupByKey]]),(OutputTable[GroupByKey]=OutputTable[[#This Row],[GroupByKey]])*OutputTable[RecordedValue])),0)</f>
        <v>0</v>
      </c>
      <c r="M920" s="5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0" s="5" cm="1">
        <f t="array" ref="O920">MIN(IF((OutputTable[GroupByKey]=OutputTable[[#This Row],[GroupByKey]]),(OutputTable[GroupByKey]=OutputTable[[#This Row],[GroupByKey]])*OutputTable[RecordedValue]))</f>
        <v>0</v>
      </c>
      <c r="P920" s="5" cm="1">
        <f t="array" ref="P920">MAX(IF((OutputTable[GroupByKey]=OutputTable[[#This Row],[GroupByKey]]),(OutputTable[GroupByKey]=OutputTable[[#This Row],[GroupByKey]])*OutputTable[RecordedValue]))</f>
        <v>0</v>
      </c>
    </row>
    <row r="921" spans="1:16" x14ac:dyDescent="0.35">
      <c r="A921" t="s">
        <v>68</v>
      </c>
      <c r="B921" t="s">
        <v>70</v>
      </c>
      <c r="C921">
        <v>37</v>
      </c>
      <c r="D921" t="s">
        <v>139</v>
      </c>
      <c r="E921" t="s">
        <v>120</v>
      </c>
      <c r="F921" t="s">
        <v>102</v>
      </c>
      <c r="G921">
        <v>228</v>
      </c>
      <c r="H921">
        <v>0</v>
      </c>
      <c r="I92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921" s="5" cm="1">
        <f t="array" ref="J921">MAX(IF((ProjectInfoTable[ProjectName]=OutputTable[[#This Row],[ProjectName]]),(ProjectInfoTable[ProjectName]=OutputTable[[#This Row],[ProjectName]])*ProjectInfoTable[NumberOfReplications]))</f>
        <v>40</v>
      </c>
      <c r="K921" s="5" cm="1">
        <f t="array" ref="K921">IFERROR(AVERAGE(IF((OutputTable[GroupByKey]=OutputTable[[#This Row],[GroupByKey]]),(OutputTable[GroupByKey]=OutputTable[[#This Row],[GroupByKey]])*OutputTable[RecordedValue])),0)</f>
        <v>166.8</v>
      </c>
      <c r="L921" s="5" cm="1">
        <f t="array" ref="L921">IFERROR(_xlfn.STDEV.S(IF((OutputTable[GroupByKey]=OutputTable[[#This Row],[GroupByKey]]),(OutputTable[GroupByKey]=OutputTable[[#This Row],[GroupByKey]])*OutputTable[RecordedValue])),0)</f>
        <v>42.803786077449971</v>
      </c>
      <c r="M921" s="5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921" s="5" cm="1">
        <f t="array" ref="O921">MIN(IF((OutputTable[GroupByKey]=OutputTable[[#This Row],[GroupByKey]]),(OutputTable[GroupByKey]=OutputTable[[#This Row],[GroupByKey]])*OutputTable[RecordedValue]))</f>
        <v>58</v>
      </c>
      <c r="P921" s="5" cm="1">
        <f t="array" ref="P921">MAX(IF((OutputTable[GroupByKey]=OutputTable[[#This Row],[GroupByKey]]),(OutputTable[GroupByKey]=OutputTable[[#This Row],[GroupByKey]])*OutputTable[RecordedValue]))</f>
        <v>284</v>
      </c>
    </row>
    <row r="922" spans="1:16" x14ac:dyDescent="0.35">
      <c r="A922" t="s">
        <v>68</v>
      </c>
      <c r="B922" t="s">
        <v>70</v>
      </c>
      <c r="C922">
        <v>37</v>
      </c>
      <c r="D922" t="s">
        <v>140</v>
      </c>
      <c r="E922" t="s">
        <v>122</v>
      </c>
      <c r="F922" t="s">
        <v>102</v>
      </c>
      <c r="G922">
        <v>9.5775834631439002E-2</v>
      </c>
      <c r="H922">
        <v>0</v>
      </c>
      <c r="I92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922" s="5" cm="1">
        <f t="array" ref="J922">MAX(IF((ProjectInfoTable[ProjectName]=OutputTable[[#This Row],[ProjectName]]),(ProjectInfoTable[ProjectName]=OutputTable[[#This Row],[ProjectName]])*ProjectInfoTable[NumberOfReplications]))</f>
        <v>40</v>
      </c>
      <c r="K922" s="5" cm="1">
        <f t="array" ref="K922">IFERROR(AVERAGE(IF((OutputTable[GroupByKey]=OutputTable[[#This Row],[GroupByKey]]),(OutputTable[GroupByKey]=OutputTable[[#This Row],[GroupByKey]])*OutputTable[RecordedValue])),0)</f>
        <v>7.1466534765718931E-2</v>
      </c>
      <c r="L922" s="5" cm="1">
        <f t="array" ref="L922">IFERROR(_xlfn.STDEV.S(IF((OutputTable[GroupByKey]=OutputTable[[#This Row],[GroupByKey]]),(OutputTable[GroupByKey]=OutputTable[[#This Row],[GroupByKey]])*OutputTable[RecordedValue])),0)</f>
        <v>1.877615258182818E-2</v>
      </c>
      <c r="M922" s="5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922" s="5" cm="1">
        <f t="array" ref="O922">MIN(IF((OutputTable[GroupByKey]=OutputTable[[#This Row],[GroupByKey]]),(OutputTable[GroupByKey]=OutputTable[[#This Row],[GroupByKey]])*OutputTable[RecordedValue]))</f>
        <v>2.8772178353729399E-2</v>
      </c>
      <c r="P922" s="5" cm="1">
        <f t="array" ref="P922">MAX(IF((OutputTable[GroupByKey]=OutputTable[[#This Row],[GroupByKey]]),(OutputTable[GroupByKey]=OutputTable[[#This Row],[GroupByKey]])*OutputTable[RecordedValue]))</f>
        <v>0.12414195729513899</v>
      </c>
    </row>
    <row r="923" spans="1:16" x14ac:dyDescent="0.35">
      <c r="A923" t="s">
        <v>68</v>
      </c>
      <c r="B923" t="s">
        <v>70</v>
      </c>
      <c r="C923">
        <v>37</v>
      </c>
      <c r="D923" t="s">
        <v>141</v>
      </c>
      <c r="E923" t="s">
        <v>120</v>
      </c>
      <c r="F923" t="s">
        <v>102</v>
      </c>
      <c r="G923">
        <v>328</v>
      </c>
      <c r="H923">
        <v>0</v>
      </c>
      <c r="I92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923" s="5" cm="1">
        <f t="array" ref="J923">MAX(IF((ProjectInfoTable[ProjectName]=OutputTable[[#This Row],[ProjectName]]),(ProjectInfoTable[ProjectName]=OutputTable[[#This Row],[ProjectName]])*ProjectInfoTable[NumberOfReplications]))</f>
        <v>40</v>
      </c>
      <c r="K923" s="5" cm="1">
        <f t="array" ref="K923">IFERROR(AVERAGE(IF((OutputTable[GroupByKey]=OutputTable[[#This Row],[GroupByKey]]),(OutputTable[GroupByKey]=OutputTable[[#This Row],[GroupByKey]])*OutputTable[RecordedValue])),0)</f>
        <v>287.89999999999998</v>
      </c>
      <c r="L923" s="5" cm="1">
        <f t="array" ref="L923">IFERROR(_xlfn.STDEV.S(IF((OutputTable[GroupByKey]=OutputTable[[#This Row],[GroupByKey]]),(OutputTable[GroupByKey]=OutputTable[[#This Row],[GroupByKey]])*OutputTable[RecordedValue])),0)</f>
        <v>61.633241114324115</v>
      </c>
      <c r="M923" s="5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923" s="5" cm="1">
        <f t="array" ref="O923">MIN(IF((OutputTable[GroupByKey]=OutputTable[[#This Row],[GroupByKey]]),(OutputTable[GroupByKey]=OutputTable[[#This Row],[GroupByKey]])*OutputTable[RecordedValue]))</f>
        <v>136</v>
      </c>
      <c r="P923" s="5" cm="1">
        <f t="array" ref="P923">MAX(IF((OutputTable[GroupByKey]=OutputTable[[#This Row],[GroupByKey]]),(OutputTable[GroupByKey]=OutputTable[[#This Row],[GroupByKey]])*OutputTable[RecordedValue]))</f>
        <v>432</v>
      </c>
    </row>
    <row r="924" spans="1:16" x14ac:dyDescent="0.35">
      <c r="A924" t="s">
        <v>68</v>
      </c>
      <c r="B924" t="s">
        <v>70</v>
      </c>
      <c r="C924">
        <v>37</v>
      </c>
      <c r="D924" t="s">
        <v>142</v>
      </c>
      <c r="E924" t="s">
        <v>122</v>
      </c>
      <c r="F924" t="s">
        <v>102</v>
      </c>
      <c r="G924">
        <v>3.21163878134531E-2</v>
      </c>
      <c r="H924">
        <v>0</v>
      </c>
      <c r="I92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924" s="5" cm="1">
        <f t="array" ref="J924">MAX(IF((ProjectInfoTable[ProjectName]=OutputTable[[#This Row],[ProjectName]]),(ProjectInfoTable[ProjectName]=OutputTable[[#This Row],[ProjectName]])*ProjectInfoTable[NumberOfReplications]))</f>
        <v>40</v>
      </c>
      <c r="K924" s="5" cm="1">
        <f t="array" ref="K924">IFERROR(AVERAGE(IF((OutputTable[GroupByKey]=OutputTable[[#This Row],[GroupByKey]]),(OutputTable[GroupByKey]=OutputTable[[#This Row],[GroupByKey]])*OutputTable[RecordedValue])),0)</f>
        <v>2.7893041556859417E-2</v>
      </c>
      <c r="L924" s="5" cm="1">
        <f t="array" ref="L924">IFERROR(_xlfn.STDEV.S(IF((OutputTable[GroupByKey]=OutputTable[[#This Row],[GroupByKey]]),(OutputTable[GroupByKey]=OutputTable[[#This Row],[GroupByKey]])*OutputTable[RecordedValue])),0)</f>
        <v>5.8163740550683058E-3</v>
      </c>
      <c r="M924" s="5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924" s="5" cm="1">
        <f t="array" ref="O924">MIN(IF((OutputTable[GroupByKey]=OutputTable[[#This Row],[GroupByKey]]),(OutputTable[GroupByKey]=OutputTable[[#This Row],[GroupByKey]])*OutputTable[RecordedValue]))</f>
        <v>1.44717077644446E-2</v>
      </c>
      <c r="P924" s="5" cm="1">
        <f t="array" ref="P924">MAX(IF((OutputTable[GroupByKey]=OutputTable[[#This Row],[GroupByKey]]),(OutputTable[GroupByKey]=OutputTable[[#This Row],[GroupByKey]])*OutputTable[RecordedValue]))</f>
        <v>3.8945432682821003E-2</v>
      </c>
    </row>
    <row r="925" spans="1:16" x14ac:dyDescent="0.35">
      <c r="A925" t="s">
        <v>68</v>
      </c>
      <c r="B925" t="s">
        <v>70</v>
      </c>
      <c r="C925">
        <v>37</v>
      </c>
      <c r="D925" t="s">
        <v>143</v>
      </c>
      <c r="E925" t="s">
        <v>120</v>
      </c>
      <c r="F925" t="s">
        <v>102</v>
      </c>
      <c r="G925">
        <v>202</v>
      </c>
      <c r="H925">
        <v>0</v>
      </c>
      <c r="I92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925" s="5" cm="1">
        <f t="array" ref="J925">MAX(IF((ProjectInfoTable[ProjectName]=OutputTable[[#This Row],[ProjectName]]),(ProjectInfoTable[ProjectName]=OutputTable[[#This Row],[ProjectName]])*ProjectInfoTable[NumberOfReplications]))</f>
        <v>40</v>
      </c>
      <c r="K925" s="5" cm="1">
        <f t="array" ref="K925">IFERROR(AVERAGE(IF((OutputTable[GroupByKey]=OutputTable[[#This Row],[GroupByKey]]),(OutputTable[GroupByKey]=OutputTable[[#This Row],[GroupByKey]])*OutputTable[RecordedValue])),0)</f>
        <v>179.07499999999999</v>
      </c>
      <c r="L925" s="5" cm="1">
        <f t="array" ref="L925">IFERROR(_xlfn.STDEV.S(IF((OutputTable[GroupByKey]=OutputTable[[#This Row],[GroupByKey]]),(OutputTable[GroupByKey]=OutputTable[[#This Row],[GroupByKey]])*OutputTable[RecordedValue])),0)</f>
        <v>37.677026598888226</v>
      </c>
      <c r="M925" s="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925" s="5" cm="1">
        <f t="array" ref="O925">MIN(IF((OutputTable[GroupByKey]=OutputTable[[#This Row],[GroupByKey]]),(OutputTable[GroupByKey]=OutputTable[[#This Row],[GroupByKey]])*OutputTable[RecordedValue]))</f>
        <v>96</v>
      </c>
      <c r="P925" s="5" cm="1">
        <f t="array" ref="P925">MAX(IF((OutputTable[GroupByKey]=OutputTable[[#This Row],[GroupByKey]]),(OutputTable[GroupByKey]=OutputTable[[#This Row],[GroupByKey]])*OutputTable[RecordedValue]))</f>
        <v>256</v>
      </c>
    </row>
    <row r="926" spans="1:16" x14ac:dyDescent="0.35">
      <c r="A926" t="s">
        <v>68</v>
      </c>
      <c r="B926" t="s">
        <v>70</v>
      </c>
      <c r="C926">
        <v>37</v>
      </c>
      <c r="D926" t="s">
        <v>144</v>
      </c>
      <c r="E926" t="s">
        <v>122</v>
      </c>
      <c r="F926" t="s">
        <v>102</v>
      </c>
      <c r="G926">
        <v>9.2425921665384006E-2</v>
      </c>
      <c r="H926">
        <v>0</v>
      </c>
      <c r="I92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926" s="5" cm="1">
        <f t="array" ref="J926">MAX(IF((ProjectInfoTable[ProjectName]=OutputTable[[#This Row],[ProjectName]]),(ProjectInfoTable[ProjectName]=OutputTable[[#This Row],[ProjectName]])*ProjectInfoTable[NumberOfReplications]))</f>
        <v>40</v>
      </c>
      <c r="K926" s="5" cm="1">
        <f t="array" ref="K926">IFERROR(AVERAGE(IF((OutputTable[GroupByKey]=OutputTable[[#This Row],[GroupByKey]]),(OutputTable[GroupByKey]=OutputTable[[#This Row],[GroupByKey]])*OutputTable[RecordedValue])),0)</f>
        <v>7.6842915815432761E-2</v>
      </c>
      <c r="L926" s="5" cm="1">
        <f t="array" ref="L926">IFERROR(_xlfn.STDEV.S(IF((OutputTable[GroupByKey]=OutputTable[[#This Row],[GroupByKey]]),(OutputTable[GroupByKey]=OutputTable[[#This Row],[GroupByKey]])*OutputTable[RecordedValue])),0)</f>
        <v>1.6318267374116645E-2</v>
      </c>
      <c r="M926" s="5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926" s="5" cm="1">
        <f t="array" ref="O926">MIN(IF((OutputTable[GroupByKey]=OutputTable[[#This Row],[GroupByKey]]),(OutputTable[GroupByKey]=OutputTable[[#This Row],[GroupByKey]])*OutputTable[RecordedValue]))</f>
        <v>4.1598739885881399E-2</v>
      </c>
      <c r="P926" s="5" cm="1">
        <f t="array" ref="P926">MAX(IF((OutputTable[GroupByKey]=OutputTable[[#This Row],[GroupByKey]]),(OutputTable[GroupByKey]=OutputTable[[#This Row],[GroupByKey]])*OutputTable[RecordedValue]))</f>
        <v>0.109326341521763</v>
      </c>
    </row>
    <row r="927" spans="1:16" x14ac:dyDescent="0.35">
      <c r="A927" t="s">
        <v>68</v>
      </c>
      <c r="B927" t="s">
        <v>70</v>
      </c>
      <c r="C927">
        <v>38</v>
      </c>
      <c r="D927" t="s">
        <v>115</v>
      </c>
      <c r="E927" t="s">
        <v>116</v>
      </c>
      <c r="F927" t="s">
        <v>81</v>
      </c>
      <c r="G927">
        <v>330</v>
      </c>
      <c r="H927">
        <v>0</v>
      </c>
      <c r="I927" s="5" t="str">
        <f>OutputTable[[#This Row],[ProjectName]]&amp;OutputTable[[#This Row],[Name]]&amp;OutputTable[[#This Row],[Type]]&amp;OutputTable[[#This Row],[Source]]</f>
        <v>Drone ProjectDrone.NumberInNumber InEntity</v>
      </c>
      <c r="J927" s="5" cm="1">
        <f t="array" ref="J927">MAX(IF((ProjectInfoTable[ProjectName]=OutputTable[[#This Row],[ProjectName]]),(ProjectInfoTable[ProjectName]=OutputTable[[#This Row],[ProjectName]])*ProjectInfoTable[NumberOfReplications]))</f>
        <v>40</v>
      </c>
      <c r="K927" s="5" cm="1">
        <f t="array" ref="K927">IFERROR(AVERAGE(IF((OutputTable[GroupByKey]=OutputTable[[#This Row],[GroupByKey]]),(OutputTable[GroupByKey]=OutputTable[[#This Row],[GroupByKey]])*OutputTable[RecordedValue])),0)</f>
        <v>279.7</v>
      </c>
      <c r="L927" s="5" cm="1">
        <f t="array" ref="L927">IFERROR(_xlfn.STDEV.S(IF((OutputTable[GroupByKey]=OutputTable[[#This Row],[GroupByKey]]),(OutputTable[GroupByKey]=OutputTable[[#This Row],[GroupByKey]])*OutputTable[RecordedValue])),0)</f>
        <v>60.175043809173047</v>
      </c>
      <c r="M927" s="5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927" s="5" cm="1">
        <f t="array" ref="O927">MIN(IF((OutputTable[GroupByKey]=OutputTable[[#This Row],[GroupByKey]]),(OutputTable[GroupByKey]=OutputTable[[#This Row],[GroupByKey]])*OutputTable[RecordedValue]))</f>
        <v>124</v>
      </c>
      <c r="P927" s="5" cm="1">
        <f t="array" ref="P927">MAX(IF((OutputTable[GroupByKey]=OutputTable[[#This Row],[GroupByKey]]),(OutputTable[GroupByKey]=OutputTable[[#This Row],[GroupByKey]])*OutputTable[RecordedValue]))</f>
        <v>422</v>
      </c>
    </row>
    <row r="928" spans="1:16" x14ac:dyDescent="0.35">
      <c r="A928" t="s">
        <v>68</v>
      </c>
      <c r="B928" t="s">
        <v>70</v>
      </c>
      <c r="C928">
        <v>38</v>
      </c>
      <c r="D928" t="s">
        <v>117</v>
      </c>
      <c r="E928" t="s">
        <v>118</v>
      </c>
      <c r="F928" t="s">
        <v>81</v>
      </c>
      <c r="G928">
        <v>286</v>
      </c>
      <c r="H928">
        <v>0</v>
      </c>
      <c r="I928" s="5" t="str">
        <f>OutputTable[[#This Row],[ProjectName]]&amp;OutputTable[[#This Row],[Name]]&amp;OutputTable[[#This Row],[Type]]&amp;OutputTable[[#This Row],[Source]]</f>
        <v>Drone ProjectDrone.NumberOutNumber OutEntity</v>
      </c>
      <c r="J928" s="5" cm="1">
        <f t="array" ref="J928">MAX(IF((ProjectInfoTable[ProjectName]=OutputTable[[#This Row],[ProjectName]]),(ProjectInfoTable[ProjectName]=OutputTable[[#This Row],[ProjectName]])*ProjectInfoTable[NumberOfReplications]))</f>
        <v>40</v>
      </c>
      <c r="K928" s="5" cm="1">
        <f t="array" ref="K928">IFERROR(AVERAGE(IF((OutputTable[GroupByKey]=OutputTable[[#This Row],[GroupByKey]]),(OutputTable[GroupByKey]=OutputTable[[#This Row],[GroupByKey]])*OutputTable[RecordedValue])),0)</f>
        <v>250.25</v>
      </c>
      <c r="L928" s="5" cm="1">
        <f t="array" ref="L928">IFERROR(_xlfn.STDEV.S(IF((OutputTable[GroupByKey]=OutputTable[[#This Row],[GroupByKey]]),(OutputTable[GroupByKey]=OutputTable[[#This Row],[GroupByKey]])*OutputTable[RecordedValue])),0)</f>
        <v>35.973458877202006</v>
      </c>
      <c r="M928" s="5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928" s="5" cm="1">
        <f t="array" ref="O928">MIN(IF((OutputTable[GroupByKey]=OutputTable[[#This Row],[GroupByKey]]),(OutputTable[GroupByKey]=OutputTable[[#This Row],[GroupByKey]])*OutputTable[RecordedValue]))</f>
        <v>150</v>
      </c>
      <c r="P928" s="5" cm="1">
        <f t="array" ref="P928">MAX(IF((OutputTable[GroupByKey]=OutputTable[[#This Row],[GroupByKey]]),(OutputTable[GroupByKey]=OutputTable[[#This Row],[GroupByKey]])*OutputTable[RecordedValue]))</f>
        <v>295</v>
      </c>
    </row>
    <row r="929" spans="1:16" x14ac:dyDescent="0.35">
      <c r="A929" t="s">
        <v>68</v>
      </c>
      <c r="B929" t="s">
        <v>70</v>
      </c>
      <c r="C929">
        <v>38</v>
      </c>
      <c r="D929" t="s">
        <v>119</v>
      </c>
      <c r="E929" t="s">
        <v>120</v>
      </c>
      <c r="F929" t="s">
        <v>102</v>
      </c>
      <c r="G929">
        <v>233</v>
      </c>
      <c r="H929">
        <v>0</v>
      </c>
      <c r="I92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929" s="5" cm="1">
        <f t="array" ref="J929">MAX(IF((ProjectInfoTable[ProjectName]=OutputTable[[#This Row],[ProjectName]]),(ProjectInfoTable[ProjectName]=OutputTable[[#This Row],[ProjectName]])*ProjectInfoTable[NumberOfReplications]))</f>
        <v>40</v>
      </c>
      <c r="K929" s="5" cm="1">
        <f t="array" ref="K929">IFERROR(AVERAGE(IF((OutputTable[GroupByKey]=OutputTable[[#This Row],[GroupByKey]]),(OutputTable[GroupByKey]=OutputTable[[#This Row],[GroupByKey]])*OutputTable[RecordedValue])),0)</f>
        <v>209.95</v>
      </c>
      <c r="L929" s="5" cm="1">
        <f t="array" ref="L929">IFERROR(_xlfn.STDEV.S(IF((OutputTable[GroupByKey]=OutputTable[[#This Row],[GroupByKey]]),(OutputTable[GroupByKey]=OutputTable[[#This Row],[GroupByKey]])*OutputTable[RecordedValue])),0)</f>
        <v>32.757813708707069</v>
      </c>
      <c r="M929" s="5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929" s="5" cm="1">
        <f t="array" ref="O929">MIN(IF((OutputTable[GroupByKey]=OutputTable[[#This Row],[GroupByKey]]),(OutputTable[GroupByKey]=OutputTable[[#This Row],[GroupByKey]])*OutputTable[RecordedValue]))</f>
        <v>123</v>
      </c>
      <c r="P929" s="5" cm="1">
        <f t="array" ref="P929">MAX(IF((OutputTable[GroupByKey]=OutputTable[[#This Row],[GroupByKey]]),(OutputTable[GroupByKey]=OutputTable[[#This Row],[GroupByKey]])*OutputTable[RecordedValue]))</f>
        <v>264</v>
      </c>
    </row>
    <row r="930" spans="1:16" x14ac:dyDescent="0.35">
      <c r="A930" t="s">
        <v>68</v>
      </c>
      <c r="B930" t="s">
        <v>70</v>
      </c>
      <c r="C930">
        <v>38</v>
      </c>
      <c r="D930" t="s">
        <v>121</v>
      </c>
      <c r="E930" t="s">
        <v>122</v>
      </c>
      <c r="F930" t="s">
        <v>102</v>
      </c>
      <c r="G930">
        <v>0.96547910371232304</v>
      </c>
      <c r="H930">
        <v>0</v>
      </c>
      <c r="I93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930" s="5" cm="1">
        <f t="array" ref="J930">MAX(IF((ProjectInfoTable[ProjectName]=OutputTable[[#This Row],[ProjectName]]),(ProjectInfoTable[ProjectName]=OutputTable[[#This Row],[ProjectName]])*ProjectInfoTable[NumberOfReplications]))</f>
        <v>40</v>
      </c>
      <c r="K930" s="5" cm="1">
        <f t="array" ref="K930">IFERROR(AVERAGE(IF((OutputTable[GroupByKey]=OutputTable[[#This Row],[GroupByKey]]),(OutputTable[GroupByKey]=OutputTable[[#This Row],[GroupByKey]])*OutputTable[RecordedValue])),0)</f>
        <v>0.83772529254372086</v>
      </c>
      <c r="L930" s="5" cm="1">
        <f t="array" ref="L930">IFERROR(_xlfn.STDEV.S(IF((OutputTable[GroupByKey]=OutputTable[[#This Row],[GroupByKey]]),(OutputTable[GroupByKey]=OutputTable[[#This Row],[GroupByKey]])*OutputTable[RecordedValue])),0)</f>
        <v>0.13090241215221513</v>
      </c>
      <c r="M930" s="5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930" s="5" cm="1">
        <f t="array" ref="O930">MIN(IF((OutputTable[GroupByKey]=OutputTable[[#This Row],[GroupByKey]]),(OutputTable[GroupByKey]=OutputTable[[#This Row],[GroupByKey]])*OutputTable[RecordedValue]))</f>
        <v>0.460239554527484</v>
      </c>
      <c r="P930" s="5" cm="1">
        <f t="array" ref="P930">MAX(IF((OutputTable[GroupByKey]=OutputTable[[#This Row],[GroupByKey]]),(OutputTable[GroupByKey]=OutputTable[[#This Row],[GroupByKey]])*OutputTable[RecordedValue]))</f>
        <v>1</v>
      </c>
    </row>
    <row r="931" spans="1:16" x14ac:dyDescent="0.35">
      <c r="A931" t="s">
        <v>68</v>
      </c>
      <c r="B931" t="s">
        <v>70</v>
      </c>
      <c r="C931">
        <v>38</v>
      </c>
      <c r="D931" t="s">
        <v>123</v>
      </c>
      <c r="E931" t="s">
        <v>120</v>
      </c>
      <c r="F931" t="s">
        <v>102</v>
      </c>
      <c r="G931">
        <v>148</v>
      </c>
      <c r="H931">
        <v>0</v>
      </c>
      <c r="I93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931" s="5" cm="1">
        <f t="array" ref="J931">MAX(IF((ProjectInfoTable[ProjectName]=OutputTable[[#This Row],[ProjectName]]),(ProjectInfoTable[ProjectName]=OutputTable[[#This Row],[ProjectName]])*ProjectInfoTable[NumberOfReplications]))</f>
        <v>40</v>
      </c>
      <c r="K931" s="5" cm="1">
        <f t="array" ref="K931">IFERROR(AVERAGE(IF((OutputTable[GroupByKey]=OutputTable[[#This Row],[GroupByKey]]),(OutputTable[GroupByKey]=OutputTable[[#This Row],[GroupByKey]])*OutputTable[RecordedValue])),0)</f>
        <v>138.82499999999999</v>
      </c>
      <c r="L931" s="5" cm="1">
        <f t="array" ref="L931">IFERROR(_xlfn.STDEV.S(IF((OutputTable[GroupByKey]=OutputTable[[#This Row],[GroupByKey]]),(OutputTable[GroupByKey]=OutputTable[[#This Row],[GroupByKey]])*OutputTable[RecordedValue])),0)</f>
        <v>19.237899960021505</v>
      </c>
      <c r="M931" s="5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931" s="5" cm="1">
        <f t="array" ref="O931">MIN(IF((OutputTable[GroupByKey]=OutputTable[[#This Row],[GroupByKey]]),(OutputTable[GroupByKey]=OutputTable[[#This Row],[GroupByKey]])*OutputTable[RecordedValue]))</f>
        <v>83</v>
      </c>
      <c r="P931" s="5" cm="1">
        <f t="array" ref="P931">MAX(IF((OutputTable[GroupByKey]=OutputTable[[#This Row],[GroupByKey]]),(OutputTable[GroupByKey]=OutputTable[[#This Row],[GroupByKey]])*OutputTable[RecordedValue]))</f>
        <v>161</v>
      </c>
    </row>
    <row r="932" spans="1:16" x14ac:dyDescent="0.35">
      <c r="A932" t="s">
        <v>68</v>
      </c>
      <c r="B932" t="s">
        <v>70</v>
      </c>
      <c r="C932">
        <v>38</v>
      </c>
      <c r="D932" t="s">
        <v>124</v>
      </c>
      <c r="E932" t="s">
        <v>122</v>
      </c>
      <c r="F932" t="s">
        <v>102</v>
      </c>
      <c r="G932">
        <v>0.90306429620378403</v>
      </c>
      <c r="H932">
        <v>0</v>
      </c>
      <c r="I93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932" s="5" cm="1">
        <f t="array" ref="J932">MAX(IF((ProjectInfoTable[ProjectName]=OutputTable[[#This Row],[ProjectName]]),(ProjectInfoTable[ProjectName]=OutputTable[[#This Row],[ProjectName]])*ProjectInfoTable[NumberOfReplications]))</f>
        <v>40</v>
      </c>
      <c r="K932" s="5" cm="1">
        <f t="array" ref="K932">IFERROR(AVERAGE(IF((OutputTable[GroupByKey]=OutputTable[[#This Row],[GroupByKey]]),(OutputTable[GroupByKey]=OutputTable[[#This Row],[GroupByKey]])*OutputTable[RecordedValue])),0)</f>
        <v>0.85638733125801425</v>
      </c>
      <c r="L932" s="5" cm="1">
        <f t="array" ref="L932">IFERROR(_xlfn.STDEV.S(IF((OutputTable[GroupByKey]=OutputTable[[#This Row],[GroupByKey]]),(OutputTable[GroupByKey]=OutputTable[[#This Row],[GroupByKey]])*OutputTable[RecordedValue])),0)</f>
        <v>0.11893184571914565</v>
      </c>
      <c r="M932" s="5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932" s="5" cm="1">
        <f t="array" ref="O932">MIN(IF((OutputTable[GroupByKey]=OutputTable[[#This Row],[GroupByKey]]),(OutputTable[GroupByKey]=OutputTable[[#This Row],[GroupByKey]])*OutputTable[RecordedValue]))</f>
        <v>0.51093143286290499</v>
      </c>
      <c r="P932" s="5" cm="1">
        <f t="array" ref="P932">MAX(IF((OutputTable[GroupByKey]=OutputTable[[#This Row],[GroupByKey]]),(OutputTable[GroupByKey]=OutputTable[[#This Row],[GroupByKey]])*OutputTable[RecordedValue]))</f>
        <v>0.99324124232539002</v>
      </c>
    </row>
    <row r="933" spans="1:16" x14ac:dyDescent="0.35">
      <c r="A933" t="s">
        <v>68</v>
      </c>
      <c r="B933" t="s">
        <v>70</v>
      </c>
      <c r="C933">
        <v>38</v>
      </c>
      <c r="D933" t="s">
        <v>125</v>
      </c>
      <c r="E933" t="s">
        <v>120</v>
      </c>
      <c r="F933" t="s">
        <v>102</v>
      </c>
      <c r="G933">
        <v>10</v>
      </c>
      <c r="H933">
        <v>0</v>
      </c>
      <c r="I93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933" s="5" cm="1">
        <f t="array" ref="J933">MAX(IF((ProjectInfoTable[ProjectName]=OutputTable[[#This Row],[ProjectName]]),(ProjectInfoTable[ProjectName]=OutputTable[[#This Row],[ProjectName]])*ProjectInfoTable[NumberOfReplications]))</f>
        <v>40</v>
      </c>
      <c r="K933" s="5" cm="1">
        <f t="array" ref="K933">IFERROR(AVERAGE(IF((OutputTable[GroupByKey]=OutputTable[[#This Row],[GroupByKey]]),(OutputTable[GroupByKey]=OutputTable[[#This Row],[GroupByKey]])*OutputTable[RecordedValue])),0)</f>
        <v>8.1999999999999993</v>
      </c>
      <c r="L933" s="5" cm="1">
        <f t="array" ref="L933">IFERROR(_xlfn.STDEV.S(IF((OutputTable[GroupByKey]=OutputTable[[#This Row],[GroupByKey]]),(OutputTable[GroupByKey]=OutputTable[[#This Row],[GroupByKey]])*OutputTable[RecordedValue])),0)</f>
        <v>1.8563819235690291</v>
      </c>
      <c r="M933" s="5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933" s="5" cm="1">
        <f t="array" ref="O933">MIN(IF((OutputTable[GroupByKey]=OutputTable[[#This Row],[GroupByKey]]),(OutputTable[GroupByKey]=OutputTable[[#This Row],[GroupByKey]])*OutputTable[RecordedValue]))</f>
        <v>4</v>
      </c>
      <c r="P933" s="5" cm="1">
        <f t="array" ref="P933">MAX(IF((OutputTable[GroupByKey]=OutputTable[[#This Row],[GroupByKey]]),(OutputTable[GroupByKey]=OutputTable[[#This Row],[GroupByKey]])*OutputTable[RecordedValue]))</f>
        <v>12</v>
      </c>
    </row>
    <row r="934" spans="1:16" x14ac:dyDescent="0.35">
      <c r="A934" t="s">
        <v>68</v>
      </c>
      <c r="B934" t="s">
        <v>70</v>
      </c>
      <c r="C934">
        <v>38</v>
      </c>
      <c r="D934" t="s">
        <v>126</v>
      </c>
      <c r="E934" t="s">
        <v>122</v>
      </c>
      <c r="F934" t="s">
        <v>102</v>
      </c>
      <c r="G934">
        <v>3.1942298590453701E-2</v>
      </c>
      <c r="H934">
        <v>0</v>
      </c>
      <c r="I93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934" s="5" cm="1">
        <f t="array" ref="J934">MAX(IF((ProjectInfoTable[ProjectName]=OutputTable[[#This Row],[ProjectName]]),(ProjectInfoTable[ProjectName]=OutputTable[[#This Row],[ProjectName]])*ProjectInfoTable[NumberOfReplications]))</f>
        <v>40</v>
      </c>
      <c r="K934" s="5" cm="1">
        <f t="array" ref="K934">IFERROR(AVERAGE(IF((OutputTable[GroupByKey]=OutputTable[[#This Row],[GroupByKey]]),(OutputTable[GroupByKey]=OutputTable[[#This Row],[GroupByKey]])*OutputTable[RecordedValue])),0)</f>
        <v>2.9190391824590895E-2</v>
      </c>
      <c r="L934" s="5" cm="1">
        <f t="array" ref="L934">IFERROR(_xlfn.STDEV.S(IF((OutputTable[GroupByKey]=OutputTable[[#This Row],[GroupByKey]]),(OutputTable[GroupByKey]=OutputTable[[#This Row],[GroupByKey]])*OutputTable[RecordedValue])),0)</f>
        <v>6.7784511723503766E-3</v>
      </c>
      <c r="M934" s="5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934" s="5" cm="1">
        <f t="array" ref="O934">MIN(IF((OutputTable[GroupByKey]=OutputTable[[#This Row],[GroupByKey]]),(OutputTable[GroupByKey]=OutputTable[[#This Row],[GroupByKey]])*OutputTable[RecordedValue]))</f>
        <v>1.4048189417398899E-2</v>
      </c>
      <c r="P934" s="5" cm="1">
        <f t="array" ref="P934">MAX(IF((OutputTable[GroupByKey]=OutputTable[[#This Row],[GroupByKey]]),(OutputTable[GroupByKey]=OutputTable[[#This Row],[GroupByKey]])*OutputTable[RecordedValue]))</f>
        <v>4.5875370133509598E-2</v>
      </c>
    </row>
    <row r="935" spans="1:16" x14ac:dyDescent="0.35">
      <c r="A935" t="s">
        <v>68</v>
      </c>
      <c r="B935" t="s">
        <v>70</v>
      </c>
      <c r="C935">
        <v>38</v>
      </c>
      <c r="D935" t="s">
        <v>127</v>
      </c>
      <c r="E935" t="s">
        <v>120</v>
      </c>
      <c r="F935" t="s">
        <v>102</v>
      </c>
      <c r="G935">
        <v>50</v>
      </c>
      <c r="H935">
        <v>0</v>
      </c>
      <c r="I93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935" s="5" cm="1">
        <f t="array" ref="J935">MAX(IF((ProjectInfoTable[ProjectName]=OutputTable[[#This Row],[ProjectName]]),(ProjectInfoTable[ProjectName]=OutputTable[[#This Row],[ProjectName]])*ProjectInfoTable[NumberOfReplications]))</f>
        <v>40</v>
      </c>
      <c r="K935" s="5" cm="1">
        <f t="array" ref="K935">IFERROR(AVERAGE(IF((OutputTable[GroupByKey]=OutputTable[[#This Row],[GroupByKey]]),(OutputTable[GroupByKey]=OutputTable[[#This Row],[GroupByKey]])*OutputTable[RecordedValue])),0)</f>
        <v>40.625</v>
      </c>
      <c r="L935" s="5" cm="1">
        <f t="array" ref="L935">IFERROR(_xlfn.STDEV.S(IF((OutputTable[GroupByKey]=OutputTable[[#This Row],[GroupByKey]]),(OutputTable[GroupByKey]=OutputTable[[#This Row],[GroupByKey]])*OutputTable[RecordedValue])),0)</f>
        <v>9.0940597687129312</v>
      </c>
      <c r="M935" s="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935" s="5" cm="1">
        <f t="array" ref="O935">MIN(IF((OutputTable[GroupByKey]=OutputTable[[#This Row],[GroupByKey]]),(OutputTable[GroupByKey]=OutputTable[[#This Row],[GroupByKey]])*OutputTable[RecordedValue]))</f>
        <v>20</v>
      </c>
      <c r="P935" s="5" cm="1">
        <f t="array" ref="P935">MAX(IF((OutputTable[GroupByKey]=OutputTable[[#This Row],[GroupByKey]]),(OutputTable[GroupByKey]=OutputTable[[#This Row],[GroupByKey]])*OutputTable[RecordedValue]))</f>
        <v>60</v>
      </c>
    </row>
    <row r="936" spans="1:16" x14ac:dyDescent="0.35">
      <c r="A936" t="s">
        <v>68</v>
      </c>
      <c r="B936" t="s">
        <v>70</v>
      </c>
      <c r="C936">
        <v>38</v>
      </c>
      <c r="D936" t="s">
        <v>128</v>
      </c>
      <c r="E936" t="s">
        <v>122</v>
      </c>
      <c r="F936" t="s">
        <v>102</v>
      </c>
      <c r="G936">
        <v>0.16639057439472599</v>
      </c>
      <c r="H936">
        <v>0</v>
      </c>
      <c r="I93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936" s="5" cm="1">
        <f t="array" ref="J936">MAX(IF((ProjectInfoTable[ProjectName]=OutputTable[[#This Row],[ProjectName]]),(ProjectInfoTable[ProjectName]=OutputTable[[#This Row],[ProjectName]])*ProjectInfoTable[NumberOfReplications]))</f>
        <v>40</v>
      </c>
      <c r="K936" s="5" cm="1">
        <f t="array" ref="K936">IFERROR(AVERAGE(IF((OutputTable[GroupByKey]=OutputTable[[#This Row],[GroupByKey]]),(OutputTable[GroupByKey]=OutputTable[[#This Row],[GroupByKey]])*OutputTable[RecordedValue])),0)</f>
        <v>0.12883579602073331</v>
      </c>
      <c r="L936" s="5" cm="1">
        <f t="array" ref="L936">IFERROR(_xlfn.STDEV.S(IF((OutputTable[GroupByKey]=OutputTable[[#This Row],[GroupByKey]]),(OutputTable[GroupByKey]=OutputTable[[#This Row],[GroupByKey]])*OutputTable[RecordedValue])),0)</f>
        <v>3.923026202957465E-2</v>
      </c>
      <c r="M936" s="5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936" s="5" cm="1">
        <f t="array" ref="O936">MIN(IF((OutputTable[GroupByKey]=OutputTable[[#This Row],[GroupByKey]]),(OutputTable[GroupByKey]=OutputTable[[#This Row],[GroupByKey]])*OutputTable[RecordedValue]))</f>
        <v>5.37537032568541E-2</v>
      </c>
      <c r="P936" s="5" cm="1">
        <f t="array" ref="P936">MAX(IF((OutputTable[GroupByKey]=OutputTable[[#This Row],[GroupByKey]]),(OutputTable[GroupByKey]=OutputTable[[#This Row],[GroupByKey]])*OutputTable[RecordedValue]))</f>
        <v>0.25294900578934798</v>
      </c>
    </row>
    <row r="937" spans="1:16" x14ac:dyDescent="0.35">
      <c r="A937" t="s">
        <v>68</v>
      </c>
      <c r="B937" t="s">
        <v>70</v>
      </c>
      <c r="C937">
        <v>38</v>
      </c>
      <c r="D937" t="s">
        <v>129</v>
      </c>
      <c r="E937" t="s">
        <v>118</v>
      </c>
      <c r="F937" t="s">
        <v>130</v>
      </c>
      <c r="G937">
        <v>281</v>
      </c>
      <c r="H937">
        <v>0</v>
      </c>
      <c r="I937" s="5" t="str">
        <f>OutputTable[[#This Row],[ProjectName]]&amp;OutputTable[[#This Row],[Name]]&amp;OutputTable[[#This Row],[Type]]&amp;OutputTable[[#This Row],[Source]]</f>
        <v>Drone ProjectSystem.NumberOutNumber OutSystem</v>
      </c>
      <c r="J937" s="5" cm="1">
        <f t="array" ref="J937">MAX(IF((ProjectInfoTable[ProjectName]=OutputTable[[#This Row],[ProjectName]]),(ProjectInfoTable[ProjectName]=OutputTable[[#This Row],[ProjectName]])*ProjectInfoTable[NumberOfReplications]))</f>
        <v>40</v>
      </c>
      <c r="K937" s="5" cm="1">
        <f t="array" ref="K937">IFERROR(AVERAGE(IF((OutputTable[GroupByKey]=OutputTable[[#This Row],[GroupByKey]]),(OutputTable[GroupByKey]=OutputTable[[#This Row],[GroupByKey]])*OutputTable[RecordedValue])),0)</f>
        <v>246.15</v>
      </c>
      <c r="L937" s="5" cm="1">
        <f t="array" ref="L937">IFERROR(_xlfn.STDEV.S(IF((OutputTable[GroupByKey]=OutputTable[[#This Row],[GroupByKey]]),(OutputTable[GroupByKey]=OutputTable[[#This Row],[GroupByKey]])*OutputTable[RecordedValue])),0)</f>
        <v>35.193640159726442</v>
      </c>
      <c r="M937" s="5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937" s="5" cm="1">
        <f t="array" ref="O937">MIN(IF((OutputTable[GroupByKey]=OutputTable[[#This Row],[GroupByKey]]),(OutputTable[GroupByKey]=OutputTable[[#This Row],[GroupByKey]])*OutputTable[RecordedValue]))</f>
        <v>148</v>
      </c>
      <c r="P937" s="5" cm="1">
        <f t="array" ref="P937">MAX(IF((OutputTable[GroupByKey]=OutputTable[[#This Row],[GroupByKey]]),(OutputTable[GroupByKey]=OutputTable[[#This Row],[GroupByKey]])*OutputTable[RecordedValue]))</f>
        <v>289</v>
      </c>
    </row>
    <row r="938" spans="1:16" x14ac:dyDescent="0.35">
      <c r="A938" t="s">
        <v>68</v>
      </c>
      <c r="B938" t="s">
        <v>70</v>
      </c>
      <c r="C938">
        <v>38</v>
      </c>
      <c r="D938" t="s">
        <v>131</v>
      </c>
      <c r="E938" t="s">
        <v>120</v>
      </c>
      <c r="F938" t="s">
        <v>102</v>
      </c>
      <c r="G938">
        <v>0</v>
      </c>
      <c r="H938">
        <v>0</v>
      </c>
      <c r="I93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938" s="5" cm="1">
        <f t="array" ref="J938">MAX(IF((ProjectInfoTable[ProjectName]=OutputTable[[#This Row],[ProjectName]]),(ProjectInfoTable[ProjectName]=OutputTable[[#This Row],[ProjectName]])*ProjectInfoTable[NumberOfReplications]))</f>
        <v>40</v>
      </c>
      <c r="K938" s="5" cm="1">
        <f t="array" ref="K938">IFERROR(AVERAGE(IF((OutputTable[GroupByKey]=OutputTable[[#This Row],[GroupByKey]]),(OutputTable[GroupByKey]=OutputTable[[#This Row],[GroupByKey]])*OutputTable[RecordedValue])),0)</f>
        <v>0</v>
      </c>
      <c r="L938" s="5" cm="1">
        <f t="array" ref="L938">IFERROR(_xlfn.STDEV.S(IF((OutputTable[GroupByKey]=OutputTable[[#This Row],[GroupByKey]]),(OutputTable[GroupByKey]=OutputTable[[#This Row],[GroupByKey]])*OutputTable[RecordedValue])),0)</f>
        <v>0</v>
      </c>
      <c r="M938" s="5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8" s="5" cm="1">
        <f t="array" ref="O938">MIN(IF((OutputTable[GroupByKey]=OutputTable[[#This Row],[GroupByKey]]),(OutputTable[GroupByKey]=OutputTable[[#This Row],[GroupByKey]])*OutputTable[RecordedValue]))</f>
        <v>0</v>
      </c>
      <c r="P938" s="5" cm="1">
        <f t="array" ref="P938">MAX(IF((OutputTable[GroupByKey]=OutputTable[[#This Row],[GroupByKey]]),(OutputTable[GroupByKey]=OutputTable[[#This Row],[GroupByKey]])*OutputTable[RecordedValue]))</f>
        <v>0</v>
      </c>
    </row>
    <row r="939" spans="1:16" x14ac:dyDescent="0.35">
      <c r="A939" t="s">
        <v>68</v>
      </c>
      <c r="B939" t="s">
        <v>70</v>
      </c>
      <c r="C939">
        <v>38</v>
      </c>
      <c r="D939" t="s">
        <v>132</v>
      </c>
      <c r="E939" t="s">
        <v>122</v>
      </c>
      <c r="F939" t="s">
        <v>102</v>
      </c>
      <c r="G939">
        <v>0</v>
      </c>
      <c r="H939">
        <v>0</v>
      </c>
      <c r="I93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939" s="5" cm="1">
        <f t="array" ref="J939">MAX(IF((ProjectInfoTable[ProjectName]=OutputTable[[#This Row],[ProjectName]]),(ProjectInfoTable[ProjectName]=OutputTable[[#This Row],[ProjectName]])*ProjectInfoTable[NumberOfReplications]))</f>
        <v>40</v>
      </c>
      <c r="K939" s="5" cm="1">
        <f t="array" ref="K939">IFERROR(AVERAGE(IF((OutputTable[GroupByKey]=OutputTable[[#This Row],[GroupByKey]]),(OutputTable[GroupByKey]=OutputTable[[#This Row],[GroupByKey]])*OutputTable[RecordedValue])),0)</f>
        <v>0</v>
      </c>
      <c r="L939" s="5" cm="1">
        <f t="array" ref="L939">IFERROR(_xlfn.STDEV.S(IF((OutputTable[GroupByKey]=OutputTable[[#This Row],[GroupByKey]]),(OutputTable[GroupByKey]=OutputTable[[#This Row],[GroupByKey]])*OutputTable[RecordedValue])),0)</f>
        <v>0</v>
      </c>
      <c r="M939" s="5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9" s="5" cm="1">
        <f t="array" ref="O939">MIN(IF((OutputTable[GroupByKey]=OutputTable[[#This Row],[GroupByKey]]),(OutputTable[GroupByKey]=OutputTable[[#This Row],[GroupByKey]])*OutputTable[RecordedValue]))</f>
        <v>0</v>
      </c>
      <c r="P939" s="5" cm="1">
        <f t="array" ref="P939">MAX(IF((OutputTable[GroupByKey]=OutputTable[[#This Row],[GroupByKey]]),(OutputTable[GroupByKey]=OutputTable[[#This Row],[GroupByKey]])*OutputTable[RecordedValue]))</f>
        <v>0</v>
      </c>
    </row>
    <row r="940" spans="1:16" x14ac:dyDescent="0.35">
      <c r="A940" t="s">
        <v>68</v>
      </c>
      <c r="B940" t="s">
        <v>70</v>
      </c>
      <c r="C940">
        <v>38</v>
      </c>
      <c r="D940" t="s">
        <v>133</v>
      </c>
      <c r="E940" t="s">
        <v>120</v>
      </c>
      <c r="F940" t="s">
        <v>102</v>
      </c>
      <c r="G940">
        <v>0</v>
      </c>
      <c r="H940">
        <v>0</v>
      </c>
      <c r="I94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940" s="5" cm="1">
        <f t="array" ref="J940">MAX(IF((ProjectInfoTable[ProjectName]=OutputTable[[#This Row],[ProjectName]]),(ProjectInfoTable[ProjectName]=OutputTable[[#This Row],[ProjectName]])*ProjectInfoTable[NumberOfReplications]))</f>
        <v>40</v>
      </c>
      <c r="K940" s="5" cm="1">
        <f t="array" ref="K940">IFERROR(AVERAGE(IF((OutputTable[GroupByKey]=OutputTable[[#This Row],[GroupByKey]]),(OutputTable[GroupByKey]=OutputTable[[#This Row],[GroupByKey]])*OutputTable[RecordedValue])),0)</f>
        <v>0</v>
      </c>
      <c r="L940" s="5" cm="1">
        <f t="array" ref="L940">IFERROR(_xlfn.STDEV.S(IF((OutputTable[GroupByKey]=OutputTable[[#This Row],[GroupByKey]]),(OutputTable[GroupByKey]=OutputTable[[#This Row],[GroupByKey]])*OutputTable[RecordedValue])),0)</f>
        <v>0</v>
      </c>
      <c r="M940" s="5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0" s="5" cm="1">
        <f t="array" ref="O940">MIN(IF((OutputTable[GroupByKey]=OutputTable[[#This Row],[GroupByKey]]),(OutputTable[GroupByKey]=OutputTable[[#This Row],[GroupByKey]])*OutputTable[RecordedValue]))</f>
        <v>0</v>
      </c>
      <c r="P940" s="5" cm="1">
        <f t="array" ref="P940">MAX(IF((OutputTable[GroupByKey]=OutputTable[[#This Row],[GroupByKey]]),(OutputTable[GroupByKey]=OutputTable[[#This Row],[GroupByKey]])*OutputTable[RecordedValue]))</f>
        <v>0</v>
      </c>
    </row>
    <row r="941" spans="1:16" x14ac:dyDescent="0.35">
      <c r="A941" t="s">
        <v>68</v>
      </c>
      <c r="B941" t="s">
        <v>70</v>
      </c>
      <c r="C941">
        <v>38</v>
      </c>
      <c r="D941" t="s">
        <v>134</v>
      </c>
      <c r="E941" t="s">
        <v>122</v>
      </c>
      <c r="F941" t="s">
        <v>102</v>
      </c>
      <c r="G941">
        <v>0</v>
      </c>
      <c r="H941">
        <v>0</v>
      </c>
      <c r="I94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941" s="5" cm="1">
        <f t="array" ref="J941">MAX(IF((ProjectInfoTable[ProjectName]=OutputTable[[#This Row],[ProjectName]]),(ProjectInfoTable[ProjectName]=OutputTable[[#This Row],[ProjectName]])*ProjectInfoTable[NumberOfReplications]))</f>
        <v>40</v>
      </c>
      <c r="K941" s="5" cm="1">
        <f t="array" ref="K941">IFERROR(AVERAGE(IF((OutputTable[GroupByKey]=OutputTable[[#This Row],[GroupByKey]]),(OutputTable[GroupByKey]=OutputTable[[#This Row],[GroupByKey]])*OutputTable[RecordedValue])),0)</f>
        <v>0</v>
      </c>
      <c r="L941" s="5" cm="1">
        <f t="array" ref="L941">IFERROR(_xlfn.STDEV.S(IF((OutputTable[GroupByKey]=OutputTable[[#This Row],[GroupByKey]]),(OutputTable[GroupByKey]=OutputTable[[#This Row],[GroupByKey]])*OutputTable[RecordedValue])),0)</f>
        <v>0</v>
      </c>
      <c r="M941" s="5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1" s="5" cm="1">
        <f t="array" ref="O941">MIN(IF((OutputTable[GroupByKey]=OutputTable[[#This Row],[GroupByKey]]),(OutputTable[GroupByKey]=OutputTable[[#This Row],[GroupByKey]])*OutputTable[RecordedValue]))</f>
        <v>0</v>
      </c>
      <c r="P941" s="5" cm="1">
        <f t="array" ref="P941">MAX(IF((OutputTable[GroupByKey]=OutputTable[[#This Row],[GroupByKey]]),(OutputTable[GroupByKey]=OutputTable[[#This Row],[GroupByKey]])*OutputTable[RecordedValue]))</f>
        <v>0</v>
      </c>
    </row>
    <row r="942" spans="1:16" x14ac:dyDescent="0.35">
      <c r="A942" t="s">
        <v>68</v>
      </c>
      <c r="B942" t="s">
        <v>70</v>
      </c>
      <c r="C942">
        <v>38</v>
      </c>
      <c r="D942" t="s">
        <v>135</v>
      </c>
      <c r="E942" t="s">
        <v>120</v>
      </c>
      <c r="F942" t="s">
        <v>102</v>
      </c>
      <c r="G942">
        <v>0</v>
      </c>
      <c r="H942">
        <v>0</v>
      </c>
      <c r="I94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942" s="5" cm="1">
        <f t="array" ref="J942">MAX(IF((ProjectInfoTable[ProjectName]=OutputTable[[#This Row],[ProjectName]]),(ProjectInfoTable[ProjectName]=OutputTable[[#This Row],[ProjectName]])*ProjectInfoTable[NumberOfReplications]))</f>
        <v>40</v>
      </c>
      <c r="K942" s="5" cm="1">
        <f t="array" ref="K942">IFERROR(AVERAGE(IF((OutputTable[GroupByKey]=OutputTable[[#This Row],[GroupByKey]]),(OutputTable[GroupByKey]=OutputTable[[#This Row],[GroupByKey]])*OutputTable[RecordedValue])),0)</f>
        <v>0</v>
      </c>
      <c r="L942" s="5" cm="1">
        <f t="array" ref="L942">IFERROR(_xlfn.STDEV.S(IF((OutputTable[GroupByKey]=OutputTable[[#This Row],[GroupByKey]]),(OutputTable[GroupByKey]=OutputTable[[#This Row],[GroupByKey]])*OutputTable[RecordedValue])),0)</f>
        <v>0</v>
      </c>
      <c r="M942" s="5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2" s="5" cm="1">
        <f t="array" ref="O942">MIN(IF((OutputTable[GroupByKey]=OutputTable[[#This Row],[GroupByKey]]),(OutputTable[GroupByKey]=OutputTable[[#This Row],[GroupByKey]])*OutputTable[RecordedValue]))</f>
        <v>0</v>
      </c>
      <c r="P942" s="5" cm="1">
        <f t="array" ref="P942">MAX(IF((OutputTable[GroupByKey]=OutputTable[[#This Row],[GroupByKey]]),(OutputTable[GroupByKey]=OutputTable[[#This Row],[GroupByKey]])*OutputTable[RecordedValue]))</f>
        <v>0</v>
      </c>
    </row>
    <row r="943" spans="1:16" x14ac:dyDescent="0.35">
      <c r="A943" t="s">
        <v>68</v>
      </c>
      <c r="B943" t="s">
        <v>70</v>
      </c>
      <c r="C943">
        <v>38</v>
      </c>
      <c r="D943" t="s">
        <v>136</v>
      </c>
      <c r="E943" t="s">
        <v>122</v>
      </c>
      <c r="F943" t="s">
        <v>102</v>
      </c>
      <c r="G943">
        <v>0</v>
      </c>
      <c r="H943">
        <v>0</v>
      </c>
      <c r="I94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943" s="5" cm="1">
        <f t="array" ref="J943">MAX(IF((ProjectInfoTable[ProjectName]=OutputTable[[#This Row],[ProjectName]]),(ProjectInfoTable[ProjectName]=OutputTable[[#This Row],[ProjectName]])*ProjectInfoTable[NumberOfReplications]))</f>
        <v>40</v>
      </c>
      <c r="K943" s="5" cm="1">
        <f t="array" ref="K943">IFERROR(AVERAGE(IF((OutputTable[GroupByKey]=OutputTable[[#This Row],[GroupByKey]]),(OutputTable[GroupByKey]=OutputTable[[#This Row],[GroupByKey]])*OutputTable[RecordedValue])),0)</f>
        <v>0</v>
      </c>
      <c r="L943" s="5" cm="1">
        <f t="array" ref="L943">IFERROR(_xlfn.STDEV.S(IF((OutputTable[GroupByKey]=OutputTable[[#This Row],[GroupByKey]]),(OutputTable[GroupByKey]=OutputTable[[#This Row],[GroupByKey]])*OutputTable[RecordedValue])),0)</f>
        <v>0</v>
      </c>
      <c r="M943" s="5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3" s="5" cm="1">
        <f t="array" ref="O943">MIN(IF((OutputTable[GroupByKey]=OutputTable[[#This Row],[GroupByKey]]),(OutputTable[GroupByKey]=OutputTable[[#This Row],[GroupByKey]])*OutputTable[RecordedValue]))</f>
        <v>0</v>
      </c>
      <c r="P943" s="5" cm="1">
        <f t="array" ref="P943">MAX(IF((OutputTable[GroupByKey]=OutputTable[[#This Row],[GroupByKey]]),(OutputTable[GroupByKey]=OutputTable[[#This Row],[GroupByKey]])*OutputTable[RecordedValue]))</f>
        <v>0</v>
      </c>
    </row>
    <row r="944" spans="1:16" x14ac:dyDescent="0.35">
      <c r="A944" t="s">
        <v>68</v>
      </c>
      <c r="B944" t="s">
        <v>70</v>
      </c>
      <c r="C944">
        <v>38</v>
      </c>
      <c r="D944" t="s">
        <v>137</v>
      </c>
      <c r="E944" t="s">
        <v>120</v>
      </c>
      <c r="F944" t="s">
        <v>102</v>
      </c>
      <c r="G944">
        <v>0</v>
      </c>
      <c r="H944">
        <v>0</v>
      </c>
      <c r="I94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944" s="5" cm="1">
        <f t="array" ref="J944">MAX(IF((ProjectInfoTable[ProjectName]=OutputTable[[#This Row],[ProjectName]]),(ProjectInfoTable[ProjectName]=OutputTable[[#This Row],[ProjectName]])*ProjectInfoTable[NumberOfReplications]))</f>
        <v>40</v>
      </c>
      <c r="K944" s="5" cm="1">
        <f t="array" ref="K944">IFERROR(AVERAGE(IF((OutputTable[GroupByKey]=OutputTable[[#This Row],[GroupByKey]]),(OutputTable[GroupByKey]=OutputTable[[#This Row],[GroupByKey]])*OutputTable[RecordedValue])),0)</f>
        <v>0</v>
      </c>
      <c r="L944" s="5" cm="1">
        <f t="array" ref="L944">IFERROR(_xlfn.STDEV.S(IF((OutputTable[GroupByKey]=OutputTable[[#This Row],[GroupByKey]]),(OutputTable[GroupByKey]=OutputTable[[#This Row],[GroupByKey]])*OutputTable[RecordedValue])),0)</f>
        <v>0</v>
      </c>
      <c r="M944" s="5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4" s="5" cm="1">
        <f t="array" ref="O944">MIN(IF((OutputTable[GroupByKey]=OutputTable[[#This Row],[GroupByKey]]),(OutputTable[GroupByKey]=OutputTable[[#This Row],[GroupByKey]])*OutputTable[RecordedValue]))</f>
        <v>0</v>
      </c>
      <c r="P944" s="5" cm="1">
        <f t="array" ref="P944">MAX(IF((OutputTable[GroupByKey]=OutputTable[[#This Row],[GroupByKey]]),(OutputTable[GroupByKey]=OutputTable[[#This Row],[GroupByKey]])*OutputTable[RecordedValue]))</f>
        <v>0</v>
      </c>
    </row>
    <row r="945" spans="1:16" x14ac:dyDescent="0.35">
      <c r="A945" t="s">
        <v>68</v>
      </c>
      <c r="B945" t="s">
        <v>70</v>
      </c>
      <c r="C945">
        <v>38</v>
      </c>
      <c r="D945" t="s">
        <v>138</v>
      </c>
      <c r="E945" t="s">
        <v>122</v>
      </c>
      <c r="F945" t="s">
        <v>102</v>
      </c>
      <c r="G945">
        <v>0</v>
      </c>
      <c r="H945">
        <v>0</v>
      </c>
      <c r="I94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945" s="5" cm="1">
        <f t="array" ref="J945">MAX(IF((ProjectInfoTable[ProjectName]=OutputTable[[#This Row],[ProjectName]]),(ProjectInfoTable[ProjectName]=OutputTable[[#This Row],[ProjectName]])*ProjectInfoTable[NumberOfReplications]))</f>
        <v>40</v>
      </c>
      <c r="K945" s="5" cm="1">
        <f t="array" ref="K945">IFERROR(AVERAGE(IF((OutputTable[GroupByKey]=OutputTable[[#This Row],[GroupByKey]]),(OutputTable[GroupByKey]=OutputTable[[#This Row],[GroupByKey]])*OutputTable[RecordedValue])),0)</f>
        <v>0</v>
      </c>
      <c r="L945" s="5" cm="1">
        <f t="array" ref="L945">IFERROR(_xlfn.STDEV.S(IF((OutputTable[GroupByKey]=OutputTable[[#This Row],[GroupByKey]]),(OutputTable[GroupByKey]=OutputTable[[#This Row],[GroupByKey]])*OutputTable[RecordedValue])),0)</f>
        <v>0</v>
      </c>
      <c r="M945" s="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5" s="5" cm="1">
        <f t="array" ref="O945">MIN(IF((OutputTable[GroupByKey]=OutputTable[[#This Row],[GroupByKey]]),(OutputTable[GroupByKey]=OutputTable[[#This Row],[GroupByKey]])*OutputTable[RecordedValue]))</f>
        <v>0</v>
      </c>
      <c r="P945" s="5" cm="1">
        <f t="array" ref="P945">MAX(IF((OutputTable[GroupByKey]=OutputTable[[#This Row],[GroupByKey]]),(OutputTable[GroupByKey]=OutputTable[[#This Row],[GroupByKey]])*OutputTable[RecordedValue]))</f>
        <v>0</v>
      </c>
    </row>
    <row r="946" spans="1:16" x14ac:dyDescent="0.35">
      <c r="A946" t="s">
        <v>68</v>
      </c>
      <c r="B946" t="s">
        <v>70</v>
      </c>
      <c r="C946">
        <v>38</v>
      </c>
      <c r="D946" t="s">
        <v>139</v>
      </c>
      <c r="E946" t="s">
        <v>120</v>
      </c>
      <c r="F946" t="s">
        <v>102</v>
      </c>
      <c r="G946">
        <v>206</v>
      </c>
      <c r="H946">
        <v>0</v>
      </c>
      <c r="I94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946" s="5" cm="1">
        <f t="array" ref="J946">MAX(IF((ProjectInfoTable[ProjectName]=OutputTable[[#This Row],[ProjectName]]),(ProjectInfoTable[ProjectName]=OutputTable[[#This Row],[ProjectName]])*ProjectInfoTable[NumberOfReplications]))</f>
        <v>40</v>
      </c>
      <c r="K946" s="5" cm="1">
        <f t="array" ref="K946">IFERROR(AVERAGE(IF((OutputTable[GroupByKey]=OutputTable[[#This Row],[GroupByKey]]),(OutputTable[GroupByKey]=OutputTable[[#This Row],[GroupByKey]])*OutputTable[RecordedValue])),0)</f>
        <v>166.8</v>
      </c>
      <c r="L946" s="5" cm="1">
        <f t="array" ref="L946">IFERROR(_xlfn.STDEV.S(IF((OutputTable[GroupByKey]=OutputTable[[#This Row],[GroupByKey]]),(OutputTable[GroupByKey]=OutputTable[[#This Row],[GroupByKey]])*OutputTable[RecordedValue])),0)</f>
        <v>42.803786077449971</v>
      </c>
      <c r="M946" s="5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946" s="5" cm="1">
        <f t="array" ref="O946">MIN(IF((OutputTable[GroupByKey]=OutputTable[[#This Row],[GroupByKey]]),(OutputTable[GroupByKey]=OutputTable[[#This Row],[GroupByKey]])*OutputTable[RecordedValue]))</f>
        <v>58</v>
      </c>
      <c r="P946" s="5" cm="1">
        <f t="array" ref="P946">MAX(IF((OutputTable[GroupByKey]=OutputTable[[#This Row],[GroupByKey]]),(OutputTable[GroupByKey]=OutputTable[[#This Row],[GroupByKey]])*OutputTable[RecordedValue]))</f>
        <v>284</v>
      </c>
    </row>
    <row r="947" spans="1:16" x14ac:dyDescent="0.35">
      <c r="A947" t="s">
        <v>68</v>
      </c>
      <c r="B947" t="s">
        <v>70</v>
      </c>
      <c r="C947">
        <v>38</v>
      </c>
      <c r="D947" t="s">
        <v>140</v>
      </c>
      <c r="E947" t="s">
        <v>122</v>
      </c>
      <c r="F947" t="s">
        <v>102</v>
      </c>
      <c r="G947">
        <v>8.8663467627203799E-2</v>
      </c>
      <c r="H947">
        <v>0</v>
      </c>
      <c r="I94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947" s="5" cm="1">
        <f t="array" ref="J947">MAX(IF((ProjectInfoTable[ProjectName]=OutputTable[[#This Row],[ProjectName]]),(ProjectInfoTable[ProjectName]=OutputTable[[#This Row],[ProjectName]])*ProjectInfoTable[NumberOfReplications]))</f>
        <v>40</v>
      </c>
      <c r="K947" s="5" cm="1">
        <f t="array" ref="K947">IFERROR(AVERAGE(IF((OutputTable[GroupByKey]=OutputTable[[#This Row],[GroupByKey]]),(OutputTable[GroupByKey]=OutputTable[[#This Row],[GroupByKey]])*OutputTable[RecordedValue])),0)</f>
        <v>7.1466534765718931E-2</v>
      </c>
      <c r="L947" s="5" cm="1">
        <f t="array" ref="L947">IFERROR(_xlfn.STDEV.S(IF((OutputTable[GroupByKey]=OutputTable[[#This Row],[GroupByKey]]),(OutputTable[GroupByKey]=OutputTable[[#This Row],[GroupByKey]])*OutputTable[RecordedValue])),0)</f>
        <v>1.877615258182818E-2</v>
      </c>
      <c r="M947" s="5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947" s="5" cm="1">
        <f t="array" ref="O947">MIN(IF((OutputTable[GroupByKey]=OutputTable[[#This Row],[GroupByKey]]),(OutputTable[GroupByKey]=OutputTable[[#This Row],[GroupByKey]])*OutputTable[RecordedValue]))</f>
        <v>2.8772178353729399E-2</v>
      </c>
      <c r="P947" s="5" cm="1">
        <f t="array" ref="P947">MAX(IF((OutputTable[GroupByKey]=OutputTable[[#This Row],[GroupByKey]]),(OutputTable[GroupByKey]=OutputTable[[#This Row],[GroupByKey]])*OutputTable[RecordedValue]))</f>
        <v>0.12414195729513899</v>
      </c>
    </row>
    <row r="948" spans="1:16" x14ac:dyDescent="0.35">
      <c r="A948" t="s">
        <v>68</v>
      </c>
      <c r="B948" t="s">
        <v>70</v>
      </c>
      <c r="C948">
        <v>38</v>
      </c>
      <c r="D948" t="s">
        <v>141</v>
      </c>
      <c r="E948" t="s">
        <v>120</v>
      </c>
      <c r="F948" t="s">
        <v>102</v>
      </c>
      <c r="G948">
        <v>343</v>
      </c>
      <c r="H948">
        <v>0</v>
      </c>
      <c r="I94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948" s="5" cm="1">
        <f t="array" ref="J948">MAX(IF((ProjectInfoTable[ProjectName]=OutputTable[[#This Row],[ProjectName]]),(ProjectInfoTable[ProjectName]=OutputTable[[#This Row],[ProjectName]])*ProjectInfoTable[NumberOfReplications]))</f>
        <v>40</v>
      </c>
      <c r="K948" s="5" cm="1">
        <f t="array" ref="K948">IFERROR(AVERAGE(IF((OutputTable[GroupByKey]=OutputTable[[#This Row],[GroupByKey]]),(OutputTable[GroupByKey]=OutputTable[[#This Row],[GroupByKey]])*OutputTable[RecordedValue])),0)</f>
        <v>287.89999999999998</v>
      </c>
      <c r="L948" s="5" cm="1">
        <f t="array" ref="L948">IFERROR(_xlfn.STDEV.S(IF((OutputTable[GroupByKey]=OutputTable[[#This Row],[GroupByKey]]),(OutputTable[GroupByKey]=OutputTable[[#This Row],[GroupByKey]])*OutputTable[RecordedValue])),0)</f>
        <v>61.633241114324115</v>
      </c>
      <c r="M948" s="5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948" s="5" cm="1">
        <f t="array" ref="O948">MIN(IF((OutputTable[GroupByKey]=OutputTable[[#This Row],[GroupByKey]]),(OutputTable[GroupByKey]=OutputTable[[#This Row],[GroupByKey]])*OutputTable[RecordedValue]))</f>
        <v>136</v>
      </c>
      <c r="P948" s="5" cm="1">
        <f t="array" ref="P948">MAX(IF((OutputTable[GroupByKey]=OutputTable[[#This Row],[GroupByKey]]),(OutputTable[GroupByKey]=OutputTable[[#This Row],[GroupByKey]])*OutputTable[RecordedValue]))</f>
        <v>432</v>
      </c>
    </row>
    <row r="949" spans="1:16" x14ac:dyDescent="0.35">
      <c r="A949" t="s">
        <v>68</v>
      </c>
      <c r="B949" t="s">
        <v>70</v>
      </c>
      <c r="C949">
        <v>38</v>
      </c>
      <c r="D949" t="s">
        <v>142</v>
      </c>
      <c r="E949" t="s">
        <v>122</v>
      </c>
      <c r="F949" t="s">
        <v>102</v>
      </c>
      <c r="G949">
        <v>3.4990192315559603E-2</v>
      </c>
      <c r="H949">
        <v>0</v>
      </c>
      <c r="I94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949" s="5" cm="1">
        <f t="array" ref="J949">MAX(IF((ProjectInfoTable[ProjectName]=OutputTable[[#This Row],[ProjectName]]),(ProjectInfoTable[ProjectName]=OutputTable[[#This Row],[ProjectName]])*ProjectInfoTable[NumberOfReplications]))</f>
        <v>40</v>
      </c>
      <c r="K949" s="5" cm="1">
        <f t="array" ref="K949">IFERROR(AVERAGE(IF((OutputTable[GroupByKey]=OutputTable[[#This Row],[GroupByKey]]),(OutputTable[GroupByKey]=OutputTable[[#This Row],[GroupByKey]])*OutputTable[RecordedValue])),0)</f>
        <v>2.7893041556859417E-2</v>
      </c>
      <c r="L949" s="5" cm="1">
        <f t="array" ref="L949">IFERROR(_xlfn.STDEV.S(IF((OutputTable[GroupByKey]=OutputTable[[#This Row],[GroupByKey]]),(OutputTable[GroupByKey]=OutputTable[[#This Row],[GroupByKey]])*OutputTable[RecordedValue])),0)</f>
        <v>5.8163740550683058E-3</v>
      </c>
      <c r="M949" s="5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949" s="5" cm="1">
        <f t="array" ref="O949">MIN(IF((OutputTable[GroupByKey]=OutputTable[[#This Row],[GroupByKey]]),(OutputTable[GroupByKey]=OutputTable[[#This Row],[GroupByKey]])*OutputTable[RecordedValue]))</f>
        <v>1.44717077644446E-2</v>
      </c>
      <c r="P949" s="5" cm="1">
        <f t="array" ref="P949">MAX(IF((OutputTable[GroupByKey]=OutputTable[[#This Row],[GroupByKey]]),(OutputTable[GroupByKey]=OutputTable[[#This Row],[GroupByKey]])*OutputTable[RecordedValue]))</f>
        <v>3.8945432682821003E-2</v>
      </c>
    </row>
    <row r="950" spans="1:16" x14ac:dyDescent="0.35">
      <c r="A950" t="s">
        <v>68</v>
      </c>
      <c r="B950" t="s">
        <v>70</v>
      </c>
      <c r="C950">
        <v>38</v>
      </c>
      <c r="D950" t="s">
        <v>143</v>
      </c>
      <c r="E950" t="s">
        <v>120</v>
      </c>
      <c r="F950" t="s">
        <v>102</v>
      </c>
      <c r="G950">
        <v>212</v>
      </c>
      <c r="H950">
        <v>0</v>
      </c>
      <c r="I95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950" s="5" cm="1">
        <f t="array" ref="J950">MAX(IF((ProjectInfoTable[ProjectName]=OutputTable[[#This Row],[ProjectName]]),(ProjectInfoTable[ProjectName]=OutputTable[[#This Row],[ProjectName]])*ProjectInfoTable[NumberOfReplications]))</f>
        <v>40</v>
      </c>
      <c r="K950" s="5" cm="1">
        <f t="array" ref="K950">IFERROR(AVERAGE(IF((OutputTable[GroupByKey]=OutputTable[[#This Row],[GroupByKey]]),(OutputTable[GroupByKey]=OutputTable[[#This Row],[GroupByKey]])*OutputTable[RecordedValue])),0)</f>
        <v>179.07499999999999</v>
      </c>
      <c r="L950" s="5" cm="1">
        <f t="array" ref="L950">IFERROR(_xlfn.STDEV.S(IF((OutputTable[GroupByKey]=OutputTable[[#This Row],[GroupByKey]]),(OutputTable[GroupByKey]=OutputTable[[#This Row],[GroupByKey]])*OutputTable[RecordedValue])),0)</f>
        <v>37.677026598888226</v>
      </c>
      <c r="M950" s="5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950" s="5" cm="1">
        <f t="array" ref="O950">MIN(IF((OutputTable[GroupByKey]=OutputTable[[#This Row],[GroupByKey]]),(OutputTable[GroupByKey]=OutputTable[[#This Row],[GroupByKey]])*OutputTable[RecordedValue]))</f>
        <v>96</v>
      </c>
      <c r="P950" s="5" cm="1">
        <f t="array" ref="P950">MAX(IF((OutputTable[GroupByKey]=OutputTable[[#This Row],[GroupByKey]]),(OutputTable[GroupByKey]=OutputTable[[#This Row],[GroupByKey]])*OutputTable[RecordedValue]))</f>
        <v>256</v>
      </c>
    </row>
    <row r="951" spans="1:16" x14ac:dyDescent="0.35">
      <c r="A951" t="s">
        <v>68</v>
      </c>
      <c r="B951" t="s">
        <v>70</v>
      </c>
      <c r="C951">
        <v>38</v>
      </c>
      <c r="D951" t="s">
        <v>144</v>
      </c>
      <c r="E951" t="s">
        <v>122</v>
      </c>
      <c r="F951" t="s">
        <v>102</v>
      </c>
      <c r="G951">
        <v>9.4210117136530602E-2</v>
      </c>
      <c r="H951">
        <v>0</v>
      </c>
      <c r="I95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951" s="5" cm="1">
        <f t="array" ref="J951">MAX(IF((ProjectInfoTable[ProjectName]=OutputTable[[#This Row],[ProjectName]]),(ProjectInfoTable[ProjectName]=OutputTable[[#This Row],[ProjectName]])*ProjectInfoTable[NumberOfReplications]))</f>
        <v>40</v>
      </c>
      <c r="K951" s="5" cm="1">
        <f t="array" ref="K951">IFERROR(AVERAGE(IF((OutputTable[GroupByKey]=OutputTable[[#This Row],[GroupByKey]]),(OutputTable[GroupByKey]=OutputTable[[#This Row],[GroupByKey]])*OutputTable[RecordedValue])),0)</f>
        <v>7.6842915815432761E-2</v>
      </c>
      <c r="L951" s="5" cm="1">
        <f t="array" ref="L951">IFERROR(_xlfn.STDEV.S(IF((OutputTable[GroupByKey]=OutputTable[[#This Row],[GroupByKey]]),(OutputTable[GroupByKey]=OutputTable[[#This Row],[GroupByKey]])*OutputTable[RecordedValue])),0)</f>
        <v>1.6318267374116645E-2</v>
      </c>
      <c r="M951" s="5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951" s="5" cm="1">
        <f t="array" ref="O951">MIN(IF((OutputTable[GroupByKey]=OutputTable[[#This Row],[GroupByKey]]),(OutputTable[GroupByKey]=OutputTable[[#This Row],[GroupByKey]])*OutputTable[RecordedValue]))</f>
        <v>4.1598739885881399E-2</v>
      </c>
      <c r="P951" s="5" cm="1">
        <f t="array" ref="P951">MAX(IF((OutputTable[GroupByKey]=OutputTable[[#This Row],[GroupByKey]]),(OutputTable[GroupByKey]=OutputTable[[#This Row],[GroupByKey]])*OutputTable[RecordedValue]))</f>
        <v>0.109326341521763</v>
      </c>
    </row>
    <row r="952" spans="1:16" x14ac:dyDescent="0.35">
      <c r="A952" t="s">
        <v>68</v>
      </c>
      <c r="B952" t="s">
        <v>70</v>
      </c>
      <c r="C952">
        <v>39</v>
      </c>
      <c r="D952" t="s">
        <v>115</v>
      </c>
      <c r="E952" t="s">
        <v>116</v>
      </c>
      <c r="F952" t="s">
        <v>81</v>
      </c>
      <c r="G952">
        <v>308</v>
      </c>
      <c r="H952">
        <v>0</v>
      </c>
      <c r="I952" s="5" t="str">
        <f>OutputTable[[#This Row],[ProjectName]]&amp;OutputTable[[#This Row],[Name]]&amp;OutputTable[[#This Row],[Type]]&amp;OutputTable[[#This Row],[Source]]</f>
        <v>Drone ProjectDrone.NumberInNumber InEntity</v>
      </c>
      <c r="J952" s="5" cm="1">
        <f t="array" ref="J952">MAX(IF((ProjectInfoTable[ProjectName]=OutputTable[[#This Row],[ProjectName]]),(ProjectInfoTable[ProjectName]=OutputTable[[#This Row],[ProjectName]])*ProjectInfoTable[NumberOfReplications]))</f>
        <v>40</v>
      </c>
      <c r="K952" s="5" cm="1">
        <f t="array" ref="K952">IFERROR(AVERAGE(IF((OutputTable[GroupByKey]=OutputTable[[#This Row],[GroupByKey]]),(OutputTable[GroupByKey]=OutputTable[[#This Row],[GroupByKey]])*OutputTable[RecordedValue])),0)</f>
        <v>279.7</v>
      </c>
      <c r="L952" s="5" cm="1">
        <f t="array" ref="L952">IFERROR(_xlfn.STDEV.S(IF((OutputTable[GroupByKey]=OutputTable[[#This Row],[GroupByKey]]),(OutputTable[GroupByKey]=OutputTable[[#This Row],[GroupByKey]])*OutputTable[RecordedValue])),0)</f>
        <v>60.175043809173047</v>
      </c>
      <c r="M952" s="5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952" s="5" cm="1">
        <f t="array" ref="O952">MIN(IF((OutputTable[GroupByKey]=OutputTable[[#This Row],[GroupByKey]]),(OutputTable[GroupByKey]=OutputTable[[#This Row],[GroupByKey]])*OutputTable[RecordedValue]))</f>
        <v>124</v>
      </c>
      <c r="P952" s="5" cm="1">
        <f t="array" ref="P952">MAX(IF((OutputTable[GroupByKey]=OutputTable[[#This Row],[GroupByKey]]),(OutputTable[GroupByKey]=OutputTable[[#This Row],[GroupByKey]])*OutputTable[RecordedValue]))</f>
        <v>422</v>
      </c>
    </row>
    <row r="953" spans="1:16" x14ac:dyDescent="0.35">
      <c r="A953" t="s">
        <v>68</v>
      </c>
      <c r="B953" t="s">
        <v>70</v>
      </c>
      <c r="C953">
        <v>39</v>
      </c>
      <c r="D953" t="s">
        <v>117</v>
      </c>
      <c r="E953" t="s">
        <v>118</v>
      </c>
      <c r="F953" t="s">
        <v>81</v>
      </c>
      <c r="G953">
        <v>258</v>
      </c>
      <c r="H953">
        <v>0</v>
      </c>
      <c r="I953" s="5" t="str">
        <f>OutputTable[[#This Row],[ProjectName]]&amp;OutputTable[[#This Row],[Name]]&amp;OutputTable[[#This Row],[Type]]&amp;OutputTable[[#This Row],[Source]]</f>
        <v>Drone ProjectDrone.NumberOutNumber OutEntity</v>
      </c>
      <c r="J953" s="5" cm="1">
        <f t="array" ref="J953">MAX(IF((ProjectInfoTable[ProjectName]=OutputTable[[#This Row],[ProjectName]]),(ProjectInfoTable[ProjectName]=OutputTable[[#This Row],[ProjectName]])*ProjectInfoTable[NumberOfReplications]))</f>
        <v>40</v>
      </c>
      <c r="K953" s="5" cm="1">
        <f t="array" ref="K953">IFERROR(AVERAGE(IF((OutputTable[GroupByKey]=OutputTable[[#This Row],[GroupByKey]]),(OutputTable[GroupByKey]=OutputTable[[#This Row],[GroupByKey]])*OutputTable[RecordedValue])),0)</f>
        <v>250.25</v>
      </c>
      <c r="L953" s="5" cm="1">
        <f t="array" ref="L953">IFERROR(_xlfn.STDEV.S(IF((OutputTable[GroupByKey]=OutputTable[[#This Row],[GroupByKey]]),(OutputTable[GroupByKey]=OutputTable[[#This Row],[GroupByKey]])*OutputTable[RecordedValue])),0)</f>
        <v>35.973458877202006</v>
      </c>
      <c r="M953" s="5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953" s="5" cm="1">
        <f t="array" ref="O953">MIN(IF((OutputTable[GroupByKey]=OutputTable[[#This Row],[GroupByKey]]),(OutputTable[GroupByKey]=OutputTable[[#This Row],[GroupByKey]])*OutputTable[RecordedValue]))</f>
        <v>150</v>
      </c>
      <c r="P953" s="5" cm="1">
        <f t="array" ref="P953">MAX(IF((OutputTable[GroupByKey]=OutputTable[[#This Row],[GroupByKey]]),(OutputTable[GroupByKey]=OutputTable[[#This Row],[GroupByKey]])*OutputTable[RecordedValue]))</f>
        <v>295</v>
      </c>
    </row>
    <row r="954" spans="1:16" x14ac:dyDescent="0.35">
      <c r="A954" t="s">
        <v>68</v>
      </c>
      <c r="B954" t="s">
        <v>70</v>
      </c>
      <c r="C954">
        <v>39</v>
      </c>
      <c r="D954" t="s">
        <v>119</v>
      </c>
      <c r="E954" t="s">
        <v>120</v>
      </c>
      <c r="F954" t="s">
        <v>102</v>
      </c>
      <c r="G954">
        <v>219</v>
      </c>
      <c r="H954">
        <v>0</v>
      </c>
      <c r="I954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954" s="5" cm="1">
        <f t="array" ref="J954">MAX(IF((ProjectInfoTable[ProjectName]=OutputTable[[#This Row],[ProjectName]]),(ProjectInfoTable[ProjectName]=OutputTable[[#This Row],[ProjectName]])*ProjectInfoTable[NumberOfReplications]))</f>
        <v>40</v>
      </c>
      <c r="K954" s="5" cm="1">
        <f t="array" ref="K954">IFERROR(AVERAGE(IF((OutputTable[GroupByKey]=OutputTable[[#This Row],[GroupByKey]]),(OutputTable[GroupByKey]=OutputTable[[#This Row],[GroupByKey]])*OutputTable[RecordedValue])),0)</f>
        <v>209.95</v>
      </c>
      <c r="L954" s="5" cm="1">
        <f t="array" ref="L954">IFERROR(_xlfn.STDEV.S(IF((OutputTable[GroupByKey]=OutputTable[[#This Row],[GroupByKey]]),(OutputTable[GroupByKey]=OutputTable[[#This Row],[GroupByKey]])*OutputTable[RecordedValue])),0)</f>
        <v>32.757813708707069</v>
      </c>
      <c r="M954" s="5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954" s="5" cm="1">
        <f t="array" ref="O954">MIN(IF((OutputTable[GroupByKey]=OutputTable[[#This Row],[GroupByKey]]),(OutputTable[GroupByKey]=OutputTable[[#This Row],[GroupByKey]])*OutputTable[RecordedValue]))</f>
        <v>123</v>
      </c>
      <c r="P954" s="5" cm="1">
        <f t="array" ref="P954">MAX(IF((OutputTable[GroupByKey]=OutputTable[[#This Row],[GroupByKey]]),(OutputTable[GroupByKey]=OutputTable[[#This Row],[GroupByKey]])*OutputTable[RecordedValue]))</f>
        <v>264</v>
      </c>
    </row>
    <row r="955" spans="1:16" x14ac:dyDescent="0.35">
      <c r="A955" t="s">
        <v>68</v>
      </c>
      <c r="B955" t="s">
        <v>70</v>
      </c>
      <c r="C955">
        <v>39</v>
      </c>
      <c r="D955" t="s">
        <v>121</v>
      </c>
      <c r="E955" t="s">
        <v>122</v>
      </c>
      <c r="F955" t="s">
        <v>102</v>
      </c>
      <c r="G955">
        <v>0.92314897786737904</v>
      </c>
      <c r="H955">
        <v>0</v>
      </c>
      <c r="I955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955" s="5" cm="1">
        <f t="array" ref="J955">MAX(IF((ProjectInfoTable[ProjectName]=OutputTable[[#This Row],[ProjectName]]),(ProjectInfoTable[ProjectName]=OutputTable[[#This Row],[ProjectName]])*ProjectInfoTable[NumberOfReplications]))</f>
        <v>40</v>
      </c>
      <c r="K955" s="5" cm="1">
        <f t="array" ref="K955">IFERROR(AVERAGE(IF((OutputTable[GroupByKey]=OutputTable[[#This Row],[GroupByKey]]),(OutputTable[GroupByKey]=OutputTable[[#This Row],[GroupByKey]])*OutputTable[RecordedValue])),0)</f>
        <v>0.83772529254372086</v>
      </c>
      <c r="L955" s="5" cm="1">
        <f t="array" ref="L955">IFERROR(_xlfn.STDEV.S(IF((OutputTable[GroupByKey]=OutputTable[[#This Row],[GroupByKey]]),(OutputTable[GroupByKey]=OutputTable[[#This Row],[GroupByKey]])*OutputTable[RecordedValue])),0)</f>
        <v>0.13090241215221513</v>
      </c>
      <c r="M955" s="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955" s="5" cm="1">
        <f t="array" ref="O955">MIN(IF((OutputTable[GroupByKey]=OutputTable[[#This Row],[GroupByKey]]),(OutputTable[GroupByKey]=OutputTable[[#This Row],[GroupByKey]])*OutputTable[RecordedValue]))</f>
        <v>0.460239554527484</v>
      </c>
      <c r="P955" s="5" cm="1">
        <f t="array" ref="P955">MAX(IF((OutputTable[GroupByKey]=OutputTable[[#This Row],[GroupByKey]]),(OutputTable[GroupByKey]=OutputTable[[#This Row],[GroupByKey]])*OutputTable[RecordedValue]))</f>
        <v>1</v>
      </c>
    </row>
    <row r="956" spans="1:16" x14ac:dyDescent="0.35">
      <c r="A956" t="s">
        <v>68</v>
      </c>
      <c r="B956" t="s">
        <v>70</v>
      </c>
      <c r="C956">
        <v>39</v>
      </c>
      <c r="D956" t="s">
        <v>123</v>
      </c>
      <c r="E956" t="s">
        <v>120</v>
      </c>
      <c r="F956" t="s">
        <v>102</v>
      </c>
      <c r="G956">
        <v>141</v>
      </c>
      <c r="H956">
        <v>0</v>
      </c>
      <c r="I956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956" s="5" cm="1">
        <f t="array" ref="J956">MAX(IF((ProjectInfoTable[ProjectName]=OutputTable[[#This Row],[ProjectName]]),(ProjectInfoTable[ProjectName]=OutputTable[[#This Row],[ProjectName]])*ProjectInfoTable[NumberOfReplications]))</f>
        <v>40</v>
      </c>
      <c r="K956" s="5" cm="1">
        <f t="array" ref="K956">IFERROR(AVERAGE(IF((OutputTable[GroupByKey]=OutputTable[[#This Row],[GroupByKey]]),(OutputTable[GroupByKey]=OutputTable[[#This Row],[GroupByKey]])*OutputTable[RecordedValue])),0)</f>
        <v>138.82499999999999</v>
      </c>
      <c r="L956" s="5" cm="1">
        <f t="array" ref="L956">IFERROR(_xlfn.STDEV.S(IF((OutputTable[GroupByKey]=OutputTable[[#This Row],[GroupByKey]]),(OutputTable[GroupByKey]=OutputTable[[#This Row],[GroupByKey]])*OutputTable[RecordedValue])),0)</f>
        <v>19.237899960021505</v>
      </c>
      <c r="M956" s="5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956" s="5" cm="1">
        <f t="array" ref="O956">MIN(IF((OutputTable[GroupByKey]=OutputTable[[#This Row],[GroupByKey]]),(OutputTable[GroupByKey]=OutputTable[[#This Row],[GroupByKey]])*OutputTable[RecordedValue]))</f>
        <v>83</v>
      </c>
      <c r="P956" s="5" cm="1">
        <f t="array" ref="P956">MAX(IF((OutputTable[GroupByKey]=OutputTable[[#This Row],[GroupByKey]]),(OutputTable[GroupByKey]=OutputTable[[#This Row],[GroupByKey]])*OutputTable[RecordedValue]))</f>
        <v>161</v>
      </c>
    </row>
    <row r="957" spans="1:16" x14ac:dyDescent="0.35">
      <c r="A957" t="s">
        <v>68</v>
      </c>
      <c r="B957" t="s">
        <v>70</v>
      </c>
      <c r="C957">
        <v>39</v>
      </c>
      <c r="D957" t="s">
        <v>124</v>
      </c>
      <c r="E957" t="s">
        <v>122</v>
      </c>
      <c r="F957" t="s">
        <v>102</v>
      </c>
      <c r="G957">
        <v>0.86118525523459799</v>
      </c>
      <c r="H957">
        <v>0</v>
      </c>
      <c r="I957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957" s="5" cm="1">
        <f t="array" ref="J957">MAX(IF((ProjectInfoTable[ProjectName]=OutputTable[[#This Row],[ProjectName]]),(ProjectInfoTable[ProjectName]=OutputTable[[#This Row],[ProjectName]])*ProjectInfoTable[NumberOfReplications]))</f>
        <v>40</v>
      </c>
      <c r="K957" s="5" cm="1">
        <f t="array" ref="K957">IFERROR(AVERAGE(IF((OutputTable[GroupByKey]=OutputTable[[#This Row],[GroupByKey]]),(OutputTable[GroupByKey]=OutputTable[[#This Row],[GroupByKey]])*OutputTable[RecordedValue])),0)</f>
        <v>0.85638733125801425</v>
      </c>
      <c r="L957" s="5" cm="1">
        <f t="array" ref="L957">IFERROR(_xlfn.STDEV.S(IF((OutputTable[GroupByKey]=OutputTable[[#This Row],[GroupByKey]]),(OutputTable[GroupByKey]=OutputTable[[#This Row],[GroupByKey]])*OutputTable[RecordedValue])),0)</f>
        <v>0.11893184571914565</v>
      </c>
      <c r="M957" s="5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957" s="5" cm="1">
        <f t="array" ref="O957">MIN(IF((OutputTable[GroupByKey]=OutputTable[[#This Row],[GroupByKey]]),(OutputTable[GroupByKey]=OutputTable[[#This Row],[GroupByKey]])*OutputTable[RecordedValue]))</f>
        <v>0.51093143286290499</v>
      </c>
      <c r="P957" s="5" cm="1">
        <f t="array" ref="P957">MAX(IF((OutputTable[GroupByKey]=OutputTable[[#This Row],[GroupByKey]]),(OutputTable[GroupByKey]=OutputTable[[#This Row],[GroupByKey]])*OutputTable[RecordedValue]))</f>
        <v>0.99324124232539002</v>
      </c>
    </row>
    <row r="958" spans="1:16" x14ac:dyDescent="0.35">
      <c r="A958" t="s">
        <v>68</v>
      </c>
      <c r="B958" t="s">
        <v>70</v>
      </c>
      <c r="C958">
        <v>39</v>
      </c>
      <c r="D958" t="s">
        <v>125</v>
      </c>
      <c r="E958" t="s">
        <v>120</v>
      </c>
      <c r="F958" t="s">
        <v>102</v>
      </c>
      <c r="G958">
        <v>8</v>
      </c>
      <c r="H958">
        <v>0</v>
      </c>
      <c r="I958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958" s="5" cm="1">
        <f t="array" ref="J958">MAX(IF((ProjectInfoTable[ProjectName]=OutputTable[[#This Row],[ProjectName]]),(ProjectInfoTable[ProjectName]=OutputTable[[#This Row],[ProjectName]])*ProjectInfoTable[NumberOfReplications]))</f>
        <v>40</v>
      </c>
      <c r="K958" s="5" cm="1">
        <f t="array" ref="K958">IFERROR(AVERAGE(IF((OutputTable[GroupByKey]=OutputTable[[#This Row],[GroupByKey]]),(OutputTable[GroupByKey]=OutputTable[[#This Row],[GroupByKey]])*OutputTable[RecordedValue])),0)</f>
        <v>8.1999999999999993</v>
      </c>
      <c r="L958" s="5" cm="1">
        <f t="array" ref="L958">IFERROR(_xlfn.STDEV.S(IF((OutputTable[GroupByKey]=OutputTable[[#This Row],[GroupByKey]]),(OutputTable[GroupByKey]=OutputTable[[#This Row],[GroupByKey]])*OutputTable[RecordedValue])),0)</f>
        <v>1.8563819235690291</v>
      </c>
      <c r="M958" s="5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958" s="5" cm="1">
        <f t="array" ref="O958">MIN(IF((OutputTable[GroupByKey]=OutputTable[[#This Row],[GroupByKey]]),(OutputTable[GroupByKey]=OutputTable[[#This Row],[GroupByKey]])*OutputTable[RecordedValue]))</f>
        <v>4</v>
      </c>
      <c r="P958" s="5" cm="1">
        <f t="array" ref="P958">MAX(IF((OutputTable[GroupByKey]=OutputTable[[#This Row],[GroupByKey]]),(OutputTable[GroupByKey]=OutputTable[[#This Row],[GroupByKey]])*OutputTable[RecordedValue]))</f>
        <v>12</v>
      </c>
    </row>
    <row r="959" spans="1:16" x14ac:dyDescent="0.35">
      <c r="A959" t="s">
        <v>68</v>
      </c>
      <c r="B959" t="s">
        <v>70</v>
      </c>
      <c r="C959">
        <v>39</v>
      </c>
      <c r="D959" t="s">
        <v>126</v>
      </c>
      <c r="E959" t="s">
        <v>122</v>
      </c>
      <c r="F959" t="s">
        <v>102</v>
      </c>
      <c r="G959">
        <v>2.76964221162854E-2</v>
      </c>
      <c r="H959">
        <v>0</v>
      </c>
      <c r="I959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959" s="5" cm="1">
        <f t="array" ref="J959">MAX(IF((ProjectInfoTable[ProjectName]=OutputTable[[#This Row],[ProjectName]]),(ProjectInfoTable[ProjectName]=OutputTable[[#This Row],[ProjectName]])*ProjectInfoTable[NumberOfReplications]))</f>
        <v>40</v>
      </c>
      <c r="K959" s="5" cm="1">
        <f t="array" ref="K959">IFERROR(AVERAGE(IF((OutputTable[GroupByKey]=OutputTable[[#This Row],[GroupByKey]]),(OutputTable[GroupByKey]=OutputTable[[#This Row],[GroupByKey]])*OutputTable[RecordedValue])),0)</f>
        <v>2.9190391824590895E-2</v>
      </c>
      <c r="L959" s="5" cm="1">
        <f t="array" ref="L959">IFERROR(_xlfn.STDEV.S(IF((OutputTable[GroupByKey]=OutputTable[[#This Row],[GroupByKey]]),(OutputTable[GroupByKey]=OutputTable[[#This Row],[GroupByKey]])*OutputTable[RecordedValue])),0)</f>
        <v>6.7784511723503766E-3</v>
      </c>
      <c r="M959" s="5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959" s="5" cm="1">
        <f t="array" ref="O959">MIN(IF((OutputTable[GroupByKey]=OutputTable[[#This Row],[GroupByKey]]),(OutputTable[GroupByKey]=OutputTable[[#This Row],[GroupByKey]])*OutputTable[RecordedValue]))</f>
        <v>1.4048189417398899E-2</v>
      </c>
      <c r="P959" s="5" cm="1">
        <f t="array" ref="P959">MAX(IF((OutputTable[GroupByKey]=OutputTable[[#This Row],[GroupByKey]]),(OutputTable[GroupByKey]=OutputTable[[#This Row],[GroupByKey]])*OutputTable[RecordedValue]))</f>
        <v>4.5875370133509598E-2</v>
      </c>
    </row>
    <row r="960" spans="1:16" x14ac:dyDescent="0.35">
      <c r="A960" t="s">
        <v>68</v>
      </c>
      <c r="B960" t="s">
        <v>70</v>
      </c>
      <c r="C960">
        <v>39</v>
      </c>
      <c r="D960" t="s">
        <v>127</v>
      </c>
      <c r="E960" t="s">
        <v>120</v>
      </c>
      <c r="F960" t="s">
        <v>102</v>
      </c>
      <c r="G960">
        <v>40</v>
      </c>
      <c r="H960">
        <v>0</v>
      </c>
      <c r="I960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960" s="5" cm="1">
        <f t="array" ref="J960">MAX(IF((ProjectInfoTable[ProjectName]=OutputTable[[#This Row],[ProjectName]]),(ProjectInfoTable[ProjectName]=OutputTable[[#This Row],[ProjectName]])*ProjectInfoTable[NumberOfReplications]))</f>
        <v>40</v>
      </c>
      <c r="K960" s="5" cm="1">
        <f t="array" ref="K960">IFERROR(AVERAGE(IF((OutputTable[GroupByKey]=OutputTable[[#This Row],[GroupByKey]]),(OutputTable[GroupByKey]=OutputTable[[#This Row],[GroupByKey]])*OutputTable[RecordedValue])),0)</f>
        <v>40.625</v>
      </c>
      <c r="L960" s="5" cm="1">
        <f t="array" ref="L960">IFERROR(_xlfn.STDEV.S(IF((OutputTable[GroupByKey]=OutputTable[[#This Row],[GroupByKey]]),(OutputTable[GroupByKey]=OutputTable[[#This Row],[GroupByKey]])*OutputTable[RecordedValue])),0)</f>
        <v>9.0940597687129312</v>
      </c>
      <c r="M960" s="5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960" s="5" cm="1">
        <f t="array" ref="O960">MIN(IF((OutputTable[GroupByKey]=OutputTable[[#This Row],[GroupByKey]]),(OutputTable[GroupByKey]=OutputTable[[#This Row],[GroupByKey]])*OutputTable[RecordedValue]))</f>
        <v>20</v>
      </c>
      <c r="P960" s="5" cm="1">
        <f t="array" ref="P960">MAX(IF((OutputTable[GroupByKey]=OutputTable[[#This Row],[GroupByKey]]),(OutputTable[GroupByKey]=OutputTable[[#This Row],[GroupByKey]])*OutputTable[RecordedValue]))</f>
        <v>60</v>
      </c>
    </row>
    <row r="961" spans="1:16" x14ac:dyDescent="0.35">
      <c r="A961" t="s">
        <v>68</v>
      </c>
      <c r="B961" t="s">
        <v>70</v>
      </c>
      <c r="C961">
        <v>39</v>
      </c>
      <c r="D961" t="s">
        <v>128</v>
      </c>
      <c r="E961" t="s">
        <v>122</v>
      </c>
      <c r="F961" t="s">
        <v>102</v>
      </c>
      <c r="G961">
        <v>0.106633223538123</v>
      </c>
      <c r="H961">
        <v>0</v>
      </c>
      <c r="I961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961" s="5" cm="1">
        <f t="array" ref="J961">MAX(IF((ProjectInfoTable[ProjectName]=OutputTable[[#This Row],[ProjectName]]),(ProjectInfoTable[ProjectName]=OutputTable[[#This Row],[ProjectName]])*ProjectInfoTable[NumberOfReplications]))</f>
        <v>40</v>
      </c>
      <c r="K961" s="5" cm="1">
        <f t="array" ref="K961">IFERROR(AVERAGE(IF((OutputTable[GroupByKey]=OutputTable[[#This Row],[GroupByKey]]),(OutputTable[GroupByKey]=OutputTable[[#This Row],[GroupByKey]])*OutputTable[RecordedValue])),0)</f>
        <v>0.12883579602073331</v>
      </c>
      <c r="L961" s="5" cm="1">
        <f t="array" ref="L961">IFERROR(_xlfn.STDEV.S(IF((OutputTable[GroupByKey]=OutputTable[[#This Row],[GroupByKey]]),(OutputTable[GroupByKey]=OutputTable[[#This Row],[GroupByKey]])*OutputTable[RecordedValue])),0)</f>
        <v>3.923026202957465E-2</v>
      </c>
      <c r="M961" s="5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961" s="5" cm="1">
        <f t="array" ref="O961">MIN(IF((OutputTable[GroupByKey]=OutputTable[[#This Row],[GroupByKey]]),(OutputTable[GroupByKey]=OutputTable[[#This Row],[GroupByKey]])*OutputTable[RecordedValue]))</f>
        <v>5.37537032568541E-2</v>
      </c>
      <c r="P961" s="5" cm="1">
        <f t="array" ref="P961">MAX(IF((OutputTable[GroupByKey]=OutputTable[[#This Row],[GroupByKey]]),(OutputTable[GroupByKey]=OutputTable[[#This Row],[GroupByKey]])*OutputTable[RecordedValue]))</f>
        <v>0.25294900578934798</v>
      </c>
    </row>
    <row r="962" spans="1:16" x14ac:dyDescent="0.35">
      <c r="A962" t="s">
        <v>68</v>
      </c>
      <c r="B962" t="s">
        <v>70</v>
      </c>
      <c r="C962">
        <v>39</v>
      </c>
      <c r="D962" t="s">
        <v>129</v>
      </c>
      <c r="E962" t="s">
        <v>118</v>
      </c>
      <c r="F962" t="s">
        <v>130</v>
      </c>
      <c r="G962">
        <v>254</v>
      </c>
      <c r="H962">
        <v>0</v>
      </c>
      <c r="I962" s="5" t="str">
        <f>OutputTable[[#This Row],[ProjectName]]&amp;OutputTable[[#This Row],[Name]]&amp;OutputTable[[#This Row],[Type]]&amp;OutputTable[[#This Row],[Source]]</f>
        <v>Drone ProjectSystem.NumberOutNumber OutSystem</v>
      </c>
      <c r="J962" s="5" cm="1">
        <f t="array" ref="J962">MAX(IF((ProjectInfoTable[ProjectName]=OutputTable[[#This Row],[ProjectName]]),(ProjectInfoTable[ProjectName]=OutputTable[[#This Row],[ProjectName]])*ProjectInfoTable[NumberOfReplications]))</f>
        <v>40</v>
      </c>
      <c r="K962" s="5" cm="1">
        <f t="array" ref="K962">IFERROR(AVERAGE(IF((OutputTable[GroupByKey]=OutputTable[[#This Row],[GroupByKey]]),(OutputTable[GroupByKey]=OutputTable[[#This Row],[GroupByKey]])*OutputTable[RecordedValue])),0)</f>
        <v>246.15</v>
      </c>
      <c r="L962" s="5" cm="1">
        <f t="array" ref="L962">IFERROR(_xlfn.STDEV.S(IF((OutputTable[GroupByKey]=OutputTable[[#This Row],[GroupByKey]]),(OutputTable[GroupByKey]=OutputTable[[#This Row],[GroupByKey]])*OutputTable[RecordedValue])),0)</f>
        <v>35.193640159726442</v>
      </c>
      <c r="M962" s="5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962" s="5" cm="1">
        <f t="array" ref="O962">MIN(IF((OutputTable[GroupByKey]=OutputTable[[#This Row],[GroupByKey]]),(OutputTable[GroupByKey]=OutputTable[[#This Row],[GroupByKey]])*OutputTable[RecordedValue]))</f>
        <v>148</v>
      </c>
      <c r="P962" s="5" cm="1">
        <f t="array" ref="P962">MAX(IF((OutputTable[GroupByKey]=OutputTable[[#This Row],[GroupByKey]]),(OutputTable[GroupByKey]=OutputTable[[#This Row],[GroupByKey]])*OutputTable[RecordedValue]))</f>
        <v>289</v>
      </c>
    </row>
    <row r="963" spans="1:16" x14ac:dyDescent="0.35">
      <c r="A963" t="s">
        <v>68</v>
      </c>
      <c r="B963" t="s">
        <v>70</v>
      </c>
      <c r="C963">
        <v>39</v>
      </c>
      <c r="D963" t="s">
        <v>131</v>
      </c>
      <c r="E963" t="s">
        <v>120</v>
      </c>
      <c r="F963" t="s">
        <v>102</v>
      </c>
      <c r="G963">
        <v>0</v>
      </c>
      <c r="H963">
        <v>0</v>
      </c>
      <c r="I963" s="5" t="str">
        <f>OutputTable[[#This Row],[ProjectName]]&amp;OutputTable[[#This Row],[Name]]&amp;OutputTable[[#This Row],[Type]]&amp;OutputTable[[#This Row],[Source]]</f>
        <v>Drone ProjectTech1.NumberSeizedTotal Number SeizedResource</v>
      </c>
      <c r="J963" s="5" cm="1">
        <f t="array" ref="J963">MAX(IF((ProjectInfoTable[ProjectName]=OutputTable[[#This Row],[ProjectName]]),(ProjectInfoTable[ProjectName]=OutputTable[[#This Row],[ProjectName]])*ProjectInfoTable[NumberOfReplications]))</f>
        <v>40</v>
      </c>
      <c r="K963" s="5" cm="1">
        <f t="array" ref="K963">IFERROR(AVERAGE(IF((OutputTable[GroupByKey]=OutputTable[[#This Row],[GroupByKey]]),(OutputTable[GroupByKey]=OutputTable[[#This Row],[GroupByKey]])*OutputTable[RecordedValue])),0)</f>
        <v>0</v>
      </c>
      <c r="L963" s="5" cm="1">
        <f t="array" ref="L963">IFERROR(_xlfn.STDEV.S(IF((OutputTable[GroupByKey]=OutputTable[[#This Row],[GroupByKey]]),(OutputTable[GroupByKey]=OutputTable[[#This Row],[GroupByKey]])*OutputTable[RecordedValue])),0)</f>
        <v>0</v>
      </c>
      <c r="M963" s="5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3" s="5" cm="1">
        <f t="array" ref="O963">MIN(IF((OutputTable[GroupByKey]=OutputTable[[#This Row],[GroupByKey]]),(OutputTable[GroupByKey]=OutputTable[[#This Row],[GroupByKey]])*OutputTable[RecordedValue]))</f>
        <v>0</v>
      </c>
      <c r="P963" s="5" cm="1">
        <f t="array" ref="P963">MAX(IF((OutputTable[GroupByKey]=OutputTable[[#This Row],[GroupByKey]]),(OutputTable[GroupByKey]=OutputTable[[#This Row],[GroupByKey]])*OutputTable[RecordedValue]))</f>
        <v>0</v>
      </c>
    </row>
    <row r="964" spans="1:16" x14ac:dyDescent="0.35">
      <c r="A964" t="s">
        <v>68</v>
      </c>
      <c r="B964" t="s">
        <v>70</v>
      </c>
      <c r="C964">
        <v>39</v>
      </c>
      <c r="D964" t="s">
        <v>132</v>
      </c>
      <c r="E964" t="s">
        <v>122</v>
      </c>
      <c r="F964" t="s">
        <v>102</v>
      </c>
      <c r="G964">
        <v>0</v>
      </c>
      <c r="H964">
        <v>0</v>
      </c>
      <c r="I964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964" s="5" cm="1">
        <f t="array" ref="J964">MAX(IF((ProjectInfoTable[ProjectName]=OutputTable[[#This Row],[ProjectName]]),(ProjectInfoTable[ProjectName]=OutputTable[[#This Row],[ProjectName]])*ProjectInfoTable[NumberOfReplications]))</f>
        <v>40</v>
      </c>
      <c r="K964" s="5" cm="1">
        <f t="array" ref="K964">IFERROR(AVERAGE(IF((OutputTable[GroupByKey]=OutputTable[[#This Row],[GroupByKey]]),(OutputTable[GroupByKey]=OutputTable[[#This Row],[GroupByKey]])*OutputTable[RecordedValue])),0)</f>
        <v>0</v>
      </c>
      <c r="L964" s="5" cm="1">
        <f t="array" ref="L964">IFERROR(_xlfn.STDEV.S(IF((OutputTable[GroupByKey]=OutputTable[[#This Row],[GroupByKey]]),(OutputTable[GroupByKey]=OutputTable[[#This Row],[GroupByKey]])*OutputTable[RecordedValue])),0)</f>
        <v>0</v>
      </c>
      <c r="M964" s="5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s="5" cm="1">
        <f t="array" ref="O964">MIN(IF((OutputTable[GroupByKey]=OutputTable[[#This Row],[GroupByKey]]),(OutputTable[GroupByKey]=OutputTable[[#This Row],[GroupByKey]])*OutputTable[RecordedValue]))</f>
        <v>0</v>
      </c>
      <c r="P964" s="5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35">
      <c r="A965" t="s">
        <v>68</v>
      </c>
      <c r="B965" t="s">
        <v>70</v>
      </c>
      <c r="C965">
        <v>39</v>
      </c>
      <c r="D965" t="s">
        <v>133</v>
      </c>
      <c r="E965" t="s">
        <v>120</v>
      </c>
      <c r="F965" t="s">
        <v>102</v>
      </c>
      <c r="G965">
        <v>0</v>
      </c>
      <c r="H965">
        <v>0</v>
      </c>
      <c r="I965" s="5" t="str">
        <f>OutputTable[[#This Row],[ProjectName]]&amp;OutputTable[[#This Row],[Name]]&amp;OutputTable[[#This Row],[Type]]&amp;OutputTable[[#This Row],[Source]]</f>
        <v>Drone ProjectTech2.NumberSeizedTotal Number SeizedResource</v>
      </c>
      <c r="J965" s="5" cm="1">
        <f t="array" ref="J965">MAX(IF((ProjectInfoTable[ProjectName]=OutputTable[[#This Row],[ProjectName]]),(ProjectInfoTable[ProjectName]=OutputTable[[#This Row],[ProjectName]])*ProjectInfoTable[NumberOfReplications]))</f>
        <v>40</v>
      </c>
      <c r="K965" s="5" cm="1">
        <f t="array" ref="K965">IFERROR(AVERAGE(IF((OutputTable[GroupByKey]=OutputTable[[#This Row],[GroupByKey]]),(OutputTable[GroupByKey]=OutputTable[[#This Row],[GroupByKey]])*OutputTable[RecordedValue])),0)</f>
        <v>0</v>
      </c>
      <c r="L965" s="5" cm="1">
        <f t="array" ref="L965">IFERROR(_xlfn.STDEV.S(IF((OutputTable[GroupByKey]=OutputTable[[#This Row],[GroupByKey]]),(OutputTable[GroupByKey]=OutputTable[[#This Row],[GroupByKey]])*OutputTable[RecordedValue])),0)</f>
        <v>0</v>
      </c>
      <c r="M965" s="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5" s="5" cm="1">
        <f t="array" ref="O965">MIN(IF((OutputTable[GroupByKey]=OutputTable[[#This Row],[GroupByKey]]),(OutputTable[GroupByKey]=OutputTable[[#This Row],[GroupByKey]])*OutputTable[RecordedValue]))</f>
        <v>0</v>
      </c>
      <c r="P965" s="5" cm="1">
        <f t="array" ref="P965">MAX(IF((OutputTable[GroupByKey]=OutputTable[[#This Row],[GroupByKey]]),(OutputTable[GroupByKey]=OutputTable[[#This Row],[GroupByKey]])*OutputTable[RecordedValue]))</f>
        <v>0</v>
      </c>
    </row>
    <row r="966" spans="1:16" x14ac:dyDescent="0.35">
      <c r="A966" t="s">
        <v>68</v>
      </c>
      <c r="B966" t="s">
        <v>70</v>
      </c>
      <c r="C966">
        <v>39</v>
      </c>
      <c r="D966" t="s">
        <v>134</v>
      </c>
      <c r="E966" t="s">
        <v>122</v>
      </c>
      <c r="F966" t="s">
        <v>102</v>
      </c>
      <c r="G966">
        <v>0</v>
      </c>
      <c r="H966">
        <v>0</v>
      </c>
      <c r="I966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966" s="5" cm="1">
        <f t="array" ref="J966">MAX(IF((ProjectInfoTable[ProjectName]=OutputTable[[#This Row],[ProjectName]]),(ProjectInfoTable[ProjectName]=OutputTable[[#This Row],[ProjectName]])*ProjectInfoTable[NumberOfReplications]))</f>
        <v>40</v>
      </c>
      <c r="K966" s="5" cm="1">
        <f t="array" ref="K966">IFERROR(AVERAGE(IF((OutputTable[GroupByKey]=OutputTable[[#This Row],[GroupByKey]]),(OutputTable[GroupByKey]=OutputTable[[#This Row],[GroupByKey]])*OutputTable[RecordedValue])),0)</f>
        <v>0</v>
      </c>
      <c r="L966" s="5" cm="1">
        <f t="array" ref="L966">IFERROR(_xlfn.STDEV.S(IF((OutputTable[GroupByKey]=OutputTable[[#This Row],[GroupByKey]]),(OutputTable[GroupByKey]=OutputTable[[#This Row],[GroupByKey]])*OutputTable[RecordedValue])),0)</f>
        <v>0</v>
      </c>
      <c r="M966" s="5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6" s="5" cm="1">
        <f t="array" ref="O966">MIN(IF((OutputTable[GroupByKey]=OutputTable[[#This Row],[GroupByKey]]),(OutputTable[GroupByKey]=OutputTable[[#This Row],[GroupByKey]])*OutputTable[RecordedValue]))</f>
        <v>0</v>
      </c>
      <c r="P966" s="5" cm="1">
        <f t="array" ref="P966">MAX(IF((OutputTable[GroupByKey]=OutputTable[[#This Row],[GroupByKey]]),(OutputTable[GroupByKey]=OutputTable[[#This Row],[GroupByKey]])*OutputTable[RecordedValue]))</f>
        <v>0</v>
      </c>
    </row>
    <row r="967" spans="1:16" x14ac:dyDescent="0.35">
      <c r="A967" t="s">
        <v>68</v>
      </c>
      <c r="B967" t="s">
        <v>70</v>
      </c>
      <c r="C967">
        <v>39</v>
      </c>
      <c r="D967" t="s">
        <v>135</v>
      </c>
      <c r="E967" t="s">
        <v>120</v>
      </c>
      <c r="F967" t="s">
        <v>102</v>
      </c>
      <c r="G967">
        <v>0</v>
      </c>
      <c r="H967">
        <v>0</v>
      </c>
      <c r="I967" s="5" t="str">
        <f>OutputTable[[#This Row],[ProjectName]]&amp;OutputTable[[#This Row],[Name]]&amp;OutputTable[[#This Row],[Type]]&amp;OutputTable[[#This Row],[Source]]</f>
        <v>Drone ProjectTech3.NumberSeizedTotal Number SeizedResource</v>
      </c>
      <c r="J967" s="5" cm="1">
        <f t="array" ref="J967">MAX(IF((ProjectInfoTable[ProjectName]=OutputTable[[#This Row],[ProjectName]]),(ProjectInfoTable[ProjectName]=OutputTable[[#This Row],[ProjectName]])*ProjectInfoTable[NumberOfReplications]))</f>
        <v>40</v>
      </c>
      <c r="K967" s="5" cm="1">
        <f t="array" ref="K967">IFERROR(AVERAGE(IF((OutputTable[GroupByKey]=OutputTable[[#This Row],[GroupByKey]]),(OutputTable[GroupByKey]=OutputTable[[#This Row],[GroupByKey]])*OutputTable[RecordedValue])),0)</f>
        <v>0</v>
      </c>
      <c r="L967" s="5" cm="1">
        <f t="array" ref="L967">IFERROR(_xlfn.STDEV.S(IF((OutputTable[GroupByKey]=OutputTable[[#This Row],[GroupByKey]]),(OutputTable[GroupByKey]=OutputTable[[#This Row],[GroupByKey]])*OutputTable[RecordedValue])),0)</f>
        <v>0</v>
      </c>
      <c r="M967" s="5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7" s="5" cm="1">
        <f t="array" ref="O967">MIN(IF((OutputTable[GroupByKey]=OutputTable[[#This Row],[GroupByKey]]),(OutputTable[GroupByKey]=OutputTable[[#This Row],[GroupByKey]])*OutputTable[RecordedValue]))</f>
        <v>0</v>
      </c>
      <c r="P967" s="5" cm="1">
        <f t="array" ref="P967">MAX(IF((OutputTable[GroupByKey]=OutputTable[[#This Row],[GroupByKey]]),(OutputTable[GroupByKey]=OutputTable[[#This Row],[GroupByKey]])*OutputTable[RecordedValue]))</f>
        <v>0</v>
      </c>
    </row>
    <row r="968" spans="1:16" x14ac:dyDescent="0.35">
      <c r="A968" t="s">
        <v>68</v>
      </c>
      <c r="B968" t="s">
        <v>70</v>
      </c>
      <c r="C968">
        <v>39</v>
      </c>
      <c r="D968" t="s">
        <v>136</v>
      </c>
      <c r="E968" t="s">
        <v>122</v>
      </c>
      <c r="F968" t="s">
        <v>102</v>
      </c>
      <c r="G968">
        <v>0</v>
      </c>
      <c r="H968">
        <v>0</v>
      </c>
      <c r="I968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968" s="5" cm="1">
        <f t="array" ref="J968">MAX(IF((ProjectInfoTable[ProjectName]=OutputTable[[#This Row],[ProjectName]]),(ProjectInfoTable[ProjectName]=OutputTable[[#This Row],[ProjectName]])*ProjectInfoTable[NumberOfReplications]))</f>
        <v>40</v>
      </c>
      <c r="K968" s="5" cm="1">
        <f t="array" ref="K968">IFERROR(AVERAGE(IF((OutputTable[GroupByKey]=OutputTable[[#This Row],[GroupByKey]]),(OutputTable[GroupByKey]=OutputTable[[#This Row],[GroupByKey]])*OutputTable[RecordedValue])),0)</f>
        <v>0</v>
      </c>
      <c r="L968" s="5" cm="1">
        <f t="array" ref="L968">IFERROR(_xlfn.STDEV.S(IF((OutputTable[GroupByKey]=OutputTable[[#This Row],[GroupByKey]]),(OutputTable[GroupByKey]=OutputTable[[#This Row],[GroupByKey]])*OutputTable[RecordedValue])),0)</f>
        <v>0</v>
      </c>
      <c r="M968" s="5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8" s="5" cm="1">
        <f t="array" ref="O968">MIN(IF((OutputTable[GroupByKey]=OutputTable[[#This Row],[GroupByKey]]),(OutputTable[GroupByKey]=OutputTable[[#This Row],[GroupByKey]])*OutputTable[RecordedValue]))</f>
        <v>0</v>
      </c>
      <c r="P968" s="5" cm="1">
        <f t="array" ref="P968">MAX(IF((OutputTable[GroupByKey]=OutputTable[[#This Row],[GroupByKey]]),(OutputTable[GroupByKey]=OutputTable[[#This Row],[GroupByKey]])*OutputTable[RecordedValue]))</f>
        <v>0</v>
      </c>
    </row>
    <row r="969" spans="1:16" x14ac:dyDescent="0.35">
      <c r="A969" t="s">
        <v>68</v>
      </c>
      <c r="B969" t="s">
        <v>70</v>
      </c>
      <c r="C969">
        <v>39</v>
      </c>
      <c r="D969" t="s">
        <v>137</v>
      </c>
      <c r="E969" t="s">
        <v>120</v>
      </c>
      <c r="F969" t="s">
        <v>102</v>
      </c>
      <c r="G969">
        <v>0</v>
      </c>
      <c r="H969">
        <v>0</v>
      </c>
      <c r="I969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969" s="5" cm="1">
        <f t="array" ref="J969">MAX(IF((ProjectInfoTable[ProjectName]=OutputTable[[#This Row],[ProjectName]]),(ProjectInfoTable[ProjectName]=OutputTable[[#This Row],[ProjectName]])*ProjectInfoTable[NumberOfReplications]))</f>
        <v>40</v>
      </c>
      <c r="K969" s="5" cm="1">
        <f t="array" ref="K969">IFERROR(AVERAGE(IF((OutputTable[GroupByKey]=OutputTable[[#This Row],[GroupByKey]]),(OutputTable[GroupByKey]=OutputTable[[#This Row],[GroupByKey]])*OutputTable[RecordedValue])),0)</f>
        <v>0</v>
      </c>
      <c r="L969" s="5" cm="1">
        <f t="array" ref="L969">IFERROR(_xlfn.STDEV.S(IF((OutputTable[GroupByKey]=OutputTable[[#This Row],[GroupByKey]]),(OutputTable[GroupByKey]=OutputTable[[#This Row],[GroupByKey]])*OutputTable[RecordedValue])),0)</f>
        <v>0</v>
      </c>
      <c r="M969" s="5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9" s="5" cm="1">
        <f t="array" ref="O969">MIN(IF((OutputTable[GroupByKey]=OutputTable[[#This Row],[GroupByKey]]),(OutputTable[GroupByKey]=OutputTable[[#This Row],[GroupByKey]])*OutputTable[RecordedValue]))</f>
        <v>0</v>
      </c>
      <c r="P969" s="5" cm="1">
        <f t="array" ref="P969">MAX(IF((OutputTable[GroupByKey]=OutputTable[[#This Row],[GroupByKey]]),(OutputTable[GroupByKey]=OutputTable[[#This Row],[GroupByKey]])*OutputTable[RecordedValue]))</f>
        <v>0</v>
      </c>
    </row>
    <row r="970" spans="1:16" x14ac:dyDescent="0.35">
      <c r="A970" t="s">
        <v>68</v>
      </c>
      <c r="B970" t="s">
        <v>70</v>
      </c>
      <c r="C970">
        <v>39</v>
      </c>
      <c r="D970" t="s">
        <v>138</v>
      </c>
      <c r="E970" t="s">
        <v>122</v>
      </c>
      <c r="F970" t="s">
        <v>102</v>
      </c>
      <c r="G970">
        <v>0</v>
      </c>
      <c r="H970">
        <v>0</v>
      </c>
      <c r="I970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970" s="5" cm="1">
        <f t="array" ref="J970">MAX(IF((ProjectInfoTable[ProjectName]=OutputTable[[#This Row],[ProjectName]]),(ProjectInfoTable[ProjectName]=OutputTable[[#This Row],[ProjectName]])*ProjectInfoTable[NumberOfReplications]))</f>
        <v>40</v>
      </c>
      <c r="K970" s="5" cm="1">
        <f t="array" ref="K970">IFERROR(AVERAGE(IF((OutputTable[GroupByKey]=OutputTable[[#This Row],[GroupByKey]]),(OutputTable[GroupByKey]=OutputTable[[#This Row],[GroupByKey]])*OutputTable[RecordedValue])),0)</f>
        <v>0</v>
      </c>
      <c r="L970" s="5" cm="1">
        <f t="array" ref="L970">IFERROR(_xlfn.STDEV.S(IF((OutputTable[GroupByKey]=OutputTable[[#This Row],[GroupByKey]]),(OutputTable[GroupByKey]=OutputTable[[#This Row],[GroupByKey]])*OutputTable[RecordedValue])),0)</f>
        <v>0</v>
      </c>
      <c r="M970" s="5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0" s="5" cm="1">
        <f t="array" ref="O970">MIN(IF((OutputTable[GroupByKey]=OutputTable[[#This Row],[GroupByKey]]),(OutputTable[GroupByKey]=OutputTable[[#This Row],[GroupByKey]])*OutputTable[RecordedValue]))</f>
        <v>0</v>
      </c>
      <c r="P970" s="5" cm="1">
        <f t="array" ref="P970">MAX(IF((OutputTable[GroupByKey]=OutputTable[[#This Row],[GroupByKey]]),(OutputTable[GroupByKey]=OutputTable[[#This Row],[GroupByKey]])*OutputTable[RecordedValue]))</f>
        <v>0</v>
      </c>
    </row>
    <row r="971" spans="1:16" x14ac:dyDescent="0.35">
      <c r="A971" t="s">
        <v>68</v>
      </c>
      <c r="B971" t="s">
        <v>70</v>
      </c>
      <c r="C971">
        <v>39</v>
      </c>
      <c r="D971" t="s">
        <v>139</v>
      </c>
      <c r="E971" t="s">
        <v>120</v>
      </c>
      <c r="F971" t="s">
        <v>102</v>
      </c>
      <c r="G971">
        <v>202</v>
      </c>
      <c r="H971">
        <v>0</v>
      </c>
      <c r="I971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971" s="5" cm="1">
        <f t="array" ref="J971">MAX(IF((ProjectInfoTable[ProjectName]=OutputTable[[#This Row],[ProjectName]]),(ProjectInfoTable[ProjectName]=OutputTable[[#This Row],[ProjectName]])*ProjectInfoTable[NumberOfReplications]))</f>
        <v>40</v>
      </c>
      <c r="K971" s="5" cm="1">
        <f t="array" ref="K971">IFERROR(AVERAGE(IF((OutputTable[GroupByKey]=OutputTable[[#This Row],[GroupByKey]]),(OutputTable[GroupByKey]=OutputTable[[#This Row],[GroupByKey]])*OutputTable[RecordedValue])),0)</f>
        <v>166.8</v>
      </c>
      <c r="L971" s="5" cm="1">
        <f t="array" ref="L971">IFERROR(_xlfn.STDEV.S(IF((OutputTable[GroupByKey]=OutputTable[[#This Row],[GroupByKey]]),(OutputTable[GroupByKey]=OutputTable[[#This Row],[GroupByKey]])*OutputTable[RecordedValue])),0)</f>
        <v>42.803786077449971</v>
      </c>
      <c r="M971" s="5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971" s="5" cm="1">
        <f t="array" ref="O971">MIN(IF((OutputTable[GroupByKey]=OutputTable[[#This Row],[GroupByKey]]),(OutputTable[GroupByKey]=OutputTable[[#This Row],[GroupByKey]])*OutputTable[RecordedValue]))</f>
        <v>58</v>
      </c>
      <c r="P971" s="5" cm="1">
        <f t="array" ref="P971">MAX(IF((OutputTable[GroupByKey]=OutputTable[[#This Row],[GroupByKey]]),(OutputTable[GroupByKey]=OutputTable[[#This Row],[GroupByKey]])*OutputTable[RecordedValue]))</f>
        <v>284</v>
      </c>
    </row>
    <row r="972" spans="1:16" x14ac:dyDescent="0.35">
      <c r="A972" t="s">
        <v>68</v>
      </c>
      <c r="B972" t="s">
        <v>70</v>
      </c>
      <c r="C972">
        <v>39</v>
      </c>
      <c r="D972" t="s">
        <v>140</v>
      </c>
      <c r="E972" t="s">
        <v>122</v>
      </c>
      <c r="F972" t="s">
        <v>102</v>
      </c>
      <c r="G972">
        <v>8.3257425448049302E-2</v>
      </c>
      <c r="H972">
        <v>0</v>
      </c>
      <c r="I972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972" s="5" cm="1">
        <f t="array" ref="J972">MAX(IF((ProjectInfoTable[ProjectName]=OutputTable[[#This Row],[ProjectName]]),(ProjectInfoTable[ProjectName]=OutputTable[[#This Row],[ProjectName]])*ProjectInfoTable[NumberOfReplications]))</f>
        <v>40</v>
      </c>
      <c r="K972" s="5" cm="1">
        <f t="array" ref="K972">IFERROR(AVERAGE(IF((OutputTable[GroupByKey]=OutputTable[[#This Row],[GroupByKey]]),(OutputTable[GroupByKey]=OutputTable[[#This Row],[GroupByKey]])*OutputTable[RecordedValue])),0)</f>
        <v>7.1466534765718931E-2</v>
      </c>
      <c r="L972" s="5" cm="1">
        <f t="array" ref="L972">IFERROR(_xlfn.STDEV.S(IF((OutputTable[GroupByKey]=OutputTable[[#This Row],[GroupByKey]]),(OutputTable[GroupByKey]=OutputTable[[#This Row],[GroupByKey]])*OutputTable[RecordedValue])),0)</f>
        <v>1.877615258182818E-2</v>
      </c>
      <c r="M972" s="5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972" s="5" cm="1">
        <f t="array" ref="O972">MIN(IF((OutputTable[GroupByKey]=OutputTable[[#This Row],[GroupByKey]]),(OutputTable[GroupByKey]=OutputTable[[#This Row],[GroupByKey]])*OutputTable[RecordedValue]))</f>
        <v>2.8772178353729399E-2</v>
      </c>
      <c r="P972" s="5" cm="1">
        <f t="array" ref="P972">MAX(IF((OutputTable[GroupByKey]=OutputTable[[#This Row],[GroupByKey]]),(OutputTable[GroupByKey]=OutputTable[[#This Row],[GroupByKey]])*OutputTable[RecordedValue]))</f>
        <v>0.12414195729513899</v>
      </c>
    </row>
    <row r="973" spans="1:16" x14ac:dyDescent="0.35">
      <c r="A973" t="s">
        <v>68</v>
      </c>
      <c r="B973" t="s">
        <v>70</v>
      </c>
      <c r="C973">
        <v>39</v>
      </c>
      <c r="D973" t="s">
        <v>141</v>
      </c>
      <c r="E973" t="s">
        <v>120</v>
      </c>
      <c r="F973" t="s">
        <v>102</v>
      </c>
      <c r="G973">
        <v>321</v>
      </c>
      <c r="H973">
        <v>0</v>
      </c>
      <c r="I973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973" s="5" cm="1">
        <f t="array" ref="J973">MAX(IF((ProjectInfoTable[ProjectName]=OutputTable[[#This Row],[ProjectName]]),(ProjectInfoTable[ProjectName]=OutputTable[[#This Row],[ProjectName]])*ProjectInfoTable[NumberOfReplications]))</f>
        <v>40</v>
      </c>
      <c r="K973" s="5" cm="1">
        <f t="array" ref="K973">IFERROR(AVERAGE(IF((OutputTable[GroupByKey]=OutputTable[[#This Row],[GroupByKey]]),(OutputTable[GroupByKey]=OutputTable[[#This Row],[GroupByKey]])*OutputTable[RecordedValue])),0)</f>
        <v>287.89999999999998</v>
      </c>
      <c r="L973" s="5" cm="1">
        <f t="array" ref="L973">IFERROR(_xlfn.STDEV.S(IF((OutputTable[GroupByKey]=OutputTable[[#This Row],[GroupByKey]]),(OutputTable[GroupByKey]=OutputTable[[#This Row],[GroupByKey]])*OutputTable[RecordedValue])),0)</f>
        <v>61.633241114324115</v>
      </c>
      <c r="M973" s="5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973" s="5" cm="1">
        <f t="array" ref="O973">MIN(IF((OutputTable[GroupByKey]=OutputTable[[#This Row],[GroupByKey]]),(OutputTable[GroupByKey]=OutputTable[[#This Row],[GroupByKey]])*OutputTable[RecordedValue]))</f>
        <v>136</v>
      </c>
      <c r="P973" s="5" cm="1">
        <f t="array" ref="P973">MAX(IF((OutputTable[GroupByKey]=OutputTable[[#This Row],[GroupByKey]]),(OutputTable[GroupByKey]=OutputTable[[#This Row],[GroupByKey]])*OutputTable[RecordedValue]))</f>
        <v>432</v>
      </c>
    </row>
    <row r="974" spans="1:16" x14ac:dyDescent="0.35">
      <c r="A974" t="s">
        <v>68</v>
      </c>
      <c r="B974" t="s">
        <v>70</v>
      </c>
      <c r="C974">
        <v>39</v>
      </c>
      <c r="D974" t="s">
        <v>142</v>
      </c>
      <c r="E974" t="s">
        <v>122</v>
      </c>
      <c r="F974" t="s">
        <v>102</v>
      </c>
      <c r="G974">
        <v>3.0632694439463998E-2</v>
      </c>
      <c r="H974">
        <v>0</v>
      </c>
      <c r="I974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974" s="5" cm="1">
        <f t="array" ref="J974">MAX(IF((ProjectInfoTable[ProjectName]=OutputTable[[#This Row],[ProjectName]]),(ProjectInfoTable[ProjectName]=OutputTable[[#This Row],[ProjectName]])*ProjectInfoTable[NumberOfReplications]))</f>
        <v>40</v>
      </c>
      <c r="K974" s="5" cm="1">
        <f t="array" ref="K974">IFERROR(AVERAGE(IF((OutputTable[GroupByKey]=OutputTable[[#This Row],[GroupByKey]]),(OutputTable[GroupByKey]=OutputTable[[#This Row],[GroupByKey]])*OutputTable[RecordedValue])),0)</f>
        <v>2.7893041556859417E-2</v>
      </c>
      <c r="L974" s="5" cm="1">
        <f t="array" ref="L974">IFERROR(_xlfn.STDEV.S(IF((OutputTable[GroupByKey]=OutputTable[[#This Row],[GroupByKey]]),(OutputTable[GroupByKey]=OutputTable[[#This Row],[GroupByKey]])*OutputTable[RecordedValue])),0)</f>
        <v>5.8163740550683058E-3</v>
      </c>
      <c r="M974" s="5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974" s="5" cm="1">
        <f t="array" ref="O974">MIN(IF((OutputTable[GroupByKey]=OutputTable[[#This Row],[GroupByKey]]),(OutputTable[GroupByKey]=OutputTable[[#This Row],[GroupByKey]])*OutputTable[RecordedValue]))</f>
        <v>1.44717077644446E-2</v>
      </c>
      <c r="P974" s="5" cm="1">
        <f t="array" ref="P974">MAX(IF((OutputTable[GroupByKey]=OutputTable[[#This Row],[GroupByKey]]),(OutputTable[GroupByKey]=OutputTable[[#This Row],[GroupByKey]])*OutputTable[RecordedValue]))</f>
        <v>3.8945432682821003E-2</v>
      </c>
    </row>
    <row r="975" spans="1:16" x14ac:dyDescent="0.35">
      <c r="A975" t="s">
        <v>68</v>
      </c>
      <c r="B975" t="s">
        <v>70</v>
      </c>
      <c r="C975">
        <v>39</v>
      </c>
      <c r="D975" t="s">
        <v>143</v>
      </c>
      <c r="E975" t="s">
        <v>120</v>
      </c>
      <c r="F975" t="s">
        <v>102</v>
      </c>
      <c r="G975">
        <v>192</v>
      </c>
      <c r="H975">
        <v>0</v>
      </c>
      <c r="I975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975" s="5" cm="1">
        <f t="array" ref="J975">MAX(IF((ProjectInfoTable[ProjectName]=OutputTable[[#This Row],[ProjectName]]),(ProjectInfoTable[ProjectName]=OutputTable[[#This Row],[ProjectName]])*ProjectInfoTable[NumberOfReplications]))</f>
        <v>40</v>
      </c>
      <c r="K975" s="5" cm="1">
        <f t="array" ref="K975">IFERROR(AVERAGE(IF((OutputTable[GroupByKey]=OutputTable[[#This Row],[GroupByKey]]),(OutputTable[GroupByKey]=OutputTable[[#This Row],[GroupByKey]])*OutputTable[RecordedValue])),0)</f>
        <v>179.07499999999999</v>
      </c>
      <c r="L975" s="5" cm="1">
        <f t="array" ref="L975">IFERROR(_xlfn.STDEV.S(IF((OutputTable[GroupByKey]=OutputTable[[#This Row],[GroupByKey]]),(OutputTable[GroupByKey]=OutputTable[[#This Row],[GroupByKey]])*OutputTable[RecordedValue])),0)</f>
        <v>37.677026598888226</v>
      </c>
      <c r="M975" s="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975" s="5" cm="1">
        <f t="array" ref="O975">MIN(IF((OutputTable[GroupByKey]=OutputTable[[#This Row],[GroupByKey]]),(OutputTable[GroupByKey]=OutputTable[[#This Row],[GroupByKey]])*OutputTable[RecordedValue]))</f>
        <v>96</v>
      </c>
      <c r="P975" s="5" cm="1">
        <f t="array" ref="P975">MAX(IF((OutputTable[GroupByKey]=OutputTable[[#This Row],[GroupByKey]]),(OutputTable[GroupByKey]=OutputTable[[#This Row],[GroupByKey]])*OutputTable[RecordedValue]))</f>
        <v>256</v>
      </c>
    </row>
    <row r="976" spans="1:16" x14ac:dyDescent="0.35">
      <c r="A976" t="s">
        <v>68</v>
      </c>
      <c r="B976" t="s">
        <v>70</v>
      </c>
      <c r="C976">
        <v>39</v>
      </c>
      <c r="D976" t="s">
        <v>144</v>
      </c>
      <c r="E976" t="s">
        <v>122</v>
      </c>
      <c r="F976" t="s">
        <v>102</v>
      </c>
      <c r="G976">
        <v>8.4428368696062406E-2</v>
      </c>
      <c r="H976">
        <v>0</v>
      </c>
      <c r="I976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976" s="5" cm="1">
        <f t="array" ref="J976">MAX(IF((ProjectInfoTable[ProjectName]=OutputTable[[#This Row],[ProjectName]]),(ProjectInfoTable[ProjectName]=OutputTable[[#This Row],[ProjectName]])*ProjectInfoTable[NumberOfReplications]))</f>
        <v>40</v>
      </c>
      <c r="K976" s="5" cm="1">
        <f t="array" ref="K976">IFERROR(AVERAGE(IF((OutputTable[GroupByKey]=OutputTable[[#This Row],[GroupByKey]]),(OutputTable[GroupByKey]=OutputTable[[#This Row],[GroupByKey]])*OutputTable[RecordedValue])),0)</f>
        <v>7.6842915815432761E-2</v>
      </c>
      <c r="L976" s="5" cm="1">
        <f t="array" ref="L976">IFERROR(_xlfn.STDEV.S(IF((OutputTable[GroupByKey]=OutputTable[[#This Row],[GroupByKey]]),(OutputTable[GroupByKey]=OutputTable[[#This Row],[GroupByKey]])*OutputTable[RecordedValue])),0)</f>
        <v>1.6318267374116645E-2</v>
      </c>
      <c r="M976" s="5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976" s="5" cm="1">
        <f t="array" ref="O976">MIN(IF((OutputTable[GroupByKey]=OutputTable[[#This Row],[GroupByKey]]),(OutputTable[GroupByKey]=OutputTable[[#This Row],[GroupByKey]])*OutputTable[RecordedValue]))</f>
        <v>4.1598739885881399E-2</v>
      </c>
      <c r="P976" s="5" cm="1">
        <f t="array" ref="P976">MAX(IF((OutputTable[GroupByKey]=OutputTable[[#This Row],[GroupByKey]]),(OutputTable[GroupByKey]=OutputTable[[#This Row],[GroupByKey]])*OutputTable[RecordedValue]))</f>
        <v>0.109326341521763</v>
      </c>
    </row>
    <row r="977" spans="1:16" x14ac:dyDescent="0.35">
      <c r="A977" t="s">
        <v>68</v>
      </c>
      <c r="B977" t="s">
        <v>70</v>
      </c>
      <c r="C977">
        <v>40</v>
      </c>
      <c r="D977" t="s">
        <v>115</v>
      </c>
      <c r="E977" t="s">
        <v>116</v>
      </c>
      <c r="F977" t="s">
        <v>81</v>
      </c>
      <c r="G977">
        <v>338</v>
      </c>
      <c r="H977">
        <v>0</v>
      </c>
      <c r="I977" s="5" t="str">
        <f>OutputTable[[#This Row],[ProjectName]]&amp;OutputTable[[#This Row],[Name]]&amp;OutputTable[[#This Row],[Type]]&amp;OutputTable[[#This Row],[Source]]</f>
        <v>Drone ProjectDrone.NumberInNumber InEntity</v>
      </c>
      <c r="J977" s="5" cm="1">
        <f t="array" ref="J977">MAX(IF((ProjectInfoTable[ProjectName]=OutputTable[[#This Row],[ProjectName]]),(ProjectInfoTable[ProjectName]=OutputTable[[#This Row],[ProjectName]])*ProjectInfoTable[NumberOfReplications]))</f>
        <v>40</v>
      </c>
      <c r="K977" s="5" cm="1">
        <f t="array" ref="K977">IFERROR(AVERAGE(IF((OutputTable[GroupByKey]=OutputTable[[#This Row],[GroupByKey]]),(OutputTable[GroupByKey]=OutputTable[[#This Row],[GroupByKey]])*OutputTable[RecordedValue])),0)</f>
        <v>279.7</v>
      </c>
      <c r="L977" s="5" cm="1">
        <f t="array" ref="L977">IFERROR(_xlfn.STDEV.S(IF((OutputTable[GroupByKey]=OutputTable[[#This Row],[GroupByKey]]),(OutputTable[GroupByKey]=OutputTable[[#This Row],[GroupByKey]])*OutputTable[RecordedValue])),0)</f>
        <v>60.175043809173047</v>
      </c>
      <c r="M977" s="5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19.244912655637524</v>
      </c>
      <c r="O977" s="5" cm="1">
        <f t="array" ref="O977">MIN(IF((OutputTable[GroupByKey]=OutputTable[[#This Row],[GroupByKey]]),(OutputTable[GroupByKey]=OutputTable[[#This Row],[GroupByKey]])*OutputTable[RecordedValue]))</f>
        <v>124</v>
      </c>
      <c r="P977" s="5" cm="1">
        <f t="array" ref="P977">MAX(IF((OutputTable[GroupByKey]=OutputTable[[#This Row],[GroupByKey]]),(OutputTable[GroupByKey]=OutputTable[[#This Row],[GroupByKey]])*OutputTable[RecordedValue]))</f>
        <v>422</v>
      </c>
    </row>
    <row r="978" spans="1:16" x14ac:dyDescent="0.35">
      <c r="A978" t="s">
        <v>68</v>
      </c>
      <c r="B978" t="s">
        <v>70</v>
      </c>
      <c r="C978">
        <v>40</v>
      </c>
      <c r="D978" t="s">
        <v>117</v>
      </c>
      <c r="E978" t="s">
        <v>118</v>
      </c>
      <c r="F978" t="s">
        <v>81</v>
      </c>
      <c r="G978">
        <v>293</v>
      </c>
      <c r="H978">
        <v>0</v>
      </c>
      <c r="I978" s="5" t="str">
        <f>OutputTable[[#This Row],[ProjectName]]&amp;OutputTable[[#This Row],[Name]]&amp;OutputTable[[#This Row],[Type]]&amp;OutputTable[[#This Row],[Source]]</f>
        <v>Drone ProjectDrone.NumberOutNumber OutEntity</v>
      </c>
      <c r="J978" s="5" cm="1">
        <f t="array" ref="J978">MAX(IF((ProjectInfoTable[ProjectName]=OutputTable[[#This Row],[ProjectName]]),(ProjectInfoTable[ProjectName]=OutputTable[[#This Row],[ProjectName]])*ProjectInfoTable[NumberOfReplications]))</f>
        <v>40</v>
      </c>
      <c r="K978" s="5" cm="1">
        <f t="array" ref="K978">IFERROR(AVERAGE(IF((OutputTable[GroupByKey]=OutputTable[[#This Row],[GroupByKey]]),(OutputTable[GroupByKey]=OutputTable[[#This Row],[GroupByKey]])*OutputTable[RecordedValue])),0)</f>
        <v>250.25</v>
      </c>
      <c r="L978" s="5" cm="1">
        <f t="array" ref="L978">IFERROR(_xlfn.STDEV.S(IF((OutputTable[GroupByKey]=OutputTable[[#This Row],[GroupByKey]]),(OutputTable[GroupByKey]=OutputTable[[#This Row],[GroupByKey]])*OutputTable[RecordedValue])),0)</f>
        <v>35.973458877202006</v>
      </c>
      <c r="M978" s="5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11.504870294874406</v>
      </c>
      <c r="O978" s="5" cm="1">
        <f t="array" ref="O978">MIN(IF((OutputTable[GroupByKey]=OutputTable[[#This Row],[GroupByKey]]),(OutputTable[GroupByKey]=OutputTable[[#This Row],[GroupByKey]])*OutputTable[RecordedValue]))</f>
        <v>150</v>
      </c>
      <c r="P978" s="5" cm="1">
        <f t="array" ref="P978">MAX(IF((OutputTable[GroupByKey]=OutputTable[[#This Row],[GroupByKey]]),(OutputTable[GroupByKey]=OutputTable[[#This Row],[GroupByKey]])*OutputTable[RecordedValue]))</f>
        <v>295</v>
      </c>
    </row>
    <row r="979" spans="1:16" x14ac:dyDescent="0.35">
      <c r="A979" t="s">
        <v>68</v>
      </c>
      <c r="B979" t="s">
        <v>70</v>
      </c>
      <c r="C979">
        <v>40</v>
      </c>
      <c r="D979" t="s">
        <v>119</v>
      </c>
      <c r="E979" t="s">
        <v>120</v>
      </c>
      <c r="F979" t="s">
        <v>102</v>
      </c>
      <c r="G979">
        <v>255</v>
      </c>
      <c r="H979">
        <v>0</v>
      </c>
      <c r="I979" s="5" t="str">
        <f>OutputTable[[#This Row],[ProjectName]]&amp;OutputTable[[#This Row],[Name]]&amp;OutputTable[[#This Row],[Type]]&amp;OutputTable[[#This Row],[Source]]</f>
        <v>Drone ProjectPaintBooth_Base.NumberSeizedTotal Number SeizedResource</v>
      </c>
      <c r="J979" s="5" cm="1">
        <f t="array" ref="J979">MAX(IF((ProjectInfoTable[ProjectName]=OutputTable[[#This Row],[ProjectName]]),(ProjectInfoTable[ProjectName]=OutputTable[[#This Row],[ProjectName]])*ProjectInfoTable[NumberOfReplications]))</f>
        <v>40</v>
      </c>
      <c r="K979" s="5" cm="1">
        <f t="array" ref="K979">IFERROR(AVERAGE(IF((OutputTable[GroupByKey]=OutputTable[[#This Row],[GroupByKey]]),(OutputTable[GroupByKey]=OutputTable[[#This Row],[GroupByKey]])*OutputTable[RecordedValue])),0)</f>
        <v>209.95</v>
      </c>
      <c r="L979" s="5" cm="1">
        <f t="array" ref="L979">IFERROR(_xlfn.STDEV.S(IF((OutputTable[GroupByKey]=OutputTable[[#This Row],[GroupByKey]]),(OutputTable[GroupByKey]=OutputTable[[#This Row],[GroupByKey]])*OutputTable[RecordedValue])),0)</f>
        <v>32.757813708707069</v>
      </c>
      <c r="M979" s="5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10.476457077669997</v>
      </c>
      <c r="O979" s="5" cm="1">
        <f t="array" ref="O979">MIN(IF((OutputTable[GroupByKey]=OutputTable[[#This Row],[GroupByKey]]),(OutputTable[GroupByKey]=OutputTable[[#This Row],[GroupByKey]])*OutputTable[RecordedValue]))</f>
        <v>123</v>
      </c>
      <c r="P979" s="5" cm="1">
        <f t="array" ref="P979">MAX(IF((OutputTable[GroupByKey]=OutputTable[[#This Row],[GroupByKey]]),(OutputTable[GroupByKey]=OutputTable[[#This Row],[GroupByKey]])*OutputTable[RecordedValue]))</f>
        <v>264</v>
      </c>
    </row>
    <row r="980" spans="1:16" x14ac:dyDescent="0.35">
      <c r="A980" t="s">
        <v>68</v>
      </c>
      <c r="B980" t="s">
        <v>70</v>
      </c>
      <c r="C980">
        <v>40</v>
      </c>
      <c r="D980" t="s">
        <v>121</v>
      </c>
      <c r="E980" t="s">
        <v>122</v>
      </c>
      <c r="F980" t="s">
        <v>102</v>
      </c>
      <c r="G980">
        <v>1</v>
      </c>
      <c r="H980">
        <v>0</v>
      </c>
      <c r="I980" s="5" t="str">
        <f>OutputTable[[#This Row],[ProjectName]]&amp;OutputTable[[#This Row],[Name]]&amp;OutputTable[[#This Row],[Type]]&amp;OutputTable[[#This Row],[Source]]</f>
        <v>Drone ProjectPaintBooth_Base.ScheduledUtilizationScheduled UtilizationResource</v>
      </c>
      <c r="J980" s="5" cm="1">
        <f t="array" ref="J980">MAX(IF((ProjectInfoTable[ProjectName]=OutputTable[[#This Row],[ProjectName]]),(ProjectInfoTable[ProjectName]=OutputTable[[#This Row],[ProjectName]])*ProjectInfoTable[NumberOfReplications]))</f>
        <v>40</v>
      </c>
      <c r="K980" s="5" cm="1">
        <f t="array" ref="K980">IFERROR(AVERAGE(IF((OutputTable[GroupByKey]=OutputTable[[#This Row],[GroupByKey]]),(OutputTable[GroupByKey]=OutputTable[[#This Row],[GroupByKey]])*OutputTable[RecordedValue])),0)</f>
        <v>0.83772529254372086</v>
      </c>
      <c r="L980" s="5" cm="1">
        <f t="array" ref="L980">IFERROR(_xlfn.STDEV.S(IF((OutputTable[GroupByKey]=OutputTable[[#This Row],[GroupByKey]]),(OutputTable[GroupByKey]=OutputTable[[#This Row],[GroupByKey]])*OutputTable[RecordedValue])),0)</f>
        <v>0.13090241215221513</v>
      </c>
      <c r="M980" s="5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4.1864622421722578E-2</v>
      </c>
      <c r="O980" s="5" cm="1">
        <f t="array" ref="O980">MIN(IF((OutputTable[GroupByKey]=OutputTable[[#This Row],[GroupByKey]]),(OutputTable[GroupByKey]=OutputTable[[#This Row],[GroupByKey]])*OutputTable[RecordedValue]))</f>
        <v>0.460239554527484</v>
      </c>
      <c r="P980" s="5" cm="1">
        <f t="array" ref="P980">MAX(IF((OutputTable[GroupByKey]=OutputTable[[#This Row],[GroupByKey]]),(OutputTable[GroupByKey]=OutputTable[[#This Row],[GroupByKey]])*OutputTable[RecordedValue]))</f>
        <v>1</v>
      </c>
    </row>
    <row r="981" spans="1:16" x14ac:dyDescent="0.35">
      <c r="A981" t="s">
        <v>68</v>
      </c>
      <c r="B981" t="s">
        <v>70</v>
      </c>
      <c r="C981">
        <v>40</v>
      </c>
      <c r="D981" t="s">
        <v>123</v>
      </c>
      <c r="E981" t="s">
        <v>120</v>
      </c>
      <c r="F981" t="s">
        <v>102</v>
      </c>
      <c r="G981">
        <v>158</v>
      </c>
      <c r="H981">
        <v>0</v>
      </c>
      <c r="I981" s="5" t="str">
        <f>OutputTable[[#This Row],[ProjectName]]&amp;OutputTable[[#This Row],[Name]]&amp;OutputTable[[#This Row],[Type]]&amp;OutputTable[[#This Row],[Source]]</f>
        <v>Drone ProjectPaintBooth_Color.NumberSeizedTotal Number SeizedResource</v>
      </c>
      <c r="J981" s="5" cm="1">
        <f t="array" ref="J981">MAX(IF((ProjectInfoTable[ProjectName]=OutputTable[[#This Row],[ProjectName]]),(ProjectInfoTable[ProjectName]=OutputTable[[#This Row],[ProjectName]])*ProjectInfoTable[NumberOfReplications]))</f>
        <v>40</v>
      </c>
      <c r="K981" s="5" cm="1">
        <f t="array" ref="K981">IFERROR(AVERAGE(IF((OutputTable[GroupByKey]=OutputTable[[#This Row],[GroupByKey]]),(OutputTable[GroupByKey]=OutputTable[[#This Row],[GroupByKey]])*OutputTable[RecordedValue])),0)</f>
        <v>138.82499999999999</v>
      </c>
      <c r="L981" s="5" cm="1">
        <f t="array" ref="L981">IFERROR(_xlfn.STDEV.S(IF((OutputTable[GroupByKey]=OutputTable[[#This Row],[GroupByKey]]),(OutputTable[GroupByKey]=OutputTable[[#This Row],[GroupByKey]])*OutputTable[RecordedValue])),0)</f>
        <v>19.237899960021505</v>
      </c>
      <c r="M981" s="5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6.1525788927148</v>
      </c>
      <c r="O981" s="5" cm="1">
        <f t="array" ref="O981">MIN(IF((OutputTable[GroupByKey]=OutputTable[[#This Row],[GroupByKey]]),(OutputTable[GroupByKey]=OutputTable[[#This Row],[GroupByKey]])*OutputTable[RecordedValue]))</f>
        <v>83</v>
      </c>
      <c r="P981" s="5" cm="1">
        <f t="array" ref="P981">MAX(IF((OutputTable[GroupByKey]=OutputTable[[#This Row],[GroupByKey]]),(OutputTable[GroupByKey]=OutputTable[[#This Row],[GroupByKey]])*OutputTable[RecordedValue]))</f>
        <v>161</v>
      </c>
    </row>
    <row r="982" spans="1:16" x14ac:dyDescent="0.35">
      <c r="A982" t="s">
        <v>68</v>
      </c>
      <c r="B982" t="s">
        <v>70</v>
      </c>
      <c r="C982">
        <v>40</v>
      </c>
      <c r="D982" t="s">
        <v>124</v>
      </c>
      <c r="E982" t="s">
        <v>122</v>
      </c>
      <c r="F982" t="s">
        <v>102</v>
      </c>
      <c r="G982">
        <v>0.98350801555999301</v>
      </c>
      <c r="H982">
        <v>0</v>
      </c>
      <c r="I982" s="5" t="str">
        <f>OutputTable[[#This Row],[ProjectName]]&amp;OutputTable[[#This Row],[Name]]&amp;OutputTable[[#This Row],[Type]]&amp;OutputTable[[#This Row],[Source]]</f>
        <v>Drone ProjectPaintBooth_Color.ScheduledUtilizationScheduled UtilizationResource</v>
      </c>
      <c r="J982" s="5" cm="1">
        <f t="array" ref="J982">MAX(IF((ProjectInfoTable[ProjectName]=OutputTable[[#This Row],[ProjectName]]),(ProjectInfoTable[ProjectName]=OutputTable[[#This Row],[ProjectName]])*ProjectInfoTable[NumberOfReplications]))</f>
        <v>40</v>
      </c>
      <c r="K982" s="5" cm="1">
        <f t="array" ref="K982">IFERROR(AVERAGE(IF((OutputTable[GroupByKey]=OutputTable[[#This Row],[GroupByKey]]),(OutputTable[GroupByKey]=OutputTable[[#This Row],[GroupByKey]])*OutputTable[RecordedValue])),0)</f>
        <v>0.85638733125801425</v>
      </c>
      <c r="L982" s="5" cm="1">
        <f t="array" ref="L982">IFERROR(_xlfn.STDEV.S(IF((OutputTable[GroupByKey]=OutputTable[[#This Row],[GroupByKey]]),(OutputTable[GroupByKey]=OutputTable[[#This Row],[GroupByKey]])*OutputTable[RecordedValue])),0)</f>
        <v>0.11893184571914565</v>
      </c>
      <c r="M982" s="5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3.8036249547188657E-2</v>
      </c>
      <c r="O982" s="5" cm="1">
        <f t="array" ref="O982">MIN(IF((OutputTable[GroupByKey]=OutputTable[[#This Row],[GroupByKey]]),(OutputTable[GroupByKey]=OutputTable[[#This Row],[GroupByKey]])*OutputTable[RecordedValue]))</f>
        <v>0.51093143286290499</v>
      </c>
      <c r="P982" s="5" cm="1">
        <f t="array" ref="P982">MAX(IF((OutputTable[GroupByKey]=OutputTable[[#This Row],[GroupByKey]]),(OutputTable[GroupByKey]=OutputTable[[#This Row],[GroupByKey]])*OutputTable[RecordedValue]))</f>
        <v>0.99324124232539002</v>
      </c>
    </row>
    <row r="983" spans="1:16" x14ac:dyDescent="0.35">
      <c r="A983" t="s">
        <v>68</v>
      </c>
      <c r="B983" t="s">
        <v>70</v>
      </c>
      <c r="C983">
        <v>40</v>
      </c>
      <c r="D983" t="s">
        <v>125</v>
      </c>
      <c r="E983" t="s">
        <v>120</v>
      </c>
      <c r="F983" t="s">
        <v>102</v>
      </c>
      <c r="G983">
        <v>8</v>
      </c>
      <c r="H983">
        <v>0</v>
      </c>
      <c r="I983" s="5" t="str">
        <f>OutputTable[[#This Row],[ProjectName]]&amp;OutputTable[[#This Row],[Name]]&amp;OutputTable[[#This Row],[Type]]&amp;OutputTable[[#This Row],[Source]]</f>
        <v>Drone ProjectPorter.NumberSeizedTotal Number SeizedResource</v>
      </c>
      <c r="J983" s="5" cm="1">
        <f t="array" ref="J983">MAX(IF((ProjectInfoTable[ProjectName]=OutputTable[[#This Row],[ProjectName]]),(ProjectInfoTable[ProjectName]=OutputTable[[#This Row],[ProjectName]])*ProjectInfoTable[NumberOfReplications]))</f>
        <v>40</v>
      </c>
      <c r="K983" s="5" cm="1">
        <f t="array" ref="K983">IFERROR(AVERAGE(IF((OutputTable[GroupByKey]=OutputTable[[#This Row],[GroupByKey]]),(OutputTable[GroupByKey]=OutputTable[[#This Row],[GroupByKey]])*OutputTable[RecordedValue])),0)</f>
        <v>8.1999999999999993</v>
      </c>
      <c r="L983" s="5" cm="1">
        <f t="array" ref="L983">IFERROR(_xlfn.STDEV.S(IF((OutputTable[GroupByKey]=OutputTable[[#This Row],[GroupByKey]]),(OutputTable[GroupByKey]=OutputTable[[#This Row],[GroupByKey]])*OutputTable[RecordedValue])),0)</f>
        <v>1.8563819235690291</v>
      </c>
      <c r="M983" s="5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0.59369974183789975</v>
      </c>
      <c r="O983" s="5" cm="1">
        <f t="array" ref="O983">MIN(IF((OutputTable[GroupByKey]=OutputTable[[#This Row],[GroupByKey]]),(OutputTable[GroupByKey]=OutputTable[[#This Row],[GroupByKey]])*OutputTable[RecordedValue]))</f>
        <v>4</v>
      </c>
      <c r="P983" s="5" cm="1">
        <f t="array" ref="P983">MAX(IF((OutputTable[GroupByKey]=OutputTable[[#This Row],[GroupByKey]]),(OutputTable[GroupByKey]=OutputTable[[#This Row],[GroupByKey]])*OutputTable[RecordedValue]))</f>
        <v>12</v>
      </c>
    </row>
    <row r="984" spans="1:16" x14ac:dyDescent="0.35">
      <c r="A984" t="s">
        <v>68</v>
      </c>
      <c r="B984" t="s">
        <v>70</v>
      </c>
      <c r="C984">
        <v>40</v>
      </c>
      <c r="D984" t="s">
        <v>126</v>
      </c>
      <c r="E984" t="s">
        <v>122</v>
      </c>
      <c r="F984" t="s">
        <v>102</v>
      </c>
      <c r="G984">
        <v>2.6424372033875002E-2</v>
      </c>
      <c r="H984">
        <v>0</v>
      </c>
      <c r="I984" s="5" t="str">
        <f>OutputTable[[#This Row],[ProjectName]]&amp;OutputTable[[#This Row],[Name]]&amp;OutputTable[[#This Row],[Type]]&amp;OutputTable[[#This Row],[Source]]</f>
        <v>Drone ProjectPorter.ScheduledUtilizationScheduled UtilizationResource</v>
      </c>
      <c r="J984" s="5" cm="1">
        <f t="array" ref="J984">MAX(IF((ProjectInfoTable[ProjectName]=OutputTable[[#This Row],[ProjectName]]),(ProjectInfoTable[ProjectName]=OutputTable[[#This Row],[ProjectName]])*ProjectInfoTable[NumberOfReplications]))</f>
        <v>40</v>
      </c>
      <c r="K984" s="5" cm="1">
        <f t="array" ref="K984">IFERROR(AVERAGE(IF((OutputTable[GroupByKey]=OutputTable[[#This Row],[GroupByKey]]),(OutputTable[GroupByKey]=OutputTable[[#This Row],[GroupByKey]])*OutputTable[RecordedValue])),0)</f>
        <v>2.9190391824590895E-2</v>
      </c>
      <c r="L984" s="5" cm="1">
        <f t="array" ref="L984">IFERROR(_xlfn.STDEV.S(IF((OutputTable[GroupByKey]=OutputTable[[#This Row],[GroupByKey]]),(OutputTable[GroupByKey]=OutputTable[[#This Row],[GroupByKey]])*OutputTable[RecordedValue])),0)</f>
        <v>6.7784511723503766E-3</v>
      </c>
      <c r="M984" s="5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2.1678538559285762E-3</v>
      </c>
      <c r="O984" s="5" cm="1">
        <f t="array" ref="O984">MIN(IF((OutputTable[GroupByKey]=OutputTable[[#This Row],[GroupByKey]]),(OutputTable[GroupByKey]=OutputTable[[#This Row],[GroupByKey]])*OutputTable[RecordedValue]))</f>
        <v>1.4048189417398899E-2</v>
      </c>
      <c r="P984" s="5" cm="1">
        <f t="array" ref="P984">MAX(IF((OutputTable[GroupByKey]=OutputTable[[#This Row],[GroupByKey]]),(OutputTable[GroupByKey]=OutputTable[[#This Row],[GroupByKey]])*OutputTable[RecordedValue]))</f>
        <v>4.5875370133509598E-2</v>
      </c>
    </row>
    <row r="985" spans="1:16" x14ac:dyDescent="0.35">
      <c r="A985" t="s">
        <v>68</v>
      </c>
      <c r="B985" t="s">
        <v>70</v>
      </c>
      <c r="C985">
        <v>40</v>
      </c>
      <c r="D985" t="s">
        <v>127</v>
      </c>
      <c r="E985" t="s">
        <v>120</v>
      </c>
      <c r="F985" t="s">
        <v>102</v>
      </c>
      <c r="G985">
        <v>40</v>
      </c>
      <c r="H985">
        <v>0</v>
      </c>
      <c r="I985" s="5" t="str">
        <f>OutputTable[[#This Row],[ProjectName]]&amp;OutputTable[[#This Row],[Name]]&amp;OutputTable[[#This Row],[Type]]&amp;OutputTable[[#This Row],[Source]]</f>
        <v>Drone ProjectRecycling_Staff.NumberSeizedTotal Number SeizedResource</v>
      </c>
      <c r="J985" s="5" cm="1">
        <f t="array" ref="J985">MAX(IF((ProjectInfoTable[ProjectName]=OutputTable[[#This Row],[ProjectName]]),(ProjectInfoTable[ProjectName]=OutputTable[[#This Row],[ProjectName]])*ProjectInfoTable[NumberOfReplications]))</f>
        <v>40</v>
      </c>
      <c r="K985" s="5" cm="1">
        <f t="array" ref="K985">IFERROR(AVERAGE(IF((OutputTable[GroupByKey]=OutputTable[[#This Row],[GroupByKey]]),(OutputTable[GroupByKey]=OutputTable[[#This Row],[GroupByKey]])*OutputTable[RecordedValue])),0)</f>
        <v>40.625</v>
      </c>
      <c r="L985" s="5" cm="1">
        <f t="array" ref="L985">IFERROR(_xlfn.STDEV.S(IF((OutputTable[GroupByKey]=OutputTable[[#This Row],[GroupByKey]]),(OutputTable[GroupByKey]=OutputTable[[#This Row],[GroupByKey]])*OutputTable[RecordedValue])),0)</f>
        <v>9.0940597687129312</v>
      </c>
      <c r="M985" s="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2.9084214128540191</v>
      </c>
      <c r="O985" s="5" cm="1">
        <f t="array" ref="O985">MIN(IF((OutputTable[GroupByKey]=OutputTable[[#This Row],[GroupByKey]]),(OutputTable[GroupByKey]=OutputTable[[#This Row],[GroupByKey]])*OutputTable[RecordedValue]))</f>
        <v>20</v>
      </c>
      <c r="P985" s="5" cm="1">
        <f t="array" ref="P985">MAX(IF((OutputTable[GroupByKey]=OutputTable[[#This Row],[GroupByKey]]),(OutputTable[GroupByKey]=OutputTable[[#This Row],[GroupByKey]])*OutputTable[RecordedValue]))</f>
        <v>60</v>
      </c>
    </row>
    <row r="986" spans="1:16" x14ac:dyDescent="0.35">
      <c r="A986" t="s">
        <v>68</v>
      </c>
      <c r="B986" t="s">
        <v>70</v>
      </c>
      <c r="C986">
        <v>40</v>
      </c>
      <c r="D986" t="s">
        <v>128</v>
      </c>
      <c r="E986" t="s">
        <v>122</v>
      </c>
      <c r="F986" t="s">
        <v>102</v>
      </c>
      <c r="G986">
        <v>0.12895941473123601</v>
      </c>
      <c r="H986">
        <v>0</v>
      </c>
      <c r="I986" s="5" t="str">
        <f>OutputTable[[#This Row],[ProjectName]]&amp;OutputTable[[#This Row],[Name]]&amp;OutputTable[[#This Row],[Type]]&amp;OutputTable[[#This Row],[Source]]</f>
        <v>Drone ProjectRecycling_Staff.ScheduledUtilizationScheduled UtilizationResource</v>
      </c>
      <c r="J986" s="5" cm="1">
        <f t="array" ref="J986">MAX(IF((ProjectInfoTable[ProjectName]=OutputTable[[#This Row],[ProjectName]]),(ProjectInfoTable[ProjectName]=OutputTable[[#This Row],[ProjectName]])*ProjectInfoTable[NumberOfReplications]))</f>
        <v>40</v>
      </c>
      <c r="K986" s="5" cm="1">
        <f t="array" ref="K986">IFERROR(AVERAGE(IF((OutputTable[GroupByKey]=OutputTable[[#This Row],[GroupByKey]]),(OutputTable[GroupByKey]=OutputTable[[#This Row],[GroupByKey]])*OutputTable[RecordedValue])),0)</f>
        <v>0.12883579602073331</v>
      </c>
      <c r="L986" s="5" cm="1">
        <f t="array" ref="L986">IFERROR(_xlfn.STDEV.S(IF((OutputTable[GroupByKey]=OutputTable[[#This Row],[GroupByKey]]),(OutputTable[GroupByKey]=OutputTable[[#This Row],[GroupByKey]])*OutputTable[RecordedValue])),0)</f>
        <v>3.923026202957465E-2</v>
      </c>
      <c r="M986" s="5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1.2546446473909312E-2</v>
      </c>
      <c r="O986" s="5" cm="1">
        <f t="array" ref="O986">MIN(IF((OutputTable[GroupByKey]=OutputTable[[#This Row],[GroupByKey]]),(OutputTable[GroupByKey]=OutputTable[[#This Row],[GroupByKey]])*OutputTable[RecordedValue]))</f>
        <v>5.37537032568541E-2</v>
      </c>
      <c r="P986" s="5" cm="1">
        <f t="array" ref="P986">MAX(IF((OutputTable[GroupByKey]=OutputTable[[#This Row],[GroupByKey]]),(OutputTable[GroupByKey]=OutputTable[[#This Row],[GroupByKey]])*OutputTable[RecordedValue]))</f>
        <v>0.25294900578934798</v>
      </c>
    </row>
    <row r="987" spans="1:16" x14ac:dyDescent="0.35">
      <c r="A987" t="s">
        <v>68</v>
      </c>
      <c r="B987" t="s">
        <v>70</v>
      </c>
      <c r="C987">
        <v>40</v>
      </c>
      <c r="D987" t="s">
        <v>129</v>
      </c>
      <c r="E987" t="s">
        <v>118</v>
      </c>
      <c r="F987" t="s">
        <v>130</v>
      </c>
      <c r="G987">
        <v>289</v>
      </c>
      <c r="H987">
        <v>0</v>
      </c>
      <c r="I987" s="5" t="str">
        <f>OutputTable[[#This Row],[ProjectName]]&amp;OutputTable[[#This Row],[Name]]&amp;OutputTable[[#This Row],[Type]]&amp;OutputTable[[#This Row],[Source]]</f>
        <v>Drone ProjectSystem.NumberOutNumber OutSystem</v>
      </c>
      <c r="J987" s="5" cm="1">
        <f t="array" ref="J987">MAX(IF((ProjectInfoTable[ProjectName]=OutputTable[[#This Row],[ProjectName]]),(ProjectInfoTable[ProjectName]=OutputTable[[#This Row],[ProjectName]])*ProjectInfoTable[NumberOfReplications]))</f>
        <v>40</v>
      </c>
      <c r="K987" s="5" cm="1">
        <f t="array" ref="K987">IFERROR(AVERAGE(IF((OutputTable[GroupByKey]=OutputTable[[#This Row],[GroupByKey]]),(OutputTable[GroupByKey]=OutputTable[[#This Row],[GroupByKey]])*OutputTable[RecordedValue])),0)</f>
        <v>246.15</v>
      </c>
      <c r="L987" s="5" cm="1">
        <f t="array" ref="L987">IFERROR(_xlfn.STDEV.S(IF((OutputTable[GroupByKey]=OutputTable[[#This Row],[GroupByKey]]),(OutputTable[GroupByKey]=OutputTable[[#This Row],[GroupByKey]])*OutputTable[RecordedValue])),0)</f>
        <v>35.193640159726442</v>
      </c>
      <c r="M987" s="5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11.255472169753959</v>
      </c>
      <c r="O987" s="5" cm="1">
        <f t="array" ref="O987">MIN(IF((OutputTable[GroupByKey]=OutputTable[[#This Row],[GroupByKey]]),(OutputTable[GroupByKey]=OutputTable[[#This Row],[GroupByKey]])*OutputTable[RecordedValue]))</f>
        <v>148</v>
      </c>
      <c r="P987" s="5" cm="1">
        <f t="array" ref="P987">MAX(IF((OutputTable[GroupByKey]=OutputTable[[#This Row],[GroupByKey]]),(OutputTable[GroupByKey]=OutputTable[[#This Row],[GroupByKey]])*OutputTable[RecordedValue]))</f>
        <v>289</v>
      </c>
    </row>
    <row r="988" spans="1:16" x14ac:dyDescent="0.35">
      <c r="A988" t="s">
        <v>68</v>
      </c>
      <c r="B988" t="s">
        <v>70</v>
      </c>
      <c r="C988">
        <v>40</v>
      </c>
      <c r="D988" t="s">
        <v>131</v>
      </c>
      <c r="E988" t="s">
        <v>120</v>
      </c>
      <c r="F988" t="s">
        <v>102</v>
      </c>
      <c r="G988">
        <v>0</v>
      </c>
      <c r="H988">
        <v>0</v>
      </c>
      <c r="I988" s="5" t="str">
        <f>OutputTable[[#This Row],[ProjectName]]&amp;OutputTable[[#This Row],[Name]]&amp;OutputTable[[#This Row],[Type]]&amp;OutputTable[[#This Row],[Source]]</f>
        <v>Drone ProjectTech1.NumberSeizedTotal Number SeizedResource</v>
      </c>
      <c r="J988" s="5" cm="1">
        <f t="array" ref="J988">MAX(IF((ProjectInfoTable[ProjectName]=OutputTable[[#This Row],[ProjectName]]),(ProjectInfoTable[ProjectName]=OutputTable[[#This Row],[ProjectName]])*ProjectInfoTable[NumberOfReplications]))</f>
        <v>40</v>
      </c>
      <c r="K988" s="5" cm="1">
        <f t="array" ref="K988">IFERROR(AVERAGE(IF((OutputTable[GroupByKey]=OutputTable[[#This Row],[GroupByKey]]),(OutputTable[GroupByKey]=OutputTable[[#This Row],[GroupByKey]])*OutputTable[RecordedValue])),0)</f>
        <v>0</v>
      </c>
      <c r="L988" s="5" cm="1">
        <f t="array" ref="L988">IFERROR(_xlfn.STDEV.S(IF((OutputTable[GroupByKey]=OutputTable[[#This Row],[GroupByKey]]),(OutputTable[GroupByKey]=OutputTable[[#This Row],[GroupByKey]])*OutputTable[RecordedValue])),0)</f>
        <v>0</v>
      </c>
      <c r="M988" s="5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8" s="5" cm="1">
        <f t="array" ref="O988">MIN(IF((OutputTable[GroupByKey]=OutputTable[[#This Row],[GroupByKey]]),(OutputTable[GroupByKey]=OutputTable[[#This Row],[GroupByKey]])*OutputTable[RecordedValue]))</f>
        <v>0</v>
      </c>
      <c r="P988" s="5" cm="1">
        <f t="array" ref="P988">MAX(IF((OutputTable[GroupByKey]=OutputTable[[#This Row],[GroupByKey]]),(OutputTable[GroupByKey]=OutputTable[[#This Row],[GroupByKey]])*OutputTable[RecordedValue]))</f>
        <v>0</v>
      </c>
    </row>
    <row r="989" spans="1:16" x14ac:dyDescent="0.35">
      <c r="A989" t="s">
        <v>68</v>
      </c>
      <c r="B989" t="s">
        <v>70</v>
      </c>
      <c r="C989">
        <v>40</v>
      </c>
      <c r="D989" t="s">
        <v>132</v>
      </c>
      <c r="E989" t="s">
        <v>122</v>
      </c>
      <c r="F989" t="s">
        <v>102</v>
      </c>
      <c r="G989">
        <v>0</v>
      </c>
      <c r="H989">
        <v>0</v>
      </c>
      <c r="I989" s="5" t="str">
        <f>OutputTable[[#This Row],[ProjectName]]&amp;OutputTable[[#This Row],[Name]]&amp;OutputTable[[#This Row],[Type]]&amp;OutputTable[[#This Row],[Source]]</f>
        <v>Drone ProjectTech1.ScheduledUtilizationScheduled UtilizationResource</v>
      </c>
      <c r="J989" s="5" cm="1">
        <f t="array" ref="J989">MAX(IF((ProjectInfoTable[ProjectName]=OutputTable[[#This Row],[ProjectName]]),(ProjectInfoTable[ProjectName]=OutputTable[[#This Row],[ProjectName]])*ProjectInfoTable[NumberOfReplications]))</f>
        <v>40</v>
      </c>
      <c r="K989" s="5" cm="1">
        <f t="array" ref="K989">IFERROR(AVERAGE(IF((OutputTable[GroupByKey]=OutputTable[[#This Row],[GroupByKey]]),(OutputTable[GroupByKey]=OutputTable[[#This Row],[GroupByKey]])*OutputTable[RecordedValue])),0)</f>
        <v>0</v>
      </c>
      <c r="L989" s="5" cm="1">
        <f t="array" ref="L989">IFERROR(_xlfn.STDEV.S(IF((OutputTable[GroupByKey]=OutputTable[[#This Row],[GroupByKey]]),(OutputTable[GroupByKey]=OutputTable[[#This Row],[GroupByKey]])*OutputTable[RecordedValue])),0)</f>
        <v>0</v>
      </c>
      <c r="M989" s="5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9" s="5" cm="1">
        <f t="array" ref="O989">MIN(IF((OutputTable[GroupByKey]=OutputTable[[#This Row],[GroupByKey]]),(OutputTable[GroupByKey]=OutputTable[[#This Row],[GroupByKey]])*OutputTable[RecordedValue]))</f>
        <v>0</v>
      </c>
      <c r="P989" s="5" cm="1">
        <f t="array" ref="P989">MAX(IF((OutputTable[GroupByKey]=OutputTable[[#This Row],[GroupByKey]]),(OutputTable[GroupByKey]=OutputTable[[#This Row],[GroupByKey]])*OutputTable[RecordedValue]))</f>
        <v>0</v>
      </c>
    </row>
    <row r="990" spans="1:16" x14ac:dyDescent="0.35">
      <c r="A990" t="s">
        <v>68</v>
      </c>
      <c r="B990" t="s">
        <v>70</v>
      </c>
      <c r="C990">
        <v>40</v>
      </c>
      <c r="D990" t="s">
        <v>133</v>
      </c>
      <c r="E990" t="s">
        <v>120</v>
      </c>
      <c r="F990" t="s">
        <v>102</v>
      </c>
      <c r="G990">
        <v>0</v>
      </c>
      <c r="H990">
        <v>0</v>
      </c>
      <c r="I990" s="5" t="str">
        <f>OutputTable[[#This Row],[ProjectName]]&amp;OutputTable[[#This Row],[Name]]&amp;OutputTable[[#This Row],[Type]]&amp;OutputTable[[#This Row],[Source]]</f>
        <v>Drone ProjectTech2.NumberSeizedTotal Number SeizedResource</v>
      </c>
      <c r="J990" s="5" cm="1">
        <f t="array" ref="J990">MAX(IF((ProjectInfoTable[ProjectName]=OutputTable[[#This Row],[ProjectName]]),(ProjectInfoTable[ProjectName]=OutputTable[[#This Row],[ProjectName]])*ProjectInfoTable[NumberOfReplications]))</f>
        <v>40</v>
      </c>
      <c r="K990" s="5" cm="1">
        <f t="array" ref="K990">IFERROR(AVERAGE(IF((OutputTable[GroupByKey]=OutputTable[[#This Row],[GroupByKey]]),(OutputTable[GroupByKey]=OutputTable[[#This Row],[GroupByKey]])*OutputTable[RecordedValue])),0)</f>
        <v>0</v>
      </c>
      <c r="L990" s="5" cm="1">
        <f t="array" ref="L990">IFERROR(_xlfn.STDEV.S(IF((OutputTable[GroupByKey]=OutputTable[[#This Row],[GroupByKey]]),(OutputTable[GroupByKey]=OutputTable[[#This Row],[GroupByKey]])*OutputTable[RecordedValue])),0)</f>
        <v>0</v>
      </c>
      <c r="M990" s="5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0" s="5" cm="1">
        <f t="array" ref="O990">MIN(IF((OutputTable[GroupByKey]=OutputTable[[#This Row],[GroupByKey]]),(OutputTable[GroupByKey]=OutputTable[[#This Row],[GroupByKey]])*OutputTable[RecordedValue]))</f>
        <v>0</v>
      </c>
      <c r="P990" s="5" cm="1">
        <f t="array" ref="P990">MAX(IF((OutputTable[GroupByKey]=OutputTable[[#This Row],[GroupByKey]]),(OutputTable[GroupByKey]=OutputTable[[#This Row],[GroupByKey]])*OutputTable[RecordedValue]))</f>
        <v>0</v>
      </c>
    </row>
    <row r="991" spans="1:16" x14ac:dyDescent="0.35">
      <c r="A991" t="s">
        <v>68</v>
      </c>
      <c r="B991" t="s">
        <v>70</v>
      </c>
      <c r="C991">
        <v>40</v>
      </c>
      <c r="D991" t="s">
        <v>134</v>
      </c>
      <c r="E991" t="s">
        <v>122</v>
      </c>
      <c r="F991" t="s">
        <v>102</v>
      </c>
      <c r="G991">
        <v>0</v>
      </c>
      <c r="H991">
        <v>0</v>
      </c>
      <c r="I991" s="5" t="str">
        <f>OutputTable[[#This Row],[ProjectName]]&amp;OutputTable[[#This Row],[Name]]&amp;OutputTable[[#This Row],[Type]]&amp;OutputTable[[#This Row],[Source]]</f>
        <v>Drone ProjectTech2.ScheduledUtilizationScheduled UtilizationResource</v>
      </c>
      <c r="J991" s="5" cm="1">
        <f t="array" ref="J991">MAX(IF((ProjectInfoTable[ProjectName]=OutputTable[[#This Row],[ProjectName]]),(ProjectInfoTable[ProjectName]=OutputTable[[#This Row],[ProjectName]])*ProjectInfoTable[NumberOfReplications]))</f>
        <v>40</v>
      </c>
      <c r="K991" s="5" cm="1">
        <f t="array" ref="K991">IFERROR(AVERAGE(IF((OutputTable[GroupByKey]=OutputTable[[#This Row],[GroupByKey]]),(OutputTable[GroupByKey]=OutputTable[[#This Row],[GroupByKey]])*OutputTable[RecordedValue])),0)</f>
        <v>0</v>
      </c>
      <c r="L991" s="5" cm="1">
        <f t="array" ref="L991">IFERROR(_xlfn.STDEV.S(IF((OutputTable[GroupByKey]=OutputTable[[#This Row],[GroupByKey]]),(OutputTable[GroupByKey]=OutputTable[[#This Row],[GroupByKey]])*OutputTable[RecordedValue])),0)</f>
        <v>0</v>
      </c>
      <c r="M991" s="5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1" s="5" cm="1">
        <f t="array" ref="O991">MIN(IF((OutputTable[GroupByKey]=OutputTable[[#This Row],[GroupByKey]]),(OutputTable[GroupByKey]=OutputTable[[#This Row],[GroupByKey]])*OutputTable[RecordedValue]))</f>
        <v>0</v>
      </c>
      <c r="P991" s="5" cm="1">
        <f t="array" ref="P991">MAX(IF((OutputTable[GroupByKey]=OutputTable[[#This Row],[GroupByKey]]),(OutputTable[GroupByKey]=OutputTable[[#This Row],[GroupByKey]])*OutputTable[RecordedValue]))</f>
        <v>0</v>
      </c>
    </row>
    <row r="992" spans="1:16" x14ac:dyDescent="0.35">
      <c r="A992" t="s">
        <v>68</v>
      </c>
      <c r="B992" t="s">
        <v>70</v>
      </c>
      <c r="C992">
        <v>40</v>
      </c>
      <c r="D992" t="s">
        <v>135</v>
      </c>
      <c r="E992" t="s">
        <v>120</v>
      </c>
      <c r="F992" t="s">
        <v>102</v>
      </c>
      <c r="G992">
        <v>0</v>
      </c>
      <c r="H992">
        <v>0</v>
      </c>
      <c r="I992" s="5" t="str">
        <f>OutputTable[[#This Row],[ProjectName]]&amp;OutputTable[[#This Row],[Name]]&amp;OutputTable[[#This Row],[Type]]&amp;OutputTable[[#This Row],[Source]]</f>
        <v>Drone ProjectTech3.NumberSeizedTotal Number SeizedResource</v>
      </c>
      <c r="J992" s="5" cm="1">
        <f t="array" ref="J992">MAX(IF((ProjectInfoTable[ProjectName]=OutputTable[[#This Row],[ProjectName]]),(ProjectInfoTable[ProjectName]=OutputTable[[#This Row],[ProjectName]])*ProjectInfoTable[NumberOfReplications]))</f>
        <v>40</v>
      </c>
      <c r="K992" s="5" cm="1">
        <f t="array" ref="K992">IFERROR(AVERAGE(IF((OutputTable[GroupByKey]=OutputTable[[#This Row],[GroupByKey]]),(OutputTable[GroupByKey]=OutputTable[[#This Row],[GroupByKey]])*OutputTable[RecordedValue])),0)</f>
        <v>0</v>
      </c>
      <c r="L992" s="5" cm="1">
        <f t="array" ref="L992">IFERROR(_xlfn.STDEV.S(IF((OutputTable[GroupByKey]=OutputTable[[#This Row],[GroupByKey]]),(OutputTable[GroupByKey]=OutputTable[[#This Row],[GroupByKey]])*OutputTable[RecordedValue])),0)</f>
        <v>0</v>
      </c>
      <c r="M992" s="5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2" s="5" cm="1">
        <f t="array" ref="O992">MIN(IF((OutputTable[GroupByKey]=OutputTable[[#This Row],[GroupByKey]]),(OutputTable[GroupByKey]=OutputTable[[#This Row],[GroupByKey]])*OutputTable[RecordedValue]))</f>
        <v>0</v>
      </c>
      <c r="P992" s="5" cm="1">
        <f t="array" ref="P992">MAX(IF((OutputTable[GroupByKey]=OutputTable[[#This Row],[GroupByKey]]),(OutputTable[GroupByKey]=OutputTable[[#This Row],[GroupByKey]])*OutputTable[RecordedValue]))</f>
        <v>0</v>
      </c>
    </row>
    <row r="993" spans="1:16" x14ac:dyDescent="0.35">
      <c r="A993" t="s">
        <v>68</v>
      </c>
      <c r="B993" t="s">
        <v>70</v>
      </c>
      <c r="C993">
        <v>40</v>
      </c>
      <c r="D993" t="s">
        <v>136</v>
      </c>
      <c r="E993" t="s">
        <v>122</v>
      </c>
      <c r="F993" t="s">
        <v>102</v>
      </c>
      <c r="G993">
        <v>0</v>
      </c>
      <c r="H993">
        <v>0</v>
      </c>
      <c r="I993" s="5" t="str">
        <f>OutputTable[[#This Row],[ProjectName]]&amp;OutputTable[[#This Row],[Name]]&amp;OutputTable[[#This Row],[Type]]&amp;OutputTable[[#This Row],[Source]]</f>
        <v>Drone ProjectTech3.ScheduledUtilizationScheduled UtilizationResource</v>
      </c>
      <c r="J993" s="5" cm="1">
        <f t="array" ref="J993">MAX(IF((ProjectInfoTable[ProjectName]=OutputTable[[#This Row],[ProjectName]]),(ProjectInfoTable[ProjectName]=OutputTable[[#This Row],[ProjectName]])*ProjectInfoTable[NumberOfReplications]))</f>
        <v>40</v>
      </c>
      <c r="K993" s="5" cm="1">
        <f t="array" ref="K993">IFERROR(AVERAGE(IF((OutputTable[GroupByKey]=OutputTable[[#This Row],[GroupByKey]]),(OutputTable[GroupByKey]=OutputTable[[#This Row],[GroupByKey]])*OutputTable[RecordedValue])),0)</f>
        <v>0</v>
      </c>
      <c r="L993" s="5" cm="1">
        <f t="array" ref="L993">IFERROR(_xlfn.STDEV.S(IF((OutputTable[GroupByKey]=OutputTable[[#This Row],[GroupByKey]]),(OutputTable[GroupByKey]=OutputTable[[#This Row],[GroupByKey]])*OutputTable[RecordedValue])),0)</f>
        <v>0</v>
      </c>
      <c r="M993" s="5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3" s="5" cm="1">
        <f t="array" ref="O993">MIN(IF((OutputTable[GroupByKey]=OutputTable[[#This Row],[GroupByKey]]),(OutputTable[GroupByKey]=OutputTable[[#This Row],[GroupByKey]])*OutputTable[RecordedValue]))</f>
        <v>0</v>
      </c>
      <c r="P993" s="5" cm="1">
        <f t="array" ref="P993">MAX(IF((OutputTable[GroupByKey]=OutputTable[[#This Row],[GroupByKey]]),(OutputTable[GroupByKey]=OutputTable[[#This Row],[GroupByKey]])*OutputTable[RecordedValue]))</f>
        <v>0</v>
      </c>
    </row>
    <row r="994" spans="1:16" x14ac:dyDescent="0.35">
      <c r="A994" t="s">
        <v>68</v>
      </c>
      <c r="B994" t="s">
        <v>70</v>
      </c>
      <c r="C994">
        <v>40</v>
      </c>
      <c r="D994" t="s">
        <v>137</v>
      </c>
      <c r="E994" t="s">
        <v>120</v>
      </c>
      <c r="F994" t="s">
        <v>102</v>
      </c>
      <c r="G994">
        <v>0</v>
      </c>
      <c r="H994">
        <v>0</v>
      </c>
      <c r="I994" s="5" t="str">
        <f>OutputTable[[#This Row],[ProjectName]]&amp;OutputTable[[#This Row],[Name]]&amp;OutputTable[[#This Row],[Type]]&amp;OutputTable[[#This Row],[Source]]</f>
        <v>Drone ProjectTechnicianDiagnostics.NumberSeizedTotal Number SeizedResource</v>
      </c>
      <c r="J994" s="5" cm="1">
        <f t="array" ref="J994">MAX(IF((ProjectInfoTable[ProjectName]=OutputTable[[#This Row],[ProjectName]]),(ProjectInfoTable[ProjectName]=OutputTable[[#This Row],[ProjectName]])*ProjectInfoTable[NumberOfReplications]))</f>
        <v>40</v>
      </c>
      <c r="K994" s="5" cm="1">
        <f t="array" ref="K994">IFERROR(AVERAGE(IF((OutputTable[GroupByKey]=OutputTable[[#This Row],[GroupByKey]]),(OutputTable[GroupByKey]=OutputTable[[#This Row],[GroupByKey]])*OutputTable[RecordedValue])),0)</f>
        <v>0</v>
      </c>
      <c r="L994" s="5" cm="1">
        <f t="array" ref="L994">IFERROR(_xlfn.STDEV.S(IF((OutputTable[GroupByKey]=OutputTable[[#This Row],[GroupByKey]]),(OutputTable[GroupByKey]=OutputTable[[#This Row],[GroupByKey]])*OutputTable[RecordedValue])),0)</f>
        <v>0</v>
      </c>
      <c r="M994" s="5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4" s="5" cm="1">
        <f t="array" ref="O994">MIN(IF((OutputTable[GroupByKey]=OutputTable[[#This Row],[GroupByKey]]),(OutputTable[GroupByKey]=OutputTable[[#This Row],[GroupByKey]])*OutputTable[RecordedValue]))</f>
        <v>0</v>
      </c>
      <c r="P994" s="5" cm="1">
        <f t="array" ref="P994">MAX(IF((OutputTable[GroupByKey]=OutputTable[[#This Row],[GroupByKey]]),(OutputTable[GroupByKey]=OutputTable[[#This Row],[GroupByKey]])*OutputTable[RecordedValue]))</f>
        <v>0</v>
      </c>
    </row>
    <row r="995" spans="1:16" x14ac:dyDescent="0.35">
      <c r="A995" t="s">
        <v>68</v>
      </c>
      <c r="B995" t="s">
        <v>70</v>
      </c>
      <c r="C995">
        <v>40</v>
      </c>
      <c r="D995" t="s">
        <v>138</v>
      </c>
      <c r="E995" t="s">
        <v>122</v>
      </c>
      <c r="F995" t="s">
        <v>102</v>
      </c>
      <c r="G995">
        <v>0</v>
      </c>
      <c r="H995">
        <v>0</v>
      </c>
      <c r="I995" s="5" t="str">
        <f>OutputTable[[#This Row],[ProjectName]]&amp;OutputTable[[#This Row],[Name]]&amp;OutputTable[[#This Row],[Type]]&amp;OutputTable[[#This Row],[Source]]</f>
        <v>Drone ProjectTechnicianDiagnostics.ScheduledUtilizationScheduled UtilizationResource</v>
      </c>
      <c r="J995" s="5" cm="1">
        <f t="array" ref="J995">MAX(IF((ProjectInfoTable[ProjectName]=OutputTable[[#This Row],[ProjectName]]),(ProjectInfoTable[ProjectName]=OutputTable[[#This Row],[ProjectName]])*ProjectInfoTable[NumberOfReplications]))</f>
        <v>40</v>
      </c>
      <c r="K995" s="5" cm="1">
        <f t="array" ref="K995">IFERROR(AVERAGE(IF((OutputTable[GroupByKey]=OutputTable[[#This Row],[GroupByKey]]),(OutputTable[GroupByKey]=OutputTable[[#This Row],[GroupByKey]])*OutputTable[RecordedValue])),0)</f>
        <v>0</v>
      </c>
      <c r="L995" s="5" cm="1">
        <f t="array" ref="L995">IFERROR(_xlfn.STDEV.S(IF((OutputTable[GroupByKey]=OutputTable[[#This Row],[GroupByKey]]),(OutputTable[GroupByKey]=OutputTable[[#This Row],[GroupByKey]])*OutputTable[RecordedValue])),0)</f>
        <v>0</v>
      </c>
      <c r="M995" s="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5" s="5" cm="1">
        <f t="array" ref="O995">MIN(IF((OutputTable[GroupByKey]=OutputTable[[#This Row],[GroupByKey]]),(OutputTable[GroupByKey]=OutputTable[[#This Row],[GroupByKey]])*OutputTable[RecordedValue]))</f>
        <v>0</v>
      </c>
      <c r="P995" s="5" cm="1">
        <f t="array" ref="P995">MAX(IF((OutputTable[GroupByKey]=OutputTable[[#This Row],[GroupByKey]]),(OutputTable[GroupByKey]=OutputTable[[#This Row],[GroupByKey]])*OutputTable[RecordedValue]))</f>
        <v>0</v>
      </c>
    </row>
    <row r="996" spans="1:16" x14ac:dyDescent="0.35">
      <c r="A996" t="s">
        <v>68</v>
      </c>
      <c r="B996" t="s">
        <v>70</v>
      </c>
      <c r="C996">
        <v>40</v>
      </c>
      <c r="D996" t="s">
        <v>139</v>
      </c>
      <c r="E996" t="s">
        <v>120</v>
      </c>
      <c r="F996" t="s">
        <v>102</v>
      </c>
      <c r="G996">
        <v>196</v>
      </c>
      <c r="H996">
        <v>0</v>
      </c>
      <c r="I996" s="5" t="str">
        <f>OutputTable[[#This Row],[ProjectName]]&amp;OutputTable[[#This Row],[Name]]&amp;OutputTable[[#This Row],[Type]]&amp;OutputTable[[#This Row],[Source]]</f>
        <v>Drone ProjectTechnician_Advanced.NumberSeizedTotal Number SeizedResource</v>
      </c>
      <c r="J996" s="5" cm="1">
        <f t="array" ref="J996">MAX(IF((ProjectInfoTable[ProjectName]=OutputTable[[#This Row],[ProjectName]]),(ProjectInfoTable[ProjectName]=OutputTable[[#This Row],[ProjectName]])*ProjectInfoTable[NumberOfReplications]))</f>
        <v>40</v>
      </c>
      <c r="K996" s="5" cm="1">
        <f t="array" ref="K996">IFERROR(AVERAGE(IF((OutputTable[GroupByKey]=OutputTable[[#This Row],[GroupByKey]]),(OutputTable[GroupByKey]=OutputTable[[#This Row],[GroupByKey]])*OutputTable[RecordedValue])),0)</f>
        <v>166.8</v>
      </c>
      <c r="L996" s="5" cm="1">
        <f t="array" ref="L996">IFERROR(_xlfn.STDEV.S(IF((OutputTable[GroupByKey]=OutputTable[[#This Row],[GroupByKey]]),(OutputTable[GroupByKey]=OutputTable[[#This Row],[GroupByKey]])*OutputTable[RecordedValue])),0)</f>
        <v>42.803786077449971</v>
      </c>
      <c r="M996" s="5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13.689314909406772</v>
      </c>
      <c r="O996" s="5" cm="1">
        <f t="array" ref="O996">MIN(IF((OutputTable[GroupByKey]=OutputTable[[#This Row],[GroupByKey]]),(OutputTable[GroupByKey]=OutputTable[[#This Row],[GroupByKey]])*OutputTable[RecordedValue]))</f>
        <v>58</v>
      </c>
      <c r="P996" s="5" cm="1">
        <f t="array" ref="P996">MAX(IF((OutputTable[GroupByKey]=OutputTable[[#This Row],[GroupByKey]]),(OutputTable[GroupByKey]=OutputTable[[#This Row],[GroupByKey]])*OutputTable[RecordedValue]))</f>
        <v>284</v>
      </c>
    </row>
    <row r="997" spans="1:16" x14ac:dyDescent="0.35">
      <c r="A997" t="s">
        <v>68</v>
      </c>
      <c r="B997" t="s">
        <v>70</v>
      </c>
      <c r="C997">
        <v>40</v>
      </c>
      <c r="D997" t="s">
        <v>140</v>
      </c>
      <c r="E997" t="s">
        <v>122</v>
      </c>
      <c r="F997" t="s">
        <v>102</v>
      </c>
      <c r="G997">
        <v>8.6130554834272996E-2</v>
      </c>
      <c r="H997">
        <v>0</v>
      </c>
      <c r="I997" s="5" t="str">
        <f>OutputTable[[#This Row],[ProjectName]]&amp;OutputTable[[#This Row],[Name]]&amp;OutputTable[[#This Row],[Type]]&amp;OutputTable[[#This Row],[Source]]</f>
        <v>Drone ProjectTechnician_Advanced.ScheduledUtilizationScheduled UtilizationResource</v>
      </c>
      <c r="J997" s="5" cm="1">
        <f t="array" ref="J997">MAX(IF((ProjectInfoTable[ProjectName]=OutputTable[[#This Row],[ProjectName]]),(ProjectInfoTable[ProjectName]=OutputTable[[#This Row],[ProjectName]])*ProjectInfoTable[NumberOfReplications]))</f>
        <v>40</v>
      </c>
      <c r="K997" s="5" cm="1">
        <f t="array" ref="K997">IFERROR(AVERAGE(IF((OutputTable[GroupByKey]=OutputTable[[#This Row],[GroupByKey]]),(OutputTable[GroupByKey]=OutputTable[[#This Row],[GroupByKey]])*OutputTable[RecordedValue])),0)</f>
        <v>7.1466534765718931E-2</v>
      </c>
      <c r="L997" s="5" cm="1">
        <f t="array" ref="L997">IFERROR(_xlfn.STDEV.S(IF((OutputTable[GroupByKey]=OutputTable[[#This Row],[GroupByKey]]),(OutputTable[GroupByKey]=OutputTable[[#This Row],[GroupByKey]])*OutputTable[RecordedValue])),0)</f>
        <v>1.877615258182818E-2</v>
      </c>
      <c r="M997" s="5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6.0049049169304154E-3</v>
      </c>
      <c r="O997" s="5" cm="1">
        <f t="array" ref="O997">MIN(IF((OutputTable[GroupByKey]=OutputTable[[#This Row],[GroupByKey]]),(OutputTable[GroupByKey]=OutputTable[[#This Row],[GroupByKey]])*OutputTable[RecordedValue]))</f>
        <v>2.8772178353729399E-2</v>
      </c>
      <c r="P997" s="5" cm="1">
        <f t="array" ref="P997">MAX(IF((OutputTable[GroupByKey]=OutputTable[[#This Row],[GroupByKey]]),(OutputTable[GroupByKey]=OutputTable[[#This Row],[GroupByKey]])*OutputTable[RecordedValue]))</f>
        <v>0.12414195729513899</v>
      </c>
    </row>
    <row r="998" spans="1:16" x14ac:dyDescent="0.35">
      <c r="A998" t="s">
        <v>68</v>
      </c>
      <c r="B998" t="s">
        <v>70</v>
      </c>
      <c r="C998">
        <v>40</v>
      </c>
      <c r="D998" t="s">
        <v>141</v>
      </c>
      <c r="E998" t="s">
        <v>120</v>
      </c>
      <c r="F998" t="s">
        <v>102</v>
      </c>
      <c r="G998">
        <v>350</v>
      </c>
      <c r="H998">
        <v>0</v>
      </c>
      <c r="I998" s="5" t="str">
        <f>OutputTable[[#This Row],[ProjectName]]&amp;OutputTable[[#This Row],[Name]]&amp;OutputTable[[#This Row],[Type]]&amp;OutputTable[[#This Row],[Source]]</f>
        <v>Drone ProjectTechnician_Diagnostics.NumberSeizedTotal Number SeizedResource</v>
      </c>
      <c r="J998" s="5" cm="1">
        <f t="array" ref="J998">MAX(IF((ProjectInfoTable[ProjectName]=OutputTable[[#This Row],[ProjectName]]),(ProjectInfoTable[ProjectName]=OutputTable[[#This Row],[ProjectName]])*ProjectInfoTable[NumberOfReplications]))</f>
        <v>40</v>
      </c>
      <c r="K998" s="5" cm="1">
        <f t="array" ref="K998">IFERROR(AVERAGE(IF((OutputTable[GroupByKey]=OutputTable[[#This Row],[GroupByKey]]),(OutputTable[GroupByKey]=OutputTable[[#This Row],[GroupByKey]])*OutputTable[RecordedValue])),0)</f>
        <v>287.89999999999998</v>
      </c>
      <c r="L998" s="5" cm="1">
        <f t="array" ref="L998">IFERROR(_xlfn.STDEV.S(IF((OutputTable[GroupByKey]=OutputTable[[#This Row],[GroupByKey]]),(OutputTable[GroupByKey]=OutputTable[[#This Row],[GroupByKey]])*OutputTable[RecordedValue])),0)</f>
        <v>61.633241114324115</v>
      </c>
      <c r="M998" s="5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19.711266778474748</v>
      </c>
      <c r="O998" s="5" cm="1">
        <f t="array" ref="O998">MIN(IF((OutputTable[GroupByKey]=OutputTable[[#This Row],[GroupByKey]]),(OutputTable[GroupByKey]=OutputTable[[#This Row],[GroupByKey]])*OutputTable[RecordedValue]))</f>
        <v>136</v>
      </c>
      <c r="P998" s="5" cm="1">
        <f t="array" ref="P998">MAX(IF((OutputTable[GroupByKey]=OutputTable[[#This Row],[GroupByKey]]),(OutputTable[GroupByKey]=OutputTable[[#This Row],[GroupByKey]])*OutputTable[RecordedValue]))</f>
        <v>432</v>
      </c>
    </row>
    <row r="999" spans="1:16" x14ac:dyDescent="0.35">
      <c r="A999" t="s">
        <v>68</v>
      </c>
      <c r="B999" t="s">
        <v>70</v>
      </c>
      <c r="C999">
        <v>40</v>
      </c>
      <c r="D999" t="s">
        <v>142</v>
      </c>
      <c r="E999" t="s">
        <v>122</v>
      </c>
      <c r="F999" t="s">
        <v>102</v>
      </c>
      <c r="G999">
        <v>3.48565228765155E-2</v>
      </c>
      <c r="H999">
        <v>0</v>
      </c>
      <c r="I999" s="5" t="str">
        <f>OutputTable[[#This Row],[ProjectName]]&amp;OutputTable[[#This Row],[Name]]&amp;OutputTable[[#This Row],[Type]]&amp;OutputTable[[#This Row],[Source]]</f>
        <v>Drone ProjectTechnician_Diagnostics.ScheduledUtilizationScheduled UtilizationResource</v>
      </c>
      <c r="J999" s="5" cm="1">
        <f t="array" ref="J999">MAX(IF((ProjectInfoTable[ProjectName]=OutputTable[[#This Row],[ProjectName]]),(ProjectInfoTable[ProjectName]=OutputTable[[#This Row],[ProjectName]])*ProjectInfoTable[NumberOfReplications]))</f>
        <v>40</v>
      </c>
      <c r="K999" s="5" cm="1">
        <f t="array" ref="K999">IFERROR(AVERAGE(IF((OutputTable[GroupByKey]=OutputTable[[#This Row],[GroupByKey]]),(OutputTable[GroupByKey]=OutputTable[[#This Row],[GroupByKey]])*OutputTable[RecordedValue])),0)</f>
        <v>2.7893041556859417E-2</v>
      </c>
      <c r="L999" s="5" cm="1">
        <f t="array" ref="L999">IFERROR(_xlfn.STDEV.S(IF((OutputTable[GroupByKey]=OutputTable[[#This Row],[GroupByKey]]),(OutputTable[GroupByKey]=OutputTable[[#This Row],[GroupByKey]])*OutputTable[RecordedValue])),0)</f>
        <v>5.8163740550683058E-3</v>
      </c>
      <c r="M999" s="5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1.8601666667211036E-3</v>
      </c>
      <c r="O999" s="5" cm="1">
        <f t="array" ref="O999">MIN(IF((OutputTable[GroupByKey]=OutputTable[[#This Row],[GroupByKey]]),(OutputTable[GroupByKey]=OutputTable[[#This Row],[GroupByKey]])*OutputTable[RecordedValue]))</f>
        <v>1.44717077644446E-2</v>
      </c>
      <c r="P999" s="5" cm="1">
        <f t="array" ref="P999">MAX(IF((OutputTable[GroupByKey]=OutputTable[[#This Row],[GroupByKey]]),(OutputTable[GroupByKey]=OutputTable[[#This Row],[GroupByKey]])*OutputTable[RecordedValue]))</f>
        <v>3.8945432682821003E-2</v>
      </c>
    </row>
    <row r="1000" spans="1:16" x14ac:dyDescent="0.35">
      <c r="A1000" t="s">
        <v>68</v>
      </c>
      <c r="B1000" t="s">
        <v>70</v>
      </c>
      <c r="C1000">
        <v>40</v>
      </c>
      <c r="D1000" t="s">
        <v>143</v>
      </c>
      <c r="E1000" t="s">
        <v>120</v>
      </c>
      <c r="F1000" t="s">
        <v>102</v>
      </c>
      <c r="G1000">
        <v>221</v>
      </c>
      <c r="H1000">
        <v>0</v>
      </c>
      <c r="I1000" s="5" t="str">
        <f>OutputTable[[#This Row],[ProjectName]]&amp;OutputTable[[#This Row],[Name]]&amp;OutputTable[[#This Row],[Type]]&amp;OutputTable[[#This Row],[Source]]</f>
        <v>Drone ProjectTechnician_Standard.NumberSeizedTotal Number SeizedResource</v>
      </c>
      <c r="J1000" s="5" cm="1">
        <f t="array" ref="J1000">MAX(IF((ProjectInfoTable[ProjectName]=OutputTable[[#This Row],[ProjectName]]),(ProjectInfoTable[ProjectName]=OutputTable[[#This Row],[ProjectName]])*ProjectInfoTable[NumberOfReplications]))</f>
        <v>40</v>
      </c>
      <c r="K1000" s="5" cm="1">
        <f t="array" ref="K1000">IFERROR(AVERAGE(IF((OutputTable[GroupByKey]=OutputTable[[#This Row],[GroupByKey]]),(OutputTable[GroupByKey]=OutputTable[[#This Row],[GroupByKey]])*OutputTable[RecordedValue])),0)</f>
        <v>179.07499999999999</v>
      </c>
      <c r="L1000" s="5" cm="1">
        <f t="array" ref="L1000">IFERROR(_xlfn.STDEV.S(IF((OutputTable[GroupByKey]=OutputTable[[#This Row],[GroupByKey]]),(OutputTable[GroupByKey]=OutputTable[[#This Row],[GroupByKey]])*OutputTable[RecordedValue])),0)</f>
        <v>37.677026598888226</v>
      </c>
      <c r="M1000" s="5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12.049697683962521</v>
      </c>
      <c r="O1000" s="5" cm="1">
        <f t="array" ref="O1000">MIN(IF((OutputTable[GroupByKey]=OutputTable[[#This Row],[GroupByKey]]),(OutputTable[GroupByKey]=OutputTable[[#This Row],[GroupByKey]])*OutputTable[RecordedValue]))</f>
        <v>96</v>
      </c>
      <c r="P1000" s="5" cm="1">
        <f t="array" ref="P1000">MAX(IF((OutputTable[GroupByKey]=OutputTable[[#This Row],[GroupByKey]]),(OutputTable[GroupByKey]=OutputTable[[#This Row],[GroupByKey]])*OutputTable[RecordedValue]))</f>
        <v>256</v>
      </c>
    </row>
    <row r="1001" spans="1:16" x14ac:dyDescent="0.35">
      <c r="A1001" t="s">
        <v>68</v>
      </c>
      <c r="B1001" t="s">
        <v>70</v>
      </c>
      <c r="C1001">
        <v>40</v>
      </c>
      <c r="D1001" t="s">
        <v>144</v>
      </c>
      <c r="E1001" t="s">
        <v>122</v>
      </c>
      <c r="F1001" t="s">
        <v>102</v>
      </c>
      <c r="G1001">
        <v>9.6278241419078495E-2</v>
      </c>
      <c r="H1001">
        <v>0</v>
      </c>
      <c r="I1001" s="5" t="str">
        <f>OutputTable[[#This Row],[ProjectName]]&amp;OutputTable[[#This Row],[Name]]&amp;OutputTable[[#This Row],[Type]]&amp;OutputTable[[#This Row],[Source]]</f>
        <v>Drone ProjectTechnician_Standard.ScheduledUtilizationScheduled UtilizationResource</v>
      </c>
      <c r="J1001" s="5" cm="1">
        <f t="array" ref="J1001">MAX(IF((ProjectInfoTable[ProjectName]=OutputTable[[#This Row],[ProjectName]]),(ProjectInfoTable[ProjectName]=OutputTable[[#This Row],[ProjectName]])*ProjectInfoTable[NumberOfReplications]))</f>
        <v>40</v>
      </c>
      <c r="K1001" s="5" cm="1">
        <f t="array" ref="K1001">IFERROR(AVERAGE(IF((OutputTable[GroupByKey]=OutputTable[[#This Row],[GroupByKey]]),(OutputTable[GroupByKey]=OutputTable[[#This Row],[GroupByKey]])*OutputTable[RecordedValue])),0)</f>
        <v>7.6842915815432761E-2</v>
      </c>
      <c r="L1001" s="5" cm="1">
        <f t="array" ref="L1001">IFERROR(_xlfn.STDEV.S(IF((OutputTable[GroupByKey]=OutputTable[[#This Row],[GroupByKey]]),(OutputTable[GroupByKey]=OutputTable[[#This Row],[GroupByKey]])*OutputTable[RecordedValue])),0)</f>
        <v>1.6318267374116645E-2</v>
      </c>
      <c r="M1001" s="5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5.2188350922038173E-3</v>
      </c>
      <c r="O1001" s="5" cm="1">
        <f t="array" ref="O1001">MIN(IF((OutputTable[GroupByKey]=OutputTable[[#This Row],[GroupByKey]]),(OutputTable[GroupByKey]=OutputTable[[#This Row],[GroupByKey]])*OutputTable[RecordedValue]))</f>
        <v>4.1598739885881399E-2</v>
      </c>
      <c r="P1001" s="5" cm="1">
        <f t="array" ref="P1001">MAX(IF((OutputTable[GroupByKey]=OutputTable[[#This Row],[GroupByKey]]),(OutputTable[GroupByKey]=OutputTable[[#This Row],[GroupByKey]])*OutputTable[RecordedValue]))</f>
        <v>0.109326341521763</v>
      </c>
    </row>
  </sheetData>
  <phoneticPr fontId="2" type="noConversion"/>
  <conditionalFormatting sqref="I2:P1001">
    <cfRule type="expression" dxfId="3" priority="2">
      <formula>MOD(ROW(),2)=0</formula>
    </cfRule>
  </conditionalFormatting>
  <conditionalFormatting sqref="N2:N100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36328125" bestFit="1" customWidth="1"/>
    <col min="19" max="19" width="28.36328125" bestFit="1" customWidth="1"/>
    <col min="20" max="20" width="26.3632812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Manikanta Konkathi</cp:lastModifiedBy>
  <cp:lastPrinted>2022-03-22T10:33:10Z</cp:lastPrinted>
  <dcterms:created xsi:type="dcterms:W3CDTF">2020-06-29T21:30:31Z</dcterms:created>
  <dcterms:modified xsi:type="dcterms:W3CDTF">2026-02-14T03:12:55Z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