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D8F40C91-29FF-4CD4-8F91-3123007AB214}" xr6:coauthVersionLast="47" xr6:coauthVersionMax="47" xr10:uidLastSave="{00000000-0000-0000-0000-000000000000}"/>
  <bookViews>
    <workbookView xWindow="-120" yWindow="-120" windowWidth="19440" windowHeight="11040" firstSheet="2" activeTab="6" xr2:uid="{D39EE176-0C1D-3441-8EB4-571125E77837}"/>
  </bookViews>
  <sheets>
    <sheet name="Cover Page" sheetId="8" r:id="rId1"/>
    <sheet name="Future Forecast " sheetId="9" r:id="rId2"/>
    <sheet name="Forecast" sheetId="3" r:id="rId3"/>
    <sheet name="Correlation Analysis" sheetId="7" r:id="rId4"/>
    <sheet name="Descriptive Stats" sheetId="2" r:id="rId5"/>
    <sheet name="Scatter" sheetId="1" r:id="rId6"/>
    <sheet name="Regress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  <c r="C27" i="9"/>
  <c r="C18" i="9"/>
  <c r="C19" i="9"/>
  <c r="C20" i="9"/>
  <c r="C21" i="9"/>
  <c r="C22" i="9"/>
  <c r="C23" i="9"/>
  <c r="C24" i="9"/>
  <c r="C25" i="9"/>
  <c r="C26" i="9"/>
  <c r="E26" i="9"/>
  <c r="D18" i="9"/>
  <c r="D26" i="9"/>
  <c r="E18" i="9"/>
  <c r="E25" i="9"/>
  <c r="E27" i="9"/>
  <c r="D25" i="9"/>
  <c r="D27" i="9"/>
  <c r="E24" i="9"/>
  <c r="D24" i="9"/>
  <c r="E23" i="9"/>
  <c r="D23" i="9"/>
  <c r="D22" i="9"/>
  <c r="E22" i="9"/>
  <c r="D21" i="9"/>
  <c r="D20" i="9"/>
  <c r="E20" i="9"/>
  <c r="D19" i="9"/>
  <c r="E19" i="9"/>
  <c r="E21" i="9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<sst xmlns="http://schemas.openxmlformats.org/spreadsheetml/2006/main" count="90" uniqueCount="61">
  <si>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</si>
  <si>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</si>
  <si>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</si>
  <si>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</si>
  <si>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</si>
  <si>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</si>
  <si>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</si>
  <si>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</si>
  <si>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</si>
  <si>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</si>
  <si>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</si>
  <si>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</si>
  <si>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</si>
  <si>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</si>
  <si>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</si>
  <si>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</si>
  <si>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</si>
  <si>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Data Analysis Tools Start File</t>
  </si>
  <si>
    <t>Forecast(Revenue (in millions))</t>
  </si>
  <si>
    <t>Lower Confidence Bound(Revenue (in millions))</t>
  </si>
  <si>
    <t>Upper Confidence Bound(Revenue (in millions))</t>
  </si>
  <si>
    <t>Column 1</t>
  </si>
  <si>
    <t>Column 2</t>
  </si>
  <si>
    <t>Column 3</t>
  </si>
  <si>
    <t>Column 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</si>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</sst>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1" xfId="3" applyBorder="1"/>
    <xf numFmtId="0" fontId="7" fillId="0" borderId="2" xfId="3" applyFont="1" applyBorder="1" applyAlignment="1">
      <alignment horizontal="center" vertical="center"/>
    </xf>
    <xf numFmtId="0" fontId="1" fillId="0" borderId="3" xfId="3" applyBorder="1"/>
    <xf numFmtId="0" fontId="1" fillId="3" borderId="0" xfId="3" applyFill="1"/>
    <xf numFmtId="0" fontId="1" fillId="0" borderId="4" xfId="3" applyBorder="1"/>
    <xf numFmtId="0" fontId="8" fillId="0" borderId="0" xfId="3" applyFont="1" applyAlignment="1">
      <alignment horizontal="center" vertical="center"/>
    </xf>
    <xf numFmtId="0" fontId="1" fillId="0" borderId="5" xfId="3" applyBorder="1"/>
    <xf numFmtId="0" fontId="1" fillId="0" borderId="0" xfId="3"/>
    <xf numFmtId="0" fontId="2" fillId="0" borderId="4" xfId="3" applyFont="1" applyBorder="1"/>
    <xf numFmtId="0" fontId="9" fillId="0" borderId="0" xfId="3" applyFont="1" applyAlignment="1">
      <alignment horizontal="center"/>
    </xf>
    <xf numFmtId="0" fontId="2" fillId="0" borderId="5" xfId="3" applyFont="1" applyBorder="1"/>
    <xf numFmtId="0" fontId="2" fillId="3" borderId="0" xfId="3" applyFont="1" applyFill="1"/>
    <xf numFmtId="0" fontId="9" fillId="0" borderId="0" xfId="3" applyFont="1"/>
    <xf numFmtId="0" fontId="1" fillId="0" borderId="4" xfId="3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" fillId="0" borderId="5" xfId="3" applyBorder="1" applyAlignment="1">
      <alignment vertical="center"/>
    </xf>
    <xf numFmtId="0" fontId="1" fillId="3" borderId="0" xfId="3" applyFill="1" applyAlignment="1">
      <alignment vertical="center"/>
    </xf>
    <xf numFmtId="0" fontId="13" fillId="0" borderId="0" xfId="4" applyFont="1" applyFill="1" applyBorder="1"/>
    <xf numFmtId="0" fontId="5" fillId="0" borderId="7" xfId="3" applyFont="1" applyBorder="1"/>
    <xf numFmtId="0" fontId="1" fillId="0" borderId="0" xfId="3" applyAlignment="1">
      <alignment vertical="top" wrapText="1"/>
    </xf>
    <xf numFmtId="0" fontId="1" fillId="0" borderId="8" xfId="3" applyBorder="1"/>
    <xf numFmtId="0" fontId="1" fillId="0" borderId="7" xfId="3" applyBorder="1"/>
    <xf numFmtId="0" fontId="1" fillId="0" borderId="9" xfId="3" applyBorder="1"/>
    <xf numFmtId="0" fontId="3" fillId="2" borderId="0" xfId="0" applyFont="1" applyFill="1" applyAlignment="1">
      <alignment horizontal="center"/>
    </xf>
    <xf numFmtId="16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0" fillId="0" borderId="12" xfId="0" applyFill="1" applyBorder="1" applyAlignment="1"/>
    <xf numFmtId="0" fontId="14" fillId="0" borderId="11" xfId="0" applyFont="1" applyFill="1" applyBorder="1" applyAlignment="1">
      <alignment horizontal="centerContinuous"/>
    </xf>
  </cellXfs>
  <cellStyles count="5">
    <cellStyle name="Comma" xfId="1" builtinId="3"/>
    <cellStyle name="Hyperlink" xfId="2" builtinId="8"/>
    <cellStyle name="Hyperlink 2 2" xfId="4" xr:uid="{AC004846-4E41-49DA-BCBB-CB78111A3BD9}"/>
    <cellStyle name="Normal" xfId="0" builtinId="0"/>
    <cellStyle name="Normal 2" xfId="3" xr:uid="{0A7EA08C-258F-4460-9423-499FFEAE631F}"/>
  </cellStyles>
  <dxfs count="7">
    <dxf>
      <numFmt numFmtId="166" formatCode="[$$-C09]#,##0"/>
    </dxf>
    <dxf>
      <numFmt numFmtId="166" formatCode="[$$-C09]#,##0"/>
    </dxf>
    <dxf>
      <numFmt numFmtId="166" formatCode="[$$-C09]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SupportingPropertyBag" Target="richData/rdsupporting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SupportingPropertyBagStructure" Target="richData/rdsupportingpropertybagstructure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ichStyles" Target="richData/rich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'Future Forecast '!$B$1</c:f>
              <c:strCache>
                <c:ptCount val="1"/>
                <c:pt idx="0">
                  <c:v>Revenue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'Future Forecast '!$B$2:$B$27</c:f>
              <c:numCache>
                <c:formatCode>[$$-C09]#,##0</c:formatCode>
                <c:ptCount val="26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0-4495-801C-2AD10DC31BB0}"/>
            </c:ext>
          </c:extLst>
        </c:ser>
        <c:ser>
          <c:idx val="1"/>
          <c:order val="1"/>
          <c:tx>
            <c:strRef>
              <c:f>'Future Forecast '!$C$1</c:f>
              <c:strCache>
                <c:ptCount val="1"/>
                <c:pt idx="0">
                  <c:v>Forecast(Revenue (in millions))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'Future Forecast '!$A$2:$A$27</c:f>
              <c:numCache>
                <c:formatCode>m/d/yyyy</c:formatCode>
                <c:ptCount val="26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  <c:pt idx="24">
                  <c:v>45747</c:v>
                </c:pt>
                <c:pt idx="25">
                  <c:v>45797</c:v>
                </c:pt>
              </c:numCache>
            </c:numRef>
          </c:cat>
          <c:val>
            <c:numRef>
              <c:f>'Future Forecast '!$C$2:$C$27</c:f>
              <c:numCache>
                <c:formatCode>General</c:formatCode>
                <c:ptCount val="26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  <c:pt idx="24" formatCode="[$$-C09]#,##0">
                  <c:v>4649.9515616368253</c:v>
                </c:pt>
                <c:pt idx="25" formatCode="[$$-C09]#,##0">
                  <c:v>5831.2248416152815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0-4495-801C-2AD10DC31BB0}"/>
            </c:ext>
          </c:extLst>
        </c:ser>
        <c:ser>
          <c:idx val="2"/>
          <c:order val="2"/>
          <c:tx>
            <c:strRef>
              <c:f>'Future Forecast '!$D$1</c:f>
              <c:strCache>
                <c:ptCount val="1"/>
                <c:pt idx="0">
                  <c:v>Lower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Forecast '!$A$2:$A$27</c:f>
              <c:numCache>
                <c:formatCode>m/d/yyyy</c:formatCode>
                <c:ptCount val="26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  <c:pt idx="24">
                  <c:v>45747</c:v>
                </c:pt>
                <c:pt idx="25">
                  <c:v>45797</c:v>
                </c:pt>
              </c:numCache>
            </c:numRef>
          </c:cat>
          <c:val>
            <c:numRef>
              <c:f>'Future Forecast '!$D$2:$D$27</c:f>
              <c:numCache>
                <c:formatCode>General</c:formatCode>
                <c:ptCount val="26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  <c:pt idx="24" formatCode="[$$-C09]#,##0">
                  <c:v>1889.3707113837277</c:v>
                </c:pt>
                <c:pt idx="25" formatCode="[$$-C09]#,##0">
                  <c:v>2993.9106956754322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0-4495-801C-2AD10DC31BB0}"/>
            </c:ext>
          </c:extLst>
        </c:ser>
        <c:ser>
          <c:idx val="3"/>
          <c:order val="3"/>
          <c:tx>
            <c:strRef>
              <c:f>'Future Forecast '!$E$1</c:f>
              <c:strCache>
                <c:ptCount val="1"/>
                <c:pt idx="0">
                  <c:v>Upper Confidence Bound(Revenue (in millions))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'Future Forecast '!$A$2:$A$27</c:f>
              <c:numCache>
                <c:formatCode>m/d/yyyy</c:formatCode>
                <c:ptCount val="26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  <c:pt idx="24">
                  <c:v>45747</c:v>
                </c:pt>
                <c:pt idx="25">
                  <c:v>45797</c:v>
                </c:pt>
              </c:numCache>
            </c:numRef>
          </c:cat>
          <c:val>
            <c:numRef>
              <c:f>'Future Forecast '!$E$2:$E$27</c:f>
              <c:numCache>
                <c:formatCode>General</c:formatCode>
                <c:ptCount val="26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  <c:pt idx="24" formatCode="[$$-C09]#,##0">
                  <c:v>7410.5324118899225</c:v>
                </c:pt>
                <c:pt idx="25" formatCode="[$$-C09]#,##0">
                  <c:v>8668.53898755513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0-4495-801C-2AD10DC3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96192"/>
        <c:axId val="916393792"/>
      </c:lineChart>
      <c:catAx>
        <c:axId val="916396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3792"/>
        <c:crosses val="autoZero"/>
        <c:auto val="1"/>
        <c:lblAlgn val="ctr"/>
        <c:lblOffset val="100"/>
        <c:noMultiLvlLbl val="0"/>
      </c:catAx>
      <c:valAx>
        <c:axId val="9163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175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Forecast!$C$1:$C$3</c:f>
              <c:strCache>
                <c:ptCount val="3"/>
                <c:pt idx="1">
                  <c:v>Hotel Resort Business</c:v>
                </c:pt>
                <c:pt idx="2">
                  <c:v>Revenue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Forecast!$A$4:$B$19</c:f>
              <c:strCache>
                <c:ptCount val="16"/>
                <c:pt idx="0">
                  <c:v>12/31/2022</c:v>
                </c:pt>
                <c:pt idx="1">
                  <c:v>9/30/2022</c:v>
                </c:pt>
                <c:pt idx="2">
                  <c:v>6/30/2022</c:v>
                </c:pt>
                <c:pt idx="3">
                  <c:v>3/31/2022</c:v>
                </c:pt>
                <c:pt idx="4">
                  <c:v>12/31/2021</c:v>
                </c:pt>
                <c:pt idx="5">
                  <c:v>9/30/2021</c:v>
                </c:pt>
                <c:pt idx="6">
                  <c:v>6/30/2021</c:v>
                </c:pt>
                <c:pt idx="7">
                  <c:v>3/31/2021</c:v>
                </c:pt>
                <c:pt idx="8">
                  <c:v>12/31/2020</c:v>
                </c:pt>
                <c:pt idx="9">
                  <c:v>9/30/2020</c:v>
                </c:pt>
                <c:pt idx="10">
                  <c:v>6/30/2020</c:v>
                </c:pt>
                <c:pt idx="11">
                  <c:v>3/31/2020</c:v>
                </c:pt>
                <c:pt idx="12">
                  <c:v>12/31/2019</c:v>
                </c:pt>
                <c:pt idx="13">
                  <c:v>9/30/2019</c:v>
                </c:pt>
                <c:pt idx="14">
                  <c:v>6/30/2019</c:v>
                </c:pt>
                <c:pt idx="15">
                  <c:v>3/31/2019</c:v>
                </c:pt>
              </c:strCache>
            </c:strRef>
          </c:cat>
          <c:val>
            <c:numRef>
              <c:f>Forecast!$C$4:$C$19</c:f>
              <c:numCache>
                <c:formatCode>[$$-C09]#,##0</c:formatCode>
                <c:ptCount val="16"/>
                <c:pt idx="0">
                  <c:v>4899</c:v>
                </c:pt>
                <c:pt idx="1">
                  <c:v>5123</c:v>
                </c:pt>
                <c:pt idx="2">
                  <c:v>6689</c:v>
                </c:pt>
                <c:pt idx="3">
                  <c:v>4199</c:v>
                </c:pt>
                <c:pt idx="4">
                  <c:v>3889</c:v>
                </c:pt>
                <c:pt idx="5">
                  <c:v>3946</c:v>
                </c:pt>
                <c:pt idx="6">
                  <c:v>6587</c:v>
                </c:pt>
                <c:pt idx="7">
                  <c:v>3789</c:v>
                </c:pt>
                <c:pt idx="8">
                  <c:v>3523</c:v>
                </c:pt>
                <c:pt idx="9">
                  <c:v>3999</c:v>
                </c:pt>
                <c:pt idx="10">
                  <c:v>5663</c:v>
                </c:pt>
                <c:pt idx="11">
                  <c:v>3789</c:v>
                </c:pt>
                <c:pt idx="12">
                  <c:v>4258</c:v>
                </c:pt>
                <c:pt idx="13">
                  <c:v>5548</c:v>
                </c:pt>
                <c:pt idx="14">
                  <c:v>6258</c:v>
                </c:pt>
                <c:pt idx="15">
                  <c:v>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B24-81A0-3D0982FD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41472"/>
        <c:axId val="916352512"/>
      </c:lineChart>
      <c:dateAx>
        <c:axId val="91634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2512"/>
        <c:crosses val="autoZero"/>
        <c:auto val="1"/>
        <c:lblOffset val="100"/>
        <c:baseTimeUnit val="months"/>
      </c:dateAx>
      <c:valAx>
        <c:axId val="916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13079615048119E-2"/>
                  <c:y val="-0.15372849227179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7-4522-AD49-B528838D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90912"/>
        <c:axId val="916374592"/>
      </c:scatterChart>
      <c:valAx>
        <c:axId val="9163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74592"/>
        <c:crosses val="autoZero"/>
        <c:crossBetween val="midCat"/>
      </c:valAx>
      <c:valAx>
        <c:axId val="9163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3702EA5B-EC35-4B12-9CC3-48B780537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19226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1843087</xdr:colOff>
      <xdr:row>1</xdr:row>
      <xdr:rowOff>38100</xdr:rowOff>
    </xdr:from>
    <xdr:to>
      <xdr:col>4</xdr:col>
      <xdr:colOff>2471737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1EE11-D7ED-1165-B51C-3C0C8E9D6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480218</xdr:colOff>
      <xdr:row>1</xdr:row>
      <xdr:rowOff>1588</xdr:rowOff>
    </xdr:from>
    <xdr:to>
      <xdr:col>8</xdr:col>
      <xdr:colOff>805656</xdr:colOff>
      <xdr:row>14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8FC44-F68F-874E-3B76-DF9DF58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615155</xdr:colOff>
      <xdr:row>1</xdr:row>
      <xdr:rowOff>104775</xdr:rowOff>
    </xdr:from>
    <xdr:to>
      <xdr:col>9</xdr:col>
      <xdr:colOff>91280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26DD3-0293-54C9-CA93-A9E86B97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m/d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6BA3D-CFE4-407C-A11A-87A9F0B11971}" name="Table1" displayName="Table1" ref="A1:E27" totalsRowShown="0">
  <autoFilter ref="A1:E27" xr:uid="{6DE6BA3D-CFE4-407C-A11A-87A9F0B11971}"/>
  <tableColumns count="5">
    <tableColumn id="1" xr3:uid="{134AAE88-B786-4FE3-8EDE-C7E1971E567B}" name="Date" dataDxfId="3"/>
    <tableColumn id="2" xr3:uid="{DBDAA3D2-0696-44EF-9F18-C37447BB0B71}" name="Revenue (in millions)"/>
    <tableColumn id="3" xr3:uid="{4558376E-5447-4190-8EC1-95CEFB20361A}" name="Forecast(Revenue (in millions))" dataDxfId="2">
      <calculatedColumnFormula>_xlfn.FORECAST.ETS(A2,$B$2:$B$17,$A$2:$A$17,1,1)</calculatedColumnFormula>
    </tableColumn>
    <tableColumn id="4" xr3:uid="{B9641B91-176B-4C31-978A-4F6DE24B798B}" name="Lower Confidence Bound(Revenue (in millions))" dataDxfId="1">
      <calculatedColumnFormula>C2-_xlfn.FORECAST.ETS.CONFINT(A2,$B$2:$B$17,$A$2:$A$17,0.95,1,1)</calculatedColumnFormula>
    </tableColumn>
    <tableColumn id="5" xr3:uid="{692F48BC-D03D-42A1-979D-F1E5FA8B0A7E}" name="Upper Confidence Bound(Revenue (in millions))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01484D-A616-DD42-B763-35246842105C}" name="Table2" displayName="Table2" ref="B2:D33" totalsRowShown="0">
  <autoFilter ref="B2:D33" xr:uid="{F301484D-A616-DD42-B763-35246842105C}">
    <filterColumn colId="0" hiddenButton="1"/>
    <filterColumn colId="1" hiddenButton="1"/>
    <filterColumn colId="2" hiddenButton="1"/>
  </autoFilter>
  <tableColumns count="3">
    <tableColumn id="1" xr3:uid="{807D2E8D-403B-EA4D-9965-7CABB48DCF41}" name="Newspaper Ads" dataDxfId="6"/>
    <tableColumn id="2" xr3:uid="{3CB1085C-6466-C94B-85BD-0D83D6F74D7F}" name="Online Ads" dataDxfId="5"/>
    <tableColumn id="3" xr3:uid="{45A75BF1-CB4A-3940-96EE-9E04229A44D0}" name="Revenue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5-data-analysis-tools-mar-19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9570-920F-4F85-BA72-2C3BEE5DD1EC}">
  <sheetPr codeName="Sheet6"/>
  <dimension ref="B4:D19"/>
  <sheetViews>
    <sheetView showGridLines="0" zoomScale="70" zoomScaleNormal="70" workbookViewId="0">
      <selection activeCell="B4" sqref="B4"/>
    </sheetView>
  </sheetViews>
  <sheetFormatPr defaultColWidth="9.5" defaultRowHeight="15" x14ac:dyDescent="0.25"/>
  <cols>
    <col min="1" max="1" width="9.5" style="15"/>
    <col min="2" max="2" width="7.375" style="15" customWidth="1"/>
    <col min="3" max="3" width="96.75" style="15" bestFit="1" customWidth="1"/>
    <col min="4" max="4" width="8.25" style="15" customWidth="1"/>
    <col min="5" max="16384" width="9.5" style="15"/>
  </cols>
  <sheetData>
    <row r="4" spans="2:4" ht="54" x14ac:dyDescent="0.25">
      <c r="B4" s="12"/>
      <c r="C4" s="13" t="s">
        <v>17</v>
      </c>
      <c r="D4" s="14"/>
    </row>
    <row r="5" spans="2:4" ht="64.5" x14ac:dyDescent="0.25">
      <c r="B5" s="16"/>
      <c r="C5" s="17"/>
      <c r="D5" s="18"/>
    </row>
    <row r="6" spans="2:4" x14ac:dyDescent="0.25">
      <c r="B6" s="16"/>
      <c r="C6" s="19"/>
      <c r="D6" s="18"/>
    </row>
    <row r="7" spans="2:4" x14ac:dyDescent="0.25">
      <c r="B7" s="16"/>
      <c r="C7" s="19"/>
      <c r="D7" s="18"/>
    </row>
    <row r="8" spans="2:4" x14ac:dyDescent="0.25">
      <c r="B8" s="16"/>
      <c r="C8" s="19"/>
      <c r="D8" s="18"/>
    </row>
    <row r="9" spans="2:4" s="23" customFormat="1" ht="21" x14ac:dyDescent="0.35">
      <c r="B9" s="20"/>
      <c r="C9" s="21" t="s">
        <v>11</v>
      </c>
      <c r="D9" s="22"/>
    </row>
    <row r="10" spans="2:4" s="23" customFormat="1" ht="21" x14ac:dyDescent="0.35">
      <c r="B10" s="20"/>
      <c r="C10" s="24"/>
      <c r="D10" s="22"/>
    </row>
    <row r="11" spans="2:4" s="28" customFormat="1" ht="23.45" customHeight="1" x14ac:dyDescent="0.25">
      <c r="B11" s="25"/>
      <c r="C11" s="26" t="s">
        <v>12</v>
      </c>
      <c r="D11" s="27"/>
    </row>
    <row r="12" spans="2:4" x14ac:dyDescent="0.25">
      <c r="B12" s="16"/>
      <c r="C12" s="19"/>
      <c r="D12" s="18"/>
    </row>
    <row r="13" spans="2:4" x14ac:dyDescent="0.25">
      <c r="B13" s="16"/>
      <c r="C13" s="19"/>
      <c r="D13" s="18"/>
    </row>
    <row r="14" spans="2:4" x14ac:dyDescent="0.25">
      <c r="B14" s="16"/>
      <c r="C14" s="19"/>
      <c r="D14" s="18"/>
    </row>
    <row r="15" spans="2:4" ht="18.75" x14ac:dyDescent="0.3">
      <c r="B15" s="16"/>
      <c r="C15" s="29" t="s">
        <v>13</v>
      </c>
      <c r="D15" s="18"/>
    </row>
    <row r="16" spans="2:4" x14ac:dyDescent="0.25">
      <c r="B16" s="16"/>
      <c r="C16" s="30" t="s">
        <v>14</v>
      </c>
      <c r="D16" s="18"/>
    </row>
    <row r="17" spans="2:4" x14ac:dyDescent="0.25">
      <c r="B17" s="16"/>
      <c r="C17" s="19" t="s">
        <v>15</v>
      </c>
      <c r="D17" s="18"/>
    </row>
    <row r="18" spans="2:4" ht="30" x14ac:dyDescent="0.25">
      <c r="B18" s="16"/>
      <c r="C18" s="31" t="s">
        <v>16</v>
      </c>
      <c r="D18" s="18"/>
    </row>
    <row r="19" spans="2:4" x14ac:dyDescent="0.25">
      <c r="B19" s="32"/>
      <c r="C19" s="33"/>
      <c r="D19" s="34"/>
    </row>
  </sheetData>
  <sheetProtection algorithmName="SHA-512" hashValue="PcDLjbO8hfP0ZYZUns397exQU4XzyUIe/94XVL3GR/z6LM2l8581nxXcXXh69FTX9bjQjXWdxr5Hq4xXHttIZQ==" saltValue="KUMozrkzzCaczkHSDk2DNg==" spinCount="100000" sheet="1" objects="1" scenarios="1"/>
  <hyperlinks>
    <hyperlink ref="C11" r:id="rId1" xr:uid="{05B46440-056C-4511-9AAF-C2B72D531B6B}"/>
    <hyperlink ref="C15" r:id="rId2" display="Made by Kenji Explains" xr:uid="{59344838-99E2-4AFF-A69B-F6706AB26A9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C937-407A-4F86-8577-91ED41952AEE}">
  <dimension ref="A1:E27"/>
  <sheetViews>
    <sheetView workbookViewId="0">
      <selection activeCell="F5" sqref="F5"/>
    </sheetView>
  </sheetViews>
  <sheetFormatPr defaultRowHeight="15.75" x14ac:dyDescent="0.25"/>
  <cols>
    <col min="1" max="1" width="10.375" bestFit="1" customWidth="1"/>
    <col min="2" max="2" width="20.625" customWidth="1"/>
    <col min="3" max="3" width="29" customWidth="1"/>
    <col min="4" max="5" width="43.25" customWidth="1"/>
  </cols>
  <sheetData>
    <row r="1" spans="1:5" x14ac:dyDescent="0.25">
      <c r="A1" t="s">
        <v>1</v>
      </c>
      <c r="B1" t="s">
        <v>5</v>
      </c>
      <c r="C1" t="s">
        <v>18</v>
      </c>
      <c r="D1" t="s">
        <v>19</v>
      </c>
      <c r="E1" t="s">
        <v>20</v>
      </c>
    </row>
    <row r="2" spans="1:5" x14ac:dyDescent="0.25">
      <c r="A2" s="3">
        <v>43555</v>
      </c>
      <c r="B2" s="36">
        <v>5012</v>
      </c>
    </row>
    <row r="3" spans="1:5" x14ac:dyDescent="0.25">
      <c r="A3" s="3">
        <v>43646</v>
      </c>
      <c r="B3" s="36">
        <v>6258</v>
      </c>
    </row>
    <row r="4" spans="1:5" x14ac:dyDescent="0.25">
      <c r="A4" s="3">
        <v>43738</v>
      </c>
      <c r="B4" s="36">
        <v>5548</v>
      </c>
    </row>
    <row r="5" spans="1:5" x14ac:dyDescent="0.25">
      <c r="A5" s="3">
        <v>43830</v>
      </c>
      <c r="B5" s="36">
        <v>4258</v>
      </c>
    </row>
    <row r="6" spans="1:5" x14ac:dyDescent="0.25">
      <c r="A6" s="3">
        <v>43921</v>
      </c>
      <c r="B6" s="36">
        <v>3789</v>
      </c>
    </row>
    <row r="7" spans="1:5" x14ac:dyDescent="0.25">
      <c r="A7" s="3">
        <v>44012</v>
      </c>
      <c r="B7" s="36">
        <v>5663</v>
      </c>
    </row>
    <row r="8" spans="1:5" x14ac:dyDescent="0.25">
      <c r="A8" s="3">
        <v>44104</v>
      </c>
      <c r="B8" s="36">
        <v>3999</v>
      </c>
    </row>
    <row r="9" spans="1:5" x14ac:dyDescent="0.25">
      <c r="A9" s="3">
        <v>44196</v>
      </c>
      <c r="B9" s="36">
        <v>3523</v>
      </c>
    </row>
    <row r="10" spans="1:5" x14ac:dyDescent="0.25">
      <c r="A10" s="3">
        <v>44286</v>
      </c>
      <c r="B10" s="36">
        <v>3789</v>
      </c>
    </row>
    <row r="11" spans="1:5" x14ac:dyDescent="0.25">
      <c r="A11" s="3">
        <v>44377</v>
      </c>
      <c r="B11" s="36">
        <v>6587</v>
      </c>
    </row>
    <row r="12" spans="1:5" x14ac:dyDescent="0.25">
      <c r="A12" s="3">
        <v>44469</v>
      </c>
      <c r="B12" s="36">
        <v>3946</v>
      </c>
    </row>
    <row r="13" spans="1:5" x14ac:dyDescent="0.25">
      <c r="A13" s="3">
        <v>44561</v>
      </c>
      <c r="B13" s="36">
        <v>3889</v>
      </c>
    </row>
    <row r="14" spans="1:5" x14ac:dyDescent="0.25">
      <c r="A14" s="3">
        <v>44651</v>
      </c>
      <c r="B14" s="36">
        <v>4199</v>
      </c>
    </row>
    <row r="15" spans="1:5" x14ac:dyDescent="0.25">
      <c r="A15" s="3">
        <v>44742</v>
      </c>
      <c r="B15" s="36">
        <v>6689</v>
      </c>
    </row>
    <row r="16" spans="1:5" x14ac:dyDescent="0.25">
      <c r="A16" s="3">
        <v>44834</v>
      </c>
      <c r="B16" s="36">
        <v>5123</v>
      </c>
    </row>
    <row r="17" spans="1:5" x14ac:dyDescent="0.25">
      <c r="A17" s="3">
        <v>44926</v>
      </c>
      <c r="B17" s="36">
        <v>4899</v>
      </c>
      <c r="C17" s="36">
        <v>4899</v>
      </c>
      <c r="D17" s="36">
        <v>4899</v>
      </c>
      <c r="E17" s="36">
        <v>4899</v>
      </c>
    </row>
    <row r="18" spans="1:5" x14ac:dyDescent="0.25">
      <c r="A18" s="3">
        <v>45016</v>
      </c>
      <c r="C18" s="36">
        <f>_xlfn.FORECAST.ETS(A18,$B$2:$B$17,$A$2:$A$17,1,1)</f>
        <v>4660.3838503979396</v>
      </c>
      <c r="D18" s="36">
        <f>C18-_xlfn.FORECAST.ETS.CONFINT(A18,$B$2:$B$17,$A$2:$A$17,0.95,1,1)</f>
        <v>3490.6161677055716</v>
      </c>
      <c r="E18" s="36">
        <f>C18+_xlfn.FORECAST.ETS.CONFINT(A18,$B$2:$B$17,$A$2:$A$17,0.95,1,1)</f>
        <v>5830.1515330903076</v>
      </c>
    </row>
    <row r="19" spans="1:5" x14ac:dyDescent="0.25">
      <c r="A19" s="3">
        <v>45108</v>
      </c>
      <c r="C19" s="36">
        <f>_xlfn.FORECAST.ETS(A19,$B$2:$B$17,$A$2:$A$17,1,1)</f>
        <v>6833.9266855583028</v>
      </c>
      <c r="D19" s="36">
        <f>C19-_xlfn.FORECAST.ETS.CONFINT(A19,$B$2:$B$17,$A$2:$A$17,0.95,1,1)</f>
        <v>5370.3121642808192</v>
      </c>
      <c r="E19" s="36">
        <f>C19+_xlfn.FORECAST.ETS.CONFINT(A19,$B$2:$B$17,$A$2:$A$17,0.95,1,1)</f>
        <v>8297.5412068357855</v>
      </c>
    </row>
    <row r="20" spans="1:5" x14ac:dyDescent="0.25">
      <c r="A20" s="3">
        <v>45200</v>
      </c>
      <c r="C20" s="36">
        <f>_xlfn.FORECAST.ETS(A20,$B$2:$B$17,$A$2:$A$17,1,1)</f>
        <v>5694.5271600630931</v>
      </c>
      <c r="D20" s="36">
        <f>C20-_xlfn.FORECAST.ETS.CONFINT(A20,$B$2:$B$17,$A$2:$A$17,0.95,1,1)</f>
        <v>3986.3006297848269</v>
      </c>
      <c r="E20" s="36">
        <f>C20+_xlfn.FORECAST.ETS.CONFINT(A20,$B$2:$B$17,$A$2:$A$17,0.95,1,1)</f>
        <v>7402.7536903413593</v>
      </c>
    </row>
    <row r="21" spans="1:5" x14ac:dyDescent="0.25">
      <c r="A21" s="3">
        <v>45291</v>
      </c>
      <c r="C21" s="36">
        <f>_xlfn.FORECAST.ETS(A21,$B$2:$B$17,$A$2:$A$17,1,1)</f>
        <v>4728.9210586734207</v>
      </c>
      <c r="D21" s="36">
        <f>C21-_xlfn.FORECAST.ETS.CONFINT(A21,$B$2:$B$17,$A$2:$A$17,0.95,1,1)</f>
        <v>2806.4303815202229</v>
      </c>
      <c r="E21" s="36">
        <f>C21+_xlfn.FORECAST.ETS.CONFINT(A21,$B$2:$B$17,$A$2:$A$17,0.95,1,1)</f>
        <v>6651.4117358266185</v>
      </c>
    </row>
    <row r="22" spans="1:5" x14ac:dyDescent="0.25">
      <c r="A22" s="3">
        <v>45382</v>
      </c>
      <c r="C22" s="36">
        <f>_xlfn.FORECAST.ETS(A22,$B$2:$B$17,$A$2:$A$17,1,1)</f>
        <v>4655.1677060173824</v>
      </c>
      <c r="D22" s="36">
        <f>C22-_xlfn.FORECAST.ETS.CONFINT(A22,$B$2:$B$17,$A$2:$A$17,0.95,1,1)</f>
        <v>2539.0308094158318</v>
      </c>
      <c r="E22" s="36">
        <f>C22+_xlfn.FORECAST.ETS.CONFINT(A22,$B$2:$B$17,$A$2:$A$17,0.95,1,1)</f>
        <v>6771.3046026189331</v>
      </c>
    </row>
    <row r="23" spans="1:5" x14ac:dyDescent="0.25">
      <c r="A23" s="3">
        <v>45474</v>
      </c>
      <c r="C23" s="36">
        <f>_xlfn.FORECAST.ETS(A23,$B$2:$B$17,$A$2:$A$17,1,1)</f>
        <v>6828.7105411777466</v>
      </c>
      <c r="D23" s="36">
        <f>C23-_xlfn.FORECAST.ETS.CONFINT(A23,$B$2:$B$17,$A$2:$A$17,0.95,1,1)</f>
        <v>4535.2196808131539</v>
      </c>
      <c r="E23" s="36">
        <f>C23+_xlfn.FORECAST.ETS.CONFINT(A23,$B$2:$B$17,$A$2:$A$17,0.95,1,1)</f>
        <v>9122.2014015423392</v>
      </c>
    </row>
    <row r="24" spans="1:5" x14ac:dyDescent="0.25">
      <c r="A24" s="3">
        <v>45566</v>
      </c>
      <c r="C24" s="36">
        <f>_xlfn.FORECAST.ETS(A24,$B$2:$B$17,$A$2:$A$17,1,1)</f>
        <v>5689.311015682536</v>
      </c>
      <c r="D24" s="36">
        <f>C24-_xlfn.FORECAST.ETS.CONFINT(A24,$B$2:$B$17,$A$2:$A$17,0.95,1,1)</f>
        <v>3230.808298320967</v>
      </c>
      <c r="E24" s="36">
        <f>C24+_xlfn.FORECAST.ETS.CONFINT(A24,$B$2:$B$17,$A$2:$A$17,0.95,1,1)</f>
        <v>8147.813733044105</v>
      </c>
    </row>
    <row r="25" spans="1:5" x14ac:dyDescent="0.25">
      <c r="A25" s="3">
        <v>45657</v>
      </c>
      <c r="C25" s="36">
        <f>_xlfn.FORECAST.ETS(A25,$B$2:$B$17,$A$2:$A$17,1,1)</f>
        <v>4723.7049142928636</v>
      </c>
      <c r="D25" s="36">
        <f>C25-_xlfn.FORECAST.ETS.CONFINT(A25,$B$2:$B$17,$A$2:$A$17,0.95,1,1)</f>
        <v>2110.1931090839807</v>
      </c>
      <c r="E25" s="36">
        <f>C25+_xlfn.FORECAST.ETS.CONFINT(A25,$B$2:$B$17,$A$2:$A$17,0.95,1,1)</f>
        <v>7337.2167195017464</v>
      </c>
    </row>
    <row r="26" spans="1:5" x14ac:dyDescent="0.25">
      <c r="A26" s="3">
        <v>45747</v>
      </c>
      <c r="C26" s="36">
        <f>_xlfn.FORECAST.ETS(A26,$B$2:$B$17,$A$2:$A$17,1,1)</f>
        <v>4649.9515616368253</v>
      </c>
      <c r="D26" s="36">
        <f>C26-_xlfn.FORECAST.ETS.CONFINT(A26,$B$2:$B$17,$A$2:$A$17,0.95,1,1)</f>
        <v>1889.3707113837277</v>
      </c>
      <c r="E26" s="36">
        <f>C26+_xlfn.FORECAST.ETS.CONFINT(A26,$B$2:$B$17,$A$2:$A$17,0.95,1,1)</f>
        <v>7410.5324118899225</v>
      </c>
    </row>
    <row r="27" spans="1:5" x14ac:dyDescent="0.25">
      <c r="A27" s="3">
        <v>45797</v>
      </c>
      <c r="C27" s="36">
        <f>_xlfn.FORECAST.ETS(A27,$B$2:$B$17,$A$2:$A$17,1,1)</f>
        <v>5831.2248416152815</v>
      </c>
      <c r="D27" s="36">
        <f>C27-_xlfn.FORECAST.ETS.CONFINT(A27,$B$2:$B$17,$A$2:$A$17,0.95,1,1)</f>
        <v>2993.9106956754322</v>
      </c>
      <c r="E27" s="36">
        <f>C27+_xlfn.FORECAST.ETS.CONFINT(A27,$B$2:$B$17,$A$2:$A$17,0.95,1,1)</f>
        <v>8668.53898755513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157-8DEF-F841-8EFA-010A8C2D9551}">
  <sheetPr codeName="Sheet1"/>
  <dimension ref="B2:F55"/>
  <sheetViews>
    <sheetView showGridLines="0" zoomScale="120" zoomScaleNormal="120" workbookViewId="0">
      <selection activeCell="B3" sqref="B3:C19"/>
    </sheetView>
  </sheetViews>
  <sheetFormatPr defaultColWidth="11.125" defaultRowHeight="15.75" x14ac:dyDescent="0.25"/>
  <cols>
    <col min="1" max="1" width="3.625" customWidth="1"/>
    <col min="3" max="3" width="18.625" bestFit="1" customWidth="1"/>
  </cols>
  <sheetData>
    <row r="2" spans="2:3" x14ac:dyDescent="0.25">
      <c r="B2" s="35" t="s">
        <v>6</v>
      </c>
      <c r="C2" s="35"/>
    </row>
    <row r="3" spans="2:3" x14ac:dyDescent="0.25">
      <c r="B3" s="8" t="s">
        <v>1</v>
      </c>
      <c r="C3" s="7" t="s">
        <v>5</v>
      </c>
    </row>
    <row r="4" spans="2:3" x14ac:dyDescent="0.25">
      <c r="B4" s="3">
        <v>44926</v>
      </c>
      <c r="C4" s="5">
        <v>4899</v>
      </c>
    </row>
    <row r="5" spans="2:3" x14ac:dyDescent="0.25">
      <c r="B5" s="3">
        <v>44834</v>
      </c>
      <c r="C5" s="5">
        <v>5123</v>
      </c>
    </row>
    <row r="6" spans="2:3" x14ac:dyDescent="0.25">
      <c r="B6" s="3">
        <v>44742</v>
      </c>
      <c r="C6" s="5">
        <v>6689</v>
      </c>
    </row>
    <row r="7" spans="2:3" x14ac:dyDescent="0.25">
      <c r="B7" s="3">
        <v>44651</v>
      </c>
      <c r="C7" s="5">
        <v>4199</v>
      </c>
    </row>
    <row r="8" spans="2:3" x14ac:dyDescent="0.25">
      <c r="B8" s="3">
        <v>44561</v>
      </c>
      <c r="C8" s="5">
        <v>3889</v>
      </c>
    </row>
    <row r="9" spans="2:3" x14ac:dyDescent="0.25">
      <c r="B9" s="3">
        <v>44469</v>
      </c>
      <c r="C9" s="5">
        <v>3946</v>
      </c>
    </row>
    <row r="10" spans="2:3" x14ac:dyDescent="0.25">
      <c r="B10" s="3">
        <v>44377</v>
      </c>
      <c r="C10" s="5">
        <v>6587</v>
      </c>
    </row>
    <row r="11" spans="2:3" x14ac:dyDescent="0.25">
      <c r="B11" s="3">
        <v>44286</v>
      </c>
      <c r="C11" s="5">
        <v>3789</v>
      </c>
    </row>
    <row r="12" spans="2:3" x14ac:dyDescent="0.25">
      <c r="B12" s="3">
        <v>44196</v>
      </c>
      <c r="C12" s="5">
        <v>3523</v>
      </c>
    </row>
    <row r="13" spans="2:3" x14ac:dyDescent="0.25">
      <c r="B13" s="3">
        <v>44104</v>
      </c>
      <c r="C13" s="5">
        <v>3999</v>
      </c>
    </row>
    <row r="14" spans="2:3" x14ac:dyDescent="0.25">
      <c r="B14" s="3">
        <v>44012</v>
      </c>
      <c r="C14" s="5">
        <v>5663</v>
      </c>
    </row>
    <row r="15" spans="2:3" x14ac:dyDescent="0.25">
      <c r="B15" s="3">
        <v>43921</v>
      </c>
      <c r="C15" s="5">
        <v>3789</v>
      </c>
    </row>
    <row r="16" spans="2:3" x14ac:dyDescent="0.25">
      <c r="B16" s="3">
        <v>43830</v>
      </c>
      <c r="C16" s="5">
        <v>4258</v>
      </c>
    </row>
    <row r="17" spans="2:6" x14ac:dyDescent="0.25">
      <c r="B17" s="3">
        <v>43738</v>
      </c>
      <c r="C17" s="5">
        <v>5548</v>
      </c>
    </row>
    <row r="18" spans="2:6" x14ac:dyDescent="0.25">
      <c r="B18" s="3">
        <v>43646</v>
      </c>
      <c r="C18" s="5">
        <v>6258</v>
      </c>
    </row>
    <row r="19" spans="2:6" x14ac:dyDescent="0.25">
      <c r="B19" s="3">
        <v>43555</v>
      </c>
      <c r="C19" s="5">
        <v>5012</v>
      </c>
    </row>
    <row r="20" spans="2:6" x14ac:dyDescent="0.25">
      <c r="E20" s="3"/>
      <c r="F20" s="4"/>
    </row>
    <row r="21" spans="2:6" x14ac:dyDescent="0.25">
      <c r="E21" s="3"/>
      <c r="F21" s="4"/>
    </row>
    <row r="22" spans="2:6" x14ac:dyDescent="0.25">
      <c r="E22" s="3"/>
      <c r="F22" s="4"/>
    </row>
    <row r="23" spans="2:6" x14ac:dyDescent="0.25">
      <c r="E23" s="3"/>
      <c r="F23" s="4"/>
    </row>
    <row r="24" spans="2:6" x14ac:dyDescent="0.25">
      <c r="E24" s="3"/>
      <c r="F24" s="4"/>
    </row>
    <row r="25" spans="2:6" x14ac:dyDescent="0.25">
      <c r="E25" s="3"/>
      <c r="F25" s="4"/>
    </row>
    <row r="26" spans="2:6" x14ac:dyDescent="0.25">
      <c r="E26" s="3"/>
      <c r="F26" s="4"/>
    </row>
    <row r="27" spans="2:6" x14ac:dyDescent="0.25">
      <c r="E27" s="3"/>
      <c r="F27" s="4"/>
    </row>
    <row r="28" spans="2:6" x14ac:dyDescent="0.25">
      <c r="E28" s="3"/>
      <c r="F28" s="4"/>
    </row>
    <row r="29" spans="2:6" x14ac:dyDescent="0.25">
      <c r="E29" s="3"/>
      <c r="F29" s="4"/>
    </row>
    <row r="30" spans="2:6" x14ac:dyDescent="0.25">
      <c r="E30" s="3"/>
      <c r="F30" s="4"/>
    </row>
    <row r="31" spans="2:6" x14ac:dyDescent="0.25">
      <c r="E31" s="3"/>
      <c r="F31" s="4"/>
    </row>
    <row r="32" spans="2:6" x14ac:dyDescent="0.25">
      <c r="E32" s="3"/>
      <c r="F32" s="4"/>
    </row>
    <row r="33" spans="5:6" x14ac:dyDescent="0.25">
      <c r="E33" s="3"/>
      <c r="F33" s="4"/>
    </row>
    <row r="34" spans="5:6" x14ac:dyDescent="0.25">
      <c r="E34" s="3"/>
      <c r="F34" s="4"/>
    </row>
    <row r="35" spans="5:6" x14ac:dyDescent="0.25">
      <c r="E35" s="3"/>
      <c r="F35" s="4"/>
    </row>
    <row r="36" spans="5:6" x14ac:dyDescent="0.25">
      <c r="E36" s="3"/>
      <c r="F36" s="4"/>
    </row>
    <row r="37" spans="5:6" x14ac:dyDescent="0.25">
      <c r="E37" s="3"/>
      <c r="F37" s="4"/>
    </row>
    <row r="38" spans="5:6" x14ac:dyDescent="0.25">
      <c r="E38" s="3"/>
      <c r="F38" s="4"/>
    </row>
    <row r="39" spans="5:6" x14ac:dyDescent="0.25">
      <c r="E39" s="3"/>
      <c r="F39" s="4"/>
    </row>
    <row r="40" spans="5:6" x14ac:dyDescent="0.25">
      <c r="E40" s="3"/>
      <c r="F40" s="4"/>
    </row>
    <row r="41" spans="5:6" x14ac:dyDescent="0.25">
      <c r="E41" s="3"/>
      <c r="F41" s="4"/>
    </row>
    <row r="42" spans="5:6" x14ac:dyDescent="0.25">
      <c r="E42" s="3"/>
      <c r="F42" s="4"/>
    </row>
    <row r="43" spans="5:6" x14ac:dyDescent="0.25">
      <c r="E43" s="3"/>
      <c r="F43" s="4"/>
    </row>
    <row r="44" spans="5:6" x14ac:dyDescent="0.25">
      <c r="E44" s="3"/>
      <c r="F44" s="4"/>
    </row>
    <row r="45" spans="5:6" x14ac:dyDescent="0.25">
      <c r="E45" s="3"/>
      <c r="F45" s="4"/>
    </row>
    <row r="46" spans="5:6" x14ac:dyDescent="0.25">
      <c r="E46" s="3"/>
      <c r="F46" s="4"/>
    </row>
    <row r="47" spans="5:6" x14ac:dyDescent="0.25">
      <c r="E47" s="3"/>
      <c r="F47" s="4"/>
    </row>
    <row r="48" spans="5:6" x14ac:dyDescent="0.25">
      <c r="E48" s="3"/>
      <c r="F48" s="4"/>
    </row>
    <row r="49" spans="5:6" x14ac:dyDescent="0.25">
      <c r="E49" s="3"/>
      <c r="F49" s="4"/>
    </row>
    <row r="50" spans="5:6" x14ac:dyDescent="0.25">
      <c r="E50" s="3"/>
      <c r="F50" s="4"/>
    </row>
    <row r="51" spans="5:6" x14ac:dyDescent="0.25">
      <c r="E51" s="3"/>
      <c r="F51" s="4"/>
    </row>
    <row r="52" spans="5:6" x14ac:dyDescent="0.25">
      <c r="E52" s="3"/>
      <c r="F52" s="4"/>
    </row>
    <row r="53" spans="5:6" x14ac:dyDescent="0.25">
      <c r="E53" s="3"/>
      <c r="F53" s="4"/>
    </row>
    <row r="54" spans="5:6" x14ac:dyDescent="0.25">
      <c r="E54" s="3"/>
      <c r="F54" s="4"/>
    </row>
    <row r="55" spans="5:6" x14ac:dyDescent="0.25">
      <c r="E55" s="3"/>
      <c r="F55" s="4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4A4F-9C67-4560-BDFD-4065BC09D6DD}">
  <sheetPr codeName="Sheet2"/>
  <dimension ref="B2:L42"/>
  <sheetViews>
    <sheetView showGridLines="0" zoomScaleNormal="100" workbookViewId="0">
      <selection activeCell="N7" sqref="N7"/>
    </sheetView>
  </sheetViews>
  <sheetFormatPr defaultColWidth="8.875" defaultRowHeight="15.75" x14ac:dyDescent="0.25"/>
  <cols>
    <col min="1" max="1" width="3.875" customWidth="1"/>
    <col min="2" max="3" width="10.5" bestFit="1" customWidth="1"/>
    <col min="6" max="6" width="11.375" bestFit="1" customWidth="1"/>
  </cols>
  <sheetData>
    <row r="2" spans="2:12" x14ac:dyDescent="0.25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</row>
    <row r="3" spans="2:12" x14ac:dyDescent="0.25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</row>
    <row r="4" spans="2:12" x14ac:dyDescent="0.2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</row>
    <row r="5" spans="2:12" x14ac:dyDescent="0.2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40"/>
      <c r="I5" s="40" t="s">
        <v>21</v>
      </c>
      <c r="J5" s="40" t="s">
        <v>22</v>
      </c>
      <c r="K5" s="40" t="s">
        <v>23</v>
      </c>
      <c r="L5" s="40" t="s">
        <v>24</v>
      </c>
    </row>
    <row r="6" spans="2:12" x14ac:dyDescent="0.2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41" t="s">
        <v>21</v>
      </c>
      <c r="I6" s="41">
        <v>1</v>
      </c>
      <c r="J6" s="41"/>
      <c r="K6" s="41"/>
      <c r="L6" s="41"/>
    </row>
    <row r="7" spans="2:12" x14ac:dyDescent="0.25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  <c r="H7" s="41" t="s">
        <v>22</v>
      </c>
      <c r="I7" s="41">
        <v>0.92807972696321395</v>
      </c>
      <c r="J7" s="41">
        <v>1</v>
      </c>
      <c r="K7" s="41"/>
      <c r="L7" s="41"/>
    </row>
    <row r="8" spans="2:12" x14ac:dyDescent="0.25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  <c r="H8" s="41" t="s">
        <v>23</v>
      </c>
      <c r="I8" s="41">
        <v>0.72345321130002271</v>
      </c>
      <c r="J8" s="41">
        <v>0.70101032788576412</v>
      </c>
      <c r="K8" s="41">
        <v>1</v>
      </c>
      <c r="L8" s="41"/>
    </row>
    <row r="9" spans="2:12" x14ac:dyDescent="0.2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  <c r="H9" s="41" t="s">
        <v>24</v>
      </c>
      <c r="I9" s="41">
        <v>0.57211204303116459</v>
      </c>
      <c r="J9" s="41">
        <v>0.59412254154024846</v>
      </c>
      <c r="K9" s="41">
        <v>0.62135388015189474</v>
      </c>
      <c r="L9" s="41">
        <v>1</v>
      </c>
    </row>
    <row r="10" spans="2:12" x14ac:dyDescent="0.2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2" x14ac:dyDescent="0.2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2" x14ac:dyDescent="0.2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2" x14ac:dyDescent="0.2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2" x14ac:dyDescent="0.2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2" x14ac:dyDescent="0.2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2" x14ac:dyDescent="0.2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2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2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2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2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2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2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2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2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2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2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2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2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2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2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2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2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2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2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2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2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2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2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2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2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2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2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901F-80BB-9C48-8078-250293DB4F0C}">
  <sheetPr codeName="Sheet3"/>
  <dimension ref="B2:G63"/>
  <sheetViews>
    <sheetView showGridLines="0" zoomScale="125" zoomScaleNormal="110" workbookViewId="0">
      <selection activeCell="D4" sqref="D4:G18"/>
    </sheetView>
  </sheetViews>
  <sheetFormatPr defaultColWidth="11.125" defaultRowHeight="15.75" x14ac:dyDescent="0.25"/>
  <cols>
    <col min="1" max="1" width="4.375" customWidth="1"/>
    <col min="2" max="2" width="10" bestFit="1" customWidth="1"/>
    <col min="3" max="3" width="11.875" bestFit="1" customWidth="1"/>
    <col min="4" max="4" width="17.25" bestFit="1" customWidth="1"/>
    <col min="5" max="5" width="12.5" bestFit="1" customWidth="1"/>
    <col min="6" max="6" width="17.25" bestFit="1" customWidth="1"/>
    <col min="7" max="7" width="12.5" bestFit="1" customWidth="1"/>
  </cols>
  <sheetData>
    <row r="2" spans="2:7" x14ac:dyDescent="0.25">
      <c r="B2" s="6" t="s">
        <v>9</v>
      </c>
      <c r="C2" s="6" t="s">
        <v>0</v>
      </c>
    </row>
    <row r="3" spans="2:7" ht="16.5" thickBot="1" x14ac:dyDescent="0.3">
      <c r="B3" s="2">
        <v>12</v>
      </c>
      <c r="C3" s="5">
        <v>10555</v>
      </c>
    </row>
    <row r="4" spans="2:7" x14ac:dyDescent="0.25">
      <c r="B4" s="2">
        <v>15</v>
      </c>
      <c r="C4" s="5">
        <v>12499</v>
      </c>
      <c r="D4" s="39" t="s">
        <v>9</v>
      </c>
      <c r="E4" s="39"/>
      <c r="F4" s="39" t="s">
        <v>0</v>
      </c>
      <c r="G4" s="39"/>
    </row>
    <row r="5" spans="2:7" x14ac:dyDescent="0.25">
      <c r="B5" s="2">
        <v>15</v>
      </c>
      <c r="C5" s="5">
        <v>12400</v>
      </c>
      <c r="D5" s="37"/>
      <c r="E5" s="37"/>
      <c r="F5" s="37"/>
      <c r="G5" s="37"/>
    </row>
    <row r="6" spans="2:7" x14ac:dyDescent="0.25">
      <c r="B6" s="2">
        <v>10</v>
      </c>
      <c r="C6" s="5">
        <v>11000</v>
      </c>
      <c r="D6" s="37" t="s">
        <v>25</v>
      </c>
      <c r="E6" s="37">
        <v>47.58064516129032</v>
      </c>
      <c r="F6" s="37" t="s">
        <v>25</v>
      </c>
      <c r="G6" s="37">
        <v>24068.807767741935</v>
      </c>
    </row>
    <row r="7" spans="2:7" x14ac:dyDescent="0.25">
      <c r="B7" s="2">
        <v>14</v>
      </c>
      <c r="C7" s="5">
        <v>12399</v>
      </c>
      <c r="D7" s="37" t="s">
        <v>26</v>
      </c>
      <c r="E7" s="37">
        <v>3.8025950939445496</v>
      </c>
      <c r="F7" s="37" t="s">
        <v>26</v>
      </c>
      <c r="G7" s="37">
        <v>1425.2152153482034</v>
      </c>
    </row>
    <row r="8" spans="2:7" x14ac:dyDescent="0.25">
      <c r="B8" s="2">
        <v>34</v>
      </c>
      <c r="C8" s="5">
        <v>19880</v>
      </c>
      <c r="D8" s="37" t="s">
        <v>27</v>
      </c>
      <c r="E8" s="37">
        <v>48</v>
      </c>
      <c r="F8" s="37" t="s">
        <v>27</v>
      </c>
      <c r="G8" s="37">
        <v>24585</v>
      </c>
    </row>
    <row r="9" spans="2:7" x14ac:dyDescent="0.25">
      <c r="B9" s="2">
        <v>45</v>
      </c>
      <c r="C9" s="5">
        <v>22569</v>
      </c>
      <c r="D9" s="37" t="s">
        <v>28</v>
      </c>
      <c r="E9" s="37">
        <v>70</v>
      </c>
      <c r="F9" s="37" t="s">
        <v>28</v>
      </c>
      <c r="G9" s="37">
        <v>28778</v>
      </c>
    </row>
    <row r="10" spans="2:7" x14ac:dyDescent="0.25">
      <c r="B10" s="2">
        <v>20</v>
      </c>
      <c r="C10" s="5">
        <v>12008</v>
      </c>
      <c r="D10" s="37" t="s">
        <v>29</v>
      </c>
      <c r="E10" s="37">
        <v>21.171953450336741</v>
      </c>
      <c r="F10" s="37" t="s">
        <v>29</v>
      </c>
      <c r="G10" s="37">
        <v>7935.2624853788411</v>
      </c>
    </row>
    <row r="11" spans="2:7" x14ac:dyDescent="0.25">
      <c r="B11" s="2">
        <v>45</v>
      </c>
      <c r="C11" s="5">
        <v>23663</v>
      </c>
      <c r="D11" s="37" t="s">
        <v>30</v>
      </c>
      <c r="E11" s="37">
        <v>448.25161290322575</v>
      </c>
      <c r="F11" s="37" t="s">
        <v>30</v>
      </c>
      <c r="G11" s="37">
        <v>62968390.711860783</v>
      </c>
    </row>
    <row r="12" spans="2:7" x14ac:dyDescent="0.25">
      <c r="B12" s="2">
        <v>48</v>
      </c>
      <c r="C12" s="5">
        <v>24585</v>
      </c>
      <c r="D12" s="37" t="s">
        <v>31</v>
      </c>
      <c r="E12" s="37">
        <v>-1.0942597292524305</v>
      </c>
      <c r="F12" s="37" t="s">
        <v>31</v>
      </c>
      <c r="G12" s="37">
        <v>-1.0905325782144679</v>
      </c>
    </row>
    <row r="13" spans="2:7" x14ac:dyDescent="0.25">
      <c r="B13" s="2">
        <v>55</v>
      </c>
      <c r="C13" s="5">
        <f>C12*1.1</f>
        <v>27043.500000000004</v>
      </c>
      <c r="D13" s="37" t="s">
        <v>32</v>
      </c>
      <c r="E13" s="37">
        <v>-0.42568070121741797</v>
      </c>
      <c r="F13" s="37" t="s">
        <v>32</v>
      </c>
      <c r="G13" s="37">
        <v>-0.44040632710593253</v>
      </c>
    </row>
    <row r="14" spans="2:7" x14ac:dyDescent="0.25">
      <c r="B14" s="2">
        <v>60</v>
      </c>
      <c r="C14" s="5">
        <f>C13*1.1</f>
        <v>29747.850000000006</v>
      </c>
      <c r="D14" s="37" t="s">
        <v>33</v>
      </c>
      <c r="E14" s="37">
        <v>65</v>
      </c>
      <c r="F14" s="37" t="s">
        <v>33</v>
      </c>
      <c r="G14" s="37">
        <v>25370</v>
      </c>
    </row>
    <row r="15" spans="2:7" x14ac:dyDescent="0.25">
      <c r="B15" s="2">
        <v>62</v>
      </c>
      <c r="C15" s="5">
        <v>28778</v>
      </c>
      <c r="D15" s="37" t="s">
        <v>34</v>
      </c>
      <c r="E15" s="37">
        <v>10</v>
      </c>
      <c r="F15" s="37" t="s">
        <v>34</v>
      </c>
      <c r="G15" s="37">
        <v>10555</v>
      </c>
    </row>
    <row r="16" spans="2:7" x14ac:dyDescent="0.25">
      <c r="B16" s="2">
        <v>61</v>
      </c>
      <c r="C16" s="5">
        <v>21136</v>
      </c>
      <c r="D16" s="37" t="s">
        <v>35</v>
      </c>
      <c r="E16" s="37">
        <v>75</v>
      </c>
      <c r="F16" s="37" t="s">
        <v>35</v>
      </c>
      <c r="G16" s="37">
        <v>35925</v>
      </c>
    </row>
    <row r="17" spans="2:7" x14ac:dyDescent="0.25">
      <c r="B17" s="2">
        <v>69</v>
      </c>
      <c r="C17" s="5">
        <v>23458</v>
      </c>
      <c r="D17" s="37" t="s">
        <v>36</v>
      </c>
      <c r="E17" s="37">
        <v>1475</v>
      </c>
      <c r="F17" s="37" t="s">
        <v>36</v>
      </c>
      <c r="G17" s="37">
        <v>746133.04079999996</v>
      </c>
    </row>
    <row r="18" spans="2:7" ht="16.5" thickBot="1" x14ac:dyDescent="0.3">
      <c r="B18" s="2">
        <v>50</v>
      </c>
      <c r="C18" s="5">
        <v>22588</v>
      </c>
      <c r="D18" s="38" t="s">
        <v>37</v>
      </c>
      <c r="E18" s="38">
        <v>31</v>
      </c>
      <c r="F18" s="38" t="s">
        <v>37</v>
      </c>
      <c r="G18" s="38">
        <v>31</v>
      </c>
    </row>
    <row r="19" spans="2:7" x14ac:dyDescent="0.25">
      <c r="B19" s="2">
        <v>45</v>
      </c>
      <c r="C19" s="5">
        <v>19550</v>
      </c>
    </row>
    <row r="20" spans="2:7" x14ac:dyDescent="0.25">
      <c r="B20" s="2">
        <v>40</v>
      </c>
      <c r="C20" s="5">
        <v>22202</v>
      </c>
    </row>
    <row r="21" spans="2:7" x14ac:dyDescent="0.25">
      <c r="B21" s="2">
        <v>65</v>
      </c>
      <c r="C21" s="5">
        <v>30668</v>
      </c>
    </row>
    <row r="22" spans="2:7" x14ac:dyDescent="0.25">
      <c r="B22" s="2">
        <v>70</v>
      </c>
      <c r="C22" s="5">
        <v>31549</v>
      </c>
    </row>
    <row r="23" spans="2:7" x14ac:dyDescent="0.25">
      <c r="B23" s="2">
        <v>70</v>
      </c>
      <c r="C23" s="5">
        <v>29998</v>
      </c>
    </row>
    <row r="24" spans="2:7" x14ac:dyDescent="0.25">
      <c r="B24" s="2">
        <v>25</v>
      </c>
      <c r="C24" s="5">
        <v>12558</v>
      </c>
    </row>
    <row r="25" spans="2:7" x14ac:dyDescent="0.25">
      <c r="B25" s="2">
        <v>65</v>
      </c>
      <c r="C25" s="5">
        <v>25372</v>
      </c>
    </row>
    <row r="26" spans="2:7" x14ac:dyDescent="0.25">
      <c r="B26" s="2">
        <v>70</v>
      </c>
      <c r="C26" s="5">
        <v>32220</v>
      </c>
    </row>
    <row r="27" spans="2:7" x14ac:dyDescent="0.25">
      <c r="B27" s="2">
        <v>75</v>
      </c>
      <c r="C27" s="5">
        <v>33698</v>
      </c>
    </row>
    <row r="28" spans="2:7" x14ac:dyDescent="0.25">
      <c r="B28" s="2">
        <v>75</v>
      </c>
      <c r="C28" s="5">
        <v>35925</v>
      </c>
    </row>
    <row r="29" spans="2:7" x14ac:dyDescent="0.25">
      <c r="B29" s="2">
        <v>72</v>
      </c>
      <c r="C29" s="5">
        <v>31458</v>
      </c>
    </row>
    <row r="30" spans="2:7" x14ac:dyDescent="0.25">
      <c r="B30" s="2">
        <v>70</v>
      </c>
      <c r="C30" s="5">
        <v>28778</v>
      </c>
    </row>
    <row r="31" spans="2:7" x14ac:dyDescent="0.25">
      <c r="B31" s="2">
        <v>40</v>
      </c>
      <c r="C31" s="5">
        <v>33277</v>
      </c>
    </row>
    <row r="32" spans="2:7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3C2C-E8EF-A541-9EB7-4BC0AE774C1C}">
  <sheetPr codeName="Sheet4"/>
  <dimension ref="B2:C63"/>
  <sheetViews>
    <sheetView showGridLines="0" zoomScale="120" zoomScaleNormal="120" workbookViewId="0">
      <selection activeCell="B2" sqref="B2:C33"/>
    </sheetView>
  </sheetViews>
  <sheetFormatPr defaultColWidth="11.125" defaultRowHeight="15.75" x14ac:dyDescent="0.25"/>
  <cols>
    <col min="1" max="1" width="3.625" customWidth="1"/>
    <col min="2" max="2" width="10" bestFit="1" customWidth="1"/>
    <col min="3" max="3" width="11.875" bestFit="1" customWidth="1"/>
  </cols>
  <sheetData>
    <row r="2" spans="2:3" x14ac:dyDescent="0.25">
      <c r="B2" s="6" t="s">
        <v>9</v>
      </c>
      <c r="C2" s="6" t="s">
        <v>8</v>
      </c>
    </row>
    <row r="3" spans="2:3" x14ac:dyDescent="0.25">
      <c r="B3" s="2">
        <v>12</v>
      </c>
      <c r="C3" s="5">
        <v>10555</v>
      </c>
    </row>
    <row r="4" spans="2:3" x14ac:dyDescent="0.25">
      <c r="B4" s="2">
        <v>15</v>
      </c>
      <c r="C4" s="5">
        <v>12499</v>
      </c>
    </row>
    <row r="5" spans="2:3" x14ac:dyDescent="0.25">
      <c r="B5" s="2">
        <v>15</v>
      </c>
      <c r="C5" s="5">
        <v>12400</v>
      </c>
    </row>
    <row r="6" spans="2:3" x14ac:dyDescent="0.25">
      <c r="B6" s="2">
        <v>10</v>
      </c>
      <c r="C6" s="5">
        <v>11000</v>
      </c>
    </row>
    <row r="7" spans="2:3" x14ac:dyDescent="0.25">
      <c r="B7" s="2">
        <v>14</v>
      </c>
      <c r="C7" s="5">
        <v>12399</v>
      </c>
    </row>
    <row r="8" spans="2:3" x14ac:dyDescent="0.25">
      <c r="B8" s="2">
        <v>34</v>
      </c>
      <c r="C8" s="5">
        <v>19880</v>
      </c>
    </row>
    <row r="9" spans="2:3" x14ac:dyDescent="0.25">
      <c r="B9" s="2">
        <v>45</v>
      </c>
      <c r="C9" s="5">
        <v>22569</v>
      </c>
    </row>
    <row r="10" spans="2:3" x14ac:dyDescent="0.25">
      <c r="B10" s="2">
        <v>20</v>
      </c>
      <c r="C10" s="5">
        <v>12008</v>
      </c>
    </row>
    <row r="11" spans="2:3" x14ac:dyDescent="0.25">
      <c r="B11" s="2">
        <v>45</v>
      </c>
      <c r="C11" s="5">
        <v>23663</v>
      </c>
    </row>
    <row r="12" spans="2:3" x14ac:dyDescent="0.25">
      <c r="B12" s="2">
        <v>48</v>
      </c>
      <c r="C12" s="5">
        <v>24585</v>
      </c>
    </row>
    <row r="13" spans="2:3" x14ac:dyDescent="0.25">
      <c r="B13" s="2">
        <v>55</v>
      </c>
      <c r="C13" s="5">
        <f>C12*1.1</f>
        <v>27043.500000000004</v>
      </c>
    </row>
    <row r="14" spans="2:3" x14ac:dyDescent="0.25">
      <c r="B14" s="2">
        <v>60</v>
      </c>
      <c r="C14" s="5">
        <f>C13*1.1</f>
        <v>29747.850000000006</v>
      </c>
    </row>
    <row r="15" spans="2:3" x14ac:dyDescent="0.25">
      <c r="B15" s="2">
        <v>62</v>
      </c>
      <c r="C15" s="5">
        <v>28778</v>
      </c>
    </row>
    <row r="16" spans="2:3" x14ac:dyDescent="0.25">
      <c r="B16" s="2">
        <v>61</v>
      </c>
      <c r="C16" s="5">
        <v>21136</v>
      </c>
    </row>
    <row r="17" spans="2:3" x14ac:dyDescent="0.25">
      <c r="B17" s="2">
        <v>69</v>
      </c>
      <c r="C17" s="5">
        <v>23458</v>
      </c>
    </row>
    <row r="18" spans="2:3" x14ac:dyDescent="0.25">
      <c r="B18" s="2">
        <v>50</v>
      </c>
      <c r="C18" s="5">
        <v>22588</v>
      </c>
    </row>
    <row r="19" spans="2:3" x14ac:dyDescent="0.25">
      <c r="B19" s="2">
        <v>45</v>
      </c>
      <c r="C19" s="5">
        <v>19550</v>
      </c>
    </row>
    <row r="20" spans="2:3" x14ac:dyDescent="0.25">
      <c r="B20" s="2">
        <v>40</v>
      </c>
      <c r="C20" s="5">
        <v>22202</v>
      </c>
    </row>
    <row r="21" spans="2:3" x14ac:dyDescent="0.25">
      <c r="B21" s="2">
        <v>65</v>
      </c>
      <c r="C21" s="5">
        <v>30668</v>
      </c>
    </row>
    <row r="22" spans="2:3" x14ac:dyDescent="0.25">
      <c r="B22" s="2">
        <v>70</v>
      </c>
      <c r="C22" s="5">
        <v>31549</v>
      </c>
    </row>
    <row r="23" spans="2:3" x14ac:dyDescent="0.25">
      <c r="B23" s="2">
        <v>70</v>
      </c>
      <c r="C23" s="5">
        <v>29998</v>
      </c>
    </row>
    <row r="24" spans="2:3" x14ac:dyDescent="0.25">
      <c r="B24" s="2">
        <v>25</v>
      </c>
      <c r="C24" s="5">
        <v>12558</v>
      </c>
    </row>
    <row r="25" spans="2:3" x14ac:dyDescent="0.25">
      <c r="B25" s="2">
        <v>65</v>
      </c>
      <c r="C25" s="5">
        <v>25372</v>
      </c>
    </row>
    <row r="26" spans="2:3" x14ac:dyDescent="0.25">
      <c r="B26" s="2">
        <v>70</v>
      </c>
      <c r="C26" s="5">
        <v>32220</v>
      </c>
    </row>
    <row r="27" spans="2:3" x14ac:dyDescent="0.25">
      <c r="B27" s="2">
        <v>75</v>
      </c>
      <c r="C27" s="5">
        <v>33698</v>
      </c>
    </row>
    <row r="28" spans="2:3" x14ac:dyDescent="0.25">
      <c r="B28" s="2">
        <v>75</v>
      </c>
      <c r="C28" s="5">
        <v>35925</v>
      </c>
    </row>
    <row r="29" spans="2:3" x14ac:dyDescent="0.25">
      <c r="B29" s="2">
        <v>72</v>
      </c>
      <c r="C29" s="5">
        <v>31458</v>
      </c>
    </row>
    <row r="30" spans="2:3" x14ac:dyDescent="0.25">
      <c r="B30" s="2">
        <v>70</v>
      </c>
      <c r="C30" s="5">
        <v>28778</v>
      </c>
    </row>
    <row r="31" spans="2:3" x14ac:dyDescent="0.25">
      <c r="B31" s="2">
        <v>40</v>
      </c>
      <c r="C31" s="5">
        <v>33277</v>
      </c>
    </row>
    <row r="32" spans="2:3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3D1-BC77-4930-B216-8D8CAF78AB05}">
  <sheetPr codeName="Sheet5"/>
  <dimension ref="A2:O33"/>
  <sheetViews>
    <sheetView showGridLines="0" tabSelected="1" topLeftCell="C13" zoomScale="120" zoomScaleNormal="120" workbookViewId="0">
      <selection activeCell="G7" sqref="G7:O28"/>
    </sheetView>
  </sheetViews>
  <sheetFormatPr defaultColWidth="8.875" defaultRowHeight="15.75" x14ac:dyDescent="0.25"/>
  <cols>
    <col min="1" max="1" width="5.625" customWidth="1"/>
    <col min="2" max="2" width="14.375" customWidth="1"/>
    <col min="3" max="3" width="11.375" customWidth="1"/>
    <col min="4" max="4" width="9.875" customWidth="1"/>
    <col min="5" max="5" width="4.875" customWidth="1"/>
    <col min="7" max="7" width="17.125" bestFit="1" customWidth="1"/>
    <col min="8" max="8" width="12.375" bestFit="1" customWidth="1"/>
    <col min="9" max="9" width="13.625" bestFit="1" customWidth="1"/>
    <col min="10" max="11" width="12.375" bestFit="1" customWidth="1"/>
    <col min="12" max="12" width="13" bestFit="1" customWidth="1"/>
    <col min="13" max="13" width="12.375" bestFit="1" customWidth="1"/>
    <col min="14" max="14" width="13" bestFit="1" customWidth="1"/>
    <col min="15" max="15" width="12.375" bestFit="1" customWidth="1"/>
  </cols>
  <sheetData>
    <row r="2" spans="1:8" ht="17.100000000000001" customHeight="1" x14ac:dyDescent="0.25">
      <c r="B2" s="9" t="s">
        <v>10</v>
      </c>
      <c r="C2" s="9" t="s">
        <v>9</v>
      </c>
      <c r="D2" s="9" t="s">
        <v>0</v>
      </c>
    </row>
    <row r="3" spans="1:8" x14ac:dyDescent="0.25">
      <c r="A3" s="10"/>
      <c r="B3" s="11">
        <v>10.5</v>
      </c>
      <c r="C3" s="2">
        <v>12</v>
      </c>
      <c r="D3" s="5">
        <v>10555</v>
      </c>
    </row>
    <row r="4" spans="1:8" x14ac:dyDescent="0.25">
      <c r="A4" s="10"/>
      <c r="B4" s="11">
        <v>11.1</v>
      </c>
      <c r="C4" s="2">
        <v>15</v>
      </c>
      <c r="D4" s="5">
        <v>12499</v>
      </c>
    </row>
    <row r="5" spans="1:8" x14ac:dyDescent="0.25">
      <c r="A5" s="10"/>
      <c r="B5" s="11">
        <v>11.4</v>
      </c>
      <c r="C5" s="2">
        <v>15</v>
      </c>
      <c r="D5" s="5">
        <v>12400</v>
      </c>
    </row>
    <row r="6" spans="1:8" x14ac:dyDescent="0.25">
      <c r="A6" s="10"/>
      <c r="B6" s="11">
        <v>9.6</v>
      </c>
      <c r="C6" s="2">
        <v>10</v>
      </c>
      <c r="D6" s="5">
        <v>11000</v>
      </c>
    </row>
    <row r="7" spans="1:8" x14ac:dyDescent="0.25">
      <c r="A7" s="10"/>
      <c r="B7" s="11">
        <v>10.5</v>
      </c>
      <c r="C7" s="2">
        <v>14</v>
      </c>
      <c r="D7" s="5">
        <v>12399</v>
      </c>
      <c r="G7" t="s">
        <v>38</v>
      </c>
    </row>
    <row r="8" spans="1:8" ht="16.5" thickBot="1" x14ac:dyDescent="0.3">
      <c r="A8" s="10"/>
      <c r="B8" s="11">
        <v>18</v>
      </c>
      <c r="C8" s="2">
        <v>34</v>
      </c>
      <c r="D8" s="5">
        <v>19880</v>
      </c>
    </row>
    <row r="9" spans="1:8" x14ac:dyDescent="0.25">
      <c r="A9" s="10"/>
      <c r="B9" s="11">
        <v>11</v>
      </c>
      <c r="C9" s="2">
        <v>45</v>
      </c>
      <c r="D9" s="5">
        <v>22569</v>
      </c>
      <c r="G9" s="42" t="s">
        <v>39</v>
      </c>
      <c r="H9" s="42"/>
    </row>
    <row r="10" spans="1:8" x14ac:dyDescent="0.25">
      <c r="A10" s="10"/>
      <c r="B10" s="11">
        <v>14</v>
      </c>
      <c r="C10" s="2">
        <v>20</v>
      </c>
      <c r="D10" s="5">
        <v>12008</v>
      </c>
      <c r="G10" s="37" t="s">
        <v>40</v>
      </c>
      <c r="H10" s="37">
        <v>0.84827645731860801</v>
      </c>
    </row>
    <row r="11" spans="1:8" x14ac:dyDescent="0.25">
      <c r="A11" s="10"/>
      <c r="B11" s="11">
        <v>11</v>
      </c>
      <c r="C11" s="2">
        <v>45</v>
      </c>
      <c r="D11" s="5">
        <v>23663</v>
      </c>
      <c r="G11" s="37" t="s">
        <v>41</v>
      </c>
      <c r="H11" s="37">
        <v>0.71957294804100813</v>
      </c>
    </row>
    <row r="12" spans="1:8" x14ac:dyDescent="0.25">
      <c r="A12" s="10"/>
      <c r="B12" s="11">
        <v>11</v>
      </c>
      <c r="C12" s="2">
        <v>48</v>
      </c>
      <c r="D12" s="5">
        <v>24585</v>
      </c>
      <c r="G12" s="37" t="s">
        <v>42</v>
      </c>
      <c r="H12" s="37">
        <v>0.69954244432965151</v>
      </c>
    </row>
    <row r="13" spans="1:8" x14ac:dyDescent="0.25">
      <c r="A13" s="10"/>
      <c r="B13" s="11">
        <v>12</v>
      </c>
      <c r="C13" s="2">
        <v>55</v>
      </c>
      <c r="D13" s="5">
        <f>D12*1.1</f>
        <v>27043.500000000004</v>
      </c>
      <c r="G13" s="37" t="s">
        <v>26</v>
      </c>
      <c r="H13" s="37">
        <v>4349.6354741266668</v>
      </c>
    </row>
    <row r="14" spans="1:8" ht="16.5" thickBot="1" x14ac:dyDescent="0.3">
      <c r="A14" s="10"/>
      <c r="B14" s="11">
        <v>13</v>
      </c>
      <c r="C14" s="2">
        <v>60</v>
      </c>
      <c r="D14" s="5">
        <f>D13*1.1</f>
        <v>29747.850000000006</v>
      </c>
      <c r="G14" s="38" t="s">
        <v>43</v>
      </c>
      <c r="H14" s="38">
        <v>31</v>
      </c>
    </row>
    <row r="15" spans="1:8" x14ac:dyDescent="0.25">
      <c r="A15" s="10"/>
      <c r="B15" s="11">
        <v>19</v>
      </c>
      <c r="C15" s="2">
        <v>62</v>
      </c>
      <c r="D15" s="5">
        <v>28778</v>
      </c>
    </row>
    <row r="16" spans="1:8" ht="16.5" thickBot="1" x14ac:dyDescent="0.3">
      <c r="A16" s="10"/>
      <c r="B16" s="11">
        <v>19</v>
      </c>
      <c r="C16" s="2">
        <v>61</v>
      </c>
      <c r="D16" s="5">
        <v>21136</v>
      </c>
      <c r="G16" t="s">
        <v>44</v>
      </c>
    </row>
    <row r="17" spans="1:15" x14ac:dyDescent="0.25">
      <c r="A17" s="10"/>
      <c r="B17" s="11">
        <v>18</v>
      </c>
      <c r="C17" s="2">
        <v>69</v>
      </c>
      <c r="D17" s="5">
        <v>23458</v>
      </c>
      <c r="G17" s="39"/>
      <c r="H17" s="39" t="s">
        <v>49</v>
      </c>
      <c r="I17" s="39" t="s">
        <v>50</v>
      </c>
      <c r="J17" s="39" t="s">
        <v>51</v>
      </c>
      <c r="K17" s="39" t="s">
        <v>52</v>
      </c>
      <c r="L17" s="39" t="s">
        <v>53</v>
      </c>
    </row>
    <row r="18" spans="1:15" x14ac:dyDescent="0.25">
      <c r="A18" s="10"/>
      <c r="B18" s="11">
        <v>17</v>
      </c>
      <c r="C18" s="2">
        <v>50</v>
      </c>
      <c r="D18" s="5">
        <v>22588</v>
      </c>
      <c r="G18" s="37" t="s">
        <v>45</v>
      </c>
      <c r="H18" s="37">
        <v>2</v>
      </c>
      <c r="I18" s="37">
        <v>1359310516.1379476</v>
      </c>
      <c r="J18" s="37">
        <v>679655258.06897378</v>
      </c>
      <c r="K18" s="37">
        <v>35.923856854035918</v>
      </c>
      <c r="L18" s="37">
        <v>1.8598533001401433E-8</v>
      </c>
    </row>
    <row r="19" spans="1:15" ht="17.100000000000001" customHeight="1" x14ac:dyDescent="0.25">
      <c r="A19" s="10"/>
      <c r="B19" s="11">
        <v>16</v>
      </c>
      <c r="C19" s="2">
        <v>45</v>
      </c>
      <c r="D19" s="5">
        <v>19550</v>
      </c>
      <c r="G19" s="37" t="s">
        <v>46</v>
      </c>
      <c r="H19" s="37">
        <v>28</v>
      </c>
      <c r="I19" s="37">
        <v>529741205.21787107</v>
      </c>
      <c r="J19" s="37">
        <v>18919328.757781111</v>
      </c>
      <c r="K19" s="37"/>
      <c r="L19" s="37"/>
    </row>
    <row r="20" spans="1:15" ht="17.100000000000001" customHeight="1" thickBot="1" x14ac:dyDescent="0.3">
      <c r="A20" s="10"/>
      <c r="B20" s="11">
        <v>15</v>
      </c>
      <c r="C20" s="2">
        <v>40</v>
      </c>
      <c r="D20" s="5">
        <v>22202</v>
      </c>
      <c r="G20" s="38" t="s">
        <v>47</v>
      </c>
      <c r="H20" s="38">
        <v>30</v>
      </c>
      <c r="I20" s="38">
        <v>1889051721.3558187</v>
      </c>
      <c r="J20" s="38"/>
      <c r="K20" s="38"/>
      <c r="L20" s="38"/>
    </row>
    <row r="21" spans="1:15" ht="16.5" thickBot="1" x14ac:dyDescent="0.3">
      <c r="A21" s="10"/>
      <c r="B21" s="11">
        <v>15</v>
      </c>
      <c r="C21" s="2">
        <v>65</v>
      </c>
      <c r="D21" s="5">
        <v>30668</v>
      </c>
    </row>
    <row r="22" spans="1:15" x14ac:dyDescent="0.25">
      <c r="A22" s="10"/>
      <c r="B22" s="11">
        <v>15</v>
      </c>
      <c r="C22" s="2">
        <v>70</v>
      </c>
      <c r="D22" s="5">
        <v>31549</v>
      </c>
      <c r="G22" s="39"/>
      <c r="H22" s="39" t="s">
        <v>54</v>
      </c>
      <c r="I22" s="39" t="s">
        <v>26</v>
      </c>
      <c r="J22" s="39" t="s">
        <v>55</v>
      </c>
      <c r="K22" s="39" t="s">
        <v>56</v>
      </c>
      <c r="L22" s="39" t="s">
        <v>57</v>
      </c>
      <c r="M22" s="39" t="s">
        <v>58</v>
      </c>
      <c r="N22" s="39" t="s">
        <v>59</v>
      </c>
      <c r="O22" s="39" t="s">
        <v>60</v>
      </c>
    </row>
    <row r="23" spans="1:15" x14ac:dyDescent="0.25">
      <c r="A23" s="10"/>
      <c r="B23" s="11">
        <v>15</v>
      </c>
      <c r="C23" s="2">
        <v>70</v>
      </c>
      <c r="D23" s="5">
        <v>29998</v>
      </c>
      <c r="G23" s="37" t="s">
        <v>48</v>
      </c>
      <c r="H23" s="37">
        <v>13772.438659973875</v>
      </c>
      <c r="I23" s="37">
        <v>3345.157190381809</v>
      </c>
      <c r="J23" s="37">
        <v>4.1171274998894507</v>
      </c>
      <c r="K23" s="37">
        <v>3.0671601904994609E-4</v>
      </c>
      <c r="L23" s="37">
        <v>6920.1947807680635</v>
      </c>
      <c r="M23" s="37">
        <v>20624.682539179688</v>
      </c>
      <c r="N23" s="37">
        <v>6920.1947807680635</v>
      </c>
      <c r="O23" s="37">
        <v>20624.682539179688</v>
      </c>
    </row>
    <row r="24" spans="1:15" x14ac:dyDescent="0.25">
      <c r="A24" s="10"/>
      <c r="B24" s="11">
        <v>16</v>
      </c>
      <c r="C24" s="2">
        <v>25</v>
      </c>
      <c r="D24" s="5">
        <v>12558</v>
      </c>
      <c r="G24" s="37" t="s">
        <v>10</v>
      </c>
      <c r="H24" s="37">
        <v>-482.61977698129925</v>
      </c>
      <c r="I24" s="37">
        <v>289.36542534016178</v>
      </c>
      <c r="J24" s="37">
        <v>-1.6678557101767031</v>
      </c>
      <c r="K24" s="37">
        <v>0.1064917101260712</v>
      </c>
      <c r="L24" s="37">
        <v>-1075.3579808367053</v>
      </c>
      <c r="M24" s="37">
        <v>110.11842687410677</v>
      </c>
      <c r="N24" s="37">
        <v>-1075.3579808367053</v>
      </c>
      <c r="O24" s="37">
        <v>110.11842687410677</v>
      </c>
    </row>
    <row r="25" spans="1:15" ht="16.5" thickBot="1" x14ac:dyDescent="0.3">
      <c r="A25" s="10"/>
      <c r="B25" s="11">
        <v>19</v>
      </c>
      <c r="C25" s="2">
        <v>65</v>
      </c>
      <c r="D25" s="5">
        <v>25372</v>
      </c>
      <c r="G25" s="38" t="s">
        <v>9</v>
      </c>
      <c r="H25" s="38">
        <v>365.96131688065208</v>
      </c>
      <c r="I25" s="38">
        <v>49.644618560219143</v>
      </c>
      <c r="J25" s="38">
        <v>7.3716210838993428</v>
      </c>
      <c r="K25" s="38">
        <v>5.002042715240212E-8</v>
      </c>
      <c r="L25" s="38">
        <v>264.26892567019843</v>
      </c>
      <c r="M25" s="38">
        <v>467.65370809110573</v>
      </c>
      <c r="N25" s="38">
        <v>264.26892567019843</v>
      </c>
      <c r="O25" s="38">
        <v>467.65370809110573</v>
      </c>
    </row>
    <row r="26" spans="1:15" x14ac:dyDescent="0.25">
      <c r="A26" s="10"/>
      <c r="B26" s="11">
        <v>19</v>
      </c>
      <c r="C26" s="2">
        <v>70</v>
      </c>
      <c r="D26" s="5">
        <v>32220</v>
      </c>
    </row>
    <row r="27" spans="1:15" x14ac:dyDescent="0.25">
      <c r="A27" s="10"/>
      <c r="B27" s="11">
        <v>19</v>
      </c>
      <c r="C27" s="2">
        <v>75</v>
      </c>
      <c r="D27" s="5">
        <v>33698</v>
      </c>
    </row>
    <row r="28" spans="1:15" x14ac:dyDescent="0.25">
      <c r="A28" s="10"/>
      <c r="B28" s="11">
        <v>22</v>
      </c>
      <c r="C28" s="2">
        <v>75</v>
      </c>
      <c r="D28" s="5">
        <v>35925</v>
      </c>
    </row>
    <row r="29" spans="1:15" x14ac:dyDescent="0.25">
      <c r="A29" s="10"/>
      <c r="B29" s="11">
        <v>22</v>
      </c>
      <c r="C29" s="2">
        <v>72</v>
      </c>
      <c r="D29" s="5">
        <v>31458</v>
      </c>
    </row>
    <row r="30" spans="1:15" x14ac:dyDescent="0.25">
      <c r="A30" s="10"/>
      <c r="B30" s="11">
        <v>12</v>
      </c>
      <c r="C30" s="2">
        <v>70</v>
      </c>
      <c r="D30" s="5">
        <v>28778</v>
      </c>
    </row>
    <row r="31" spans="1:15" x14ac:dyDescent="0.25">
      <c r="A31" s="10"/>
      <c r="B31" s="11">
        <v>12</v>
      </c>
      <c r="C31" s="2">
        <v>40</v>
      </c>
      <c r="D31" s="5">
        <v>33277</v>
      </c>
    </row>
    <row r="32" spans="1:15" x14ac:dyDescent="0.25">
      <c r="A32" s="10"/>
      <c r="B32" s="11">
        <v>12</v>
      </c>
      <c r="C32" s="2">
        <v>40</v>
      </c>
      <c r="D32" s="5">
        <f>D31*0.98</f>
        <v>32611.46</v>
      </c>
    </row>
    <row r="33" spans="1:4" x14ac:dyDescent="0.25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Future Forecast </vt:lpstr>
      <vt:lpstr>Forecast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2023-03-06T12:19:00Z</dcterms:created>
  <dcterms:modified xsi:type="dcterms:W3CDTF">2025-05-20T11:19:02Z</dcterms:modified>
</cp:coreProperties>
</file>