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mc:AlternateContent xmlns:mc="http://schemas.openxmlformats.org/markup-compatibility/2006">
    <mc:Choice Requires="x15">
      <x15ac:absPath xmlns:x15ac="http://schemas.microsoft.com/office/spreadsheetml/2010/11/ac" url="C:\Users\Gigabyte\Downloads\"/>
    </mc:Choice>
  </mc:AlternateContent>
  <xr:revisionPtr revIDLastSave="0" documentId="13_ncr:1_{12C60443-33DB-4C5F-80AB-5F7659E85A87}" xr6:coauthVersionLast="47" xr6:coauthVersionMax="47" xr10:uidLastSave="{00000000-0000-0000-0000-000000000000}"/>
  <bookViews>
    <workbookView xWindow="-120" yWindow="-120" windowWidth="19440" windowHeight="11040" xr2:uid="{00000000-000D-0000-FFFF-FFFF00000000}"/>
  </bookViews>
  <sheets>
    <sheet name="Stock Data" sheetId="2" r:id="rId1"/>
    <sheet name="Portfolio" sheetId="3" r:id="rId2"/>
    <sheet name="Stock History"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8" roundtripDataSignature="AMtx7mhzZmeMUTNVYsdmXWKaSrid38iBEQ=="/>
    </ext>
  </extLst>
</workbook>
</file>

<file path=xl/calcChain.xml><?xml version="1.0" encoding="utf-8"?>
<calcChain xmlns="http://schemas.openxmlformats.org/spreadsheetml/2006/main">
  <c r="F4" i="3" l="1"/>
  <c r="F5" i="3"/>
  <c r="F6" i="3"/>
  <c r="F3" i="3"/>
  <c r="C4" i="3" a="1"/>
  <c r="C4" i="3" s="1"/>
  <c r="G4" i="3" s="1"/>
  <c r="H4" i="3" s="1"/>
  <c r="C5" i="3" a="1"/>
  <c r="C5" i="3" s="1"/>
  <c r="G5" i="3" s="1"/>
  <c r="H5" i="3" s="1"/>
  <c r="C6" i="3" a="1"/>
  <c r="C6" i="3" s="1"/>
  <c r="G6" i="3" s="1"/>
  <c r="H6" i="3" s="1"/>
  <c r="C3" i="3" a="1"/>
  <c r="C3" i="3" s="1"/>
  <c r="G3" i="3" s="1"/>
  <c r="H3" i="3" s="1"/>
  <c r="G4" i="2" a="1"/>
  <c r="G4" i="2" s="1"/>
  <c r="G5" i="2" a="1"/>
  <c r="G5" i="2" s="1"/>
  <c r="G6" i="2" a="1"/>
  <c r="G6" i="2" s="1"/>
  <c r="G7" i="2" a="1"/>
  <c r="G7" i="2"/>
  <c r="G8" i="2" a="1"/>
  <c r="G8" i="2"/>
  <c r="G9" i="2" a="1"/>
  <c r="G9" i="2" s="1"/>
  <c r="G10" i="2" a="1"/>
  <c r="G10" i="2" s="1"/>
  <c r="G11" i="2" a="1"/>
  <c r="G11" i="2" s="1"/>
  <c r="G12" i="2" a="1"/>
  <c r="G12" i="2" s="1"/>
  <c r="G13" i="2" a="1"/>
  <c r="G13" i="2" s="1"/>
  <c r="G14" i="2" a="1"/>
  <c r="G14" i="2" s="1"/>
  <c r="G15" i="2" a="1"/>
  <c r="G15" i="2" s="1"/>
  <c r="G3" i="2" a="1"/>
  <c r="G3" i="2" s="1"/>
  <c r="F4" i="2" a="1"/>
  <c r="F4" i="2" s="1"/>
  <c r="F5" i="2" a="1"/>
  <c r="F5" i="2" s="1"/>
  <c r="F6" i="2" a="1"/>
  <c r="F6" i="2" s="1"/>
  <c r="F7" i="2" a="1"/>
  <c r="F7" i="2"/>
  <c r="F8" i="2" a="1"/>
  <c r="F8" i="2" s="1"/>
  <c r="F9" i="2" a="1"/>
  <c r="F9" i="2" s="1"/>
  <c r="F10" i="2" a="1"/>
  <c r="F10" i="2" s="1"/>
  <c r="F11" i="2" a="1"/>
  <c r="F11" i="2" s="1"/>
  <c r="F12" i="2" a="1"/>
  <c r="F12" i="2" s="1"/>
  <c r="F13" i="2" a="1"/>
  <c r="F13" i="2" s="1"/>
  <c r="F14" i="2" a="1"/>
  <c r="F14" i="2" s="1"/>
  <c r="F15" i="2" a="1"/>
  <c r="F15" i="2" s="1"/>
  <c r="F3" i="2" a="1"/>
  <c r="F3" i="2" s="1"/>
  <c r="E4" i="2" a="1"/>
  <c r="E4" i="2"/>
  <c r="E5" i="2" a="1"/>
  <c r="E5" i="2" s="1"/>
  <c r="E6" i="2" a="1"/>
  <c r="E6" i="2" s="1"/>
  <c r="E7" i="2" a="1"/>
  <c r="E7" i="2"/>
  <c r="E8" i="2" a="1"/>
  <c r="E8" i="2" s="1"/>
  <c r="E9" i="2" a="1"/>
  <c r="E9" i="2" s="1"/>
  <c r="E10" i="2" a="1"/>
  <c r="E10" i="2" s="1"/>
  <c r="E11" i="2" a="1"/>
  <c r="E11" i="2" s="1"/>
  <c r="E12" i="2" a="1"/>
  <c r="E12" i="2" s="1"/>
  <c r="E13" i="2" a="1"/>
  <c r="E13" i="2" s="1"/>
  <c r="E14" i="2" a="1"/>
  <c r="E14" i="2" s="1"/>
  <c r="E15" i="2" a="1"/>
  <c r="E15" i="2" s="1"/>
  <c r="E3" i="2" a="1"/>
  <c r="E3" i="2" s="1"/>
  <c r="D4" i="2" a="1"/>
  <c r="D4" i="2" s="1"/>
  <c r="D5" i="2" a="1"/>
  <c r="D5" i="2"/>
  <c r="D6" i="2" a="1"/>
  <c r="D6" i="2" s="1"/>
  <c r="D7" i="2" a="1"/>
  <c r="D7" i="2" s="1"/>
  <c r="D8" i="2" a="1"/>
  <c r="D8" i="2" s="1"/>
  <c r="D9" i="2" a="1"/>
  <c r="D9" i="2" s="1"/>
  <c r="D10" i="2" a="1"/>
  <c r="D10" i="2" s="1"/>
  <c r="D11" i="2" a="1"/>
  <c r="D11" i="2" s="1"/>
  <c r="D12" i="2" a="1"/>
  <c r="D12" i="2" s="1"/>
  <c r="D13" i="2" a="1"/>
  <c r="D13" i="2" s="1"/>
  <c r="D14" i="2" a="1"/>
  <c r="D14" i="2" s="1"/>
  <c r="D15" i="2" a="1"/>
  <c r="D15" i="2" s="1"/>
  <c r="D3" i="2" a="1"/>
  <c r="D3" i="2" s="1"/>
  <c r="E8" i="4" a="1"/>
  <c r="B8" i="4" a="1"/>
  <c r="E8" i="4" l="1"/>
  <c r="B8"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futureMetadata>
  <cellMetadata count="1">
    <bk>
      <rc t="1" v="0"/>
    </bk>
  </cellMetadata>
  <valueMetadata count="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valueMetadata>
</metadata>
</file>

<file path=xl/sharedStrings.xml><?xml version="1.0" encoding="utf-8"?>
<sst xmlns="http://schemas.openxmlformats.org/spreadsheetml/2006/main" count="34" uniqueCount="31">
  <si>
    <t>Stock</t>
  </si>
  <si>
    <t>Ticker</t>
  </si>
  <si>
    <t>Industry</t>
  </si>
  <si>
    <t>Price</t>
  </si>
  <si>
    <t>Market cap</t>
  </si>
  <si>
    <t>P/E</t>
  </si>
  <si>
    <t>Apple</t>
  </si>
  <si>
    <t>Amazon</t>
  </si>
  <si>
    <t>Google</t>
  </si>
  <si>
    <t>GOOG</t>
  </si>
  <si>
    <t>McDonald's</t>
  </si>
  <si>
    <t>Johnson &amp; Johnson</t>
  </si>
  <si>
    <t>Exxon Mobil</t>
  </si>
  <si>
    <t>XOM</t>
  </si>
  <si>
    <t>Home Depot</t>
  </si>
  <si>
    <t>Coca-Cola</t>
  </si>
  <si>
    <t>Pepsico</t>
  </si>
  <si>
    <t>Nike</t>
  </si>
  <si>
    <t>Adobe</t>
  </si>
  <si>
    <t>Microsoft</t>
  </si>
  <si>
    <t>IBM</t>
  </si>
  <si>
    <t>Live Price</t>
  </si>
  <si>
    <t>Bought Price</t>
  </si>
  <si>
    <t>Quantity</t>
  </si>
  <si>
    <t>Total Cost</t>
  </si>
  <si>
    <t>Total Value</t>
  </si>
  <si>
    <t>Gain / (Loss)</t>
  </si>
  <si>
    <t>BOUGHT</t>
  </si>
  <si>
    <t>NOT BOUGHT</t>
  </si>
  <si>
    <t>Ticker -&gt;</t>
  </si>
  <si>
    <t>Months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</si>
</sst>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_([$$-409]* #,##0_);_([$$-409]* \(#,##0\);_([$$-409]* &quot;-&quot;_);_(@_)"/>
  </numFmts>
  <fonts count="9" x14ac:knownFonts="1">
    <font>
      <sz val="12"/>
      <color theme="1"/>
      <name val="Calibri"/>
      <scheme val="minor"/>
    </font>
    <font>
      <sz val="12"/>
      <color theme="1"/>
      <name val="Calibri"/>
    </font>
    <font>
      <b/>
      <sz val="11"/>
      <color theme="1"/>
      <name val="Calibri"/>
    </font>
    <font>
      <b/>
      <sz val="12"/>
      <color theme="0"/>
      <name val="Calibri"/>
    </font>
    <font>
      <sz val="12"/>
      <color theme="1"/>
      <name val="Calibri"/>
      <scheme val="minor"/>
    </font>
    <font>
      <b/>
      <sz val="12"/>
      <color theme="1"/>
      <name val="Calibri"/>
    </font>
    <font>
      <sz val="12"/>
      <color rgb="FF0000FF"/>
      <name val="Calibri"/>
    </font>
    <font>
      <b/>
      <sz val="11"/>
      <color theme="0"/>
      <name val="Calibri"/>
    </font>
    <font>
      <sz val="12"/>
      <name val="Calibri"/>
    </font>
  </fonts>
  <fills count="6">
    <fill>
      <patternFill patternType="none"/>
    </fill>
    <fill>
      <patternFill patternType="gray125"/>
    </fill>
    <fill>
      <patternFill patternType="solid">
        <fgColor rgb="FFD9E2F3"/>
        <bgColor rgb="FFD9E2F3"/>
      </patternFill>
    </fill>
    <fill>
      <patternFill patternType="solid">
        <fgColor rgb="FF293D68"/>
        <bgColor rgb="FF293D68"/>
      </patternFill>
    </fill>
    <fill>
      <patternFill patternType="solid">
        <fgColor rgb="FF2A3E68"/>
        <bgColor rgb="FF2A3E68"/>
      </patternFill>
    </fill>
    <fill>
      <patternFill patternType="solid">
        <fgColor theme="4" tint="0.79998168889431442"/>
        <bgColor theme="4" tint="0.79998168889431442"/>
      </patternFill>
    </fill>
  </fills>
  <borders count="7">
    <border>
      <left/>
      <right/>
      <top/>
      <bottom/>
      <diagonal/>
    </border>
    <border>
      <left/>
      <right/>
      <top/>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style="thin">
        <color theme="4" tint="0.39997558519241921"/>
      </bottom>
      <diagonal/>
    </border>
  </borders>
  <cellStyleXfs count="1">
    <xf numFmtId="0" fontId="0" fillId="0" borderId="0"/>
  </cellStyleXfs>
  <cellXfs count="21">
    <xf numFmtId="0" fontId="0" fillId="0" borderId="0" xfId="0" applyFont="1" applyAlignment="1"/>
    <xf numFmtId="0" fontId="3" fillId="3" borderId="2" xfId="0" applyFont="1" applyFill="1" applyBorder="1" applyAlignment="1">
      <alignment horizontal="center"/>
    </xf>
    <xf numFmtId="0" fontId="4" fillId="0" borderId="0" xfId="0" applyFont="1"/>
    <xf numFmtId="0" fontId="5" fillId="0" borderId="0" xfId="0" applyFont="1"/>
    <xf numFmtId="0" fontId="3" fillId="3" borderId="1" xfId="0" applyFont="1" applyFill="1" applyBorder="1" applyAlignment="1">
      <alignment horizontal="center"/>
    </xf>
    <xf numFmtId="164" fontId="1" fillId="0" borderId="0" xfId="0" applyNumberFormat="1" applyFont="1"/>
    <xf numFmtId="164" fontId="6" fillId="0" borderId="0" xfId="0" applyNumberFormat="1" applyFont="1"/>
    <xf numFmtId="0" fontId="6" fillId="0" borderId="0" xfId="0" applyFont="1" applyAlignment="1">
      <alignment horizontal="center"/>
    </xf>
    <xf numFmtId="165" fontId="1" fillId="0" borderId="0" xfId="0" applyNumberFormat="1" applyFont="1"/>
    <xf numFmtId="0" fontId="7" fillId="0" borderId="0" xfId="0" applyFont="1" applyAlignment="1">
      <alignment horizontal="center"/>
    </xf>
    <xf numFmtId="0" fontId="2" fillId="0" borderId="0" xfId="0" applyFont="1" applyAlignment="1">
      <alignment horizontal="right"/>
    </xf>
    <xf numFmtId="0" fontId="1" fillId="2" borderId="5" xfId="0" applyFont="1" applyFill="1" applyBorder="1" applyAlignment="1">
      <alignment horizontal="center"/>
    </xf>
    <xf numFmtId="164" fontId="0" fillId="0" borderId="0" xfId="0" applyNumberFormat="1" applyFont="1" applyAlignment="1"/>
    <xf numFmtId="0" fontId="7" fillId="4" borderId="3" xfId="0" applyFont="1" applyFill="1" applyBorder="1" applyAlignment="1">
      <alignment horizontal="center"/>
    </xf>
    <xf numFmtId="0" fontId="8" fillId="0" borderId="4" xfId="0" applyFont="1" applyBorder="1"/>
    <xf numFmtId="0" fontId="0" fillId="0" borderId="0" xfId="0"/>
    <xf numFmtId="164" fontId="0" fillId="0" borderId="0" xfId="0" applyNumberFormat="1"/>
    <xf numFmtId="166" fontId="0" fillId="0" borderId="0" xfId="0" applyNumberFormat="1"/>
    <xf numFmtId="4" fontId="0" fillId="0" borderId="0" xfId="0" applyNumberFormat="1"/>
    <xf numFmtId="0" fontId="0" fillId="5" borderId="6" xfId="0" applyFont="1" applyFill="1" applyBorder="1"/>
    <xf numFmtId="0" fontId="0" fillId="0" borderId="6" xfId="0" applyFont="1" applyBorder="1"/>
  </cellXfs>
  <cellStyles count="1">
    <cellStyle name="Normal" xfId="0" builtinId="0"/>
  </cellStyles>
  <dxfs count="7">
    <dxf>
      <font>
        <b/>
        <i val="0"/>
        <strike val="0"/>
        <condense val="0"/>
        <extend val="0"/>
        <outline val="0"/>
        <shadow val="0"/>
        <u val="none"/>
        <vertAlign val="baseline"/>
        <sz val="12"/>
        <color theme="0"/>
        <name val="Calibri"/>
        <scheme val="none"/>
      </font>
      <fill>
        <patternFill patternType="solid">
          <fgColor rgb="FF293D68"/>
          <bgColor rgb="FF293D68"/>
        </patternFill>
      </fill>
      <alignment horizontal="center" vertical="bottom" textRotation="0" wrapText="0" indent="0" justifyLastLine="0" shrinkToFit="0" readingOrder="0"/>
    </dxf>
    <dxf>
      <numFmt numFmtId="4" formatCode="#,##0.00"/>
    </dxf>
    <dxf>
      <numFmt numFmtId="166" formatCode="_([$$-409]* #,##0_);_([$$-409]* \(#,##0\);_([$$-409]* &quot;-&quot;_);_(@_)"/>
    </dxf>
    <dxf>
      <numFmt numFmtId="164" formatCode="_([$$-409]* #,##0.00_);_([$$-409]* \(#,##0.00\);_([$$-409]* &quot;-&quot;??_);_(@_)"/>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'Stock History'!$C$8</c:f>
              <c:strCache>
                <c:ptCount val="1"/>
                <c:pt idx="0">
                  <c:v>Close</c:v>
                </c:pt>
              </c:strCache>
            </c:strRef>
          </c:tx>
          <c:spPr>
            <a:ln w="28575" cap="rnd">
              <a:solidFill>
                <a:schemeClr val="accent1"/>
              </a:solidFill>
              <a:round/>
            </a:ln>
            <a:effectLst/>
          </c:spPr>
          <c:marker>
            <c:symbol val="none"/>
          </c:marker>
          <c:cat>
            <c:numRef>
              <c:f>'Stock History'!$B$9:$B$30</c:f>
              <c:numCache>
                <c:formatCode>m/d/yyyy</c:formatCode>
                <c:ptCount val="22"/>
                <c:pt idx="0">
                  <c:v>45777</c:v>
                </c:pt>
                <c:pt idx="1">
                  <c:v>45778</c:v>
                </c:pt>
                <c:pt idx="2">
                  <c:v>45779</c:v>
                </c:pt>
                <c:pt idx="3">
                  <c:v>45782</c:v>
                </c:pt>
                <c:pt idx="4">
                  <c:v>45783</c:v>
                </c:pt>
                <c:pt idx="5">
                  <c:v>45784</c:v>
                </c:pt>
                <c:pt idx="6">
                  <c:v>45785</c:v>
                </c:pt>
                <c:pt idx="7">
                  <c:v>45786</c:v>
                </c:pt>
                <c:pt idx="8">
                  <c:v>45789</c:v>
                </c:pt>
                <c:pt idx="9">
                  <c:v>45790</c:v>
                </c:pt>
                <c:pt idx="10">
                  <c:v>45791</c:v>
                </c:pt>
                <c:pt idx="11">
                  <c:v>45792</c:v>
                </c:pt>
                <c:pt idx="12">
                  <c:v>45793</c:v>
                </c:pt>
                <c:pt idx="13">
                  <c:v>45796</c:v>
                </c:pt>
                <c:pt idx="14">
                  <c:v>45797</c:v>
                </c:pt>
                <c:pt idx="15">
                  <c:v>45798</c:v>
                </c:pt>
                <c:pt idx="16">
                  <c:v>45799</c:v>
                </c:pt>
                <c:pt idx="17">
                  <c:v>45800</c:v>
                </c:pt>
                <c:pt idx="18">
                  <c:v>45804</c:v>
                </c:pt>
                <c:pt idx="19">
                  <c:v>45805</c:v>
                </c:pt>
                <c:pt idx="20">
                  <c:v>45806</c:v>
                </c:pt>
                <c:pt idx="21">
                  <c:v>45807</c:v>
                </c:pt>
              </c:numCache>
            </c:numRef>
          </c:cat>
          <c:val>
            <c:numRef>
              <c:f>'Stock History'!$C$9:$C$30</c:f>
              <c:numCache>
                <c:formatCode>_([$$-409]* #,##0.00_);_([$$-409]* \(#,##0.00\);_([$$-409]* "-"??_);_(@_)</c:formatCode>
                <c:ptCount val="22"/>
                <c:pt idx="0">
                  <c:v>160.88999999999999</c:v>
                </c:pt>
                <c:pt idx="1">
                  <c:v>162.79</c:v>
                </c:pt>
                <c:pt idx="2">
                  <c:v>165.81</c:v>
                </c:pt>
                <c:pt idx="3">
                  <c:v>166.05</c:v>
                </c:pt>
                <c:pt idx="4">
                  <c:v>165.2</c:v>
                </c:pt>
                <c:pt idx="5">
                  <c:v>152.80000000000001</c:v>
                </c:pt>
                <c:pt idx="6">
                  <c:v>155.75</c:v>
                </c:pt>
                <c:pt idx="7">
                  <c:v>154.38</c:v>
                </c:pt>
                <c:pt idx="8">
                  <c:v>159.58000000000001</c:v>
                </c:pt>
                <c:pt idx="9">
                  <c:v>160.88999999999999</c:v>
                </c:pt>
                <c:pt idx="10">
                  <c:v>166.81</c:v>
                </c:pt>
                <c:pt idx="11">
                  <c:v>165.4</c:v>
                </c:pt>
                <c:pt idx="12">
                  <c:v>167.43</c:v>
                </c:pt>
                <c:pt idx="13">
                  <c:v>167.87</c:v>
                </c:pt>
                <c:pt idx="14">
                  <c:v>165.32</c:v>
                </c:pt>
                <c:pt idx="15">
                  <c:v>170.06</c:v>
                </c:pt>
                <c:pt idx="16">
                  <c:v>171.98</c:v>
                </c:pt>
                <c:pt idx="17">
                  <c:v>169.59</c:v>
                </c:pt>
                <c:pt idx="18">
                  <c:v>173.98</c:v>
                </c:pt>
                <c:pt idx="19">
                  <c:v>173.38</c:v>
                </c:pt>
                <c:pt idx="20">
                  <c:v>172.96</c:v>
                </c:pt>
                <c:pt idx="21">
                  <c:v>172.85</c:v>
                </c:pt>
              </c:numCache>
            </c:numRef>
          </c:val>
          <c:smooth val="0"/>
          <c:extLst>
            <c:ext xmlns:c16="http://schemas.microsoft.com/office/drawing/2014/chart" uri="{C3380CC4-5D6E-409C-BE32-E72D297353CC}">
              <c16:uniqueId val="{00000000-32CB-496C-A993-B796DC21C138}"/>
            </c:ext>
          </c:extLst>
        </c:ser>
        <c:ser>
          <c:idx val="1"/>
          <c:order val="1"/>
          <c:tx>
            <c:strRef>
              <c:f>'Stock History'!$F$8</c:f>
              <c:strCache>
                <c:ptCount val="1"/>
                <c:pt idx="0">
                  <c:v>Close</c:v>
                </c:pt>
              </c:strCache>
            </c:strRef>
          </c:tx>
          <c:spPr>
            <a:ln w="28575" cap="rnd">
              <a:solidFill>
                <a:schemeClr val="accent2"/>
              </a:solidFill>
              <a:round/>
            </a:ln>
            <a:effectLst/>
          </c:spPr>
          <c:marker>
            <c:symbol val="none"/>
          </c:marker>
          <c:cat>
            <c:numRef>
              <c:f>'Stock History'!$B$9:$B$30</c:f>
              <c:numCache>
                <c:formatCode>m/d/yyyy</c:formatCode>
                <c:ptCount val="22"/>
                <c:pt idx="0">
                  <c:v>45777</c:v>
                </c:pt>
                <c:pt idx="1">
                  <c:v>45778</c:v>
                </c:pt>
                <c:pt idx="2">
                  <c:v>45779</c:v>
                </c:pt>
                <c:pt idx="3">
                  <c:v>45782</c:v>
                </c:pt>
                <c:pt idx="4">
                  <c:v>45783</c:v>
                </c:pt>
                <c:pt idx="5">
                  <c:v>45784</c:v>
                </c:pt>
                <c:pt idx="6">
                  <c:v>45785</c:v>
                </c:pt>
                <c:pt idx="7">
                  <c:v>45786</c:v>
                </c:pt>
                <c:pt idx="8">
                  <c:v>45789</c:v>
                </c:pt>
                <c:pt idx="9">
                  <c:v>45790</c:v>
                </c:pt>
                <c:pt idx="10">
                  <c:v>45791</c:v>
                </c:pt>
                <c:pt idx="11">
                  <c:v>45792</c:v>
                </c:pt>
                <c:pt idx="12">
                  <c:v>45793</c:v>
                </c:pt>
                <c:pt idx="13">
                  <c:v>45796</c:v>
                </c:pt>
                <c:pt idx="14">
                  <c:v>45797</c:v>
                </c:pt>
                <c:pt idx="15">
                  <c:v>45798</c:v>
                </c:pt>
                <c:pt idx="16">
                  <c:v>45799</c:v>
                </c:pt>
                <c:pt idx="17">
                  <c:v>45800</c:v>
                </c:pt>
                <c:pt idx="18">
                  <c:v>45804</c:v>
                </c:pt>
                <c:pt idx="19">
                  <c:v>45805</c:v>
                </c:pt>
                <c:pt idx="20">
                  <c:v>45806</c:v>
                </c:pt>
                <c:pt idx="21">
                  <c:v>45807</c:v>
                </c:pt>
              </c:numCache>
            </c:numRef>
          </c:cat>
          <c:val>
            <c:numRef>
              <c:f>'Stock History'!$F$9:$F$30</c:f>
              <c:numCache>
                <c:formatCode>_([$$-409]* #,##0.00_);_([$$-409]* \(#,##0.00\);_([$$-409]* "-"??_);_(@_)</c:formatCode>
                <c:ptCount val="22"/>
                <c:pt idx="0">
                  <c:v>105.63</c:v>
                </c:pt>
                <c:pt idx="1">
                  <c:v>105.78</c:v>
                </c:pt>
                <c:pt idx="2">
                  <c:v>106.21</c:v>
                </c:pt>
                <c:pt idx="3">
                  <c:v>103.27</c:v>
                </c:pt>
                <c:pt idx="4">
                  <c:v>104.71</c:v>
                </c:pt>
                <c:pt idx="5">
                  <c:v>104.61</c:v>
                </c:pt>
                <c:pt idx="6">
                  <c:v>106.07</c:v>
                </c:pt>
                <c:pt idx="7">
                  <c:v>107.31</c:v>
                </c:pt>
                <c:pt idx="8">
                  <c:v>109.16</c:v>
                </c:pt>
                <c:pt idx="9">
                  <c:v>109.46</c:v>
                </c:pt>
                <c:pt idx="10">
                  <c:v>108.48</c:v>
                </c:pt>
                <c:pt idx="11">
                  <c:v>108.58</c:v>
                </c:pt>
                <c:pt idx="12">
                  <c:v>108.19</c:v>
                </c:pt>
                <c:pt idx="13">
                  <c:v>106.47</c:v>
                </c:pt>
                <c:pt idx="14">
                  <c:v>104.95</c:v>
                </c:pt>
                <c:pt idx="15">
                  <c:v>103.66</c:v>
                </c:pt>
                <c:pt idx="16">
                  <c:v>102.97</c:v>
                </c:pt>
                <c:pt idx="17">
                  <c:v>103.03</c:v>
                </c:pt>
                <c:pt idx="18">
                  <c:v>103.52</c:v>
                </c:pt>
                <c:pt idx="19">
                  <c:v>102.11</c:v>
                </c:pt>
                <c:pt idx="20">
                  <c:v>102.69</c:v>
                </c:pt>
                <c:pt idx="21">
                  <c:v>102.3</c:v>
                </c:pt>
              </c:numCache>
            </c:numRef>
          </c:val>
          <c:smooth val="0"/>
          <c:extLst>
            <c:ext xmlns:c16="http://schemas.microsoft.com/office/drawing/2014/chart" uri="{C3380CC4-5D6E-409C-BE32-E72D297353CC}">
              <c16:uniqueId val="{00000001-32CB-496C-A993-B796DC21C138}"/>
            </c:ext>
          </c:extLst>
        </c:ser>
        <c:dLbls>
          <c:showLegendKey val="0"/>
          <c:showVal val="0"/>
          <c:showCatName val="0"/>
          <c:showSerName val="0"/>
          <c:showPercent val="0"/>
          <c:showBubbleSize val="0"/>
        </c:dLbls>
        <c:smooth val="0"/>
        <c:axId val="1892992959"/>
        <c:axId val="1892989599"/>
      </c:lineChart>
      <c:dateAx>
        <c:axId val="189299295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989599"/>
        <c:crosses val="autoZero"/>
        <c:auto val="1"/>
        <c:lblOffset val="100"/>
        <c:baseTimeUnit val="days"/>
      </c:dateAx>
      <c:valAx>
        <c:axId val="1892989599"/>
        <c:scaling>
          <c:orientation val="minMax"/>
          <c:min val="8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992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157162</xdr:colOff>
      <xdr:row>0</xdr:row>
      <xdr:rowOff>190500</xdr:rowOff>
    </xdr:from>
    <xdr:to>
      <xdr:col>12</xdr:col>
      <xdr:colOff>538162</xdr:colOff>
      <xdr:row>14</xdr:row>
      <xdr:rowOff>133350</xdr:rowOff>
    </xdr:to>
    <xdr:graphicFrame macro="">
      <xdr:nvGraphicFramePr>
        <xdr:cNvPr id="2" name="Chart 1">
          <a:extLst>
            <a:ext uri="{FF2B5EF4-FFF2-40B4-BE49-F238E27FC236}">
              <a16:creationId xmlns:a16="http://schemas.microsoft.com/office/drawing/2014/main" id="{5AB556C0-0A13-3B32-192C-1A26DF642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2">
    <v t="i">0</v>
    <v t="i">1</v>
    <v t="i">2</v>
    <v t="i">5</v>
    <v t="i">6</v>
    <v t="i">7</v>
    <v t="i">8</v>
    <v t="i">9</v>
    <v t="i">12</v>
    <v t="i">13</v>
    <v t="i">14</v>
    <v t="i">15</v>
    <v t="i">16</v>
    <v t="i">19</v>
    <v t="i">20</v>
    <v t="i">21</v>
    <v t="i">22</v>
    <v t="i">23</v>
    <v t="i">27</v>
    <v t="i">28</v>
    <v t="i">29</v>
    <v t="i">30</v>
  </a>
  <a r="1" c="22">
    <v>160.88999999999999</v>
    <v>162.79</v>
    <v>165.81</v>
    <v>166.05</v>
    <v>165.2</v>
    <v>152.80000000000001</v>
    <v>155.75</v>
    <v>154.38</v>
    <v>159.58000000000001</v>
    <v>160.88999999999999</v>
    <v>166.81</v>
    <v>165.4</v>
    <v>167.43</v>
    <v>167.87</v>
    <v>165.32</v>
    <v>170.06</v>
    <v>171.98</v>
    <v>169.59</v>
    <v>173.98</v>
    <v>173.38</v>
    <v>172.96</v>
    <v>172.85</v>
  </a>
  <a r="1" c="22">
    <v>105.63</v>
    <v>105.78</v>
    <v>106.21</v>
    <v>103.27</v>
    <v>104.71</v>
    <v>104.61</v>
    <v>106.07</v>
    <v>107.31</v>
    <v>109.16</v>
    <v>109.46</v>
    <v>108.48</v>
    <v>108.58</v>
    <v>108.19</v>
    <v>106.47</v>
    <v>104.95</v>
    <v>103.66</v>
    <v>102.97</v>
    <v>103.03</v>
    <v>103.52</v>
    <v>102.11</v>
    <v>102.69</v>
    <v>102.3</v>
  </a>
</arrayData>
</file>

<file path=xl/richData/rdrichvalue.xml><?xml version="1.0" encoding="utf-8"?>
<rvData xmlns="http://schemas.microsoft.com/office/spreadsheetml/2017/richdata" count="119">
  <rv s="0">
    <v>https://www.bing.com/financeapi/forcetrigger?t=a1mou2&amp;q=XNAS%3aAAPL&amp;form=skydnc</v>
    <v>Learn more on Bing</v>
  </rv>
  <rv s="1">
    <v>en-US</v>
    <v>a1mou2</v>
    <v>268435456</v>
    <v>1</v>
    <v>Powered by Refinitiv</v>
    <v>0</v>
    <v>APPLE INC. (XNAS:AAPL)</v>
    <v>2</v>
    <v>3</v>
    <v>Finance</v>
    <v>4</v>
    <v>260.10000000000002</v>
    <v>169.21010000000001</v>
    <v>1.2162999999999999</v>
    <v>0.9</v>
    <v>-2.7880000000000001E-3</v>
    <v>4.5009999999999998E-3</v>
    <v>-0.56000000000000005</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201.96</v>
    <v>Computers, Phones &amp; Household Electronics</v>
    <v>Stock</v>
    <v>45807.999983842186</v>
    <v>0</v>
    <v>196.78</v>
    <v>2999861000000</v>
    <v>APPLE INC.</v>
    <v>APPLE INC.</v>
    <v>199.37</v>
    <v>28.241199999999999</v>
    <v>199.95</v>
    <v>200.85</v>
    <v>200.29</v>
    <v>14935830000</v>
    <v>AAPL</v>
    <v>APPLE INC. (XNAS:AAPL)</v>
    <v>70819942</v>
    <v>53538401</v>
    <v>1977</v>
  </rv>
  <rv s="2">
    <v>1</v>
  </rv>
  <rv s="0">
    <v>https://www.bing.com/financeapi/forcetrigger?t=a1nhlh&amp;q=XNAS%3aAMZN&amp;form=skydnc</v>
    <v>Learn more on Bing</v>
  </rv>
  <rv s="1">
    <v>en-US</v>
    <v>a1nhlh</v>
    <v>268435456</v>
    <v>1</v>
    <v>Powered by Refinitiv</v>
    <v>0</v>
    <v>AMAZON.COM, INC. (XNAS:AMZN)</v>
    <v>2</v>
    <v>3</v>
    <v>Finance</v>
    <v>4</v>
    <v>242.52</v>
    <v>151.61000000000001</v>
    <v>1.3393999999999999</v>
    <v>-0.69</v>
    <v>-1.756E-3</v>
    <v>-3.3539999999999998E-3</v>
    <v>-0.36</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205.99</v>
    <v>Diversified Retail</v>
    <v>Stock</v>
    <v>45807.999999212501</v>
    <v>3</v>
    <v>201.69499999999999</v>
    <v>2176459000000</v>
    <v>AMAZON.COM, INC.</v>
    <v>AMAZON.COM, INC.</v>
    <v>204.84</v>
    <v>33.547499999999999</v>
    <v>205.7</v>
    <v>205.01</v>
    <v>204.65</v>
    <v>10616350000</v>
    <v>AMZN</v>
    <v>AMAZON.COM, INC. (XNAS:AMZN)</v>
    <v>51679406</v>
    <v>43837348</v>
    <v>1996</v>
  </rv>
  <rv s="2">
    <v>4</v>
  </rv>
  <rv s="0">
    <v>https://www.bing.com/financeapi/forcetrigger?t=a1u3p2&amp;q=XNAS%3aGOOG&amp;form=skydnc</v>
    <v>Learn more on Bing</v>
  </rv>
  <rv s="1">
    <v>en-US</v>
    <v>a1u3p2</v>
    <v>268435456</v>
    <v>1</v>
    <v>Powered by Refinitiv</v>
    <v>0</v>
    <v>ALPHABET INC. (XNAS:GOOG)</v>
    <v>2</v>
    <v>3</v>
    <v>Finance</v>
    <v>4</v>
    <v>208.7</v>
    <v>142.66</v>
    <v>1.0121</v>
    <v>-0.11</v>
    <v>-3.4129999999999998E-3</v>
    <v>-6.3600000000000006E-4</v>
    <v>-0.59</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173.44</v>
    <v>Software &amp; IT Services</v>
    <v>Stock</v>
    <v>45807.999931041406</v>
    <v>6</v>
    <v>168.52500000000001</v>
    <v>2090124000000</v>
    <v>ALPHABET INC.</v>
    <v>ALPHABET INC.</v>
    <v>172.41</v>
    <v>19.288900000000002</v>
    <v>172.96</v>
    <v>172.85</v>
    <v>172.26</v>
    <v>12135000000</v>
    <v>GOOG</v>
    <v>ALPHABET INC. (XNAS:GOOG)</v>
    <v>36258254</v>
    <v>28718626</v>
    <v>2015</v>
  </rv>
  <rv s="2">
    <v>7</v>
  </rv>
  <rv s="0">
    <v>http://en.wikipedia.org/wiki/Public_domain</v>
    <v>Public domain</v>
  </rv>
  <rv s="0">
    <v>http://en.wikipedia.org/wiki/McDonald's</v>
    <v>Wikipedia</v>
  </rv>
  <rv s="3">
    <v>9</v>
    <v>10</v>
  </rv>
  <rv s="4">
    <v>9</v>
    <v>https://www.bing.com/th?id=AMMS_7d8255243964a8970376f8dd41121106&amp;qlt=95</v>
    <v>11</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326.32</v>
    <v>243.53</v>
    <v>0.55469999999999997</v>
    <v>1.99</v>
    <v>1.593E-4</v>
    <v>6.3810000000000004E-3</v>
    <v>0.05</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315.29000000000002</v>
    <v>12</v>
    <v>Hotels &amp; Entertainment Services</v>
    <v>Stock</v>
    <v>45807.996535914062</v>
    <v>13</v>
    <v>310.58</v>
    <v>224413000000</v>
    <v>MCDONALD'S CORPORATION</v>
    <v>MCDONALD'S CORPORATION</v>
    <v>312</v>
    <v>27.5121</v>
    <v>311.86</v>
    <v>313.85000000000002</v>
    <v>313.89999999999998</v>
    <v>715032700</v>
    <v>MCD</v>
    <v>MCDONALD'S CORPORATION (XNYS:MCD)</v>
    <v>4062917</v>
    <v>2914337</v>
    <v>1964</v>
  </rv>
  <rv s="2">
    <v>14</v>
  </rv>
  <rv s="0">
    <v>https://www.bing.com/financeapi/forcetrigger?t=a1w8ec&amp;q=XNYS%3aJNJ&amp;form=skydnc</v>
    <v>Learn more on Bing</v>
  </rv>
  <rv s="1">
    <v>en-US</v>
    <v>a1w8ec</v>
    <v>268435456</v>
    <v>1</v>
    <v>Powered by Refinitiv</v>
    <v>0</v>
    <v>JOHNSON &amp; JOHNSON (XNYS:JNJ)</v>
    <v>2</v>
    <v>3</v>
    <v>Finance</v>
    <v>4</v>
    <v>169.99</v>
    <v>140.68</v>
    <v>0.40670000000000001</v>
    <v>1.63</v>
    <v>-7.0870000000000004E-4</v>
    <v>1.0612999999999999E-2</v>
    <v>-0.11</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155.71</v>
    <v>Pharmaceuticals</v>
    <v>Stock</v>
    <v>45807.999441978907</v>
    <v>16</v>
    <v>153.22</v>
    <v>373446590330</v>
    <v>JOHNSON &amp; JOHNSON</v>
    <v>JOHNSON &amp; JOHNSON</v>
    <v>153.9</v>
    <v>17.074400000000001</v>
    <v>153.58000000000001</v>
    <v>155.21</v>
    <v>155.1</v>
    <v>2406073000</v>
    <v>JNJ</v>
    <v>JOHNSON &amp; JOHNSON (XNYS:JNJ)</v>
    <v>15529716</v>
    <v>7853515</v>
    <v>1887</v>
  </rv>
  <rv s="2">
    <v>17</v>
  </rv>
  <rv s="0">
    <v>https://www.bing.com/financeapi/forcetrigger?t=a269ec&amp;q=XNYS%3aXOM&amp;form=skydnc</v>
    <v>Learn more on Bing</v>
  </rv>
  <rv s="1">
    <v>en-US</v>
    <v>a269ec</v>
    <v>268435456</v>
    <v>1</v>
    <v>Powered by Refinitiv</v>
    <v>0</v>
    <v>EXXON MOBIL CORPORATION (XNYS:XOM)</v>
    <v>2</v>
    <v>3</v>
    <v>Finance</v>
    <v>4</v>
    <v>126.34</v>
    <v>97.8</v>
    <v>0.4617</v>
    <v>-0.39</v>
    <v>-2.444E-3</v>
    <v>-3.7980000000000002E-3</v>
    <v>-0.25</v>
    <v>USD</v>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v>61000</v>
    <v>New York Stock Exchange</v>
    <v>XNYS</v>
    <v>XNYS</v>
    <v>22777 SPRINGWOODS VILLAGE PARKWAY, SPRING, TX, 77389-1425 US</v>
    <v>102.39</v>
    <v>Oil &amp; Gas</v>
    <v>Stock</v>
    <v>45807.999900520314</v>
    <v>19</v>
    <v>101.185</v>
    <v>440913000000</v>
    <v>EXXON MOBIL CORPORATION</v>
    <v>EXXON MOBIL CORPORATION</v>
    <v>102.16</v>
    <v>13.596500000000001</v>
    <v>102.69</v>
    <v>102.3</v>
    <v>102.05</v>
    <v>4310000000</v>
    <v>XOM</v>
    <v>EXXON MOBIL CORPORATION (XNYS:XOM)</v>
    <v>28645787</v>
    <v>14529018</v>
    <v>1882</v>
  </rv>
  <rv s="2">
    <v>20</v>
  </rv>
  <rv s="0">
    <v>https://www.bing.com/financeapi/forcetrigger?t=a1uj52&amp;q=XNYS%3aHD&amp;form=skydnc</v>
    <v>Learn more on Bing</v>
  </rv>
  <rv s="1">
    <v>en-US</v>
    <v>a1uj52</v>
    <v>268435456</v>
    <v>1</v>
    <v>Powered by Refinitiv</v>
    <v>0</v>
    <v>THE HOME DEPOT, INC. (XNYS:HD)</v>
    <v>2</v>
    <v>3</v>
    <v>Finance</v>
    <v>4</v>
    <v>439.37</v>
    <v>323.93</v>
    <v>1.0179</v>
    <v>0</v>
    <v>-3.421E-3</v>
    <v>0</v>
    <v>-1.26</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470000</v>
    <v>New York Stock Exchange</v>
    <v>XNYS</v>
    <v>XNYS</v>
    <v>2455 Paces Ferry Road, ATLANTA, GA, 30339 US</v>
    <v>369.64</v>
    <v>Specialty Retailers</v>
    <v>Stock</v>
    <v>45807.999205185159</v>
    <v>22</v>
    <v>365.12</v>
    <v>366422033120</v>
    <v>THE HOME DEPOT, INC.</v>
    <v>THE HOME DEPOT, INC.</v>
    <v>367.05</v>
    <v>24.9941</v>
    <v>368.29</v>
    <v>368.29</v>
    <v>367.03</v>
    <v>994928000</v>
    <v>HD</v>
    <v>THE HOME DEPOT, INC. (XNYS:HD)</v>
    <v>4110587</v>
    <v>3138112</v>
    <v>1978</v>
  </rv>
  <rv s="2">
    <v>23</v>
  </rv>
  <rv s="0">
    <v>https://www.bing.com/financeapi/forcetrigger?t=a1wljc&amp;q=XNYS%3aKO&amp;form=skydnc</v>
    <v>Learn more on Bing</v>
  </rv>
  <rv s="1">
    <v>en-US</v>
    <v>a1wljc</v>
    <v>268435456</v>
    <v>1</v>
    <v>Powered by Refinitiv</v>
    <v>0</v>
    <v>THE COCA-COLA COMPANY (XNYS:KO)</v>
    <v>2</v>
    <v>3</v>
    <v>Finance</v>
    <v>4</v>
    <v>74.38</v>
    <v>60.615000000000002</v>
    <v>0.46089999999999998</v>
    <v>0.61</v>
    <v>-6.935E-4</v>
    <v>8.5329999999999989E-3</v>
    <v>-0.05</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72.47</v>
    <v>Beverages</v>
    <v>Stock</v>
    <v>45807.999656642969</v>
    <v>25</v>
    <v>71.605000000000004</v>
    <v>310318400000</v>
    <v>THE COCA-COLA COMPANY</v>
    <v>THE COCA-COLA COMPANY</v>
    <v>71.605000000000004</v>
    <v>28.623899999999999</v>
    <v>71.489999999999995</v>
    <v>72.099999999999994</v>
    <v>72.05</v>
    <v>4304000000</v>
    <v>KO</v>
    <v>THE COCA-COLA COMPANY (XNYS:KO)</v>
    <v>28019547</v>
    <v>14561478</v>
    <v>1919</v>
  </rv>
  <rv s="2">
    <v>26</v>
  </rv>
  <rv s="0">
    <v>https://www.bing.com/financeapi/forcetrigger?t=axyhnm&amp;q=XNAS%3aPEP&amp;form=skydnc</v>
    <v>Learn more on Bing</v>
  </rv>
  <rv s="1">
    <v>en-US</v>
    <v>axyhnm</v>
    <v>268435456</v>
    <v>1</v>
    <v>Powered by Refinitiv</v>
    <v>0</v>
    <v>PEPSICO, INC. (XNAS:PEP)</v>
    <v>2</v>
    <v>3</v>
    <v>Finance</v>
    <v>4</v>
    <v>180.91</v>
    <v>127.75</v>
    <v>0.46560000000000001</v>
    <v>-0.47</v>
    <v>5.3249999999999999E-4</v>
    <v>-3.5630000000000002E-3</v>
    <v>7.0000000000000007E-2</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132.7199</v>
    <v>Beverages</v>
    <v>Stock</v>
    <v>45807.99995450156</v>
    <v>28</v>
    <v>131.29</v>
    <v>180228400000</v>
    <v>PEPSICO, INC.</v>
    <v>PEPSICO, INC.</v>
    <v>132.14500000000001</v>
    <v>19.389199999999999</v>
    <v>131.91999999999999</v>
    <v>131.44999999999999</v>
    <v>131.52000000000001</v>
    <v>1371080000</v>
    <v>PEP</v>
    <v>PEPSICO, INC. (XNAS:PEP)</v>
    <v>12992075</v>
    <v>8601593</v>
    <v>1986</v>
  </rv>
  <rv s="2">
    <v>29</v>
  </rv>
  <rv s="0">
    <v>https://www.bing.com/financeapi/forcetrigger?t=a1yjxm&amp;q=XNYS%3aNKE&amp;form=skydnc</v>
    <v>Learn more on Bing</v>
  </rv>
  <rv s="1">
    <v>en-US</v>
    <v>a1yjxm</v>
    <v>268435456</v>
    <v>1</v>
    <v>Powered by Refinitiv</v>
    <v>0</v>
    <v>NIKE, INC. (XNYS:NKE)</v>
    <v>2</v>
    <v>3</v>
    <v>Finance</v>
    <v>4</v>
    <v>98.04</v>
    <v>52.28</v>
    <v>1.2163999999999999</v>
    <v>-0.85</v>
    <v>-4.9509999999999995E-4</v>
    <v>-1.3835E-2</v>
    <v>-0.03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61.12</v>
    <v>Textiles &amp; Apparel</v>
    <v>Stock</v>
    <v>45807.999877267968</v>
    <v>31</v>
    <v>60.1</v>
    <v>89430270000</v>
    <v>NIKE, INC.</v>
    <v>NIKE, INC.</v>
    <v>61</v>
    <v>20.440999999999999</v>
    <v>61.44</v>
    <v>60.59</v>
    <v>60.56</v>
    <v>1475990000</v>
    <v>NKE</v>
    <v>NIKE, INC. (XNYS:NKE)</v>
    <v>18155104</v>
    <v>14948052</v>
    <v>1969</v>
  </rv>
  <rv s="2">
    <v>32</v>
  </rv>
  <rv s="0">
    <v>http://es.wikipedia.org/wiki/Adobe_(empresa)</v>
    <v>Wikipedia</v>
  </rv>
  <rv s="3">
    <v>9</v>
    <v>34</v>
  </rv>
  <rv s="4">
    <v>9</v>
    <v>https://www.bing.com/th?id=AMMS_503c684ccc667ad525fe1d703881df2c&amp;qlt=95</v>
    <v>35</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587.75</v>
    <v>332.01</v>
    <v>1.5506</v>
    <v>1.73</v>
    <v>-4.0949999999999998E-4</v>
    <v>4.1849999999999995E-3</v>
    <v>-0.17</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417.86</v>
    <v>36</v>
    <v>Software &amp; IT Services</v>
    <v>Stock</v>
    <v>45807.999105000003</v>
    <v>37</v>
    <v>411.53</v>
    <v>176911400000</v>
    <v>ADOBE INC.</v>
    <v>ADOBE INC.</v>
    <v>414.14</v>
    <v>27.245000000000001</v>
    <v>413.36</v>
    <v>415.09</v>
    <v>414.92</v>
    <v>426200000</v>
    <v>ADBE</v>
    <v>ADOBE INC. (XNAS:ADBE)</v>
    <v>4231334</v>
    <v>2724190</v>
    <v>1997</v>
  </rv>
  <rv s="2">
    <v>38</v>
  </rv>
  <rv s="0">
    <v>https://en.wikipedia.org/wiki/Microsoft</v>
    <v>Wikipedia</v>
  </rv>
  <rv s="3">
    <v>9</v>
    <v>40</v>
  </rv>
  <rv s="4">
    <v>9</v>
    <v>https://www.bing.com/th?id=AMMS_e6e837c7bf3a77408619758b7447855a&amp;qlt=95</v>
    <v>41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344.79</v>
    <v>1.03</v>
    <v>1.68</v>
    <v>-1.7589999999999999E-3</v>
    <v>3.663E-3</v>
    <v>-0.81</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461.68</v>
    <v>42</v>
    <v>Software &amp; IT Services</v>
    <v>Stock</v>
    <v>45807.999955358595</v>
    <v>43</v>
    <v>455.54</v>
    <v>3421646000000</v>
    <v>MICROSOFT CORPORATION</v>
    <v>MICROSOFT CORPORATION</v>
    <v>459.71499999999997</v>
    <v>35.448099999999997</v>
    <v>458.68</v>
    <v>460.36</v>
    <v>459.55</v>
    <v>7432544000</v>
    <v>MSFT</v>
    <v>MICROSOFT CORPORATION (XNAS:MSFT)</v>
    <v>34770475</v>
    <v>22056452</v>
    <v>1993</v>
  </rv>
  <rv s="2">
    <v>44</v>
  </rv>
  <rv s="0">
    <v>http://en.wikipedia.org/wiki/IBM</v>
    <v>Wikipedia</v>
  </rv>
  <rv s="3">
    <v>9</v>
    <v>46</v>
  </rv>
  <rv s="4">
    <v>9</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269.27999999999997</v>
    <v>163.53</v>
    <v>0.64249999999999996</v>
    <v>0.37</v>
    <v>-2.3159999999999999E-4</v>
    <v>1.4299999999999998E-3</v>
    <v>-0.06</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260.12</v>
    <v>48</v>
    <v>Software &amp; IT Services</v>
    <v>Stock</v>
    <v>45807.99974716406</v>
    <v>49</v>
    <v>257.10000000000002</v>
    <v>240769457290</v>
    <v>INTERNATIONAL BUSINESS MACHINES CORPORATION</v>
    <v>INTERNATIONAL BUSINESS MACHINES CORPORATION</v>
    <v>258.75</v>
    <v>44.254399999999997</v>
    <v>258.69</v>
    <v>259.06</v>
    <v>259</v>
    <v>929396500</v>
    <v>IBM</v>
    <v>INTERNATIONAL BUSINESS MACHINES CORPORATION (XNYS:IBM)</v>
    <v>9668923</v>
    <v>4113851</v>
    <v>1911</v>
  </rv>
  <rv s="2">
    <v>50</v>
  </rv>
  <rv s="6">
    <fb>45777</fb>
    <v>10</v>
  </rv>
  <rv s="6">
    <fb>160.88999999999999</fb>
    <v>11</v>
  </rv>
  <rv s="6">
    <fb>105.63</fb>
    <v>11</v>
  </rv>
  <rv s="6">
    <fb>45778</fb>
    <v>10</v>
  </rv>
  <rv s="6">
    <fb>162.79</fb>
    <v>11</v>
  </rv>
  <rv s="6">
    <fb>105.78</fb>
    <v>11</v>
  </rv>
  <rv s="6">
    <fb>45779</fb>
    <v>10</v>
  </rv>
  <rv s="6">
    <fb>165.81</fb>
    <v>11</v>
  </rv>
  <rv s="6">
    <fb>106.21</fb>
    <v>11</v>
  </rv>
  <rv s="6">
    <fb>45782</fb>
    <v>10</v>
  </rv>
  <rv s="6">
    <fb>166.05</fb>
    <v>11</v>
  </rv>
  <rv s="6">
    <fb>103.27</fb>
    <v>11</v>
  </rv>
  <rv s="6">
    <fb>45783</fb>
    <v>10</v>
  </rv>
  <rv s="6">
    <fb>165.2</fb>
    <v>11</v>
  </rv>
  <rv s="6">
    <fb>104.71</fb>
    <v>11</v>
  </rv>
  <rv s="6">
    <fb>45784</fb>
    <v>10</v>
  </rv>
  <rv s="6">
    <fb>152.80000000000001</fb>
    <v>11</v>
  </rv>
  <rv s="6">
    <fb>104.61</fb>
    <v>11</v>
  </rv>
  <rv s="6">
    <fb>45785</fb>
    <v>10</v>
  </rv>
  <rv s="6">
    <fb>155.75</fb>
    <v>11</v>
  </rv>
  <rv s="6">
    <fb>106.07</fb>
    <v>11</v>
  </rv>
  <rv s="6">
    <fb>45786</fb>
    <v>10</v>
  </rv>
  <rv s="6">
    <fb>154.38</fb>
    <v>11</v>
  </rv>
  <rv s="6">
    <fb>107.31</fb>
    <v>11</v>
  </rv>
  <rv s="6">
    <fb>45789</fb>
    <v>10</v>
  </rv>
  <rv s="6">
    <fb>159.58000000000001</fb>
    <v>11</v>
  </rv>
  <rv s="6">
    <fb>109.16</fb>
    <v>11</v>
  </rv>
  <rv s="6">
    <fb>45790</fb>
    <v>10</v>
  </rv>
  <rv s="6">
    <fb>109.46</fb>
    <v>11</v>
  </rv>
  <rv s="6">
    <fb>45791</fb>
    <v>10</v>
  </rv>
  <rv s="6">
    <fb>166.81</fb>
    <v>11</v>
  </rv>
  <rv s="6">
    <fb>108.48</fb>
    <v>11</v>
  </rv>
  <rv s="6">
    <fb>45792</fb>
    <v>10</v>
  </rv>
  <rv s="6">
    <fb>165.4</fb>
    <v>11</v>
  </rv>
  <rv s="6">
    <fb>108.58</fb>
    <v>11</v>
  </rv>
  <rv s="6">
    <fb>45793</fb>
    <v>10</v>
  </rv>
  <rv s="6">
    <fb>167.43</fb>
    <v>11</v>
  </rv>
  <rv s="6">
    <fb>108.19</fb>
    <v>11</v>
  </rv>
  <rv s="6">
    <fb>45796</fb>
    <v>10</v>
  </rv>
  <rv s="6">
    <fb>167.87</fb>
    <v>11</v>
  </rv>
  <rv s="6">
    <fb>106.47</fb>
    <v>11</v>
  </rv>
  <rv s="6">
    <fb>45797</fb>
    <v>10</v>
  </rv>
  <rv s="6">
    <fb>165.32</fb>
    <v>11</v>
  </rv>
  <rv s="6">
    <fb>104.95</fb>
    <v>11</v>
  </rv>
  <rv s="6">
    <fb>45798</fb>
    <v>10</v>
  </rv>
  <rv s="6">
    <fb>170.06</fb>
    <v>11</v>
  </rv>
  <rv s="6">
    <fb>103.66</fb>
    <v>11</v>
  </rv>
  <rv s="6">
    <fb>45799</fb>
    <v>10</v>
  </rv>
  <rv s="6">
    <fb>171.98</fb>
    <v>11</v>
  </rv>
  <rv s="6">
    <fb>102.97</fb>
    <v>11</v>
  </rv>
  <rv s="6">
    <fb>45800</fb>
    <v>10</v>
  </rv>
  <rv s="6">
    <fb>169.59</fb>
    <v>11</v>
  </rv>
  <rv s="6">
    <fb>103.03</fb>
    <v>11</v>
  </rv>
  <rv s="6">
    <fb>45804</fb>
    <v>10</v>
  </rv>
  <rv s="6">
    <fb>173.98</fb>
    <v>11</v>
  </rv>
  <rv s="6">
    <fb>103.52</fb>
    <v>11</v>
  </rv>
  <rv s="6">
    <fb>45805</fb>
    <v>10</v>
  </rv>
  <rv s="6">
    <fb>173.38</fb>
    <v>11</v>
  </rv>
  <rv s="6">
    <fb>102.11</fb>
    <v>11</v>
  </rv>
  <rv s="6">
    <fb>45806</fb>
    <v>10</v>
  </rv>
  <rv s="6">
    <fb>172.96</fb>
    <v>11</v>
  </rv>
  <rv s="6">
    <fb>102.69</fb>
    <v>11</v>
  </rv>
  <rv s="6">
    <fb>45807</fb>
    <v>10</v>
  </rv>
  <rv s="6">
    <fb>172.85</fb>
    <v>11</v>
  </rv>
  <rv s="6">
    <fb>102.3</fb>
    <v>11</v>
  </rv>
  <rv s="7">
    <v>12</v>
    <v>GOOG</v>
    <v>Daily</v>
    <v>45777</v>
    <v>45808</v>
    <v>0</v>
    <v>1</v>
    <v>638841600000000000,638843067177525645,0</v>
    <v>0</v>
    <v>a1u3p2</v>
    <v>XNAS:GOOG</v>
    <v>1</v>
  </rv>
  <rv s="7">
    <v>12</v>
    <v>XOM</v>
    <v>Daily</v>
    <v>45777</v>
    <v>45808</v>
    <v>0</v>
    <v>1</v>
    <v>638841600000000000,638843068269049104,0</v>
    <v>0</v>
    <v>a269ec</v>
    <v>XNYS:XOM</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FF2C0C-AE57-4358-8128-34802372DF58}" name="Table1" displayName="Table1" ref="B2:G15" totalsRowShown="0" headerRowDxfId="0" headerRowBorderDxfId="6">
  <autoFilter ref="B2:G15" xr:uid="{20FF2C0C-AE57-4358-8128-34802372DF58}"/>
  <tableColumns count="6">
    <tableColumn id="1" xr3:uid="{0469B23F-1C33-492A-BDD2-24DDA795A900}" name="Stock" dataDxfId="5"/>
    <tableColumn id="2" xr3:uid="{40582A7E-5972-481E-847D-015B71300D41}" name="Ticker" dataDxfId="4"/>
    <tableColumn id="3" xr3:uid="{75011EEF-E85C-467E-AC37-2C3628C1EE28}" name="Industry">
      <calculatedColumnFormula array="1">_FV(C3,"Industry")</calculatedColumnFormula>
    </tableColumn>
    <tableColumn id="4" xr3:uid="{3240D306-0576-4CE7-8435-1E11A839DCFF}" name="Price" dataDxfId="3">
      <calculatedColumnFormula array="1">_FV(C3,"Price")</calculatedColumnFormula>
    </tableColumn>
    <tableColumn id="5" xr3:uid="{EA453872-5CC6-484C-875C-3FDCE09D955C}" name="Market cap" dataDxfId="2">
      <calculatedColumnFormula array="1">_FV(C3,"Market cap",TRUE)</calculatedColumnFormula>
    </tableColumn>
    <tableColumn id="6" xr3:uid="{2DC75121-8E3C-4C6D-9B50-23BE4549822D}" name="P/E" dataDxfId="1">
      <calculatedColumnFormula array="1">_FV(C3,"P/E",TRUE)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tabSelected="1" zoomScaleNormal="100" workbookViewId="0">
      <selection activeCell="C12" sqref="C12"/>
    </sheetView>
  </sheetViews>
  <sheetFormatPr defaultColWidth="11.25" defaultRowHeight="15" customHeight="1" x14ac:dyDescent="0.25"/>
  <cols>
    <col min="1" max="1" width="5.875" customWidth="1"/>
    <col min="2" max="2" width="16.375" bestFit="1" customWidth="1"/>
    <col min="3" max="3" width="57.75" bestFit="1" customWidth="1"/>
    <col min="4" max="4" width="37.75" bestFit="1" customWidth="1"/>
    <col min="5" max="5" width="8.625" bestFit="1" customWidth="1"/>
    <col min="6" max="6" width="18.375" bestFit="1" customWidth="1"/>
    <col min="7" max="7" width="5.75" customWidth="1"/>
    <col min="8" max="26" width="11" customWidth="1"/>
  </cols>
  <sheetData>
    <row r="1" spans="2:7" ht="15.75" customHeight="1" x14ac:dyDescent="0.25"/>
    <row r="2" spans="2:7" ht="15.75" x14ac:dyDescent="0.25">
      <c r="B2" s="1" t="s">
        <v>0</v>
      </c>
      <c r="C2" s="1" t="s">
        <v>1</v>
      </c>
      <c r="D2" s="1" t="s">
        <v>2</v>
      </c>
      <c r="E2" s="1" t="s">
        <v>3</v>
      </c>
      <c r="F2" s="1" t="s">
        <v>4</v>
      </c>
      <c r="G2" s="1" t="s">
        <v>5</v>
      </c>
    </row>
    <row r="3" spans="2:7" ht="15.75" x14ac:dyDescent="0.25">
      <c r="B3" s="2" t="s">
        <v>6</v>
      </c>
      <c r="C3" s="2" t="e" vm="1">
        <v>#VALUE!</v>
      </c>
      <c r="D3" s="15" t="str" cm="1">
        <f t="array" ref="D3">_FV(C3,"Industry")</f>
        <v>Computers, Phones &amp; Household Electronics</v>
      </c>
      <c r="E3" s="16" cm="1">
        <f t="array" ref="E3">_FV(C3,"Price")</f>
        <v>200.85</v>
      </c>
      <c r="F3" s="17" cm="1">
        <f t="array" ref="F3">_FV(C3,"Market cap",TRUE)</f>
        <v>2999861000000</v>
      </c>
      <c r="G3" s="18" cm="1">
        <f t="array" ref="G3">_FV(C3,"P/E",TRUE)</f>
        <v>28.241199999999999</v>
      </c>
    </row>
    <row r="4" spans="2:7" ht="15.75" x14ac:dyDescent="0.25">
      <c r="B4" s="2" t="s">
        <v>7</v>
      </c>
      <c r="C4" s="2" t="e" vm="2">
        <v>#VALUE!</v>
      </c>
      <c r="D4" s="15" t="str" cm="1">
        <f t="array" ref="D4">_FV(C4,"Industry")</f>
        <v>Diversified Retail</v>
      </c>
      <c r="E4" s="16" cm="1">
        <f t="array" ref="E4">_FV(C4,"Price")</f>
        <v>205.01</v>
      </c>
      <c r="F4" s="17" cm="1">
        <f t="array" ref="F4">_FV(C4,"Market cap",TRUE)</f>
        <v>2176459000000</v>
      </c>
      <c r="G4" s="18" cm="1">
        <f t="array" ref="G4">_FV(C4,"P/E",TRUE)</f>
        <v>33.547499999999999</v>
      </c>
    </row>
    <row r="5" spans="2:7" ht="15.75" x14ac:dyDescent="0.25">
      <c r="B5" s="2" t="s">
        <v>8</v>
      </c>
      <c r="C5" s="2" t="e" vm="3">
        <v>#VALUE!</v>
      </c>
      <c r="D5" s="15" t="str" cm="1">
        <f t="array" ref="D5">_FV(C5,"Industry")</f>
        <v>Software &amp; IT Services</v>
      </c>
      <c r="E5" s="16" cm="1">
        <f t="array" ref="E5">_FV(C5,"Price")</f>
        <v>172.85</v>
      </c>
      <c r="F5" s="17" cm="1">
        <f t="array" ref="F5">_FV(C5,"Market cap",TRUE)</f>
        <v>2090124000000</v>
      </c>
      <c r="G5" s="18" cm="1">
        <f t="array" ref="G5">_FV(C5,"P/E",TRUE)</f>
        <v>19.288900000000002</v>
      </c>
    </row>
    <row r="6" spans="2:7" ht="15.75" x14ac:dyDescent="0.25">
      <c r="B6" s="2" t="s">
        <v>10</v>
      </c>
      <c r="C6" s="2" t="e" vm="4">
        <v>#VALUE!</v>
      </c>
      <c r="D6" s="15" t="str" cm="1">
        <f t="array" ref="D6">_FV(C6,"Industry")</f>
        <v>Hotels &amp; Entertainment Services</v>
      </c>
      <c r="E6" s="16" cm="1">
        <f t="array" ref="E6">_FV(C6,"Price")</f>
        <v>313.85000000000002</v>
      </c>
      <c r="F6" s="17" cm="1">
        <f t="array" ref="F6">_FV(C6,"Market cap",TRUE)</f>
        <v>224413000000</v>
      </c>
      <c r="G6" s="18" cm="1">
        <f t="array" ref="G6">_FV(C6,"P/E",TRUE)</f>
        <v>27.5121</v>
      </c>
    </row>
    <row r="7" spans="2:7" ht="15.75" x14ac:dyDescent="0.25">
      <c r="B7" s="2" t="s">
        <v>11</v>
      </c>
      <c r="C7" s="2" t="e" vm="5">
        <v>#VALUE!</v>
      </c>
      <c r="D7" s="15" t="str" cm="1">
        <f t="array" ref="D7">_FV(C7,"Industry")</f>
        <v>Pharmaceuticals</v>
      </c>
      <c r="E7" s="16" cm="1">
        <f t="array" ref="E7">_FV(C7,"Price")</f>
        <v>155.21</v>
      </c>
      <c r="F7" s="17" cm="1">
        <f t="array" ref="F7">_FV(C7,"Market cap",TRUE)</f>
        <v>373446590330</v>
      </c>
      <c r="G7" s="18" cm="1">
        <f t="array" ref="G7">_FV(C7,"P/E",TRUE)</f>
        <v>17.074400000000001</v>
      </c>
    </row>
    <row r="8" spans="2:7" ht="15.75" x14ac:dyDescent="0.25">
      <c r="B8" s="2" t="s">
        <v>12</v>
      </c>
      <c r="C8" s="2" t="e" vm="6">
        <v>#VALUE!</v>
      </c>
      <c r="D8" s="15" t="str" cm="1">
        <f t="array" ref="D8">_FV(C8,"Industry")</f>
        <v>Oil &amp; Gas</v>
      </c>
      <c r="E8" s="16" cm="1">
        <f t="array" ref="E8">_FV(C8,"Price")</f>
        <v>102.3</v>
      </c>
      <c r="F8" s="17" cm="1">
        <f t="array" ref="F8">_FV(C8,"Market cap",TRUE)</f>
        <v>440913000000</v>
      </c>
      <c r="G8" s="18" cm="1">
        <f t="array" ref="G8">_FV(C8,"P/E",TRUE)</f>
        <v>13.596500000000001</v>
      </c>
    </row>
    <row r="9" spans="2:7" ht="15.75" x14ac:dyDescent="0.25">
      <c r="B9" s="2" t="s">
        <v>14</v>
      </c>
      <c r="C9" s="2" t="e" vm="7">
        <v>#VALUE!</v>
      </c>
      <c r="D9" s="15" t="str" cm="1">
        <f t="array" ref="D9">_FV(C9,"Industry")</f>
        <v>Specialty Retailers</v>
      </c>
      <c r="E9" s="16" cm="1">
        <f t="array" ref="E9">_FV(C9,"Price")</f>
        <v>368.29</v>
      </c>
      <c r="F9" s="17" cm="1">
        <f t="array" ref="F9">_FV(C9,"Market cap",TRUE)</f>
        <v>366422033120</v>
      </c>
      <c r="G9" s="18" cm="1">
        <f t="array" ref="G9">_FV(C9,"P/E",TRUE)</f>
        <v>24.9941</v>
      </c>
    </row>
    <row r="10" spans="2:7" ht="15.75" x14ac:dyDescent="0.25">
      <c r="B10" s="2" t="s">
        <v>15</v>
      </c>
      <c r="C10" s="2" t="e" vm="8">
        <v>#VALUE!</v>
      </c>
      <c r="D10" s="15" t="str" cm="1">
        <f t="array" ref="D10">_FV(C10,"Industry")</f>
        <v>Beverages</v>
      </c>
      <c r="E10" s="16" cm="1">
        <f t="array" ref="E10">_FV(C10,"Price")</f>
        <v>72.099999999999994</v>
      </c>
      <c r="F10" s="17" cm="1">
        <f t="array" ref="F10">_FV(C10,"Market cap",TRUE)</f>
        <v>310318400000</v>
      </c>
      <c r="G10" s="18" cm="1">
        <f t="array" ref="G10">_FV(C10,"P/E",TRUE)</f>
        <v>28.623899999999999</v>
      </c>
    </row>
    <row r="11" spans="2:7" ht="15.75" x14ac:dyDescent="0.25">
      <c r="B11" s="2" t="s">
        <v>16</v>
      </c>
      <c r="C11" s="2" t="e" vm="9">
        <v>#VALUE!</v>
      </c>
      <c r="D11" s="15" t="str" cm="1">
        <f t="array" ref="D11">_FV(C11,"Industry")</f>
        <v>Beverages</v>
      </c>
      <c r="E11" s="16" cm="1">
        <f t="array" ref="E11">_FV(C11,"Price")</f>
        <v>131.44999999999999</v>
      </c>
      <c r="F11" s="17" cm="1">
        <f t="array" ref="F11">_FV(C11,"Market cap",TRUE)</f>
        <v>180228400000</v>
      </c>
      <c r="G11" s="18" cm="1">
        <f t="array" ref="G11">_FV(C11,"P/E",TRUE)</f>
        <v>19.389199999999999</v>
      </c>
    </row>
    <row r="12" spans="2:7" ht="15.75" x14ac:dyDescent="0.25">
      <c r="B12" s="2" t="s">
        <v>17</v>
      </c>
      <c r="C12" s="2" t="e" vm="10">
        <v>#VALUE!</v>
      </c>
      <c r="D12" s="15" t="str" cm="1">
        <f t="array" ref="D12">_FV(C12,"Industry")</f>
        <v>Textiles &amp; Apparel</v>
      </c>
      <c r="E12" s="16" cm="1">
        <f t="array" ref="E12">_FV(C12,"Price")</f>
        <v>60.59</v>
      </c>
      <c r="F12" s="17" cm="1">
        <f t="array" ref="F12">_FV(C12,"Market cap",TRUE)</f>
        <v>89430270000</v>
      </c>
      <c r="G12" s="18" cm="1">
        <f t="array" ref="G12">_FV(C12,"P/E",TRUE)</f>
        <v>20.440999999999999</v>
      </c>
    </row>
    <row r="13" spans="2:7" ht="15.75" x14ac:dyDescent="0.25">
      <c r="B13" s="2" t="s">
        <v>18</v>
      </c>
      <c r="C13" s="2" t="e" vm="11">
        <v>#VALUE!</v>
      </c>
      <c r="D13" s="15" t="str" cm="1">
        <f t="array" ref="D13">_FV(C13,"Industry")</f>
        <v>Software &amp; IT Services</v>
      </c>
      <c r="E13" s="16" cm="1">
        <f t="array" ref="E13">_FV(C13,"Price")</f>
        <v>415.09</v>
      </c>
      <c r="F13" s="17" cm="1">
        <f t="array" ref="F13">_FV(C13,"Market cap",TRUE)</f>
        <v>176911400000</v>
      </c>
      <c r="G13" s="18" cm="1">
        <f t="array" ref="G13">_FV(C13,"P/E",TRUE)</f>
        <v>27.245000000000001</v>
      </c>
    </row>
    <row r="14" spans="2:7" ht="15.75" x14ac:dyDescent="0.25">
      <c r="B14" s="2" t="s">
        <v>19</v>
      </c>
      <c r="C14" s="2" t="e" vm="12">
        <v>#VALUE!</v>
      </c>
      <c r="D14" s="15" t="str" cm="1">
        <f t="array" ref="D14">_FV(C14,"Industry")</f>
        <v>Software &amp; IT Services</v>
      </c>
      <c r="E14" s="16" cm="1">
        <f t="array" ref="E14">_FV(C14,"Price")</f>
        <v>460.36</v>
      </c>
      <c r="F14" s="17" cm="1">
        <f t="array" ref="F14">_FV(C14,"Market cap",TRUE)</f>
        <v>3421646000000</v>
      </c>
      <c r="G14" s="18" cm="1">
        <f t="array" ref="G14">_FV(C14,"P/E",TRUE)</f>
        <v>35.448099999999997</v>
      </c>
    </row>
    <row r="15" spans="2:7" ht="15.75" x14ac:dyDescent="0.25">
      <c r="B15" s="2" t="s">
        <v>20</v>
      </c>
      <c r="C15" s="2" t="e" vm="13">
        <v>#VALUE!</v>
      </c>
      <c r="D15" s="15" t="str" cm="1">
        <f t="array" ref="D15">_FV(C15,"Industry")</f>
        <v>Software &amp; IT Services</v>
      </c>
      <c r="E15" s="16" cm="1">
        <f t="array" ref="E15">_FV(C15,"Price")</f>
        <v>259.06</v>
      </c>
      <c r="F15" s="17" cm="1">
        <f t="array" ref="F15">_FV(C15,"Market cap",TRUE)</f>
        <v>240769457290</v>
      </c>
      <c r="G15" s="18" cm="1">
        <f t="array" ref="G15">_FV(C15,"P/E",TRUE)</f>
        <v>44.254399999999997</v>
      </c>
    </row>
    <row r="16" spans="2:7" ht="15.75" customHeight="1" x14ac:dyDescent="0.25">
      <c r="E16" s="12"/>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election activeCell="H3" sqref="H3:H6"/>
    </sheetView>
  </sheetViews>
  <sheetFormatPr defaultColWidth="11.25" defaultRowHeight="15" customHeight="1" x14ac:dyDescent="0.25"/>
  <cols>
    <col min="1" max="1" width="6.625" customWidth="1"/>
    <col min="2" max="2" width="35.125" bestFit="1" customWidth="1"/>
    <col min="3" max="3" width="9" bestFit="1" customWidth="1"/>
    <col min="4" max="4" width="11.875" bestFit="1" customWidth="1"/>
    <col min="5" max="5" width="8.5" bestFit="1" customWidth="1"/>
    <col min="6" max="8" width="11.375" bestFit="1" customWidth="1"/>
    <col min="9" max="26" width="11" customWidth="1"/>
  </cols>
  <sheetData>
    <row r="1" spans="1:26" ht="15.75" customHeight="1" x14ac:dyDescent="0.25"/>
    <row r="2" spans="1:26" ht="15.75" x14ac:dyDescent="0.25">
      <c r="A2" s="3"/>
      <c r="B2" s="4" t="s">
        <v>0</v>
      </c>
      <c r="C2" s="4" t="s">
        <v>21</v>
      </c>
      <c r="D2" s="4" t="s">
        <v>22</v>
      </c>
      <c r="E2" s="4" t="s">
        <v>23</v>
      </c>
      <c r="F2" s="4" t="s">
        <v>24</v>
      </c>
      <c r="G2" s="4" t="s">
        <v>25</v>
      </c>
      <c r="H2" s="4" t="s">
        <v>26</v>
      </c>
      <c r="I2" s="3"/>
      <c r="J2" s="3"/>
      <c r="K2" s="3"/>
      <c r="L2" s="3"/>
      <c r="M2" s="3"/>
      <c r="N2" s="3"/>
      <c r="O2" s="3"/>
      <c r="P2" s="3"/>
      <c r="Q2" s="3"/>
      <c r="R2" s="3"/>
      <c r="S2" s="3"/>
      <c r="T2" s="3"/>
      <c r="U2" s="3"/>
      <c r="V2" s="3"/>
      <c r="W2" s="3"/>
      <c r="X2" s="3"/>
      <c r="Y2" s="3"/>
      <c r="Z2" s="3"/>
    </row>
    <row r="3" spans="1:26" ht="15.75" x14ac:dyDescent="0.25">
      <c r="B3" s="20" t="e" vm="8">
        <v>#VALUE!</v>
      </c>
      <c r="C3" s="5" cm="1">
        <f t="array" ref="C3">_FV(B3,"Price")</f>
        <v>72.099999999999994</v>
      </c>
      <c r="D3" s="6">
        <v>66.19</v>
      </c>
      <c r="E3" s="7">
        <v>25</v>
      </c>
      <c r="F3" s="8">
        <f>D3*E3</f>
        <v>1654.75</v>
      </c>
      <c r="G3" s="8">
        <f>D3*C3</f>
        <v>4772.2989999999991</v>
      </c>
      <c r="H3" s="8">
        <f>G3-F3</f>
        <v>3117.5489999999991</v>
      </c>
    </row>
    <row r="4" spans="1:26" ht="15.75" x14ac:dyDescent="0.25">
      <c r="B4" s="19" t="e" vm="9">
        <v>#VALUE!</v>
      </c>
      <c r="C4" s="5" cm="1">
        <f t="array" ref="C4">_FV(B4,"Price")</f>
        <v>131.44999999999999</v>
      </c>
      <c r="D4" s="6">
        <v>156.12</v>
      </c>
      <c r="E4" s="7">
        <v>100</v>
      </c>
      <c r="F4" s="8">
        <f>D4*E4</f>
        <v>15612</v>
      </c>
      <c r="G4" s="8">
        <f t="shared" ref="G4:G6" si="0">D4*C4</f>
        <v>20521.973999999998</v>
      </c>
      <c r="H4" s="8">
        <f t="shared" ref="H4:H6" si="1">G4-F4</f>
        <v>4909.9739999999983</v>
      </c>
    </row>
    <row r="5" spans="1:26" ht="15.75" x14ac:dyDescent="0.25">
      <c r="B5" s="19" t="e" vm="3">
        <v>#VALUE!</v>
      </c>
      <c r="C5" s="5" cm="1">
        <f t="array" ref="C5">_FV(B5,"Price")</f>
        <v>172.85</v>
      </c>
      <c r="D5" s="6">
        <v>119.35</v>
      </c>
      <c r="E5" s="7">
        <v>100</v>
      </c>
      <c r="F5" s="8">
        <f t="shared" ref="F4:F6" si="2">D5*E5</f>
        <v>11935</v>
      </c>
      <c r="G5" s="8">
        <f t="shared" si="0"/>
        <v>20629.647499999999</v>
      </c>
      <c r="H5" s="8">
        <f t="shared" si="1"/>
        <v>8694.6474999999991</v>
      </c>
    </row>
    <row r="6" spans="1:26" ht="15.75" x14ac:dyDescent="0.25">
      <c r="B6" s="20" t="e" vm="10">
        <v>#VALUE!</v>
      </c>
      <c r="C6" s="5" cm="1">
        <f t="array" ref="C6">_FV(B6,"Price")</f>
        <v>60.59</v>
      </c>
      <c r="D6" s="6">
        <v>127.05</v>
      </c>
      <c r="E6" s="7">
        <v>75</v>
      </c>
      <c r="F6" s="8">
        <f t="shared" si="2"/>
        <v>9528.75</v>
      </c>
      <c r="G6" s="8">
        <f t="shared" si="0"/>
        <v>7697.9594999999999</v>
      </c>
      <c r="H6" s="8">
        <f t="shared" si="1"/>
        <v>-1830.7905000000001</v>
      </c>
    </row>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0"/>
  <sheetViews>
    <sheetView zoomScale="85" zoomScaleNormal="85" workbookViewId="0">
      <selection activeCell="F8" activeCellId="1" sqref="B8:C30 F8:F30"/>
    </sheetView>
  </sheetViews>
  <sheetFormatPr defaultColWidth="11.25" defaultRowHeight="15" customHeight="1" x14ac:dyDescent="0.25"/>
  <cols>
    <col min="1" max="3" width="11" customWidth="1"/>
    <col min="4" max="4" width="6.125" customWidth="1"/>
    <col min="5" max="26" width="11" customWidth="1"/>
  </cols>
  <sheetData>
    <row r="1" spans="2:6" ht="15.75" customHeight="1" x14ac:dyDescent="0.25"/>
    <row r="2" spans="2:6" ht="15.75" customHeight="1" x14ac:dyDescent="0.25">
      <c r="B2" s="13" t="s">
        <v>27</v>
      </c>
      <c r="C2" s="14"/>
      <c r="E2" s="13" t="s">
        <v>28</v>
      </c>
      <c r="F2" s="14"/>
    </row>
    <row r="3" spans="2:6" ht="15.75" customHeight="1" x14ac:dyDescent="0.25">
      <c r="B3" s="9"/>
      <c r="C3" s="9"/>
      <c r="E3" s="9"/>
      <c r="F3" s="9"/>
    </row>
    <row r="4" spans="2:6" ht="15.75" customHeight="1" x14ac:dyDescent="0.25">
      <c r="B4" s="10" t="s">
        <v>29</v>
      </c>
      <c r="C4" s="11" t="s">
        <v>9</v>
      </c>
      <c r="E4" s="10" t="s">
        <v>29</v>
      </c>
      <c r="F4" s="11" t="s">
        <v>13</v>
      </c>
    </row>
    <row r="5" spans="2:6" ht="15.75" customHeight="1" x14ac:dyDescent="0.25">
      <c r="B5" s="10" t="s">
        <v>30</v>
      </c>
      <c r="C5" s="11">
        <v>1</v>
      </c>
      <c r="E5" s="10" t="s">
        <v>30</v>
      </c>
      <c r="F5" s="11">
        <v>1</v>
      </c>
    </row>
    <row r="6" spans="2:6" ht="15.75" customHeight="1" x14ac:dyDescent="0.25"/>
    <row r="7" spans="2:6" ht="15.75" customHeight="1" x14ac:dyDescent="0.25"/>
    <row r="8" spans="2:6" ht="15.75" customHeight="1" x14ac:dyDescent="0.25">
      <c r="B8" t="str" cm="1">
        <f t="array" aca="1" ref="B8:C30" ca="1">_xlfn.STOCKHISTORY(C4,EDATE(TODAY(),-C5),TODAY())</f>
        <v>Date</v>
      </c>
      <c r="C8" t="str">
        <f ca="1"/>
        <v>Close</v>
      </c>
      <c r="E8" t="str" cm="1">
        <f t="array" aca="1" ref="E8:F30" ca="1">_xlfn.STOCKHISTORY(F4,EDATE(TODAY(),-F5),TODAY())</f>
        <v>Date</v>
      </c>
      <c r="F8" t="str">
        <f ca="1"/>
        <v>Close</v>
      </c>
    </row>
    <row r="9" spans="2:6" ht="15.75" customHeight="1" x14ac:dyDescent="0.25">
      <c r="B9" vm="14">
        <f ca="1"/>
        <v>45777</v>
      </c>
      <c r="C9" vm="15">
        <f ca="1"/>
        <v>160.88999999999999</v>
      </c>
      <c r="E9" vm="14">
        <f ca="1"/>
        <v>45777</v>
      </c>
      <c r="F9" vm="16">
        <f ca="1"/>
        <v>105.63</v>
      </c>
    </row>
    <row r="10" spans="2:6" ht="15.75" customHeight="1" x14ac:dyDescent="0.25">
      <c r="B10" vm="17">
        <f ca="1"/>
        <v>45778</v>
      </c>
      <c r="C10" vm="18">
        <f ca="1"/>
        <v>162.79</v>
      </c>
      <c r="E10" vm="17">
        <f ca="1"/>
        <v>45778</v>
      </c>
      <c r="F10" vm="19">
        <f ca="1"/>
        <v>105.78</v>
      </c>
    </row>
    <row r="11" spans="2:6" ht="15.75" customHeight="1" x14ac:dyDescent="0.25">
      <c r="B11" vm="20">
        <f ca="1"/>
        <v>45779</v>
      </c>
      <c r="C11" vm="21">
        <f ca="1"/>
        <v>165.81</v>
      </c>
      <c r="E11" vm="20">
        <f ca="1"/>
        <v>45779</v>
      </c>
      <c r="F11" vm="22">
        <f ca="1"/>
        <v>106.21</v>
      </c>
    </row>
    <row r="12" spans="2:6" ht="15.75" customHeight="1" x14ac:dyDescent="0.25">
      <c r="B12" vm="23">
        <f ca="1"/>
        <v>45782</v>
      </c>
      <c r="C12" vm="24">
        <f ca="1"/>
        <v>166.05</v>
      </c>
      <c r="E12" vm="23">
        <f ca="1"/>
        <v>45782</v>
      </c>
      <c r="F12" vm="25">
        <f ca="1"/>
        <v>103.27</v>
      </c>
    </row>
    <row r="13" spans="2:6" ht="15.75" customHeight="1" x14ac:dyDescent="0.25">
      <c r="B13" vm="26">
        <f ca="1"/>
        <v>45783</v>
      </c>
      <c r="C13" vm="27">
        <f ca="1"/>
        <v>165.2</v>
      </c>
      <c r="E13" vm="26">
        <f ca="1"/>
        <v>45783</v>
      </c>
      <c r="F13" vm="28">
        <f ca="1"/>
        <v>104.71</v>
      </c>
    </row>
    <row r="14" spans="2:6" ht="15.75" customHeight="1" x14ac:dyDescent="0.25">
      <c r="B14" vm="29">
        <f ca="1"/>
        <v>45784</v>
      </c>
      <c r="C14" vm="30">
        <f ca="1"/>
        <v>152.80000000000001</v>
      </c>
      <c r="E14" vm="29">
        <f ca="1"/>
        <v>45784</v>
      </c>
      <c r="F14" vm="31">
        <f ca="1"/>
        <v>104.61</v>
      </c>
    </row>
    <row r="15" spans="2:6" ht="15.75" customHeight="1" x14ac:dyDescent="0.25">
      <c r="B15" vm="32">
        <f ca="1"/>
        <v>45785</v>
      </c>
      <c r="C15" vm="33">
        <f ca="1"/>
        <v>155.75</v>
      </c>
      <c r="E15" vm="32">
        <f ca="1"/>
        <v>45785</v>
      </c>
      <c r="F15" vm="34">
        <f ca="1"/>
        <v>106.07</v>
      </c>
    </row>
    <row r="16" spans="2:6" ht="15.75" customHeight="1" x14ac:dyDescent="0.25">
      <c r="B16" vm="35">
        <f ca="1"/>
        <v>45786</v>
      </c>
      <c r="C16" vm="36">
        <f ca="1"/>
        <v>154.38</v>
      </c>
      <c r="E16" vm="35">
        <f ca="1"/>
        <v>45786</v>
      </c>
      <c r="F16" vm="37">
        <f ca="1"/>
        <v>107.31</v>
      </c>
    </row>
    <row r="17" spans="2:6" ht="15.75" customHeight="1" x14ac:dyDescent="0.25">
      <c r="B17" vm="38">
        <f ca="1"/>
        <v>45789</v>
      </c>
      <c r="C17" vm="39">
        <f ca="1"/>
        <v>159.58000000000001</v>
      </c>
      <c r="E17" vm="38">
        <f ca="1"/>
        <v>45789</v>
      </c>
      <c r="F17" vm="40">
        <f ca="1"/>
        <v>109.16</v>
      </c>
    </row>
    <row r="18" spans="2:6" ht="15.75" customHeight="1" x14ac:dyDescent="0.25">
      <c r="B18" vm="41">
        <f ca="1"/>
        <v>45790</v>
      </c>
      <c r="C18" vm="15">
        <f ca="1"/>
        <v>160.88999999999999</v>
      </c>
      <c r="E18" vm="41">
        <f ca="1"/>
        <v>45790</v>
      </c>
      <c r="F18" vm="42">
        <f ca="1"/>
        <v>109.46</v>
      </c>
    </row>
    <row r="19" spans="2:6" ht="15.75" customHeight="1" x14ac:dyDescent="0.25">
      <c r="B19" vm="43">
        <f ca="1"/>
        <v>45791</v>
      </c>
      <c r="C19" vm="44">
        <f ca="1"/>
        <v>166.81</v>
      </c>
      <c r="E19" vm="43">
        <f ca="1"/>
        <v>45791</v>
      </c>
      <c r="F19" vm="45">
        <f ca="1"/>
        <v>108.48</v>
      </c>
    </row>
    <row r="20" spans="2:6" ht="15.75" customHeight="1" x14ac:dyDescent="0.25">
      <c r="B20" vm="46">
        <f ca="1"/>
        <v>45792</v>
      </c>
      <c r="C20" vm="47">
        <f ca="1"/>
        <v>165.4</v>
      </c>
      <c r="E20" vm="46">
        <f ca="1"/>
        <v>45792</v>
      </c>
      <c r="F20" vm="48">
        <f ca="1"/>
        <v>108.58</v>
      </c>
    </row>
    <row r="21" spans="2:6" ht="15.75" customHeight="1" x14ac:dyDescent="0.25">
      <c r="B21" vm="49">
        <f ca="1"/>
        <v>45793</v>
      </c>
      <c r="C21" vm="50">
        <f ca="1"/>
        <v>167.43</v>
      </c>
      <c r="E21" vm="49">
        <f ca="1"/>
        <v>45793</v>
      </c>
      <c r="F21" vm="51">
        <f ca="1"/>
        <v>108.19</v>
      </c>
    </row>
    <row r="22" spans="2:6" ht="15.75" customHeight="1" x14ac:dyDescent="0.25">
      <c r="B22" vm="52">
        <f ca="1"/>
        <v>45796</v>
      </c>
      <c r="C22" vm="53">
        <f ca="1"/>
        <v>167.87</v>
      </c>
      <c r="E22" vm="52">
        <f ca="1"/>
        <v>45796</v>
      </c>
      <c r="F22" vm="54">
        <f ca="1"/>
        <v>106.47</v>
      </c>
    </row>
    <row r="23" spans="2:6" ht="15.75" customHeight="1" x14ac:dyDescent="0.25">
      <c r="B23" vm="55">
        <f ca="1"/>
        <v>45797</v>
      </c>
      <c r="C23" vm="56">
        <f ca="1"/>
        <v>165.32</v>
      </c>
      <c r="E23" vm="55">
        <f ca="1"/>
        <v>45797</v>
      </c>
      <c r="F23" vm="57">
        <f ca="1"/>
        <v>104.95</v>
      </c>
    </row>
    <row r="24" spans="2:6" ht="15.75" customHeight="1" x14ac:dyDescent="0.25">
      <c r="B24" vm="58">
        <f ca="1"/>
        <v>45798</v>
      </c>
      <c r="C24" vm="59">
        <f ca="1"/>
        <v>170.06</v>
      </c>
      <c r="E24" vm="58">
        <f ca="1"/>
        <v>45798</v>
      </c>
      <c r="F24" vm="60">
        <f ca="1"/>
        <v>103.66</v>
      </c>
    </row>
    <row r="25" spans="2:6" ht="15.75" customHeight="1" x14ac:dyDescent="0.25">
      <c r="B25" vm="61">
        <f ca="1"/>
        <v>45799</v>
      </c>
      <c r="C25" vm="62">
        <f ca="1"/>
        <v>171.98</v>
      </c>
      <c r="E25" vm="61">
        <f ca="1"/>
        <v>45799</v>
      </c>
      <c r="F25" vm="63">
        <f ca="1"/>
        <v>102.97</v>
      </c>
    </row>
    <row r="26" spans="2:6" ht="15.75" customHeight="1" x14ac:dyDescent="0.25">
      <c r="B26" vm="64">
        <f ca="1"/>
        <v>45800</v>
      </c>
      <c r="C26" vm="65">
        <f ca="1"/>
        <v>169.59</v>
      </c>
      <c r="E26" vm="64">
        <f ca="1"/>
        <v>45800</v>
      </c>
      <c r="F26" vm="66">
        <f ca="1"/>
        <v>103.03</v>
      </c>
    </row>
    <row r="27" spans="2:6" ht="15.75" customHeight="1" x14ac:dyDescent="0.25">
      <c r="B27" vm="67">
        <f ca="1"/>
        <v>45804</v>
      </c>
      <c r="C27" vm="68">
        <f ca="1"/>
        <v>173.98</v>
      </c>
      <c r="E27" vm="67">
        <f ca="1"/>
        <v>45804</v>
      </c>
      <c r="F27" vm="69">
        <f ca="1"/>
        <v>103.52</v>
      </c>
    </row>
    <row r="28" spans="2:6" ht="15.75" customHeight="1" x14ac:dyDescent="0.25">
      <c r="B28" vm="70">
        <f ca="1"/>
        <v>45805</v>
      </c>
      <c r="C28" vm="71">
        <f ca="1"/>
        <v>173.38</v>
      </c>
      <c r="E28" vm="70">
        <f ca="1"/>
        <v>45805</v>
      </c>
      <c r="F28" vm="72">
        <f ca="1"/>
        <v>102.11</v>
      </c>
    </row>
    <row r="29" spans="2:6" ht="15.75" customHeight="1" x14ac:dyDescent="0.25">
      <c r="B29" vm="73">
        <f ca="1"/>
        <v>45806</v>
      </c>
      <c r="C29" vm="74">
        <f ca="1"/>
        <v>172.96</v>
      </c>
      <c r="E29" vm="73">
        <f ca="1"/>
        <v>45806</v>
      </c>
      <c r="F29" vm="75">
        <f ca="1"/>
        <v>102.69</v>
      </c>
    </row>
    <row r="30" spans="2:6" ht="15.75" customHeight="1" x14ac:dyDescent="0.25">
      <c r="B30" vm="76">
        <f ca="1"/>
        <v>45807</v>
      </c>
      <c r="C30" vm="77">
        <f ca="1"/>
        <v>172.85</v>
      </c>
      <c r="E30" vm="76">
        <f ca="1"/>
        <v>45807</v>
      </c>
      <c r="F30" vm="78">
        <f ca="1"/>
        <v>102.3</v>
      </c>
    </row>
    <row r="31" spans="2:6" ht="15.75" customHeight="1" x14ac:dyDescent="0.25"/>
    <row r="32" spans="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Data</vt:lpstr>
      <vt:lpstr>Portfolio</vt:lpstr>
      <vt:lpstr>Stock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MD TAUHID</cp:lastModifiedBy>
  <cp:lastPrinted>2025-05-31T17:18:29Z</cp:lastPrinted>
  <dcterms:created xsi:type="dcterms:W3CDTF">2022-10-24T11:31:30Z</dcterms:created>
  <dcterms:modified xsi:type="dcterms:W3CDTF">2025-05-31T17:18:36Z</dcterms:modified>
</cp:coreProperties>
</file>