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DieseArbeitsmappe" defaultThemeVersion="164011"/>
  <bookViews>
    <workbookView xWindow="0" yWindow="0" windowWidth="13920" windowHeight="12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2" i="1" l="1"/>
  <c r="H291" i="1"/>
  <c r="H289" i="1"/>
  <c r="H288" i="1"/>
  <c r="H286" i="1"/>
  <c r="H285" i="1"/>
  <c r="H277" i="1"/>
  <c r="H276" i="1"/>
  <c r="H273" i="1"/>
  <c r="H253" i="1"/>
  <c r="H252" i="1"/>
  <c r="H250" i="1"/>
  <c r="H249" i="1"/>
  <c r="H244" i="1"/>
  <c r="H243" i="1"/>
  <c r="H241" i="1"/>
  <c r="H240" i="1"/>
  <c r="H238" i="1"/>
  <c r="H237" i="1"/>
  <c r="H208" i="1"/>
  <c r="H207" i="1"/>
  <c r="H205" i="1"/>
  <c r="H204" i="1"/>
  <c r="H195" i="1"/>
  <c r="H193" i="1"/>
  <c r="H192" i="1"/>
  <c r="H190" i="1"/>
  <c r="H189" i="1"/>
  <c r="H187" i="1"/>
  <c r="H186" i="1"/>
  <c r="H184" i="1"/>
  <c r="H183" i="1"/>
  <c r="H175" i="1"/>
  <c r="H174" i="1"/>
  <c r="H85" i="1"/>
  <c r="H67" i="1"/>
  <c r="H66" i="1"/>
  <c r="H38" i="1"/>
  <c r="H35" i="1"/>
  <c r="H13" i="1"/>
  <c r="H327" i="1"/>
  <c r="H328" i="1"/>
  <c r="H330" i="1"/>
  <c r="H331" i="1"/>
  <c r="H333" i="1"/>
  <c r="H334" i="1"/>
  <c r="H336" i="1"/>
  <c r="H337" i="1"/>
  <c r="H339" i="1"/>
  <c r="H340" i="1"/>
  <c r="H342" i="1"/>
  <c r="H343" i="1"/>
  <c r="H345" i="1"/>
  <c r="H346" i="1"/>
  <c r="H348" i="1"/>
  <c r="H349" i="1"/>
  <c r="H351" i="1"/>
  <c r="H352" i="1"/>
  <c r="H354" i="1"/>
  <c r="H355" i="1"/>
  <c r="H357" i="1"/>
  <c r="H358" i="1"/>
  <c r="H360" i="1"/>
  <c r="H361" i="1"/>
  <c r="H363" i="1"/>
  <c r="H364" i="1"/>
  <c r="H366" i="1"/>
  <c r="H367" i="1"/>
  <c r="H369" i="1"/>
  <c r="H370" i="1"/>
  <c r="H372" i="1"/>
  <c r="H373" i="1"/>
  <c r="H375" i="1"/>
  <c r="H376" i="1"/>
  <c r="H325" i="1"/>
  <c r="H279" i="1"/>
  <c r="H280" i="1"/>
  <c r="H282" i="1"/>
  <c r="H283" i="1"/>
  <c r="H294" i="1"/>
  <c r="H295" i="1"/>
  <c r="H297" i="1"/>
  <c r="H298" i="1"/>
  <c r="H300" i="1"/>
  <c r="H301" i="1"/>
  <c r="H274" i="1"/>
  <c r="H261" i="1"/>
  <c r="H171" i="1"/>
  <c r="H172" i="1"/>
  <c r="H177" i="1"/>
  <c r="H178" i="1"/>
  <c r="H180" i="1"/>
  <c r="H181" i="1"/>
  <c r="H196" i="1"/>
  <c r="H198" i="1"/>
  <c r="H199" i="1"/>
  <c r="H201" i="1"/>
  <c r="H202" i="1"/>
  <c r="H210" i="1"/>
  <c r="H211" i="1"/>
  <c r="H213" i="1"/>
  <c r="H214" i="1"/>
  <c r="H216" i="1"/>
  <c r="H217" i="1"/>
  <c r="H219" i="1"/>
  <c r="H220" i="1"/>
  <c r="H222" i="1"/>
  <c r="H223" i="1"/>
  <c r="H225" i="1"/>
  <c r="H226" i="1"/>
  <c r="H228" i="1"/>
  <c r="H229" i="1"/>
  <c r="H231" i="1"/>
  <c r="H232" i="1"/>
  <c r="H234" i="1"/>
  <c r="H235" i="1"/>
  <c r="H246" i="1"/>
  <c r="H247" i="1"/>
  <c r="H69" i="1"/>
  <c r="H70" i="1"/>
  <c r="H72" i="1"/>
  <c r="H73" i="1"/>
  <c r="H75" i="1"/>
  <c r="H76" i="1"/>
  <c r="H78" i="1"/>
  <c r="H79" i="1"/>
  <c r="H81" i="1"/>
  <c r="H82" i="1"/>
  <c r="H84" i="1"/>
  <c r="H87" i="1"/>
  <c r="H88" i="1"/>
  <c r="H90" i="1"/>
  <c r="H91" i="1"/>
  <c r="H93" i="1"/>
  <c r="H94" i="1"/>
  <c r="H96" i="1"/>
  <c r="H97" i="1"/>
  <c r="H99" i="1"/>
  <c r="H100" i="1"/>
  <c r="H102" i="1"/>
  <c r="H103" i="1"/>
  <c r="H105" i="1"/>
  <c r="H106" i="1"/>
  <c r="H108" i="1"/>
  <c r="H109" i="1"/>
  <c r="H111" i="1"/>
  <c r="H112" i="1"/>
  <c r="H114" i="1"/>
  <c r="H115" i="1"/>
  <c r="H117" i="1"/>
  <c r="H118" i="1"/>
  <c r="H120" i="1"/>
  <c r="H121" i="1"/>
  <c r="H123" i="1"/>
  <c r="H124" i="1"/>
  <c r="H126" i="1"/>
  <c r="H127" i="1"/>
  <c r="H129" i="1"/>
  <c r="H130" i="1"/>
  <c r="H132" i="1"/>
  <c r="H133" i="1"/>
  <c r="H135" i="1"/>
  <c r="H136" i="1"/>
  <c r="H138" i="1"/>
  <c r="H139" i="1"/>
  <c r="H141" i="1"/>
  <c r="H142" i="1"/>
  <c r="H144" i="1"/>
  <c r="H145" i="1"/>
  <c r="H147" i="1"/>
  <c r="H148" i="1"/>
  <c r="H150" i="1"/>
  <c r="H151" i="1"/>
  <c r="H153" i="1"/>
  <c r="H154" i="1"/>
  <c r="H156" i="1"/>
  <c r="H157" i="1"/>
  <c r="H159" i="1"/>
  <c r="H160" i="1"/>
  <c r="H162" i="1"/>
  <c r="H163" i="1"/>
  <c r="H165" i="1"/>
  <c r="H166" i="1"/>
  <c r="H168" i="1"/>
  <c r="H169" i="1"/>
  <c r="H54" i="1"/>
  <c r="H55" i="1"/>
  <c r="H57" i="1"/>
  <c r="H58" i="1"/>
  <c r="H60" i="1"/>
  <c r="H61" i="1"/>
  <c r="H63" i="1"/>
  <c r="H64" i="1"/>
  <c r="H52" i="1"/>
  <c r="H47" i="1"/>
  <c r="H48" i="1"/>
  <c r="H32" i="1"/>
  <c r="H33" i="1"/>
  <c r="H36" i="1"/>
  <c r="H39" i="1"/>
  <c r="H41" i="1"/>
  <c r="H42" i="1"/>
  <c r="H44" i="1"/>
  <c r="H45" i="1"/>
  <c r="H30" i="1"/>
  <c r="H303" i="1" l="1"/>
  <c r="H304" i="1"/>
  <c r="K184" i="1" l="1"/>
  <c r="K183" i="1"/>
  <c r="H324" i="1" l="1"/>
  <c r="H269" i="1" l="1"/>
  <c r="H271" i="1"/>
  <c r="H265" i="1"/>
  <c r="H267" i="1"/>
  <c r="H263" i="1"/>
  <c r="K87" i="1" l="1"/>
  <c r="K88" i="1"/>
  <c r="K90" i="1"/>
  <c r="K91" i="1"/>
  <c r="K93" i="1"/>
  <c r="K94" i="1"/>
  <c r="K96" i="1"/>
  <c r="K97" i="1"/>
  <c r="K99" i="1"/>
  <c r="K100" i="1"/>
  <c r="K102" i="1"/>
  <c r="K103" i="1"/>
  <c r="K105" i="1"/>
  <c r="K106" i="1"/>
  <c r="K108" i="1"/>
  <c r="K109" i="1"/>
  <c r="K111" i="1"/>
  <c r="K112" i="1"/>
  <c r="K114" i="1"/>
  <c r="K115" i="1"/>
  <c r="K117" i="1"/>
  <c r="K118" i="1"/>
  <c r="K120" i="1"/>
  <c r="K121" i="1"/>
  <c r="K174" i="1" l="1"/>
  <c r="K175" i="1"/>
  <c r="K177" i="1"/>
  <c r="K178" i="1"/>
  <c r="K180" i="1"/>
  <c r="K181" i="1"/>
  <c r="K162" i="1" l="1"/>
  <c r="K163" i="1"/>
  <c r="K165" i="1"/>
  <c r="K166" i="1"/>
  <c r="K168" i="1"/>
  <c r="K169" i="1"/>
  <c r="K171" i="1"/>
  <c r="K172" i="1"/>
  <c r="K159" i="1" l="1"/>
  <c r="K160" i="1"/>
  <c r="K156" i="1"/>
  <c r="K157" i="1"/>
  <c r="K153" i="1"/>
  <c r="K154" i="1"/>
  <c r="K150" i="1"/>
  <c r="K151" i="1"/>
  <c r="K147" i="1"/>
  <c r="K148" i="1"/>
  <c r="K141" i="1"/>
  <c r="K142" i="1"/>
  <c r="K144" i="1"/>
  <c r="K145" i="1"/>
  <c r="K138" i="1" l="1"/>
  <c r="K139" i="1"/>
  <c r="K132" i="1"/>
  <c r="K133" i="1"/>
  <c r="K135" i="1"/>
  <c r="K136" i="1"/>
  <c r="K129" i="1"/>
  <c r="K130" i="1"/>
  <c r="K126" i="1" l="1"/>
  <c r="K127" i="1"/>
  <c r="K124" i="1"/>
  <c r="K123" i="1"/>
  <c r="K69" i="1" l="1"/>
  <c r="K70" i="1"/>
  <c r="K72" i="1"/>
  <c r="K73" i="1"/>
  <c r="K75" i="1"/>
  <c r="K76" i="1"/>
  <c r="K78" i="1"/>
  <c r="K79" i="1"/>
  <c r="K81" i="1"/>
  <c r="K82" i="1"/>
  <c r="K84" i="1"/>
  <c r="K85" i="1"/>
  <c r="O4" i="1"/>
  <c r="M30" i="1"/>
  <c r="M29" i="1"/>
  <c r="N30" i="1"/>
  <c r="N29" i="1"/>
  <c r="K30" i="1"/>
  <c r="R10" i="1"/>
  <c r="M21" i="1"/>
  <c r="N20" i="1"/>
  <c r="M20" i="1"/>
  <c r="M26" i="1"/>
  <c r="M5" i="1" l="1"/>
  <c r="M4" i="1"/>
  <c r="P4" i="1"/>
  <c r="K54" i="1"/>
  <c r="K55" i="1"/>
  <c r="K57" i="1"/>
  <c r="K58" i="1"/>
  <c r="K60" i="1"/>
  <c r="K61" i="1"/>
  <c r="K63" i="1"/>
  <c r="K64" i="1"/>
  <c r="K66" i="1"/>
  <c r="K67" i="1"/>
  <c r="K52" i="1"/>
  <c r="K51" i="1"/>
  <c r="K48" i="1"/>
  <c r="K47" i="1"/>
  <c r="K41" i="1"/>
  <c r="K32" i="1"/>
  <c r="K33" i="1"/>
  <c r="K35" i="1"/>
  <c r="K36" i="1"/>
  <c r="K38" i="1"/>
  <c r="K39" i="1"/>
  <c r="K42" i="1"/>
  <c r="K44" i="1"/>
  <c r="K45" i="1"/>
  <c r="K29" i="1"/>
  <c r="H51" i="1"/>
  <c r="H29" i="1"/>
  <c r="K4" i="1" l="1"/>
  <c r="H4" i="1"/>
  <c r="H7" i="1" l="1"/>
  <c r="M25" i="1" l="1"/>
  <c r="K18" i="1"/>
  <c r="K17" i="1"/>
  <c r="H18" i="1"/>
  <c r="H17" i="1"/>
  <c r="M18" i="1" l="1"/>
  <c r="M24" i="1"/>
  <c r="N26" i="1"/>
  <c r="N25" i="1"/>
  <c r="K26" i="1"/>
  <c r="K25" i="1"/>
  <c r="H26" i="1"/>
  <c r="H25" i="1"/>
  <c r="N24" i="1"/>
  <c r="N23" i="1"/>
  <c r="M23" i="1"/>
  <c r="N21" i="1"/>
  <c r="K24" i="1"/>
  <c r="K23" i="1"/>
  <c r="K21" i="1"/>
  <c r="K20" i="1"/>
  <c r="H24" i="1"/>
  <c r="H23" i="1"/>
  <c r="H21" i="1"/>
  <c r="H20" i="1"/>
  <c r="N17" i="1"/>
  <c r="N18" i="1"/>
  <c r="M17" i="1"/>
  <c r="M13" i="1"/>
  <c r="O12" i="1" l="1"/>
  <c r="O13" i="1" s="1"/>
  <c r="O9" i="1"/>
  <c r="P10" i="1" s="1"/>
  <c r="O6" i="1"/>
  <c r="P7" i="1" s="1"/>
  <c r="O3" i="1"/>
  <c r="P13" i="1"/>
  <c r="N14" i="1"/>
  <c r="N13" i="1"/>
  <c r="N11" i="1"/>
  <c r="N10" i="1"/>
  <c r="N8" i="1"/>
  <c r="N7" i="1"/>
  <c r="N4" i="1"/>
  <c r="N5" i="1"/>
  <c r="M14" i="1"/>
  <c r="M11" i="1"/>
  <c r="M10" i="1"/>
  <c r="M8" i="1"/>
  <c r="M7" i="1"/>
  <c r="T10" i="1"/>
  <c r="T9" i="1"/>
  <c r="R9" i="1"/>
  <c r="K14" i="1"/>
  <c r="K13" i="1"/>
  <c r="K11" i="1"/>
  <c r="K10" i="1"/>
  <c r="K8" i="1"/>
  <c r="K7" i="1"/>
  <c r="K5" i="1"/>
  <c r="H14" i="1"/>
  <c r="H11" i="1"/>
  <c r="H10" i="1"/>
  <c r="H8" i="1"/>
  <c r="H5" i="1"/>
  <c r="O10" i="1" l="1"/>
  <c r="O7" i="1"/>
</calcChain>
</file>

<file path=xl/sharedStrings.xml><?xml version="1.0" encoding="utf-8"?>
<sst xmlns="http://schemas.openxmlformats.org/spreadsheetml/2006/main" count="1129" uniqueCount="934">
  <si>
    <t>Nummer</t>
  </si>
  <si>
    <t>Untersuchung</t>
  </si>
  <si>
    <t>m Tara</t>
  </si>
  <si>
    <t>m Proben</t>
  </si>
  <si>
    <t>L001</t>
  </si>
  <si>
    <t>L002</t>
  </si>
  <si>
    <t>L003</t>
  </si>
  <si>
    <t>L004</t>
  </si>
  <si>
    <t>L005</t>
  </si>
  <si>
    <t>L006</t>
  </si>
  <si>
    <t>L007</t>
  </si>
  <si>
    <t>L008</t>
  </si>
  <si>
    <t>L009</t>
  </si>
  <si>
    <t>L010</t>
  </si>
  <si>
    <t>L011</t>
  </si>
  <si>
    <t>L012</t>
  </si>
  <si>
    <t>L013</t>
  </si>
  <si>
    <t>L014</t>
  </si>
  <si>
    <t>L015</t>
  </si>
  <si>
    <t>L016</t>
  </si>
  <si>
    <t>L017</t>
  </si>
  <si>
    <t>L018</t>
  </si>
  <si>
    <t>L019</t>
  </si>
  <si>
    <t>L020</t>
  </si>
  <si>
    <t>L021</t>
  </si>
  <si>
    <t>L022</t>
  </si>
  <si>
    <t>L023</t>
  </si>
  <si>
    <t>L024</t>
  </si>
  <si>
    <t>L025</t>
  </si>
  <si>
    <t>L026</t>
  </si>
  <si>
    <t>L027</t>
  </si>
  <si>
    <t>L028</t>
  </si>
  <si>
    <t>L029</t>
  </si>
  <si>
    <t>L030</t>
  </si>
  <si>
    <t>L031</t>
  </si>
  <si>
    <t>26-06-2020_Mod.S+PE_1_25 ppm</t>
  </si>
  <si>
    <t>26-06-2020_Mod.S+PE_1_100 ppm</t>
  </si>
  <si>
    <t>26-06-2020_Mod.S+PE_1_80 ppm</t>
  </si>
  <si>
    <t>26-06-2020_Mod.S+PE_1_50 ppm</t>
  </si>
  <si>
    <t>Probenhalter</t>
  </si>
  <si>
    <t>Bemerkungen</t>
  </si>
  <si>
    <t>graues pulver, leichter glanz an einigen partikeln.</t>
  </si>
  <si>
    <t>Geräte: Netzsch DSC214 Polyma, Mettler Dualrange XSR105DU(Waage)</t>
  </si>
  <si>
    <t>dHm</t>
  </si>
  <si>
    <t>dHc</t>
  </si>
  <si>
    <t>Tm</t>
  </si>
  <si>
    <t>Ø;sigma</t>
  </si>
  <si>
    <t>Tc</t>
  </si>
  <si>
    <t>60-125</t>
  </si>
  <si>
    <t>90-150°C</t>
  </si>
  <si>
    <t>w ( dHm)</t>
  </si>
  <si>
    <t>w (dHc)</t>
  </si>
  <si>
    <t>PE-GUR Standard für Hm 90-150 =Q9 /Hc 125-60°C=S9</t>
  </si>
  <si>
    <t>Anreicherungsrate</t>
  </si>
  <si>
    <t>Lucas Proben_A1</t>
  </si>
  <si>
    <t>Lucas Proben_A2</t>
  </si>
  <si>
    <t>Lucas Proben_A3</t>
  </si>
  <si>
    <t>Lucas Proben_A4</t>
  </si>
  <si>
    <t>Lucas Proben_A5</t>
  </si>
  <si>
    <t>Lucas Proben_A6</t>
  </si>
  <si>
    <t>Lucas Proben_A7</t>
  </si>
  <si>
    <t>Lucas Proben_A8</t>
  </si>
  <si>
    <t>Lucas Proben_A9</t>
  </si>
  <si>
    <t>Lucas Proben_A10</t>
  </si>
  <si>
    <t>Lucas Proben_A11</t>
  </si>
  <si>
    <t>Lucas Proben_A12</t>
  </si>
  <si>
    <t>Lucas Proben_B1</t>
  </si>
  <si>
    <t>Lucas Proben_B2</t>
  </si>
  <si>
    <t>Lucas Proben_B3</t>
  </si>
  <si>
    <t>n.a</t>
  </si>
  <si>
    <t>10-07-2020_Mod.S+PE_2_100 ppm</t>
  </si>
  <si>
    <t>Lucas Proben_B4</t>
  </si>
  <si>
    <t>Lucas Proben_B5</t>
  </si>
  <si>
    <t>Lucas Proben_B6</t>
  </si>
  <si>
    <t>Lucas Proben_B7</t>
  </si>
  <si>
    <t>Lucas Proben_B8</t>
  </si>
  <si>
    <t>Lucas Proben_B9</t>
  </si>
  <si>
    <t>Lucas Proben_B10</t>
  </si>
  <si>
    <t>Lucas Proben_B11</t>
  </si>
  <si>
    <t>Lucas Proben_B12</t>
  </si>
  <si>
    <t>10-07-2020_Mod.S+PE_2_40 ppm</t>
  </si>
  <si>
    <t>10-07-2020_Mod.S+PE_3_60 ppm</t>
  </si>
  <si>
    <t>10K/Min hkh -50 bis 300°C</t>
  </si>
  <si>
    <t>Datum der DSCMessung _Probe</t>
  </si>
  <si>
    <t>Ausreißer</t>
  </si>
  <si>
    <t>Diskussion zur Homgenität</t>
  </si>
  <si>
    <t>10-07-2020_Mod.S+PE_0 ppm BW nach Separator</t>
  </si>
  <si>
    <t>13-07-2020_BW_SAND_Roh</t>
  </si>
  <si>
    <t>Lucas Proben_C1</t>
  </si>
  <si>
    <t>Lucas Proben_C2</t>
  </si>
  <si>
    <t>Modellsand ohne PE ohne Separation</t>
  </si>
  <si>
    <t>L032</t>
  </si>
  <si>
    <t>L033</t>
  </si>
  <si>
    <t>L034</t>
  </si>
  <si>
    <t>L035</t>
  </si>
  <si>
    <t>L036</t>
  </si>
  <si>
    <t>L037</t>
  </si>
  <si>
    <t>L038</t>
  </si>
  <si>
    <t>L039</t>
  </si>
  <si>
    <t>L040</t>
  </si>
  <si>
    <t>L041</t>
  </si>
  <si>
    <t>L042</t>
  </si>
  <si>
    <t>L043</t>
  </si>
  <si>
    <t>L044</t>
  </si>
  <si>
    <t>L045</t>
  </si>
  <si>
    <t>L046</t>
  </si>
  <si>
    <t>L047</t>
  </si>
  <si>
    <t>L048</t>
  </si>
  <si>
    <t>L049</t>
  </si>
  <si>
    <t>L050</t>
  </si>
  <si>
    <t>L051</t>
  </si>
  <si>
    <t>L052</t>
  </si>
  <si>
    <t>L053</t>
  </si>
  <si>
    <t>L054</t>
  </si>
  <si>
    <t>L055</t>
  </si>
  <si>
    <t>L056</t>
  </si>
  <si>
    <t>L057</t>
  </si>
  <si>
    <t>L058</t>
  </si>
  <si>
    <t>L059</t>
  </si>
  <si>
    <t>L060</t>
  </si>
  <si>
    <t>L061</t>
  </si>
  <si>
    <t>L062</t>
  </si>
  <si>
    <t>L063</t>
  </si>
  <si>
    <t>L064</t>
  </si>
  <si>
    <t>L065</t>
  </si>
  <si>
    <t>L066</t>
  </si>
  <si>
    <t>L067</t>
  </si>
  <si>
    <t>L068</t>
  </si>
  <si>
    <t>L069</t>
  </si>
  <si>
    <t>L070</t>
  </si>
  <si>
    <t>L071</t>
  </si>
  <si>
    <t>L072</t>
  </si>
  <si>
    <t>L073</t>
  </si>
  <si>
    <t>L074</t>
  </si>
  <si>
    <t>L075</t>
  </si>
  <si>
    <t>L076</t>
  </si>
  <si>
    <t>L077</t>
  </si>
  <si>
    <t>L078</t>
  </si>
  <si>
    <t>L079</t>
  </si>
  <si>
    <t>Lucas Proben_C3</t>
  </si>
  <si>
    <t>Lucas Proben_C4</t>
  </si>
  <si>
    <t>Lucas Proben_C5</t>
  </si>
  <si>
    <t>Lucas Proben_C6</t>
  </si>
  <si>
    <t>Lucas Proben_C7</t>
  </si>
  <si>
    <t>Lucas Proben_C8</t>
  </si>
  <si>
    <t>Lucas Proben_C9</t>
  </si>
  <si>
    <t>Lucas Proben_C10</t>
  </si>
  <si>
    <t>Lucas Proben_C11</t>
  </si>
  <si>
    <t>Lucas Proben_C12</t>
  </si>
  <si>
    <t>15-07-2020_ModS-PE-100ppm-3</t>
  </si>
  <si>
    <t>ModS-PE-80ppm-2</t>
  </si>
  <si>
    <t>ModS-PE-80ppm-3</t>
  </si>
  <si>
    <t>Lucas Proben_D1</t>
  </si>
  <si>
    <t>Lucas Proben_D2</t>
  </si>
  <si>
    <t>Lucas Proben_D3</t>
  </si>
  <si>
    <t>Lucas Proben_D4</t>
  </si>
  <si>
    <t>Lucas Proben_D5</t>
  </si>
  <si>
    <t>Lucas Proben_D6</t>
  </si>
  <si>
    <t>Lucas Proben_D7</t>
  </si>
  <si>
    <t>Lucas Proben_D8</t>
  </si>
  <si>
    <t>Lucas Proben_D9</t>
  </si>
  <si>
    <t>Lucas Proben_D10</t>
  </si>
  <si>
    <t>Lucas Proben_D11</t>
  </si>
  <si>
    <t>Lucas Proben_D12</t>
  </si>
  <si>
    <t>ModS-PE-60ppm-1</t>
  </si>
  <si>
    <t>ModS-PE-60ppm-2</t>
  </si>
  <si>
    <t>ModS-PE-40ppm-1</t>
  </si>
  <si>
    <t>ModS-PE-40ppm-3</t>
  </si>
  <si>
    <t>Lucas Proben_E1</t>
  </si>
  <si>
    <t>Lucas Proben_E2</t>
  </si>
  <si>
    <t>Lucas Proben_E3</t>
  </si>
  <si>
    <t>Lucas Proben_E4</t>
  </si>
  <si>
    <t>Lucas Proben_E5</t>
  </si>
  <si>
    <t>Lucas Proben_E6</t>
  </si>
  <si>
    <t>Lucas Proben_E7</t>
  </si>
  <si>
    <t>Lucas Proben_E8</t>
  </si>
  <si>
    <t>Lucas Proben_E9</t>
  </si>
  <si>
    <t>Lucas Proben_E10</t>
  </si>
  <si>
    <t>Lucas Proben_E11</t>
  </si>
  <si>
    <t>Lucas Proben_E12</t>
  </si>
  <si>
    <t>Lucas Proben_F1</t>
  </si>
  <si>
    <t>Lucas Proben_F2</t>
  </si>
  <si>
    <t>Lucas Proben_F3</t>
  </si>
  <si>
    <t>Lucas Proben_F4</t>
  </si>
  <si>
    <t>Lucas Proben_F5</t>
  </si>
  <si>
    <t>Lucas Proben_F6</t>
  </si>
  <si>
    <t>Lucas Proben_F7</t>
  </si>
  <si>
    <t>Lucas Proben_F8</t>
  </si>
  <si>
    <t>Lucas Proben_F9</t>
  </si>
  <si>
    <t>Lucas Proben_F10</t>
  </si>
  <si>
    <t>Lucas Proben_F11</t>
  </si>
  <si>
    <t>Lucas Proben_F12</t>
  </si>
  <si>
    <t>ModS-PE-20ppm-1</t>
  </si>
  <si>
    <t>ModS-PE-20ppm-2</t>
  </si>
  <si>
    <t>ModS-PE-10ppm-1</t>
  </si>
  <si>
    <t>ModS-PE-10ppm-2</t>
  </si>
  <si>
    <t>ModS-PE-1ppm-1</t>
  </si>
  <si>
    <t>Lucas Proben_g1</t>
  </si>
  <si>
    <t>Lucas Proben_g2</t>
  </si>
  <si>
    <t>Lucas Proben_g3</t>
  </si>
  <si>
    <t>ModS-PE-5ppm-1</t>
  </si>
  <si>
    <t>Lucas Proben_g4</t>
  </si>
  <si>
    <t>Lucas Proben_g5</t>
  </si>
  <si>
    <t>Lucas Proben_g6</t>
  </si>
  <si>
    <t>Lucas Proben_g7</t>
  </si>
  <si>
    <t>Lucas Proben_g8</t>
  </si>
  <si>
    <t>Lucas Proben_g9</t>
  </si>
  <si>
    <t>Lucas Proben_g10</t>
  </si>
  <si>
    <t>Lucas Proben_g11</t>
  </si>
  <si>
    <t>Lucas Proben_g12</t>
  </si>
  <si>
    <t>L080</t>
  </si>
  <si>
    <t>L081</t>
  </si>
  <si>
    <t>L082</t>
  </si>
  <si>
    <t>L083</t>
  </si>
  <si>
    <t>L084</t>
  </si>
  <si>
    <t>L085</t>
  </si>
  <si>
    <t>L086</t>
  </si>
  <si>
    <t>L087</t>
  </si>
  <si>
    <t>L088</t>
  </si>
  <si>
    <t>L089</t>
  </si>
  <si>
    <t>L090</t>
  </si>
  <si>
    <t>L091</t>
  </si>
  <si>
    <t>L092</t>
  </si>
  <si>
    <t>L093</t>
  </si>
  <si>
    <t>L094</t>
  </si>
  <si>
    <t>L095</t>
  </si>
  <si>
    <t>L096</t>
  </si>
  <si>
    <t>ModS-PE-20ppm-3</t>
  </si>
  <si>
    <t>ModS-PE-10ppm-3</t>
  </si>
  <si>
    <t>ModS-PE-5ppm-2</t>
  </si>
  <si>
    <t>ModS-PE-5ppm-3</t>
  </si>
  <si>
    <t>ModS-PE-1ppm-2</t>
  </si>
  <si>
    <t>ModS-PE-1ppm-3</t>
  </si>
  <si>
    <t>Lucas_Sand+PE_A1</t>
  </si>
  <si>
    <t>Lucas_Sand+PE_A2</t>
  </si>
  <si>
    <t>Lucas_Sand+PE_A3</t>
  </si>
  <si>
    <t>Lucas_Sand+PE_A4</t>
  </si>
  <si>
    <t>Lucas_Sand+PE_A5</t>
  </si>
  <si>
    <t>Lucas_Sand+PE_A6</t>
  </si>
  <si>
    <t>Lucas_Sand+PE_A7</t>
  </si>
  <si>
    <t>Lucas_Sand+PE_A8</t>
  </si>
  <si>
    <t>Lucas_Sand+PE_A9</t>
  </si>
  <si>
    <t>Lucas_Sand+PE_A10</t>
  </si>
  <si>
    <t>Lucas_Sand+PE_A11</t>
  </si>
  <si>
    <t>Lucas_Sand+PE_A12</t>
  </si>
  <si>
    <t>Lucas_Sand+PE_B1</t>
  </si>
  <si>
    <t>Lucas_Sand+PE_B2</t>
  </si>
  <si>
    <t>Lucas_Sand+PE_B3</t>
  </si>
  <si>
    <t>Lucas_Sand+PE_B4</t>
  </si>
  <si>
    <t>Lucas_Sand+PE_B5</t>
  </si>
  <si>
    <t>Lucas_Sand+PE_B6</t>
  </si>
  <si>
    <t>Lucas_Sand+PE_B7</t>
  </si>
  <si>
    <t>Lucas_Sand+PE_B8</t>
  </si>
  <si>
    <t>Lucas_Sand+PE_B9</t>
  </si>
  <si>
    <t>Lucas_Sand+PE_B10</t>
  </si>
  <si>
    <t>Lucas_Sand+PE_B11</t>
  </si>
  <si>
    <t>Lucas_Sand+PE_B12</t>
  </si>
  <si>
    <t>L097</t>
  </si>
  <si>
    <t>L098</t>
  </si>
  <si>
    <t>L099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</si>
  <si>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</si>
  <si>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</si>
  <si>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</si>
  <si>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</si>
  <si>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</si>
  <si>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</si>
  <si>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</si>
  <si>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</si>
  <si>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</si>
  <si>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Ref-1-ZF</t>
  </si>
  <si>
    <t>Ref-2-ZF</t>
  </si>
  <si>
    <t>Ref-3-ZF</t>
  </si>
  <si>
    <t>Ref-4-ZF</t>
  </si>
  <si>
    <t>Ref-5-ZF</t>
  </si>
  <si>
    <t>Ref-6-ZF</t>
  </si>
  <si>
    <t>Ref-7-ZF</t>
  </si>
  <si>
    <t>Ref-8-ZF</t>
  </si>
  <si>
    <t>Vali-1-ZF</t>
  </si>
  <si>
    <t>Vali-2-ZF</t>
  </si>
  <si>
    <t>Vali-3-ZF</t>
  </si>
  <si>
    <t>Vali4-ZF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</si>
  <si>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</si>
  <si>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</si>
  <si>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</si>
  <si>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</si>
  <si>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</si>
  <si>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</si>
  <si>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</si>
  <si>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</si>
  <si>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</si>
  <si>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</si>
  <si>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</si>
  <si>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</si>
  <si>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Lucas_Sand+PE_C1</t>
  </si>
  <si>
    <t>Lucas_Sand+PE_C2</t>
  </si>
  <si>
    <t>Lucas_Sand+PE_C3</t>
  </si>
  <si>
    <t>Lucas_Sand+PE_C4</t>
  </si>
  <si>
    <t>Lucas_Sand+PE_C5</t>
  </si>
  <si>
    <t>Lucas_Sand+PE_C6</t>
  </si>
  <si>
    <t>Lucas_Sand+PE_C7</t>
  </si>
  <si>
    <t>Lucas_Sand+PE_C8</t>
  </si>
  <si>
    <t>Lucas_Sand+PE_C9</t>
  </si>
  <si>
    <t>Lucas_Sand+PE_C10</t>
  </si>
  <si>
    <t>Lucas_Sand+PE_C11</t>
  </si>
  <si>
    <t>Lucas_Sand+PE_C12</t>
  </si>
  <si>
    <t>Lucas_Sand+PE_D1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</si>
  <si>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</si>
  <si>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</si>
  <si>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</si>
  <si>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</si>
  <si>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</si>
  <si>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</si>
  <si>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</si>
  <si>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</si>
  <si>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</si>
  <si>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</si>
  <si>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</si>
  <si>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</si>
  <si>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</si>
  <si>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</si>
  <si>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</si>
  <si>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</si>
  <si>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</si>
  <si>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</si>
  <si>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</si>
  <si>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</si>
  <si>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</si>
  <si>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</si>
  <si>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</si>
  <si>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</si>
  <si>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</si>
  <si>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</si>
  <si>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</si>
  <si>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</si>
  <si>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</si>
  <si>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</si>
  <si>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</si>
  <si>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</si>
  <si>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</si>
  <si>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</si>
  <si>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</si>
  <si>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</si>
  <si>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</si>
  <si>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</si>
  <si>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</si>
  <si>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</si>
  <si>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</si>
  <si>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</si>
  <si>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</si>
  <si>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</si>
  <si>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</si>
  <si>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</si>
  <si>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</si>
  <si>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</si>
  <si>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</si>
  <si>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</si>
  <si>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Lucas_Sand+PE_D2</t>
  </si>
  <si>
    <t>Lucas_Sand+PE_D3</t>
  </si>
  <si>
    <t>Lucas_Sand+PE_D4</t>
  </si>
  <si>
    <t>Lucas_Sand+PE_D5</t>
  </si>
  <si>
    <t>Lucas_Sand+PE_D6</t>
  </si>
  <si>
    <t>Lucas_Sand+PE_D7</t>
  </si>
  <si>
    <t>Lucas_Sand+PE_D8</t>
  </si>
  <si>
    <t>Lucas_Sand+PE_D9</t>
  </si>
  <si>
    <t>Lucas_Sand+PE_D10</t>
  </si>
  <si>
    <t>Lucas_Sand+PE_D11</t>
  </si>
  <si>
    <t>Lucas_Sand+PE_D12</t>
  </si>
  <si>
    <t>Lucas_Sand+PE_E1</t>
  </si>
  <si>
    <t>Lucas_Sand+PE_E2</t>
  </si>
  <si>
    <t>Lucas_Sand+PE_E3</t>
  </si>
  <si>
    <t>Lucas_Sand+PE_E4</t>
  </si>
  <si>
    <t>Lucas_Sand+PE_E5</t>
  </si>
  <si>
    <t>Lucas_Sand+PE_E6</t>
  </si>
  <si>
    <t>Lucas_Sand+PE_E7</t>
  </si>
  <si>
    <t>Lucas_Sand+PE_E8</t>
  </si>
  <si>
    <t>Lucas_Sand+PE_E9</t>
  </si>
  <si>
    <t>Lucas_Sand+PE_E10</t>
  </si>
  <si>
    <t>Lucas_Sand+PE_E11</t>
  </si>
  <si>
    <t>Lucas_Sand+PE_E12</t>
  </si>
  <si>
    <t>Lucas_Sand+PE_F1</t>
  </si>
  <si>
    <t>ZF Sand+PE-0ppm-1</t>
  </si>
  <si>
    <t>ZF Sand+PE-60ppm-1</t>
  </si>
  <si>
    <t>ZF Sand+PE-60ppm-2</t>
  </si>
  <si>
    <t>ZF Sand+PE-40ppm-1</t>
  </si>
  <si>
    <t>ZF Sand+PE-40ppm-2</t>
  </si>
  <si>
    <t>ZF Sand+PE-40ppm-3</t>
  </si>
  <si>
    <t>ZF Sand+PE-20ppm-1</t>
  </si>
  <si>
    <t>ZF Sand+PE-20ppm-2</t>
  </si>
  <si>
    <t>ZF Sand+PE-20ppm-3</t>
  </si>
  <si>
    <t>ZF Sand+PE-10ppm-1</t>
  </si>
  <si>
    <t>ZF Sand+PE-10ppm-2</t>
  </si>
  <si>
    <t>ZF Sand+PE-10ppm-3</t>
  </si>
  <si>
    <t>Lucas_Sand+PE_F2</t>
  </si>
  <si>
    <t>Lucas_Sand+PE_F3</t>
  </si>
  <si>
    <t>Lucas_Sand+PE_F4</t>
  </si>
  <si>
    <t>Lucas_Sand+PE_F5</t>
  </si>
  <si>
    <t>Lucas_Sand+PE_F6</t>
  </si>
  <si>
    <t>Lucas_Sand+PE_F7</t>
  </si>
  <si>
    <t>Lucas_Sand+PE_F8</t>
  </si>
  <si>
    <t>Lucas_Sand+PE_F9</t>
  </si>
  <si>
    <t>Lucas_Sand+PE_F10</t>
  </si>
  <si>
    <t>Lucas_Sand+PE_F11</t>
  </si>
  <si>
    <t>Lucas_Sand+PE_F12</t>
  </si>
  <si>
    <t>Lucas_Sand+PE_G1</t>
  </si>
  <si>
    <t>Lucas_Sand+PE_G2</t>
  </si>
  <si>
    <t>Lucas_Sand+PE_G3</t>
  </si>
  <si>
    <t>Lucas_Sand+PE_G4</t>
  </si>
  <si>
    <t>Lucas_Sand+PE_G5</t>
  </si>
  <si>
    <t>Lucas_Sand+PE_G6</t>
  </si>
  <si>
    <t>Lucas_Sand+PE_G7</t>
  </si>
  <si>
    <t>Lucas_Sand+PE_G8</t>
  </si>
  <si>
    <t>Lucas_Sand+PE_G9</t>
  </si>
  <si>
    <t>Lucas_Sand+PE_G10</t>
  </si>
  <si>
    <t>Lucas_Sand+PE_G11</t>
  </si>
  <si>
    <t>Lucas_Sand+PE_G12</t>
  </si>
  <si>
    <t>Lucas_Sand+PE_H1</t>
  </si>
  <si>
    <t>ZF Sand+PE-60ppm-3</t>
  </si>
  <si>
    <t>ZF Sand+PE-0ppm-2</t>
  </si>
  <si>
    <t>ZF ModS+PE-0ppm-2</t>
  </si>
  <si>
    <t>zusätzlicher Peak bei  90°C</t>
  </si>
  <si>
    <t>ZF Weis+PE-100ppm-1</t>
  </si>
  <si>
    <t>ZF Weis+PE-60ppm-1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</si>
  <si>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</si>
  <si>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</si>
  <si>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</si>
  <si>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</si>
  <si>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</si>
  <si>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</si>
  <si>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</si>
  <si>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</si>
  <si>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</si>
  <si>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</si>
  <si>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</si>
  <si>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</si>
  <si>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Lucas_Sand+PE_H2</t>
  </si>
  <si>
    <t>Lucas_Sand+PE_H3</t>
  </si>
  <si>
    <t>Lucas_Sand+PE_H4</t>
  </si>
  <si>
    <t>Lucas_Sand+PE_H5</t>
  </si>
  <si>
    <t>Lucas_Sand+PE_H6</t>
  </si>
  <si>
    <t>Lucas_Sand+PE_H7</t>
  </si>
  <si>
    <t>Lucas_Sand+PE_H8</t>
  </si>
  <si>
    <t>Lucas_Sand+PE_H9</t>
  </si>
  <si>
    <t>ZF Weis+PE-40ppm-1</t>
  </si>
  <si>
    <t>ZF Weis+PE-20ppm-1</t>
  </si>
  <si>
    <t>Lucas_Weiß+Elbe A1</t>
  </si>
  <si>
    <t>Lucas_Weiß+Elbe A2</t>
  </si>
  <si>
    <t>Lucas_Weiß+Elbe A3</t>
  </si>
  <si>
    <t>Lucas_Weiß+Elbe A4</t>
  </si>
  <si>
    <t>Lucas_Weiß+Elbe A5</t>
  </si>
  <si>
    <t>Lucas_Weiß+Elbe A6</t>
  </si>
  <si>
    <t>ZF Weis+PE-60ppm-2</t>
  </si>
  <si>
    <t>ZF Weis+PE-60ppm-3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</si>
  <si>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</si>
  <si>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</si>
  <si>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</si>
  <si>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</si>
  <si>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</si>
  <si>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</si>
  <si>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</si>
  <si>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</si>
  <si>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</si>
  <si>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</si>
  <si>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</si>
  <si>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</si>
  <si>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</si>
  <si>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</si>
  <si>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</si>
  <si>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</si>
  <si>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</si>
  <si>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</si>
  <si>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</si>
  <si>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</si>
  <si>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</si>
  <si>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</si>
  <si>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</si>
  <si>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</si>
  <si>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</si>
  <si>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</si>
  <si>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</si>
  <si>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</si>
  <si>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</si>
  <si>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</si>
  <si>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</si>
  <si>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</si>
  <si>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</si>
  <si>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</si>
  <si>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</si>
  <si>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</si>
  <si>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</si>
  <si>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</si>
  <si>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</si>
  <si>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</si>
  <si>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</si>
  <si>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</si>
  <si>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</si>
  <si>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ZF Weis+PE-100ppm-2</t>
  </si>
  <si>
    <t>ZF Weis+PE-100ppm-3</t>
  </si>
  <si>
    <t>ZF Weis+PE-40ppm-2</t>
  </si>
  <si>
    <t>ZF Weis+PE-40ppm-3</t>
  </si>
  <si>
    <t>ZF Weis+PE-20ppm-2</t>
  </si>
  <si>
    <t>ZF Weis+PE-20ppm-3</t>
  </si>
  <si>
    <t>Lucas_Weiß+Elbe A7</t>
  </si>
  <si>
    <t>Lucas_Weiß+Elbe A8</t>
  </si>
  <si>
    <t>Lucas_Weiß+Elbe A9</t>
  </si>
  <si>
    <t>Lucas_Weiß+Elbe A10</t>
  </si>
  <si>
    <t>Lucas_Weiß+Elbe A11</t>
  </si>
  <si>
    <t>Lucas_Weiß+Elbe A12</t>
  </si>
  <si>
    <t>Lucas_Weiß+Elbe B1</t>
  </si>
  <si>
    <t>Lucas_Weiß+Elbe B2</t>
  </si>
  <si>
    <t>Lucas_Weiß+Elbe B3</t>
  </si>
  <si>
    <t>Lucas_Weiß+Elbe B4</t>
  </si>
  <si>
    <t>Lucas_Weiß+Elbe B5</t>
  </si>
  <si>
    <t>Lucas_Weiß+Elbe B6</t>
  </si>
  <si>
    <t>Lucas_Weiß+Elbe B7</t>
  </si>
  <si>
    <t>Lucas_Weiß+Elbe B8</t>
  </si>
  <si>
    <t>Lucas_Weiß+Elbe B9</t>
  </si>
  <si>
    <t>Lucas_Weiß+Elbe B10</t>
  </si>
  <si>
    <t>Lucas_Weiß+Elbe B11</t>
  </si>
  <si>
    <t>Lucas_Weiß+Elbe B12</t>
  </si>
  <si>
    <t>Lucas_Weiß+Elbe C1</t>
  </si>
  <si>
    <t>Lucas_Weiß+Elbe C2</t>
  </si>
  <si>
    <t>Lucas_Weiß+Elbe C3</t>
  </si>
  <si>
    <t>Lucas_Weiß+Elbe C4</t>
  </si>
  <si>
    <t>Lucas_Weiß+Elbe C5</t>
  </si>
  <si>
    <t>Lucas_Weiß+Elbe C6</t>
  </si>
  <si>
    <t>ZF Weis+PE-80ppm-1</t>
  </si>
  <si>
    <t>ZF Weis+PE-80ppm-2</t>
  </si>
  <si>
    <t>ZF Weis+PE-80ppm-3</t>
  </si>
  <si>
    <t>Lucas_Weiß+Elbe C7</t>
  </si>
  <si>
    <t>Lucas_Weiß+Elbe C8</t>
  </si>
  <si>
    <t>Lucas_Weiß+Elbe C9</t>
  </si>
  <si>
    <t>Lucas_Weiß+Elbe C10</t>
  </si>
  <si>
    <t>Lucas_Weiß+Elbe C11</t>
  </si>
  <si>
    <t>Lucas_Weiß+Elbe C12</t>
  </si>
  <si>
    <t>Lucas_Weiß+Elbe D1</t>
  </si>
  <si>
    <t>Lucas_Weiß+Elbe D2</t>
  </si>
  <si>
    <t>Lucas_Weiß+Elbe D3</t>
  </si>
  <si>
    <t>Lucas_Weiß+Elbe D4</t>
  </si>
  <si>
    <t>Lucas_Weiß+Elbe D5</t>
  </si>
  <si>
    <t>Lucas_Weiß+Elbe D6</t>
  </si>
  <si>
    <t>Lucas_Weiß+Elbe D7</t>
  </si>
  <si>
    <t>Lucas_Weiß+Elbe D8</t>
  </si>
  <si>
    <t>Lucas_Weiß+Elbe D9</t>
  </si>
  <si>
    <t>Lucas_Weiß+Elbe D10</t>
  </si>
  <si>
    <t>Lucas_Weiß+Elbe D11</t>
  </si>
  <si>
    <t>Lucas_Weiß+Elbe D12</t>
  </si>
  <si>
    <t>Lucas_Weiß+Elbe E1</t>
  </si>
  <si>
    <t>Lucas_Weiß+Elbe E2</t>
  </si>
  <si>
    <t>Lucas_Weiß+Elbe E3</t>
  </si>
  <si>
    <t>Lucas_Weiß+Elbe E4</t>
  </si>
  <si>
    <t>Lucas_Weiß+Elbe E5</t>
  </si>
  <si>
    <t>Lucas_Weiß+Elbe E6</t>
  </si>
  <si>
    <t>Lucas_Weiß+Elbe E7</t>
  </si>
  <si>
    <t>Lucas_Weiß+Elbe E8</t>
  </si>
  <si>
    <t>Lucas_Weiß+Elbe E9</t>
  </si>
  <si>
    <t>Lucas_Weiß+Elbe E10</t>
  </si>
  <si>
    <t>Lucas_Weiß+Elbe E11</t>
  </si>
  <si>
    <t>Lucas_Weiß+Elbe E12</t>
  </si>
  <si>
    <t>Lucas_Weiß+Elbe F1</t>
  </si>
  <si>
    <t>Lucas_Weiß+Elbe F2</t>
  </si>
  <si>
    <t>Lucas_Weiß+Elbe F3</t>
  </si>
  <si>
    <t>Lucas_Weiß+Elbe F4</t>
  </si>
  <si>
    <t>Lucas_Weiß+Elbe F5</t>
  </si>
  <si>
    <t>Lucas_Weiß+Elbe F6</t>
  </si>
  <si>
    <t>Lucas_Weiß+Elbe F7</t>
  </si>
  <si>
    <t>Lucas_Weiß+Elbe F8</t>
  </si>
  <si>
    <t>Lucas_Weiß+Elbe F9</t>
  </si>
  <si>
    <t>Lucas_Weiß+Elbe F10</t>
  </si>
  <si>
    <t>Lucas_Weiß+Elbe F11</t>
  </si>
  <si>
    <t>Lucas_Weiß+Elbe F12</t>
  </si>
  <si>
    <t>ZF Weis-ohnePE-4</t>
  </si>
  <si>
    <t>ZF Weis-ohnePE-5</t>
  </si>
  <si>
    <t>ZF Weis-ohnePE-6</t>
  </si>
  <si>
    <t>ZF Sand-ohnePE-3</t>
  </si>
  <si>
    <t>ZF Mods-ohnePE-3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</si>
  <si>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</si>
  <si>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</si>
  <si>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</si>
  <si>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</si>
  <si>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</si>
  <si>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</si>
  <si>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</si>
  <si>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</si>
  <si>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</si>
  <si>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</si>
  <si>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</si>
  <si>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</si>
  <si>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</si>
  <si>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</si>
  <si>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</si>
  <si>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</si>
  <si>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</si>
  <si>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L243</t>
  </si>
  <si>
    <t>L244</t>
  </si>
  <si>
    <t>L245</t>
  </si>
  <si>
    <t>L246</t>
  </si>
  <si>
    <t>L247</t>
  </si>
  <si>
    <t>L248</t>
  </si>
  <si>
    <t>L249</t>
  </si>
  <si>
    <t>L250</t>
  </si>
  <si>
    <t>L251</t>
  </si>
  <si>
    <t>L252</t>
  </si>
  <si>
    <t>L253</t>
  </si>
  <si>
    <t>L254</t>
  </si>
  <si>
    <t>L255</t>
  </si>
  <si>
    <t>L256</t>
  </si>
  <si>
    <t>L257</t>
  </si>
  <si>
    <t>L258</t>
  </si>
  <si>
    <t>L259</t>
  </si>
  <si>
    <t>L260</t>
  </si>
  <si>
    <t>L261</t>
  </si>
  <si>
    <t>L262</t>
  </si>
  <si>
    <t>L263</t>
  </si>
  <si>
    <t>ZF ModS+PE-100ppm-4</t>
  </si>
  <si>
    <t>ZF ModS+PE-100ppm-5</t>
  </si>
  <si>
    <t>ZF ModS+PE-100ppm-6</t>
  </si>
  <si>
    <t>1 großer kiesel im tiegel</t>
  </si>
  <si>
    <t>1 roter partikel im tiegel</t>
  </si>
  <si>
    <t>ZF Elbe+PE-100ppm-1</t>
  </si>
  <si>
    <t>ZF Elbe+PE-100ppm-2</t>
  </si>
  <si>
    <t>ZF Elbe+PE-100ppm-3</t>
  </si>
  <si>
    <t>ZF Elbe+PE-80ppm-1</t>
  </si>
  <si>
    <t>ZF Elbe+PE-80ppm-2</t>
  </si>
  <si>
    <t>Lucas_Weiß+Elbe G1</t>
  </si>
  <si>
    <t>Lucas_Weiß+Elbe G2</t>
  </si>
  <si>
    <t>Lucas_Weiß+Elbe G3</t>
  </si>
  <si>
    <t>Lucas_Weiß+Elbe G4</t>
  </si>
  <si>
    <t>Lucas_Weiß+Elbe G5</t>
  </si>
  <si>
    <t>Lucas_Weiß+Elbe G6</t>
  </si>
  <si>
    <t>Lucas_Weiß+Elbe G7</t>
  </si>
  <si>
    <t>Lucas_Weiß+Elbe G8</t>
  </si>
  <si>
    <t>Lucas_Weiß+Elbe G9</t>
  </si>
  <si>
    <t>Lucas_Weiß+Elbe G10</t>
  </si>
  <si>
    <t>Lucas_Weiß+Elbe G11</t>
  </si>
  <si>
    <t>Lucas_Weiß+Elbe G12</t>
  </si>
  <si>
    <t>Lucas_Weiß+Elbe H1</t>
  </si>
  <si>
    <t>Lucas_Weiß+Elbe H2</t>
  </si>
  <si>
    <t>Lucas_Weiß+Elbe H3</t>
  </si>
  <si>
    <t>Lucas_Weiß+Elbe H4</t>
  </si>
  <si>
    <t>Lucas_Weiß+Elbe H5</t>
  </si>
  <si>
    <t>Lucas_Weiß+Elbe H6</t>
  </si>
  <si>
    <t>Lucas_Weiß+Elbe H7</t>
  </si>
  <si>
    <t>Lucas_Weiß+Elbe H8</t>
  </si>
  <si>
    <t>Lucas_Weiß+Elbe H9</t>
  </si>
  <si>
    <t>Lucas_Weiß+Elbe H10</t>
  </si>
  <si>
    <t>Lucas_Weiß+Elbe H11</t>
  </si>
  <si>
    <t>Lucas_Weiß+Elbe H12</t>
  </si>
  <si>
    <t>ZF Elbe+PE-80ppm-3</t>
  </si>
  <si>
    <t>ZF Elbe+PE-60ppm-1</t>
  </si>
  <si>
    <t>Lucas_DichteSep. A1</t>
  </si>
  <si>
    <t>Lucas_DichteSep. A2</t>
  </si>
  <si>
    <t>Lucas_DichteSep. A3</t>
  </si>
  <si>
    <t>Lucas_DichteSep. A4</t>
  </si>
  <si>
    <t>Lucas_DichteSep. A5</t>
  </si>
  <si>
    <t>Lucas_DichteSep. A6</t>
  </si>
  <si>
    <t>Lucas_DichteSep. A7</t>
  </si>
  <si>
    <t>Lucas_DichteSep. A8</t>
  </si>
  <si>
    <t>Lucas_DichteSep. A9</t>
  </si>
  <si>
    <t>Lucas_DichteSep. A10</t>
  </si>
  <si>
    <t>Lucas_DichteSep. A11</t>
  </si>
  <si>
    <t>Lucas_DichteSep. A12</t>
  </si>
  <si>
    <t>Lucas_DichteSep. B1</t>
  </si>
  <si>
    <t>Lucas_DichteSep. B2</t>
  </si>
  <si>
    <t>Lucas_DichteSep. B3</t>
  </si>
  <si>
    <t>Lucas_DichteSep. B4</t>
  </si>
  <si>
    <t>Lucas_DichteSep. B5</t>
  </si>
  <si>
    <t>Lucas_DichteSep. B6</t>
  </si>
  <si>
    <t>L264</t>
  </si>
  <si>
    <t>L265</t>
  </si>
  <si>
    <t>L266</t>
  </si>
  <si>
    <t>L267</t>
  </si>
  <si>
    <t>L268</t>
  </si>
  <si>
    <t>L269</t>
  </si>
  <si>
    <t>L270</t>
  </si>
  <si>
    <t>L271</t>
  </si>
  <si>
    <t>L272</t>
  </si>
  <si>
    <t>L273</t>
  </si>
  <si>
    <t>L274</t>
  </si>
  <si>
    <t>VV WeisZF+PE-1</t>
  </si>
  <si>
    <t>VV WeisZF+PE-2</t>
  </si>
  <si>
    <t>VV WeisZF+PE-3</t>
  </si>
  <si>
    <t>VV WeisZF+PE-4</t>
  </si>
  <si>
    <t>VV WeisZF+PE-5</t>
  </si>
  <si>
    <t>VV WeisZF+PE-6</t>
  </si>
  <si>
    <t>VV WeisZF+PE-7</t>
  </si>
  <si>
    <t>VV WeisZF+PE-8</t>
  </si>
  <si>
    <t>VV WeisZF+PE-9</t>
  </si>
  <si>
    <t>ZF Elbe+PE-60ppm-2</t>
  </si>
  <si>
    <t>ZF Elbe+PE-60ppm-3</t>
  </si>
  <si>
    <t>ZF Elbe+PE-40ppm-1</t>
  </si>
  <si>
    <t>ZF Elbe+PE-40ppm-2</t>
  </si>
  <si>
    <t>ZF Elbe+PE-40ppm-3</t>
  </si>
  <si>
    <t>ZF Elbe+PE-20ppm-1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</si>
  <si>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</si>
  <si>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</si>
  <si>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</si>
  <si>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</si>
  <si>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</si>
  <si>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</si>
  <si>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</si>
  <si>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</si>
  <si>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</si>
  <si>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</si>
  <si>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</si>
  <si>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</si>
  <si>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</si>
  <si>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</si>
  <si>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</si>
  <si>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</si>
  <si>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</si>
  <si>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ZF Elbe+PE-20ppm-2</t>
  </si>
  <si>
    <t>ZF Elbe+PE-20ppm-3</t>
  </si>
  <si>
    <t>ZF Elbe-ohnePE-1</t>
  </si>
  <si>
    <t>ZF Elbe-ohnePE-3</t>
  </si>
  <si>
    <t>Lucas_DichteSep. H1</t>
  </si>
  <si>
    <t>Lucas_DichteSep. H2</t>
  </si>
  <si>
    <t>Lucas_DichteSep. H3</t>
  </si>
  <si>
    <t>Lucas_DichteSep. H4</t>
  </si>
  <si>
    <t>Lucas_DichteSep. H5</t>
  </si>
  <si>
    <t>Lucas_DichteSep. H6</t>
  </si>
  <si>
    <t>Lucas_DichteSep. H7</t>
  </si>
  <si>
    <t>Lucas_DichteSep. H8</t>
  </si>
  <si>
    <t>Lucas_DichteSep. H9</t>
  </si>
  <si>
    <t>Lucas_DichteSep. H10</t>
  </si>
  <si>
    <t>Lucas_DichteSep. H11</t>
  </si>
  <si>
    <t>Lucas_DichteSep. H12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</si>
  <si>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</si>
  <si>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</si>
  <si>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</si>
  <si>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</si>
  <si>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</si>
  <si>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</si>
  <si>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</si>
  <si>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</si>
  <si>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</si>
  <si>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</si>
  <si>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</si>
  <si>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</si>
  <si>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Lucas_DichteSep. B7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</si>
  <si>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</si>
  <si>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</si>
  <si>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</si>
  <si>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</si>
  <si>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</si>
  <si>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</si>
  <si>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</si>
  <si>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</si>
  <si>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</si>
  <si>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</si>
  <si>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</si>
  <si>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</si>
  <si>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</si>
  <si>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</si>
  <si>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</si>
  <si>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</si>
  <si>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</si>
  <si>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</si>
  <si>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</si>
  <si>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</si>
  <si>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</si>
  <si>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</si>
  <si>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</si>
  <si>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</si>
  <si>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</si>
  <si>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</si>
  <si>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</si>
  <si>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</si>
  <si>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</si>
  <si>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</si>
  <si>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</si>
  <si>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</si>
  <si>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</si>
  <si>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</si>
  <si>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</si>
  <si>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</si>
  <si>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</si>
  <si>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</si>
  <si>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</si>
  <si>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</si>
  <si>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</si>
  <si>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</si>
  <si>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</si>
  <si>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</si>
  <si>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</si>
  <si>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</si>
  <si>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</si>
  <si>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</si>
  <si>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</si>
  <si>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</si>
  <si>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</si>
  <si>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</si>
  <si>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</si>
  <si>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</si>
  <si>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</si>
  <si>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</si>
  <si>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</si>
  <si>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</si>
  <si>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</si>
  <si>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DS Sand-PE-100ppm-1</t>
  </si>
  <si>
    <t>Lucas_DichteSep. B8</t>
  </si>
  <si>
    <t>Lucas_DichteSep. B9</t>
  </si>
  <si>
    <t>Lucas_DichteSep. B10</t>
  </si>
  <si>
    <t>Lucas_DichteSep. B11</t>
  </si>
  <si>
    <t>Lucas_DichteSep. B12</t>
  </si>
  <si>
    <t>Lucas_DichteSep. C1</t>
  </si>
  <si>
    <t>Lucas_DichteSep. C2</t>
  </si>
  <si>
    <t>Lucas_DichteSep. C3</t>
  </si>
  <si>
    <t>Lucas_DichteSep. C4</t>
  </si>
  <si>
    <t>Lucas_DichteSep. C5</t>
  </si>
  <si>
    <t>Lucas_DichteSep. C6</t>
  </si>
  <si>
    <t>Lucas_DichteSep. C7</t>
  </si>
  <si>
    <t>Lucas_DichteSep. C8</t>
  </si>
  <si>
    <t>Lucas_DichteSep. C9</t>
  </si>
  <si>
    <t>Lucas_DichteSep. C10</t>
  </si>
  <si>
    <t>Lucas_DichteSep. C11</t>
  </si>
  <si>
    <t>Lucas_DichteSep. C12</t>
  </si>
  <si>
    <t>Lucas_DichteSep. D1</t>
  </si>
  <si>
    <t>DS Sand-PE-100ppm-2</t>
  </si>
  <si>
    <t>DS Sand-PE-60ppm-1</t>
  </si>
  <si>
    <t>DS Sand-PE-60ppm-2</t>
  </si>
  <si>
    <t>DS Sand-PE-20ppm-1</t>
  </si>
  <si>
    <t>DS Sand-PE-20ppm-2</t>
  </si>
  <si>
    <t>blauer Partikel</t>
  </si>
  <si>
    <t>DS Elbe-PE-100ppm-1</t>
  </si>
  <si>
    <t>DS Elbe-PE-100ppm-2</t>
  </si>
  <si>
    <t>DS Elbe-PE-60ppm-1</t>
  </si>
  <si>
    <t>DS Elbe-PE-60ppm-2</t>
  </si>
  <si>
    <t>DS Elbe-PE-20ppm-1</t>
  </si>
  <si>
    <t>DS Elbe-PE-20ppm-2</t>
  </si>
  <si>
    <t>DS Weis-PE-100ppm-1</t>
  </si>
  <si>
    <t>Lucas_DichteSep. D2</t>
  </si>
  <si>
    <t>Lucas_DichteSep. D3</t>
  </si>
  <si>
    <t>Lucas_DichteSep. D4</t>
  </si>
  <si>
    <t>Lucas_DichteSep. D5</t>
  </si>
  <si>
    <t>Lucas_DichteSep. D6</t>
  </si>
  <si>
    <t>Lucas_DichteSep. D7</t>
  </si>
  <si>
    <t>Lucas_DichteSep. D8</t>
  </si>
  <si>
    <t>Lucas_DichteSep. D9</t>
  </si>
  <si>
    <t>Lucas_DichteSep. D10</t>
  </si>
  <si>
    <t>Lucas_DichteSep. D11</t>
  </si>
  <si>
    <t>Lucas_DichteSep. D12</t>
  </si>
  <si>
    <t>Lucas_DichteSep. E1</t>
  </si>
  <si>
    <t>Lucas_DichteSep. E2</t>
  </si>
  <si>
    <t>Lucas_DichteSep. E3</t>
  </si>
  <si>
    <t>Lucas_DichteSep. E4</t>
  </si>
  <si>
    <t>Lucas_DichteSep. E5</t>
  </si>
  <si>
    <t>Lucas_DichteSep. E6</t>
  </si>
  <si>
    <t>Lucas_DichteSep. E7</t>
  </si>
  <si>
    <t>Lucas_DichteSep. E8</t>
  </si>
  <si>
    <t>Lucas_DichteSep. E9</t>
  </si>
  <si>
    <t>Lucas_DichteSep. E10</t>
  </si>
  <si>
    <t>Lucas_DichteSep. E11</t>
  </si>
  <si>
    <t>Lucas_DichteSep. E12</t>
  </si>
  <si>
    <t>Lucas_DichteSep. F1</t>
  </si>
  <si>
    <t>DS Weis-PE-100ppm-2</t>
  </si>
  <si>
    <t>DS Weis-PE-60ppm-1</t>
  </si>
  <si>
    <t>DS Weis-PE-60ppm-2</t>
  </si>
  <si>
    <t>DS Weis-PE-20ppm-1</t>
  </si>
  <si>
    <t>DS Weis-PE-20ppm-2</t>
  </si>
  <si>
    <t>Lucas_DichteSep. F2</t>
  </si>
  <si>
    <t>Lucas_DichteSep. F3</t>
  </si>
  <si>
    <t>Lucas_DichteSep. F4</t>
  </si>
  <si>
    <t>Lucas_DichteSep. F5</t>
  </si>
  <si>
    <t>Lucas_DichteSep. F6</t>
  </si>
  <si>
    <t>Lucas_DichteSep. F7</t>
  </si>
  <si>
    <t>Lucas_DichteSep. F8</t>
  </si>
  <si>
    <t>Lucas_DichteSep. F9</t>
  </si>
  <si>
    <t>Lucas_DichteSep. F10</t>
  </si>
  <si>
    <t>Lucas_DichteSep. F11</t>
  </si>
  <si>
    <t>Lucas_DichteSep. F12</t>
  </si>
  <si>
    <t>Lucas_DichteSep. G1</t>
  </si>
  <si>
    <t>Lucas_DichteSep. G2</t>
  </si>
  <si>
    <t>Lucas_DichteSep. G3</t>
  </si>
  <si>
    <t>Lucas_DichteSep. G4</t>
  </si>
  <si>
    <t>Lucas_DichteSep. G5</t>
  </si>
  <si>
    <t>Lucas_DichteSep. G6</t>
  </si>
  <si>
    <t>Lucas_DichteSep. G7</t>
  </si>
  <si>
    <t>Lucas_DichteSep. G8</t>
  </si>
  <si>
    <t>Lucas_DichteSep. G9</t>
  </si>
  <si>
    <t>Lucas_DichteSep. G10</t>
  </si>
  <si>
    <t>Lucas_DichteSep. G11</t>
  </si>
  <si>
    <t>Lucas_DichteSep. G12</t>
  </si>
  <si>
    <t>DS Sand-PE-100ppm-1_2</t>
  </si>
  <si>
    <t>DS Sand-PE-100ppm-2_2</t>
  </si>
  <si>
    <t>DS Sand-PE-60ppm-1_2</t>
  </si>
  <si>
    <t>DS Sand-PE-60ppm-2_2</t>
  </si>
  <si>
    <t>DS Sand-PE-20ppm-1_2</t>
  </si>
  <si>
    <t>DS Sand-PE-20ppm-2_2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</si>
  <si>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</si>
  <si>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</si>
  <si>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</si>
  <si>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</si>
  <si>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</si>
  <si>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</si>
  <si>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</si>
  <si>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</si>
  <si>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</si>
  <si>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</si>
  <si>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</si>
  <si>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</si>
  <si>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</si>
  <si>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20K/min, -50 - 250 °C</t>
  </si>
  <si>
    <t>-</t>
  </si>
  <si>
    <t>3 mg einwage später vermessen --&gt; neue kalibrierung notwendig</t>
  </si>
  <si>
    <t>existiert nicht</t>
  </si>
  <si>
    <t>später</t>
  </si>
  <si>
    <t>Lucas_Elektroseparator_2020 H1</t>
  </si>
  <si>
    <t>Lucas_Elektroseparator_2020 H2</t>
  </si>
  <si>
    <t>Lucas_Elektroseparator_2020 H3</t>
  </si>
  <si>
    <t>Lucas_Elektroseparator_2020 H4</t>
  </si>
  <si>
    <t>Lucas_Elektroseparator_2020 H5</t>
  </si>
  <si>
    <t>Lucas_Elektroseparator_2020 H6</t>
  </si>
  <si>
    <t>Lucas_Elektroseparator_2020 H7</t>
  </si>
  <si>
    <t>Lucas_Elektroseparator_2020 H8</t>
  </si>
  <si>
    <t>Lucas_Elektroseparator_2020 H9</t>
  </si>
  <si>
    <t>Lucas_Elektroseparator_2020 H10</t>
  </si>
  <si>
    <t>Lucas_Elektroseparator_2020 H11</t>
  </si>
  <si>
    <t>Lucas_Elektroseparator_2020 H12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</si>
  <si>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</si>
  <si>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</si>
  <si>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</si>
  <si>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</si>
  <si>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</si>
  <si>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</si>
  <si>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</si>
  <si>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</si>
  <si>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</si>
  <si>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</si>
  <si>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</si>
  <si>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</si>
  <si>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PF Sand-PE-100ppm-3</t>
  </si>
  <si>
    <t>PF Sand-PE-80ppm-1</t>
  </si>
  <si>
    <t>PF Sand-PE-80ppm-2</t>
  </si>
  <si>
    <t>PF Sand-PE-80ppm-3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</si>
</sst>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2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0" fillId="0" borderId="0" xfId="0"/>
    <xf numFmtId="0" fontId="0" fillId="4" borderId="1" xfId="0" applyFill="1" applyBorder="1"/>
    <xf numFmtId="0" fontId="0" fillId="5" borderId="0" xfId="0" applyFill="1"/>
    <xf numFmtId="2" fontId="0" fillId="5" borderId="0" xfId="0" applyNumberFormat="1" applyFill="1"/>
    <xf numFmtId="0" fontId="0" fillId="4" borderId="1" xfId="0" applyFont="1" applyFill="1" applyBorder="1"/>
    <xf numFmtId="0" fontId="0" fillId="0" borderId="0" xfId="0" applyFont="1"/>
    <xf numFmtId="0" fontId="1" fillId="0" borderId="0" xfId="0" applyFont="1" applyFill="1"/>
    <xf numFmtId="49" fontId="0" fillId="0" borderId="0" xfId="0" applyNumberFormat="1" applyFill="1"/>
    <xf numFmtId="0" fontId="0" fillId="0" borderId="1" xfId="0" applyFill="1" applyBorder="1"/>
    <xf numFmtId="0" fontId="0" fillId="0" borderId="0" xfId="0" applyFill="1"/>
    <xf numFmtId="164" fontId="0" fillId="0" borderId="0" xfId="0" applyNumberFormat="1" applyFill="1"/>
    <xf numFmtId="14" fontId="0" fillId="0" borderId="0" xfId="0" applyNumberFormat="1" applyFill="1"/>
    <xf numFmtId="0" fontId="2" fillId="0" borderId="0" xfId="0" applyFont="1"/>
    <xf numFmtId="0" fontId="3" fillId="6" borderId="0" xfId="1"/>
    <xf numFmtId="0" fontId="4" fillId="7" borderId="0" xfId="2"/>
    <xf numFmtId="0" fontId="5" fillId="0" borderId="0" xfId="0" applyFont="1"/>
    <xf numFmtId="0" fontId="0" fillId="0" borderId="0" xfId="0" applyAlignment="1">
      <alignment horizontal="center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T389"/>
  <sheetViews>
    <sheetView tabSelected="1" topLeftCell="A268" zoomScale="55" zoomScaleNormal="55" workbookViewId="0">
      <selection activeCell="M347" sqref="M347"/>
    </sheetView>
  </sheetViews>
  <sheetFormatPr baseColWidth="10" defaultColWidth="9.1796875" defaultRowHeight="14.5" x14ac:dyDescent="0.35"/>
  <cols>
    <col min="1" max="1" width="9.1796875" style="1"/>
    <col min="2" max="2" width="39.453125" customWidth="1"/>
    <col min="3" max="3" width="17.7265625" customWidth="1"/>
    <col min="4" max="4" width="21.453125" customWidth="1"/>
    <col min="6" max="6" width="10.26953125" style="10" bestFit="1" customWidth="1"/>
    <col min="7" max="7" width="11" bestFit="1" customWidth="1"/>
    <col min="8" max="8" width="15.81640625" bestFit="1" customWidth="1"/>
    <col min="9" max="9" width="14.81640625" bestFit="1" customWidth="1"/>
    <col min="10" max="10" width="9.7265625" customWidth="1"/>
    <col min="11" max="11" width="15.81640625" bestFit="1" customWidth="1"/>
    <col min="12" max="12" width="7.453125" bestFit="1" customWidth="1"/>
    <col min="14" max="14" width="8.26953125" bestFit="1" customWidth="1"/>
    <col min="15" max="15" width="18.81640625" customWidth="1"/>
  </cols>
  <sheetData>
    <row r="1" spans="1:20" x14ac:dyDescent="0.35">
      <c r="G1" t="s">
        <v>49</v>
      </c>
      <c r="J1" t="s">
        <v>48</v>
      </c>
    </row>
    <row r="2" spans="1:20" x14ac:dyDescent="0.35">
      <c r="A2" s="1" t="s">
        <v>0</v>
      </c>
      <c r="B2" t="s">
        <v>83</v>
      </c>
      <c r="C2" t="s">
        <v>1</v>
      </c>
      <c r="D2" t="s">
        <v>39</v>
      </c>
      <c r="E2" t="s">
        <v>2</v>
      </c>
      <c r="F2" s="10" t="s">
        <v>3</v>
      </c>
      <c r="G2" t="s">
        <v>43</v>
      </c>
      <c r="H2" t="s">
        <v>46</v>
      </c>
      <c r="I2" t="s">
        <v>45</v>
      </c>
      <c r="J2" t="s">
        <v>44</v>
      </c>
      <c r="K2" t="s">
        <v>46</v>
      </c>
      <c r="L2" t="s">
        <v>47</v>
      </c>
      <c r="M2" t="s">
        <v>50</v>
      </c>
      <c r="N2" t="s">
        <v>51</v>
      </c>
      <c r="O2" s="4" t="s">
        <v>53</v>
      </c>
      <c r="P2" s="14"/>
      <c r="R2" t="s">
        <v>40</v>
      </c>
    </row>
    <row r="3" spans="1:20" x14ac:dyDescent="0.35">
      <c r="A3" s="1" t="s">
        <v>4</v>
      </c>
      <c r="B3" t="s">
        <v>35</v>
      </c>
      <c r="C3" t="s">
        <v>82</v>
      </c>
      <c r="D3" t="s">
        <v>54</v>
      </c>
      <c r="E3">
        <v>51.93</v>
      </c>
      <c r="F3" s="10">
        <v>8.34</v>
      </c>
      <c r="G3">
        <v>5.6749999999999998</v>
      </c>
      <c r="I3">
        <v>130.69999999999999</v>
      </c>
      <c r="J3">
        <v>-6.2759999999999998</v>
      </c>
      <c r="L3">
        <v>118.8</v>
      </c>
      <c r="O3">
        <f>25/1000000</f>
        <v>2.5000000000000001E-5</v>
      </c>
      <c r="R3" t="s">
        <v>41</v>
      </c>
    </row>
    <row r="4" spans="1:20" x14ac:dyDescent="0.35">
      <c r="A4" s="1" t="s">
        <v>5</v>
      </c>
      <c r="D4" t="s">
        <v>55</v>
      </c>
      <c r="E4">
        <v>51.91</v>
      </c>
      <c r="F4" s="10">
        <v>8.49</v>
      </c>
      <c r="G4">
        <v>4.5220000000000002</v>
      </c>
      <c r="H4" s="5">
        <f>AVERAGE(G3:G5)</f>
        <v>5.0936666666666666</v>
      </c>
      <c r="I4">
        <v>130.80000000000001</v>
      </c>
      <c r="J4">
        <v>-5.1989999999999998</v>
      </c>
      <c r="K4" s="5">
        <f>AVERAGE(J3:J5)</f>
        <v>-5.7816666666666663</v>
      </c>
      <c r="L4">
        <v>118.8</v>
      </c>
      <c r="M4" s="3">
        <f>H4/$R$9</f>
        <v>3.100223168999797E-2</v>
      </c>
      <c r="N4" s="3">
        <f>K4/$T$9</f>
        <v>3.2070482952444336E-2</v>
      </c>
      <c r="O4">
        <f>M4/O3</f>
        <v>1240.0892675999187</v>
      </c>
      <c r="P4">
        <f>N4/O3</f>
        <v>1282.8193180977735</v>
      </c>
      <c r="R4" t="s">
        <v>42</v>
      </c>
    </row>
    <row r="5" spans="1:20" x14ac:dyDescent="0.35">
      <c r="A5" s="1" t="s">
        <v>6</v>
      </c>
      <c r="D5" t="s">
        <v>56</v>
      </c>
      <c r="E5">
        <v>51.57</v>
      </c>
      <c r="F5" s="10">
        <v>7.86</v>
      </c>
      <c r="G5">
        <v>5.0839999999999996</v>
      </c>
      <c r="H5" s="5">
        <f>_xlfn.STDEV.S(G3:G5)</f>
        <v>0.57656078025940427</v>
      </c>
      <c r="I5">
        <v>130.69999999999999</v>
      </c>
      <c r="J5">
        <v>-5.87</v>
      </c>
      <c r="K5" s="5">
        <f>_xlfn.STDEV.S(J3:J5)</f>
        <v>0.54390654834570007</v>
      </c>
      <c r="L5">
        <v>118.9</v>
      </c>
      <c r="M5" s="3">
        <f>H5/$R$10</f>
        <v>0.59626496401212004</v>
      </c>
      <c r="N5" s="3">
        <f>K5/$T$10</f>
        <v>0.55310941424785443</v>
      </c>
      <c r="R5" t="s">
        <v>52</v>
      </c>
    </row>
    <row r="6" spans="1:20" x14ac:dyDescent="0.35">
      <c r="A6" s="1" t="s">
        <v>7</v>
      </c>
      <c r="B6" t="s">
        <v>38</v>
      </c>
      <c r="D6" t="s">
        <v>57</v>
      </c>
      <c r="E6">
        <v>51.54</v>
      </c>
      <c r="F6" s="10">
        <v>8.59</v>
      </c>
      <c r="G6">
        <v>4.1749999999999998</v>
      </c>
      <c r="H6" s="5"/>
      <c r="I6">
        <v>130.30000000000001</v>
      </c>
      <c r="J6">
        <v>-5.2629999999999999</v>
      </c>
      <c r="K6" s="5"/>
      <c r="L6">
        <v>119</v>
      </c>
      <c r="M6" s="3"/>
      <c r="N6" s="3"/>
      <c r="O6">
        <f>50/1000000</f>
        <v>5.0000000000000002E-5</v>
      </c>
    </row>
    <row r="7" spans="1:20" x14ac:dyDescent="0.35">
      <c r="A7" s="1" t="s">
        <v>8</v>
      </c>
      <c r="B7" s="2"/>
      <c r="D7" t="s">
        <v>58</v>
      </c>
      <c r="E7">
        <v>51.32</v>
      </c>
      <c r="F7" s="10">
        <v>8.39</v>
      </c>
      <c r="G7">
        <v>5.7960000000000003</v>
      </c>
      <c r="H7" s="5">
        <f>AVERAGE(G6:G8)</f>
        <v>5.0856666666666666</v>
      </c>
      <c r="I7">
        <v>130.5</v>
      </c>
      <c r="J7">
        <v>-6.4640000000000004</v>
      </c>
      <c r="K7" s="5">
        <f>AVERAGE(J6:J8)</f>
        <v>-5.8739999999999997</v>
      </c>
      <c r="L7">
        <v>119</v>
      </c>
      <c r="M7" s="3">
        <f>H7/$R$9</f>
        <v>3.0953540271860414E-2</v>
      </c>
      <c r="N7" s="3">
        <f>K7/$T$9</f>
        <v>3.2582649212336355E-2</v>
      </c>
      <c r="O7">
        <f>M7/O6</f>
        <v>619.07080543720826</v>
      </c>
      <c r="P7">
        <f>N7/O6</f>
        <v>651.6529842467271</v>
      </c>
      <c r="Q7">
        <v>165.9</v>
      </c>
      <c r="S7">
        <v>-181.8</v>
      </c>
    </row>
    <row r="8" spans="1:20" x14ac:dyDescent="0.35">
      <c r="A8" s="1" t="s">
        <v>9</v>
      </c>
      <c r="D8" t="s">
        <v>59</v>
      </c>
      <c r="E8">
        <v>51.76</v>
      </c>
      <c r="F8" s="10">
        <v>9.57</v>
      </c>
      <c r="G8">
        <v>5.2859999999999996</v>
      </c>
      <c r="H8" s="5">
        <f>_xlfn.STDEV.S(G6:G8)</f>
        <v>0.82886086488223898</v>
      </c>
      <c r="I8">
        <v>130.5</v>
      </c>
      <c r="J8">
        <v>-5.8949999999999996</v>
      </c>
      <c r="K8" s="5">
        <f>_xlfn.STDEV.S(J6:J8)</f>
        <v>0.60077533238308001</v>
      </c>
      <c r="L8">
        <v>119</v>
      </c>
      <c r="M8" s="3">
        <f>H8/$R$10</f>
        <v>0.85718749989845799</v>
      </c>
      <c r="N8" s="3">
        <f>K8/$T$10</f>
        <v>0.61094041467168236</v>
      </c>
      <c r="Q8">
        <v>164.1</v>
      </c>
      <c r="S8">
        <v>-180.2</v>
      </c>
    </row>
    <row r="9" spans="1:20" x14ac:dyDescent="0.35">
      <c r="A9" s="1" t="s">
        <v>10</v>
      </c>
      <c r="B9" t="s">
        <v>37</v>
      </c>
      <c r="D9" t="s">
        <v>60</v>
      </c>
      <c r="E9">
        <v>51.64</v>
      </c>
      <c r="F9" s="10">
        <v>7.68</v>
      </c>
      <c r="G9">
        <v>16.3</v>
      </c>
      <c r="H9" s="5"/>
      <c r="I9">
        <v>130.69999999999999</v>
      </c>
      <c r="J9">
        <v>-17.77</v>
      </c>
      <c r="K9" s="5"/>
      <c r="L9">
        <v>118.9</v>
      </c>
      <c r="M9" s="3"/>
      <c r="N9" s="3"/>
      <c r="O9">
        <f>80/1000000</f>
        <v>8.0000000000000007E-5</v>
      </c>
      <c r="Q9">
        <v>164.4</v>
      </c>
      <c r="R9">
        <f>AVERAGE(Q7:Q11)</f>
        <v>164.3</v>
      </c>
      <c r="S9">
        <v>-180.5</v>
      </c>
      <c r="T9">
        <f>AVERAGE(S7:S11)</f>
        <v>-180.28000000000003</v>
      </c>
    </row>
    <row r="10" spans="1:20" x14ac:dyDescent="0.35">
      <c r="A10" s="1" t="s">
        <v>11</v>
      </c>
      <c r="D10" t="s">
        <v>61</v>
      </c>
      <c r="E10">
        <v>51.22</v>
      </c>
      <c r="F10" s="10">
        <v>7.35</v>
      </c>
      <c r="G10">
        <v>19.489999999999998</v>
      </c>
      <c r="H10" s="5">
        <f>AVERAGE(G9:G11)</f>
        <v>18.333333333333332</v>
      </c>
      <c r="I10">
        <v>131.19999999999999</v>
      </c>
      <c r="J10">
        <v>-21.26</v>
      </c>
      <c r="K10" s="5">
        <f>AVERAGE(J9:J11)</f>
        <v>-20.093333333333334</v>
      </c>
      <c r="L10">
        <v>118.6</v>
      </c>
      <c r="M10" s="3">
        <f>H10/$R$9</f>
        <v>0.11158449989855954</v>
      </c>
      <c r="N10" s="3">
        <f>K10/$T$9</f>
        <v>0.1114562532357074</v>
      </c>
      <c r="O10">
        <f>M10/O9</f>
        <v>1394.8062487319942</v>
      </c>
      <c r="P10">
        <f>N10/O9</f>
        <v>1393.2031654463424</v>
      </c>
      <c r="Q10">
        <v>163.5</v>
      </c>
      <c r="R10">
        <f>_xlfn.STDEV.S(Q7:Q11)</f>
        <v>0.96695398029068957</v>
      </c>
      <c r="S10">
        <v>-179.2</v>
      </c>
      <c r="T10">
        <f>_xlfn.STDEV.S(S7:S11)</f>
        <v>0.98336158151517106</v>
      </c>
    </row>
    <row r="11" spans="1:20" x14ac:dyDescent="0.35">
      <c r="A11" s="1" t="s">
        <v>12</v>
      </c>
      <c r="D11" t="s">
        <v>62</v>
      </c>
      <c r="E11">
        <v>51.37</v>
      </c>
      <c r="F11" s="10">
        <v>7.75</v>
      </c>
      <c r="G11">
        <v>19.21</v>
      </c>
      <c r="H11" s="5">
        <f>_xlfn.STDEV.S(G9:G11)</f>
        <v>1.7664748323520862</v>
      </c>
      <c r="I11">
        <v>131</v>
      </c>
      <c r="J11">
        <v>-21.25</v>
      </c>
      <c r="K11" s="5">
        <f>_xlfn.STDEV.S(J9:J11)</f>
        <v>2.012071900637086</v>
      </c>
      <c r="L11">
        <v>118.8</v>
      </c>
      <c r="M11" s="3">
        <f>H11/$R$10</f>
        <v>1.8268447809905508</v>
      </c>
      <c r="N11" s="3">
        <f>K11/$T$10</f>
        <v>2.0461160355043262</v>
      </c>
      <c r="Q11">
        <v>163.6</v>
      </c>
      <c r="S11">
        <v>-179.7</v>
      </c>
    </row>
    <row r="12" spans="1:20" x14ac:dyDescent="0.35">
      <c r="A12" s="1" t="s">
        <v>13</v>
      </c>
      <c r="B12" t="s">
        <v>36</v>
      </c>
      <c r="D12" t="s">
        <v>63</v>
      </c>
      <c r="E12">
        <v>52.15</v>
      </c>
      <c r="F12" s="10">
        <v>7.41</v>
      </c>
      <c r="G12">
        <v>17.850000000000001</v>
      </c>
      <c r="H12" s="5"/>
      <c r="I12">
        <v>130.30000000000001</v>
      </c>
      <c r="J12">
        <v>-20.260000000000002</v>
      </c>
      <c r="K12" s="5"/>
      <c r="L12">
        <v>117.7</v>
      </c>
      <c r="M12" s="3"/>
      <c r="N12" s="3"/>
      <c r="O12">
        <f>100/1000000</f>
        <v>1E-4</v>
      </c>
    </row>
    <row r="13" spans="1:20" x14ac:dyDescent="0.35">
      <c r="A13" s="1" t="s">
        <v>14</v>
      </c>
      <c r="D13" t="s">
        <v>64</v>
      </c>
      <c r="E13">
        <v>51.38</v>
      </c>
      <c r="F13" s="10">
        <v>7.96</v>
      </c>
      <c r="G13">
        <v>16.75</v>
      </c>
      <c r="H13" s="5">
        <f>AVERAGE(G12:G14)</f>
        <v>17.623333333333335</v>
      </c>
      <c r="I13">
        <v>131</v>
      </c>
      <c r="J13">
        <v>-18.38</v>
      </c>
      <c r="K13" s="5">
        <f>AVERAGE(J12:J14)</f>
        <v>-19.573333333333334</v>
      </c>
      <c r="L13">
        <v>118.7</v>
      </c>
      <c r="M13" s="3">
        <f>H13/$R$9</f>
        <v>0.10726313653885169</v>
      </c>
      <c r="N13" s="3">
        <f>K13/$T$9</f>
        <v>0.10857185119443827</v>
      </c>
      <c r="O13">
        <f>M13/O12</f>
        <v>1072.631365388517</v>
      </c>
      <c r="P13">
        <f>N13/O12</f>
        <v>1085.7185119443827</v>
      </c>
    </row>
    <row r="14" spans="1:20" x14ac:dyDescent="0.35">
      <c r="A14" s="1" t="s">
        <v>15</v>
      </c>
      <c r="D14" t="s">
        <v>65</v>
      </c>
      <c r="E14">
        <v>51.62</v>
      </c>
      <c r="F14" s="10">
        <v>9.64</v>
      </c>
      <c r="G14">
        <v>18.27</v>
      </c>
      <c r="H14" s="5">
        <f>_xlfn.STDEV.S(G12:G14)</f>
        <v>0.78494161141662855</v>
      </c>
      <c r="I14">
        <v>131.19999999999999</v>
      </c>
      <c r="J14">
        <v>-20.079999999999998</v>
      </c>
      <c r="K14" s="5">
        <f>_xlfn.STDEV.S(J12:J14)</f>
        <v>1.0373684655576025</v>
      </c>
      <c r="L14">
        <v>118.6</v>
      </c>
      <c r="M14" s="3">
        <f>H14/$R$10</f>
        <v>0.81176728925678165</v>
      </c>
      <c r="N14" s="3">
        <f>K14/$T$10</f>
        <v>1.0549206772540547</v>
      </c>
    </row>
    <row r="15" spans="1:20" x14ac:dyDescent="0.35">
      <c r="A15" s="1" t="s">
        <v>16</v>
      </c>
      <c r="B15" t="s">
        <v>70</v>
      </c>
      <c r="C15" t="s">
        <v>82</v>
      </c>
      <c r="D15" t="s">
        <v>66</v>
      </c>
      <c r="E15" t="s">
        <v>69</v>
      </c>
      <c r="F15" s="10">
        <v>12.28</v>
      </c>
      <c r="G15" s="6">
        <v>10.050000000000001</v>
      </c>
      <c r="H15" s="7"/>
      <c r="I15" s="6">
        <v>130.69999999999999</v>
      </c>
      <c r="J15" s="6">
        <v>-11.19</v>
      </c>
      <c r="K15" s="7"/>
      <c r="L15" s="6">
        <v>118.9</v>
      </c>
      <c r="M15" s="6"/>
      <c r="N15" s="6"/>
      <c r="O15" s="6" t="s">
        <v>84</v>
      </c>
      <c r="P15" s="6" t="s">
        <v>85</v>
      </c>
      <c r="Q15" s="6"/>
      <c r="R15" s="6"/>
    </row>
    <row r="16" spans="1:20" x14ac:dyDescent="0.35">
      <c r="A16" s="1" t="s">
        <v>17</v>
      </c>
      <c r="D16" t="s">
        <v>67</v>
      </c>
      <c r="F16" s="10">
        <v>9.0500000000000007</v>
      </c>
      <c r="G16">
        <v>16.36</v>
      </c>
      <c r="H16" s="5"/>
      <c r="I16">
        <v>130.6</v>
      </c>
      <c r="J16">
        <v>-18.02</v>
      </c>
      <c r="K16" s="5"/>
      <c r="L16">
        <v>119</v>
      </c>
    </row>
    <row r="17" spans="1:14" x14ac:dyDescent="0.35">
      <c r="A17" s="1" t="s">
        <v>18</v>
      </c>
      <c r="D17" t="s">
        <v>68</v>
      </c>
      <c r="F17" s="10">
        <v>11.81</v>
      </c>
      <c r="G17">
        <v>17.52</v>
      </c>
      <c r="H17" s="5">
        <f>AVERAGE(G16:G18)</f>
        <v>16.84</v>
      </c>
      <c r="I17">
        <v>131</v>
      </c>
      <c r="J17">
        <v>-18.97</v>
      </c>
      <c r="K17" s="5">
        <f>AVERAGE(J16:J18)</f>
        <v>-18.473333333333333</v>
      </c>
      <c r="L17">
        <v>118.7</v>
      </c>
      <c r="M17" s="3">
        <f>H17/$R$9</f>
        <v>0.10249543517954959</v>
      </c>
      <c r="N17" s="3">
        <f>K17/$T$9</f>
        <v>0.10247023149175355</v>
      </c>
    </row>
    <row r="18" spans="1:14" x14ac:dyDescent="0.35">
      <c r="A18" s="1" t="s">
        <v>19</v>
      </c>
      <c r="D18" t="s">
        <v>71</v>
      </c>
      <c r="F18" s="11">
        <v>11.32</v>
      </c>
      <c r="G18">
        <v>16.64</v>
      </c>
      <c r="H18" s="5">
        <f>_xlfn.STDEV.S(G16:G18)</f>
        <v>0.60530983801686211</v>
      </c>
      <c r="I18">
        <v>130.80000000000001</v>
      </c>
      <c r="J18">
        <v>-18.43</v>
      </c>
      <c r="K18" s="5">
        <f>_xlfn.STDEV.S(J16:J18)</f>
        <v>0.4764801499887828</v>
      </c>
      <c r="L18">
        <v>118.9</v>
      </c>
      <c r="M18" s="3">
        <f>H18/$R$10</f>
        <v>0.62599653174279446</v>
      </c>
      <c r="N18" s="3">
        <f>K18/$T$10</f>
        <v>0.48454216530873467</v>
      </c>
    </row>
    <row r="19" spans="1:14" x14ac:dyDescent="0.35">
      <c r="A19" s="1" t="s">
        <v>20</v>
      </c>
      <c r="B19" t="s">
        <v>81</v>
      </c>
      <c r="D19" t="s">
        <v>72</v>
      </c>
      <c r="F19" s="10">
        <v>7.71</v>
      </c>
      <c r="G19">
        <v>15.63</v>
      </c>
      <c r="H19" s="5"/>
      <c r="I19">
        <v>131.5</v>
      </c>
      <c r="J19">
        <v>-17.13</v>
      </c>
      <c r="K19" s="5"/>
      <c r="L19">
        <v>118.3</v>
      </c>
    </row>
    <row r="20" spans="1:14" x14ac:dyDescent="0.35">
      <c r="A20" s="1" t="s">
        <v>21</v>
      </c>
      <c r="D20" t="s">
        <v>73</v>
      </c>
      <c r="F20" s="10">
        <v>8.32</v>
      </c>
      <c r="G20">
        <v>16.14</v>
      </c>
      <c r="H20" s="5">
        <f>AVERAGE(G19:G21)</f>
        <v>15.860000000000001</v>
      </c>
      <c r="I20">
        <v>130.9</v>
      </c>
      <c r="J20">
        <v>-17.829999999999998</v>
      </c>
      <c r="K20" s="5">
        <f>AVERAGE(J19:J21)</f>
        <v>-17.429999999999996</v>
      </c>
      <c r="L20">
        <v>118.8</v>
      </c>
      <c r="M20" s="3">
        <f>H20/$R$9</f>
        <v>9.6530736457699329E-2</v>
      </c>
      <c r="N20" s="3">
        <f>K20/$T$9</f>
        <v>9.6682937652540449E-2</v>
      </c>
    </row>
    <row r="21" spans="1:14" x14ac:dyDescent="0.35">
      <c r="A21" s="1" t="s">
        <v>22</v>
      </c>
      <c r="D21" t="s">
        <v>74</v>
      </c>
      <c r="F21" s="10">
        <v>11.54</v>
      </c>
      <c r="G21">
        <v>15.81</v>
      </c>
      <c r="H21" s="5">
        <f>_xlfn.STDEV.S(G19:G21)</f>
        <v>0.25865034312755114</v>
      </c>
      <c r="I21">
        <v>130.80000000000001</v>
      </c>
      <c r="J21">
        <v>-17.329999999999998</v>
      </c>
      <c r="K21" s="5">
        <f>_xlfn.STDEV.S(J19:J21)</f>
        <v>0.36055512754639862</v>
      </c>
      <c r="L21">
        <v>118.9</v>
      </c>
      <c r="M21" s="3">
        <f>H21/$R$10</f>
        <v>0.26748981688848794</v>
      </c>
      <c r="N21" s="3">
        <f>K21/$T$10</f>
        <v>0.36665569849785318</v>
      </c>
    </row>
    <row r="22" spans="1:14" x14ac:dyDescent="0.35">
      <c r="A22" s="1" t="s">
        <v>23</v>
      </c>
      <c r="B22" t="s">
        <v>80</v>
      </c>
      <c r="D22" t="s">
        <v>75</v>
      </c>
      <c r="F22" s="10">
        <v>11.02</v>
      </c>
      <c r="G22">
        <v>12</v>
      </c>
      <c r="H22" s="5"/>
      <c r="I22">
        <v>130.69999999999999</v>
      </c>
      <c r="J22">
        <v>-13.22</v>
      </c>
      <c r="K22" s="5"/>
      <c r="L22">
        <v>118.9</v>
      </c>
    </row>
    <row r="23" spans="1:14" x14ac:dyDescent="0.35">
      <c r="A23" s="1" t="s">
        <v>24</v>
      </c>
      <c r="D23" t="s">
        <v>76</v>
      </c>
      <c r="F23" s="10">
        <v>12.29</v>
      </c>
      <c r="G23">
        <v>12.06</v>
      </c>
      <c r="H23" s="5">
        <f>AVERAGE(G22:G24)</f>
        <v>11.453333333333333</v>
      </c>
      <c r="I23">
        <v>130.80000000000001</v>
      </c>
      <c r="J23">
        <v>-13.52</v>
      </c>
      <c r="K23" s="5">
        <f>AVERAGE(J22:J24)</f>
        <v>-12.753333333333336</v>
      </c>
      <c r="L23">
        <v>118.9</v>
      </c>
      <c r="M23" s="3">
        <f>H23/$R$9</f>
        <v>6.9709880300263732E-2</v>
      </c>
      <c r="N23" s="3">
        <f>K23/$T$9</f>
        <v>7.0741809037793063E-2</v>
      </c>
    </row>
    <row r="24" spans="1:14" x14ac:dyDescent="0.35">
      <c r="A24" s="1" t="s">
        <v>25</v>
      </c>
      <c r="D24" t="s">
        <v>77</v>
      </c>
      <c r="F24" s="10">
        <v>10.86</v>
      </c>
      <c r="G24">
        <v>10.3</v>
      </c>
      <c r="H24" s="5">
        <f>_xlfn.STDEV.S(G22:G24)</f>
        <v>0.99926639758041136</v>
      </c>
      <c r="I24">
        <v>130.80000000000001</v>
      </c>
      <c r="J24">
        <v>-11.52</v>
      </c>
      <c r="K24" s="5">
        <f>_xlfn.STDEV.S(J22:J24)</f>
        <v>1.078579312490896</v>
      </c>
      <c r="L24">
        <v>118.8</v>
      </c>
      <c r="M24" s="3">
        <f>H24/$R$10</f>
        <v>1.0334167064289945</v>
      </c>
      <c r="N24" s="3">
        <f>K24/$T$10</f>
        <v>1.096828809224998</v>
      </c>
    </row>
    <row r="25" spans="1:14" x14ac:dyDescent="0.35">
      <c r="A25" s="1" t="s">
        <v>26</v>
      </c>
      <c r="B25" t="s">
        <v>86</v>
      </c>
      <c r="D25" t="s">
        <v>78</v>
      </c>
      <c r="F25" s="10">
        <v>10.41</v>
      </c>
      <c r="G25">
        <v>0.495</v>
      </c>
      <c r="H25" s="5">
        <f>AVERAGE(G25:G26)</f>
        <v>0.3614</v>
      </c>
      <c r="I25">
        <v>130.4</v>
      </c>
      <c r="J25">
        <v>-0.3236</v>
      </c>
      <c r="K25" s="5">
        <f>AVERAGE(J25:J26)</f>
        <v>-0.25214999999999999</v>
      </c>
      <c r="L25">
        <v>118.9</v>
      </c>
      <c r="M25" s="3">
        <f>H25/$R$9</f>
        <v>2.199634814363968E-3</v>
      </c>
      <c r="N25" s="3">
        <f>K25/$T$9</f>
        <v>1.3986576436654091E-3</v>
      </c>
    </row>
    <row r="26" spans="1:14" x14ac:dyDescent="0.35">
      <c r="A26" s="1" t="s">
        <v>27</v>
      </c>
      <c r="D26" t="s">
        <v>79</v>
      </c>
      <c r="F26" s="10">
        <v>10.11</v>
      </c>
      <c r="G26">
        <v>0.2278</v>
      </c>
      <c r="H26" s="5">
        <f>_xlfn.STDEV.S(G25:G26)</f>
        <v>0.18893893193304548</v>
      </c>
      <c r="I26">
        <v>130.5</v>
      </c>
      <c r="J26">
        <v>-0.1807</v>
      </c>
      <c r="K26" s="5">
        <f>_xlfn.STDEV.S(J25:J26)</f>
        <v>0.10104555903155778</v>
      </c>
      <c r="L26">
        <v>119</v>
      </c>
      <c r="M26" s="3">
        <f>H26/$R$10</f>
        <v>0.19539599172676853</v>
      </c>
      <c r="N26" s="3">
        <f>K26/$T$10</f>
        <v>0.10275524377906446</v>
      </c>
    </row>
    <row r="27" spans="1:14" x14ac:dyDescent="0.35">
      <c r="A27" s="1" t="s">
        <v>28</v>
      </c>
      <c r="B27" t="s">
        <v>87</v>
      </c>
      <c r="D27" t="s">
        <v>88</v>
      </c>
      <c r="F27" s="10">
        <v>37.08</v>
      </c>
      <c r="G27">
        <v>0.1686</v>
      </c>
      <c r="I27">
        <v>92.1</v>
      </c>
      <c r="J27">
        <v>-0.17230000000000001</v>
      </c>
      <c r="L27">
        <v>91.8</v>
      </c>
    </row>
    <row r="28" spans="1:14" x14ac:dyDescent="0.35">
      <c r="A28" s="1" t="s">
        <v>29</v>
      </c>
      <c r="B28" t="s">
        <v>90</v>
      </c>
      <c r="D28" t="s">
        <v>89</v>
      </c>
      <c r="F28" s="10">
        <v>37.24</v>
      </c>
      <c r="G28">
        <v>0.1767</v>
      </c>
      <c r="I28">
        <v>148.9</v>
      </c>
      <c r="J28">
        <v>-0.1729</v>
      </c>
      <c r="L28">
        <v>91.5</v>
      </c>
    </row>
    <row r="29" spans="1:14" s="17" customFormat="1" x14ac:dyDescent="0.35">
      <c r="A29" s="15" t="s">
        <v>30</v>
      </c>
      <c r="B29" s="16" t="s">
        <v>149</v>
      </c>
      <c r="D29" s="17" t="s">
        <v>139</v>
      </c>
      <c r="F29" s="17">
        <v>8.3000000000000007</v>
      </c>
      <c r="G29" s="17">
        <v>20.14</v>
      </c>
      <c r="H29" s="17">
        <f>AVERAGE(G29:G31)</f>
        <v>18.37</v>
      </c>
      <c r="I29" s="17">
        <v>131.1</v>
      </c>
      <c r="J29" s="17">
        <v>-21.91</v>
      </c>
      <c r="K29" s="17">
        <f>AVERAGE(J29:J31)</f>
        <v>-20.163333333333338</v>
      </c>
      <c r="L29" s="17">
        <v>119</v>
      </c>
      <c r="M29" s="18">
        <f>H29/$R$9</f>
        <v>0.11180766889835667</v>
      </c>
      <c r="N29" s="18">
        <f>K29/$T$9</f>
        <v>0.11184453812587827</v>
      </c>
    </row>
    <row r="30" spans="1:14" s="17" customFormat="1" x14ac:dyDescent="0.35">
      <c r="A30" s="15" t="s">
        <v>31</v>
      </c>
      <c r="B30" s="19"/>
      <c r="D30" s="17" t="s">
        <v>140</v>
      </c>
      <c r="F30" s="17">
        <v>11.44</v>
      </c>
      <c r="G30" s="17">
        <v>17.23</v>
      </c>
      <c r="H30" s="17">
        <f>_xlfn.STDEV.S(G29:G31)</f>
        <v>1.5539305003763846</v>
      </c>
      <c r="I30" s="17">
        <v>130.9</v>
      </c>
      <c r="J30" s="17">
        <v>-18.82</v>
      </c>
      <c r="K30" s="17">
        <f>_xlfn.STDEV.P(J29:J31)</f>
        <v>1.2933247422395076</v>
      </c>
      <c r="L30" s="17">
        <v>119.2</v>
      </c>
      <c r="M30" s="18">
        <f>H30/$R$10</f>
        <v>1.6070366657048516</v>
      </c>
      <c r="N30" s="18">
        <f>K30/$T$10</f>
        <v>1.3152077186569999</v>
      </c>
    </row>
    <row r="31" spans="1:14" s="17" customFormat="1" x14ac:dyDescent="0.35">
      <c r="A31" s="15" t="s">
        <v>32</v>
      </c>
      <c r="D31" s="17" t="s">
        <v>141</v>
      </c>
      <c r="F31" s="17">
        <v>9.31</v>
      </c>
      <c r="G31" s="17">
        <v>17.739999999999998</v>
      </c>
      <c r="I31" s="17">
        <v>131</v>
      </c>
      <c r="J31" s="17">
        <v>-19.760000000000002</v>
      </c>
      <c r="L31" s="17">
        <v>118.8</v>
      </c>
    </row>
    <row r="32" spans="1:14" x14ac:dyDescent="0.35">
      <c r="A32" s="1" t="s">
        <v>33</v>
      </c>
      <c r="B32" s="9" t="s">
        <v>150</v>
      </c>
      <c r="D32" t="s">
        <v>142</v>
      </c>
      <c r="F32" s="10">
        <v>8.9499999999999993</v>
      </c>
      <c r="G32">
        <v>12.67</v>
      </c>
      <c r="H32" s="17">
        <f t="shared" ref="H32" si="0">AVERAGE(G32:G34)</f>
        <v>12.913333333333334</v>
      </c>
      <c r="I32" s="8">
        <v>130.1</v>
      </c>
      <c r="J32" s="8">
        <v>-14.29</v>
      </c>
      <c r="K32" s="8">
        <f t="shared" ref="K32" si="1">AVERAGE(J32:J34)</f>
        <v>-14.423333333333332</v>
      </c>
      <c r="L32" s="8">
        <v>118.7</v>
      </c>
    </row>
    <row r="33" spans="1:12" x14ac:dyDescent="0.35">
      <c r="A33" s="1" t="s">
        <v>34</v>
      </c>
      <c r="D33" t="s">
        <v>143</v>
      </c>
      <c r="F33" s="10">
        <v>10.94</v>
      </c>
      <c r="G33">
        <v>13.4</v>
      </c>
      <c r="H33" s="17">
        <f t="shared" ref="H33" si="2">_xlfn.STDEV.S(G32:G34)</f>
        <v>0.42146569650842708</v>
      </c>
      <c r="I33" s="8">
        <v>130.6</v>
      </c>
      <c r="J33" s="8">
        <v>-15</v>
      </c>
      <c r="K33" s="8">
        <f t="shared" ref="K33" si="3">_xlfn.STDEV.P(J32:J34)</f>
        <v>0.42695302890234754</v>
      </c>
      <c r="L33" s="8">
        <v>118.9</v>
      </c>
    </row>
    <row r="34" spans="1:12" x14ac:dyDescent="0.35">
      <c r="A34" s="1" t="s">
        <v>91</v>
      </c>
      <c r="D34" t="s">
        <v>144</v>
      </c>
      <c r="F34" s="10">
        <v>10.64</v>
      </c>
      <c r="G34">
        <v>12.67</v>
      </c>
      <c r="H34" s="17"/>
      <c r="I34" s="8">
        <v>130.6</v>
      </c>
      <c r="J34" s="8">
        <v>-13.98</v>
      </c>
      <c r="K34" s="8"/>
      <c r="L34" s="8">
        <v>118.6</v>
      </c>
    </row>
    <row r="35" spans="1:12" x14ac:dyDescent="0.35">
      <c r="A35" s="1" t="s">
        <v>92</v>
      </c>
      <c r="B35" s="9" t="s">
        <v>151</v>
      </c>
      <c r="D35" t="s">
        <v>145</v>
      </c>
      <c r="F35" s="10">
        <v>8.98</v>
      </c>
      <c r="G35">
        <v>15.27</v>
      </c>
      <c r="H35" s="17">
        <f>AVERAGE(G35:G37)</f>
        <v>15.803333333333333</v>
      </c>
      <c r="I35" s="8">
        <v>130.6</v>
      </c>
      <c r="J35" s="8">
        <v>-17.09</v>
      </c>
      <c r="K35" s="8">
        <f t="shared" ref="K35" si="4">AVERAGE(J35:J37)</f>
        <v>-17.66</v>
      </c>
      <c r="L35" s="8">
        <v>119</v>
      </c>
    </row>
    <row r="36" spans="1:12" x14ac:dyDescent="0.35">
      <c r="A36" s="1" t="s">
        <v>93</v>
      </c>
      <c r="D36" t="s">
        <v>146</v>
      </c>
      <c r="F36" s="10">
        <v>9.8000000000000007</v>
      </c>
      <c r="G36">
        <v>17.41</v>
      </c>
      <c r="H36" s="17">
        <f t="shared" ref="H36" si="5">_xlfn.STDEV.S(G35:G37)</f>
        <v>1.417368453625709</v>
      </c>
      <c r="I36" s="8">
        <v>130.80000000000001</v>
      </c>
      <c r="J36" s="8">
        <v>-19.14</v>
      </c>
      <c r="K36" s="8">
        <f t="shared" ref="K36" si="6">_xlfn.STDEV.P(J35:J37)</f>
        <v>1.0556830332380394</v>
      </c>
      <c r="L36" s="8">
        <v>118.8</v>
      </c>
    </row>
    <row r="37" spans="1:12" x14ac:dyDescent="0.35">
      <c r="A37" s="1" t="s">
        <v>94</v>
      </c>
      <c r="D37" t="s">
        <v>147</v>
      </c>
      <c r="F37" s="10">
        <v>9.06</v>
      </c>
      <c r="G37">
        <v>14.73</v>
      </c>
      <c r="H37" s="17"/>
      <c r="I37" s="8">
        <v>130.6</v>
      </c>
      <c r="J37" s="8">
        <v>-16.75</v>
      </c>
      <c r="K37" s="8"/>
      <c r="L37" s="8">
        <v>118.9</v>
      </c>
    </row>
    <row r="38" spans="1:12" x14ac:dyDescent="0.35">
      <c r="A38" s="1" t="s">
        <v>95</v>
      </c>
      <c r="B38" s="9" t="s">
        <v>164</v>
      </c>
      <c r="D38" s="8" t="s">
        <v>148</v>
      </c>
      <c r="F38" s="10">
        <v>9.02</v>
      </c>
      <c r="G38">
        <v>16.5</v>
      </c>
      <c r="H38" s="17">
        <f>AVERAGE(G38:G40)</f>
        <v>16.113333333333333</v>
      </c>
      <c r="I38" s="8">
        <v>130.9</v>
      </c>
      <c r="J38" s="8">
        <v>-18.670000000000002</v>
      </c>
      <c r="K38" s="8">
        <f t="shared" ref="K38" si="7">AVERAGE(J38:J40)</f>
        <v>-17.786666666666665</v>
      </c>
      <c r="L38" s="8">
        <v>118.8</v>
      </c>
    </row>
    <row r="39" spans="1:12" x14ac:dyDescent="0.35">
      <c r="A39" s="1" t="s">
        <v>96</v>
      </c>
      <c r="D39" s="8" t="s">
        <v>152</v>
      </c>
      <c r="F39" s="10">
        <v>9.8000000000000007</v>
      </c>
      <c r="G39">
        <v>16.989999999999998</v>
      </c>
      <c r="H39" s="17">
        <f t="shared" ref="H39" si="8">_xlfn.STDEV.S(G38:G40)</f>
        <v>1.121174978909774</v>
      </c>
      <c r="I39" s="8">
        <v>130.9</v>
      </c>
      <c r="J39" s="8">
        <v>-18.71</v>
      </c>
      <c r="K39" s="8">
        <f t="shared" ref="K39" si="9">_xlfn.STDEV.P(J38:J40)</f>
        <v>1.2776106170852251</v>
      </c>
      <c r="L39" s="8">
        <v>118.7</v>
      </c>
    </row>
    <row r="40" spans="1:12" x14ac:dyDescent="0.35">
      <c r="A40" s="1" t="s">
        <v>97</v>
      </c>
      <c r="D40" s="8" t="s">
        <v>153</v>
      </c>
      <c r="F40" s="10">
        <v>11.48</v>
      </c>
      <c r="G40">
        <v>14.85</v>
      </c>
      <c r="H40" s="17"/>
      <c r="I40" s="8">
        <v>130.69999999999999</v>
      </c>
      <c r="J40" s="8">
        <v>-15.98</v>
      </c>
      <c r="K40" s="8"/>
      <c r="L40" s="8">
        <v>118.7</v>
      </c>
    </row>
    <row r="41" spans="1:12" x14ac:dyDescent="0.35">
      <c r="A41" s="1" t="s">
        <v>98</v>
      </c>
      <c r="B41" s="9" t="s">
        <v>165</v>
      </c>
      <c r="D41" s="8" t="s">
        <v>154</v>
      </c>
      <c r="F41" s="10">
        <v>10.99</v>
      </c>
      <c r="G41">
        <v>8.0960000000000001</v>
      </c>
      <c r="H41" s="17">
        <f t="shared" ref="H41" si="10">AVERAGE(G41:G43)</f>
        <v>8.0466666666666669</v>
      </c>
      <c r="I41" s="8">
        <v>130.80000000000001</v>
      </c>
      <c r="J41" s="8">
        <v>-8.8559999999999999</v>
      </c>
      <c r="K41" s="8">
        <f>AVERAGE(J41:J43)</f>
        <v>-8.8293333333333326</v>
      </c>
      <c r="L41" s="8">
        <v>118.7</v>
      </c>
    </row>
    <row r="42" spans="1:12" x14ac:dyDescent="0.35">
      <c r="A42" s="1" t="s">
        <v>99</v>
      </c>
      <c r="D42" s="8" t="s">
        <v>155</v>
      </c>
      <c r="F42" s="10">
        <v>11.72</v>
      </c>
      <c r="G42">
        <v>8.2240000000000002</v>
      </c>
      <c r="H42" s="17">
        <f t="shared" ref="H42" si="11">_xlfn.STDEV.S(G41:G43)</f>
        <v>0.20646872240931147</v>
      </c>
      <c r="I42" s="8">
        <v>130.6</v>
      </c>
      <c r="J42" s="8">
        <v>-8.8620000000000001</v>
      </c>
      <c r="K42" s="8">
        <f t="shared" ref="K42" si="12">_xlfn.STDEV.P(J41:J43)</f>
        <v>4.2026446699932163E-2</v>
      </c>
      <c r="L42" s="8">
        <v>118.8</v>
      </c>
    </row>
    <row r="43" spans="1:12" x14ac:dyDescent="0.35">
      <c r="A43" s="1" t="s">
        <v>100</v>
      </c>
      <c r="D43" s="8" t="s">
        <v>156</v>
      </c>
      <c r="F43" s="10">
        <v>10.19</v>
      </c>
      <c r="G43">
        <v>7.82</v>
      </c>
      <c r="H43" s="17"/>
      <c r="I43" s="8">
        <v>130.4</v>
      </c>
      <c r="J43" s="8">
        <v>-8.77</v>
      </c>
      <c r="K43" s="8"/>
      <c r="L43" s="8">
        <v>188.9</v>
      </c>
    </row>
    <row r="44" spans="1:12" x14ac:dyDescent="0.35">
      <c r="A44" s="1" t="s">
        <v>101</v>
      </c>
      <c r="B44" s="9" t="s">
        <v>166</v>
      </c>
      <c r="D44" s="8" t="s">
        <v>157</v>
      </c>
      <c r="F44" s="10">
        <v>12</v>
      </c>
      <c r="G44">
        <v>5.39</v>
      </c>
      <c r="H44" s="17">
        <f t="shared" ref="H44" si="13">AVERAGE(G44:G46)</f>
        <v>5.1419999999999995</v>
      </c>
      <c r="I44" s="8">
        <v>130.69999999999999</v>
      </c>
      <c r="J44" s="8">
        <v>-6.1760000000000002</v>
      </c>
      <c r="K44" s="8">
        <f t="shared" ref="K44" si="14">AVERAGE(J44:J46)</f>
        <v>-5.8786666666666667</v>
      </c>
      <c r="L44" s="8">
        <v>118.7</v>
      </c>
    </row>
    <row r="45" spans="1:12" x14ac:dyDescent="0.35">
      <c r="A45" s="1" t="s">
        <v>102</v>
      </c>
      <c r="D45" s="8" t="s">
        <v>158</v>
      </c>
      <c r="F45" s="10">
        <v>11.09</v>
      </c>
      <c r="G45">
        <v>5.1150000000000002</v>
      </c>
      <c r="H45" s="17">
        <f t="shared" ref="H45" si="15">_xlfn.STDEV.S(G44:G46)</f>
        <v>0.2356628948307303</v>
      </c>
      <c r="I45" s="8">
        <v>130.80000000000001</v>
      </c>
      <c r="J45" s="8">
        <v>-5.7789999999999999</v>
      </c>
      <c r="K45" s="8">
        <f t="shared" ref="K45" si="16">_xlfn.STDEV.P(J44:J46)</f>
        <v>0.21401920993738449</v>
      </c>
      <c r="L45" s="8">
        <v>118.5</v>
      </c>
    </row>
    <row r="46" spans="1:12" x14ac:dyDescent="0.35">
      <c r="A46" s="1" t="s">
        <v>103</v>
      </c>
      <c r="D46" s="8" t="s">
        <v>159</v>
      </c>
      <c r="F46" s="10">
        <v>10.89</v>
      </c>
      <c r="G46">
        <v>4.9210000000000003</v>
      </c>
      <c r="H46" s="17"/>
      <c r="I46" s="8">
        <v>130.69999999999999</v>
      </c>
      <c r="J46" s="8">
        <v>-5.681</v>
      </c>
      <c r="K46" s="8"/>
      <c r="L46" s="8">
        <v>118.8</v>
      </c>
    </row>
    <row r="47" spans="1:12" x14ac:dyDescent="0.35">
      <c r="A47" s="1" t="s">
        <v>104</v>
      </c>
      <c r="B47" s="9" t="s">
        <v>167</v>
      </c>
      <c r="D47" s="8" t="s">
        <v>160</v>
      </c>
      <c r="F47" s="10">
        <v>9.7799999999999994</v>
      </c>
      <c r="G47">
        <v>11.65</v>
      </c>
      <c r="H47" s="17">
        <f>AVERAGE(G47:G50)</f>
        <v>11.46</v>
      </c>
      <c r="I47" s="8">
        <v>131</v>
      </c>
      <c r="J47" s="8">
        <v>-12.74</v>
      </c>
      <c r="K47" s="8">
        <f>AVERAGE(J47:J50)</f>
        <v>-12.762499999999999</v>
      </c>
      <c r="L47" s="8">
        <v>118.6</v>
      </c>
    </row>
    <row r="48" spans="1:12" x14ac:dyDescent="0.35">
      <c r="A48" s="1" t="s">
        <v>105</v>
      </c>
      <c r="D48" s="8" t="s">
        <v>161</v>
      </c>
      <c r="F48" s="10">
        <v>9.15</v>
      </c>
      <c r="G48">
        <v>11.36</v>
      </c>
      <c r="H48" s="17">
        <f>_xlfn.STDEV.S(G47:G50)</f>
        <v>0.34746702481434644</v>
      </c>
      <c r="I48" s="8">
        <v>130.5</v>
      </c>
      <c r="J48" s="8">
        <v>-12.81</v>
      </c>
      <c r="K48" s="8">
        <f>_xlfn.STDEV.P(J47:J50)</f>
        <v>0.24200981385059567</v>
      </c>
      <c r="L48" s="8">
        <v>116.4</v>
      </c>
    </row>
    <row r="49" spans="1:12" x14ac:dyDescent="0.35">
      <c r="A49" s="1" t="s">
        <v>106</v>
      </c>
      <c r="D49" s="8" t="s">
        <v>162</v>
      </c>
      <c r="F49" s="10">
        <v>8.69</v>
      </c>
      <c r="G49">
        <v>11.02</v>
      </c>
      <c r="H49" s="17"/>
      <c r="I49" s="8">
        <v>13.6</v>
      </c>
      <c r="J49" s="8">
        <v>-12.41</v>
      </c>
      <c r="K49" s="8"/>
      <c r="L49" s="8">
        <v>118.8</v>
      </c>
    </row>
    <row r="50" spans="1:12" x14ac:dyDescent="0.35">
      <c r="A50" s="1" t="s">
        <v>107</v>
      </c>
      <c r="D50" s="8" t="s">
        <v>163</v>
      </c>
      <c r="F50" s="10">
        <v>8.82</v>
      </c>
      <c r="G50">
        <v>11.81</v>
      </c>
      <c r="H50" s="8"/>
      <c r="I50" s="8">
        <v>130.80000000000001</v>
      </c>
      <c r="J50" s="8">
        <v>-13.09</v>
      </c>
      <c r="K50" s="8"/>
      <c r="L50" s="8">
        <v>118.6</v>
      </c>
    </row>
    <row r="51" spans="1:12" x14ac:dyDescent="0.35">
      <c r="A51" s="1" t="s">
        <v>108</v>
      </c>
      <c r="B51" s="9" t="s">
        <v>192</v>
      </c>
      <c r="D51" s="8" t="s">
        <v>168</v>
      </c>
      <c r="F51" s="10">
        <v>13.1</v>
      </c>
      <c r="G51">
        <v>3.9990000000000001</v>
      </c>
      <c r="H51" s="8">
        <f>AVERAGE(G51:G53)</f>
        <v>4.5876666666666672</v>
      </c>
      <c r="I51" s="8">
        <v>130.5</v>
      </c>
      <c r="J51" s="8">
        <v>-4.6669999999999998</v>
      </c>
      <c r="K51" s="8">
        <f>AVERAGE(J51:J53)</f>
        <v>-5.4173333333333344</v>
      </c>
      <c r="L51" s="8">
        <v>118.8</v>
      </c>
    </row>
    <row r="52" spans="1:12" x14ac:dyDescent="0.35">
      <c r="A52" s="1" t="s">
        <v>109</v>
      </c>
      <c r="B52" s="8"/>
      <c r="D52" s="8" t="s">
        <v>169</v>
      </c>
      <c r="F52" s="10">
        <v>11.82</v>
      </c>
      <c r="G52">
        <v>4.7919999999999998</v>
      </c>
      <c r="H52" s="8">
        <f>_xlfn.STDEV.S(G51:G53)</f>
        <v>0.51768362281738578</v>
      </c>
      <c r="I52" s="8">
        <v>130.69999999999999</v>
      </c>
      <c r="J52" s="8">
        <v>-5.7380000000000004</v>
      </c>
      <c r="K52" s="8">
        <f>_xlfn.STDEV.P(J51:J53)</f>
        <v>0.53242860762943844</v>
      </c>
      <c r="L52" s="8">
        <v>118.6</v>
      </c>
    </row>
    <row r="53" spans="1:12" x14ac:dyDescent="0.35">
      <c r="A53" s="1" t="s">
        <v>110</v>
      </c>
      <c r="B53" s="8"/>
      <c r="D53" s="8" t="s">
        <v>170</v>
      </c>
      <c r="F53" s="10">
        <v>11.7</v>
      </c>
      <c r="G53">
        <v>4.9720000000000004</v>
      </c>
      <c r="H53" s="8"/>
      <c r="I53" s="8">
        <v>131</v>
      </c>
      <c r="J53" s="8">
        <v>-5.8470000000000004</v>
      </c>
      <c r="K53" s="8"/>
      <c r="L53" s="8">
        <v>118.6</v>
      </c>
    </row>
    <row r="54" spans="1:12" x14ac:dyDescent="0.35">
      <c r="A54" s="1" t="s">
        <v>111</v>
      </c>
      <c r="B54" s="9" t="s">
        <v>193</v>
      </c>
      <c r="D54" s="8" t="s">
        <v>171</v>
      </c>
      <c r="F54" s="10">
        <v>10.57</v>
      </c>
      <c r="G54">
        <v>3.9660000000000002</v>
      </c>
      <c r="H54" s="8">
        <f t="shared" ref="H54" si="17">AVERAGE(G54:G56)</f>
        <v>4.0003333333333329</v>
      </c>
      <c r="I54" s="8">
        <v>130.80000000000001</v>
      </c>
      <c r="J54" s="8">
        <v>-4.8600000000000003</v>
      </c>
      <c r="K54" s="8">
        <f t="shared" ref="K54" si="18">AVERAGE(J54:J56)</f>
        <v>-4.7636666666666665</v>
      </c>
      <c r="L54" s="8">
        <v>118.7</v>
      </c>
    </row>
    <row r="55" spans="1:12" x14ac:dyDescent="0.35">
      <c r="A55" s="1" t="s">
        <v>112</v>
      </c>
      <c r="D55" s="8" t="s">
        <v>172</v>
      </c>
      <c r="F55" s="10">
        <v>12.14</v>
      </c>
      <c r="G55">
        <v>4.2370000000000001</v>
      </c>
      <c r="H55" s="8">
        <f t="shared" ref="H55" si="19">_xlfn.STDEV.S(G54:G56)</f>
        <v>0.22150470273412559</v>
      </c>
      <c r="I55" s="8">
        <v>130.69999999999999</v>
      </c>
      <c r="J55" s="8">
        <v>-5.0819999999999999</v>
      </c>
      <c r="K55" s="8">
        <f t="shared" ref="K55" si="20">_xlfn.STDEV.P(J54:J56)</f>
        <v>0.30690099742787114</v>
      </c>
      <c r="L55" s="8">
        <v>118.8</v>
      </c>
    </row>
    <row r="56" spans="1:12" x14ac:dyDescent="0.35">
      <c r="A56" s="1" t="s">
        <v>113</v>
      </c>
      <c r="D56" s="8" t="s">
        <v>173</v>
      </c>
      <c r="F56" s="10">
        <v>10.38</v>
      </c>
      <c r="G56">
        <v>3.798</v>
      </c>
      <c r="H56" s="8"/>
      <c r="I56" s="8">
        <v>130.69999999999999</v>
      </c>
      <c r="J56" s="8">
        <v>-4.3490000000000002</v>
      </c>
      <c r="K56" s="8"/>
      <c r="L56" s="8">
        <v>118.8</v>
      </c>
    </row>
    <row r="57" spans="1:12" x14ac:dyDescent="0.35">
      <c r="A57" s="1" t="s">
        <v>114</v>
      </c>
      <c r="B57" s="9" t="s">
        <v>194</v>
      </c>
      <c r="D57" s="8" t="s">
        <v>174</v>
      </c>
      <c r="F57" s="10">
        <v>16.98</v>
      </c>
      <c r="G57">
        <v>1.825</v>
      </c>
      <c r="H57" s="8">
        <f t="shared" ref="H57" si="21">AVERAGE(G57:G59)</f>
        <v>1.5129999999999999</v>
      </c>
      <c r="I57" s="8">
        <v>130.69999999999999</v>
      </c>
      <c r="J57" s="8">
        <v>-2.3330000000000002</v>
      </c>
      <c r="K57" s="8">
        <f t="shared" ref="K57" si="22">AVERAGE(J57:J59)</f>
        <v>-1.946</v>
      </c>
      <c r="L57" s="8">
        <v>118.8</v>
      </c>
    </row>
    <row r="58" spans="1:12" x14ac:dyDescent="0.35">
      <c r="A58" s="1" t="s">
        <v>115</v>
      </c>
      <c r="B58" s="8"/>
      <c r="D58" s="8" t="s">
        <v>175</v>
      </c>
      <c r="F58" s="10">
        <v>15.25</v>
      </c>
      <c r="G58">
        <v>1.115</v>
      </c>
      <c r="H58" s="8">
        <f t="shared" ref="H58" si="23">_xlfn.STDEV.S(G57:G59)</f>
        <v>0.36272854864209503</v>
      </c>
      <c r="I58" s="8">
        <v>130.69999999999999</v>
      </c>
      <c r="J58" s="8">
        <v>-1.462</v>
      </c>
      <c r="K58" s="8">
        <f t="shared" ref="K58" si="24">_xlfn.STDEV.P(J57:J59)</f>
        <v>0.36213901566479578</v>
      </c>
      <c r="L58" s="8">
        <v>118.8</v>
      </c>
    </row>
    <row r="59" spans="1:12" x14ac:dyDescent="0.35">
      <c r="A59" s="1" t="s">
        <v>116</v>
      </c>
      <c r="B59" s="8"/>
      <c r="D59" s="8" t="s">
        <v>176</v>
      </c>
      <c r="F59" s="10">
        <v>16.16</v>
      </c>
      <c r="G59">
        <v>1.599</v>
      </c>
      <c r="H59" s="8"/>
      <c r="I59" s="8">
        <v>130.80000000000001</v>
      </c>
      <c r="J59" s="8">
        <v>-2.0430000000000001</v>
      </c>
      <c r="K59" s="8"/>
      <c r="L59" s="8">
        <v>118.8</v>
      </c>
    </row>
    <row r="60" spans="1:12" x14ac:dyDescent="0.35">
      <c r="A60" s="1" t="s">
        <v>117</v>
      </c>
      <c r="B60" s="9" t="s">
        <v>195</v>
      </c>
      <c r="D60" s="8" t="s">
        <v>177</v>
      </c>
      <c r="F60" s="10">
        <v>13.74</v>
      </c>
      <c r="G60">
        <v>1.742</v>
      </c>
      <c r="H60" s="8">
        <f t="shared" ref="H60" si="25">AVERAGE(G60:G62)</f>
        <v>1.6606666666666665</v>
      </c>
      <c r="I60" s="8">
        <v>130.80000000000001</v>
      </c>
      <c r="J60" s="8">
        <v>-2.2189999999999999</v>
      </c>
      <c r="K60" s="8">
        <f t="shared" ref="K60" si="26">AVERAGE(J60:J62)</f>
        <v>-2.0816666666666666</v>
      </c>
      <c r="L60" s="8">
        <v>118.7</v>
      </c>
    </row>
    <row r="61" spans="1:12" x14ac:dyDescent="0.35">
      <c r="A61" s="1" t="s">
        <v>118</v>
      </c>
      <c r="D61" s="8" t="s">
        <v>178</v>
      </c>
      <c r="F61" s="10">
        <v>16.07</v>
      </c>
      <c r="G61">
        <v>1.5660000000000001</v>
      </c>
      <c r="H61" s="8">
        <f t="shared" ref="H61" si="27">_xlfn.STDEV.S(G60:G62)</f>
        <v>8.8754342616760601E-2</v>
      </c>
      <c r="I61" s="8">
        <v>130.5</v>
      </c>
      <c r="J61" s="8">
        <v>-1.9279999999999999</v>
      </c>
      <c r="K61" s="8">
        <f t="shared" ref="K61" si="28">_xlfn.STDEV.P(J60:J62)</f>
        <v>0.11936033214133111</v>
      </c>
      <c r="L61" s="8">
        <v>118.7</v>
      </c>
    </row>
    <row r="62" spans="1:12" x14ac:dyDescent="0.35">
      <c r="A62" s="1" t="s">
        <v>119</v>
      </c>
      <c r="D62" s="8" t="s">
        <v>179</v>
      </c>
      <c r="F62" s="10">
        <v>13.76</v>
      </c>
      <c r="G62">
        <v>1.6739999999999999</v>
      </c>
      <c r="H62" s="8"/>
      <c r="I62" s="8">
        <v>130.6</v>
      </c>
      <c r="J62" s="8">
        <v>-2.0979999999999999</v>
      </c>
      <c r="K62" s="8"/>
      <c r="L62" s="8">
        <v>118.8</v>
      </c>
    </row>
    <row r="63" spans="1:12" x14ac:dyDescent="0.35">
      <c r="A63" s="1" t="s">
        <v>120</v>
      </c>
      <c r="B63" s="9" t="s">
        <v>200</v>
      </c>
      <c r="D63" s="8" t="s">
        <v>180</v>
      </c>
      <c r="F63" s="10">
        <v>15.15</v>
      </c>
      <c r="G63">
        <v>0.34620000000000001</v>
      </c>
      <c r="H63" s="8">
        <f t="shared" ref="H63" si="29">AVERAGE(G63:G65)</f>
        <v>0.41166666666666668</v>
      </c>
      <c r="I63" s="8">
        <v>130.5</v>
      </c>
      <c r="J63" s="8">
        <v>-0.75249999999999995</v>
      </c>
      <c r="K63" s="8">
        <f t="shared" ref="K63" si="30">AVERAGE(J63:J65)</f>
        <v>-0.79106666666666658</v>
      </c>
      <c r="L63" s="8">
        <v>118.8</v>
      </c>
    </row>
    <row r="64" spans="1:12" x14ac:dyDescent="0.35">
      <c r="A64" s="1" t="s">
        <v>121</v>
      </c>
      <c r="D64" s="8" t="s">
        <v>181</v>
      </c>
      <c r="F64" s="10">
        <v>14.44</v>
      </c>
      <c r="G64">
        <v>0.44140000000000001</v>
      </c>
      <c r="H64" s="8">
        <f t="shared" ref="H64" si="31">_xlfn.STDEV.S(G63:G65)</f>
        <v>5.6775111918280337E-2</v>
      </c>
      <c r="I64" s="8">
        <v>129.80000000000001</v>
      </c>
      <c r="J64" s="8">
        <v>-0.82150000000000001</v>
      </c>
      <c r="K64" s="8">
        <f t="shared" ref="K64" si="32">_xlfn.STDEV.P(J63:J65)</f>
        <v>2.8750227052243556E-2</v>
      </c>
      <c r="L64" s="8">
        <v>118.9</v>
      </c>
    </row>
    <row r="65" spans="1:18" x14ac:dyDescent="0.35">
      <c r="A65" s="1" t="s">
        <v>122</v>
      </c>
      <c r="D65" s="8" t="s">
        <v>182</v>
      </c>
      <c r="F65" s="10">
        <v>15.66</v>
      </c>
      <c r="G65">
        <v>0.44740000000000002</v>
      </c>
      <c r="H65" s="8"/>
      <c r="I65" s="8">
        <v>131</v>
      </c>
      <c r="J65" s="8">
        <v>-0.79920000000000002</v>
      </c>
      <c r="K65" s="8"/>
      <c r="L65" s="8">
        <v>118.4</v>
      </c>
    </row>
    <row r="66" spans="1:18" x14ac:dyDescent="0.35">
      <c r="A66" s="1" t="s">
        <v>123</v>
      </c>
      <c r="B66" s="9" t="s">
        <v>196</v>
      </c>
      <c r="D66" s="8" t="s">
        <v>183</v>
      </c>
      <c r="F66" s="10">
        <v>17.059999999999999</v>
      </c>
      <c r="G66">
        <v>5.0250000000000003E-2</v>
      </c>
      <c r="H66" s="8">
        <f>AVERAGE(G66)</f>
        <v>5.0250000000000003E-2</v>
      </c>
      <c r="I66" s="8">
        <v>130.80000000000001</v>
      </c>
      <c r="J66" s="8">
        <v>-0.37190000000000001</v>
      </c>
      <c r="K66" s="8">
        <f t="shared" ref="K66" si="33">AVERAGE(J66:J68)</f>
        <v>-0.3076666666666667</v>
      </c>
      <c r="L66" s="8">
        <v>118.7</v>
      </c>
    </row>
    <row r="67" spans="1:18" x14ac:dyDescent="0.35">
      <c r="A67" s="1" t="s">
        <v>124</v>
      </c>
      <c r="D67" s="8" t="s">
        <v>184</v>
      </c>
      <c r="F67" s="10">
        <v>16.91</v>
      </c>
      <c r="G67" s="22">
        <v>-2.086E-2</v>
      </c>
      <c r="H67" s="8">
        <f>_xlfn.STDEV.S(G66:G68)</f>
        <v>5.0849665026756405E-2</v>
      </c>
      <c r="I67" s="8">
        <v>130.9</v>
      </c>
      <c r="J67" s="8">
        <v>-0.29239999999999999</v>
      </c>
      <c r="K67" s="8">
        <f t="shared" ref="K67:K85" si="34">_xlfn.STDEV.P(J66:J68)</f>
        <v>4.7457794114583673E-2</v>
      </c>
      <c r="L67" s="8">
        <v>119</v>
      </c>
    </row>
    <row r="68" spans="1:18" x14ac:dyDescent="0.35">
      <c r="A68" s="1" t="s">
        <v>125</v>
      </c>
      <c r="D68" s="8" t="s">
        <v>185</v>
      </c>
      <c r="F68" s="10">
        <v>19.18</v>
      </c>
      <c r="G68" s="22">
        <v>-4.827E-2</v>
      </c>
      <c r="H68" s="8"/>
      <c r="I68" s="8">
        <v>131.19999999999999</v>
      </c>
      <c r="J68" s="8">
        <v>-0.25869999999999999</v>
      </c>
      <c r="K68" s="8"/>
      <c r="L68" s="8">
        <v>117.8</v>
      </c>
    </row>
    <row r="69" spans="1:18" x14ac:dyDescent="0.35">
      <c r="A69" s="1" t="s">
        <v>126</v>
      </c>
      <c r="B69" s="12" t="s">
        <v>227</v>
      </c>
      <c r="D69" s="8" t="s">
        <v>186</v>
      </c>
      <c r="F69" s="10">
        <v>18.100000000000001</v>
      </c>
      <c r="G69" s="17">
        <v>3.0539999999999998</v>
      </c>
      <c r="H69" s="8">
        <f t="shared" ref="H69" si="35">AVERAGE(G69:G71)</f>
        <v>2.8290000000000002</v>
      </c>
      <c r="I69">
        <v>130.80000000000001</v>
      </c>
      <c r="J69">
        <v>-3.59</v>
      </c>
      <c r="K69" s="8">
        <f t="shared" ref="K69:K84" si="36">AVERAGE(J69:J71)</f>
        <v>-3.2063333333333333</v>
      </c>
      <c r="L69">
        <v>118.8</v>
      </c>
    </row>
    <row r="70" spans="1:18" x14ac:dyDescent="0.35">
      <c r="A70" s="1" t="s">
        <v>127</v>
      </c>
      <c r="D70" s="8" t="s">
        <v>187</v>
      </c>
      <c r="F70" s="10">
        <v>18.53</v>
      </c>
      <c r="G70" s="17">
        <v>2.6</v>
      </c>
      <c r="H70" s="8">
        <f t="shared" ref="H70:H133" si="37">_xlfn.STDEV.S(G69:G71)</f>
        <v>0.2270264301793955</v>
      </c>
      <c r="I70">
        <v>130.9</v>
      </c>
      <c r="J70">
        <v>-2.8439999999999999</v>
      </c>
      <c r="K70" s="8">
        <f t="shared" si="34"/>
        <v>0.30492658497123898</v>
      </c>
      <c r="L70">
        <v>118.6</v>
      </c>
    </row>
    <row r="71" spans="1:18" x14ac:dyDescent="0.35">
      <c r="A71" s="1" t="s">
        <v>128</v>
      </c>
      <c r="D71" s="8" t="s">
        <v>188</v>
      </c>
      <c r="F71" s="10">
        <v>17.170000000000002</v>
      </c>
      <c r="G71" s="17">
        <v>2.8330000000000002</v>
      </c>
      <c r="H71" s="8"/>
      <c r="I71">
        <v>131.1</v>
      </c>
      <c r="J71">
        <v>-3.1850000000000001</v>
      </c>
      <c r="K71" s="8"/>
      <c r="L71">
        <v>118.6</v>
      </c>
      <c r="R71" t="s">
        <v>419</v>
      </c>
    </row>
    <row r="72" spans="1:18" x14ac:dyDescent="0.35">
      <c r="A72" s="1" t="s">
        <v>129</v>
      </c>
      <c r="B72" s="12" t="s">
        <v>228</v>
      </c>
      <c r="D72" s="8" t="s">
        <v>189</v>
      </c>
      <c r="F72" s="10">
        <v>17.41</v>
      </c>
      <c r="G72" s="17">
        <v>1.228</v>
      </c>
      <c r="H72" s="8">
        <f t="shared" ref="H72" si="38">AVERAGE(G72:G74)</f>
        <v>1.4343333333333332</v>
      </c>
      <c r="I72">
        <v>130.80000000000001</v>
      </c>
      <c r="J72">
        <v>-1.577</v>
      </c>
      <c r="K72" s="8">
        <f t="shared" si="36"/>
        <v>-1.9433333333333334</v>
      </c>
      <c r="L72">
        <v>118.6</v>
      </c>
    </row>
    <row r="73" spans="1:18" x14ac:dyDescent="0.35">
      <c r="A73" s="1" t="s">
        <v>130</v>
      </c>
      <c r="D73" s="8" t="s">
        <v>190</v>
      </c>
      <c r="F73" s="10">
        <v>16.559999999999999</v>
      </c>
      <c r="G73" s="17">
        <v>1.496</v>
      </c>
      <c r="H73" s="8">
        <f t="shared" si="37"/>
        <v>0.183445723126305</v>
      </c>
      <c r="I73">
        <v>131</v>
      </c>
      <c r="J73">
        <v>-2.3919999999999999</v>
      </c>
      <c r="K73" s="8">
        <f t="shared" si="34"/>
        <v>0.33777737573075522</v>
      </c>
      <c r="L73">
        <v>118.5</v>
      </c>
    </row>
    <row r="74" spans="1:18" x14ac:dyDescent="0.35">
      <c r="A74" s="1" t="s">
        <v>131</v>
      </c>
      <c r="D74" s="8" t="s">
        <v>191</v>
      </c>
      <c r="F74" s="10">
        <v>15.17</v>
      </c>
      <c r="G74" s="17">
        <v>1.579</v>
      </c>
      <c r="H74" s="8"/>
      <c r="I74">
        <v>130.69999999999999</v>
      </c>
      <c r="J74">
        <v>-1.861</v>
      </c>
      <c r="K74" s="8"/>
      <c r="L74">
        <v>118.5</v>
      </c>
    </row>
    <row r="75" spans="1:18" x14ac:dyDescent="0.35">
      <c r="A75" s="1" t="s">
        <v>132</v>
      </c>
      <c r="B75" s="12" t="s">
        <v>229</v>
      </c>
      <c r="D75" s="8" t="s">
        <v>197</v>
      </c>
      <c r="F75" s="10">
        <v>14.4</v>
      </c>
      <c r="G75" s="17">
        <v>1.0409999999999999</v>
      </c>
      <c r="H75" s="8">
        <f t="shared" ref="H75" si="39">AVERAGE(G75:G77)</f>
        <v>0.90856666666666663</v>
      </c>
      <c r="I75">
        <v>130.80000000000001</v>
      </c>
      <c r="J75">
        <v>-1.24</v>
      </c>
      <c r="K75" s="8">
        <f t="shared" si="36"/>
        <v>-1.0694000000000001</v>
      </c>
      <c r="L75">
        <v>118.2</v>
      </c>
    </row>
    <row r="76" spans="1:18" x14ac:dyDescent="0.35">
      <c r="A76" s="1" t="s">
        <v>133</v>
      </c>
      <c r="B76" s="13"/>
      <c r="D76" s="8" t="s">
        <v>198</v>
      </c>
      <c r="F76" s="10">
        <v>15.51</v>
      </c>
      <c r="G76" s="17">
        <v>1.0840000000000001</v>
      </c>
      <c r="H76" s="8">
        <f t="shared" si="37"/>
        <v>0.26748581893874962</v>
      </c>
      <c r="I76">
        <v>131</v>
      </c>
      <c r="J76">
        <v>-1.389</v>
      </c>
      <c r="K76" s="8">
        <f t="shared" si="34"/>
        <v>0.35192071076688075</v>
      </c>
      <c r="L76">
        <v>118.3</v>
      </c>
    </row>
    <row r="77" spans="1:18" x14ac:dyDescent="0.35">
      <c r="A77" s="1" t="s">
        <v>134</v>
      </c>
      <c r="B77" s="13"/>
      <c r="D77" s="8" t="s">
        <v>199</v>
      </c>
      <c r="F77" s="10">
        <v>18.89</v>
      </c>
      <c r="G77" s="17">
        <v>0.60070000000000001</v>
      </c>
      <c r="H77" s="8"/>
      <c r="I77">
        <v>130.80000000000001</v>
      </c>
      <c r="J77">
        <v>-0.57920000000000005</v>
      </c>
      <c r="K77" s="8"/>
      <c r="L77">
        <v>118.6</v>
      </c>
    </row>
    <row r="78" spans="1:18" x14ac:dyDescent="0.35">
      <c r="A78" s="1" t="s">
        <v>135</v>
      </c>
      <c r="B78" s="12" t="s">
        <v>230</v>
      </c>
      <c r="D78" s="8" t="s">
        <v>201</v>
      </c>
      <c r="F78" s="10">
        <v>15.86</v>
      </c>
      <c r="G78" s="17">
        <v>1.1779999999999999</v>
      </c>
      <c r="H78" s="8">
        <f t="shared" ref="H78" si="40">AVERAGE(G78:G80)</f>
        <v>1.0536999999999999</v>
      </c>
      <c r="I78">
        <v>130.9</v>
      </c>
      <c r="J78">
        <v>-1.5920000000000001</v>
      </c>
      <c r="K78" s="8">
        <f t="shared" si="36"/>
        <v>-1.4223333333333334</v>
      </c>
      <c r="L78">
        <v>118.5</v>
      </c>
    </row>
    <row r="79" spans="1:18" x14ac:dyDescent="0.35">
      <c r="A79" s="1" t="s">
        <v>136</v>
      </c>
      <c r="B79" s="13"/>
      <c r="D79" s="8" t="s">
        <v>202</v>
      </c>
      <c r="F79" s="10">
        <v>15.49</v>
      </c>
      <c r="G79" s="17">
        <v>0.92310000000000003</v>
      </c>
      <c r="H79" s="8">
        <f t="shared" si="37"/>
        <v>0.12756672763695082</v>
      </c>
      <c r="I79">
        <v>130.9</v>
      </c>
      <c r="J79">
        <v>-1.252</v>
      </c>
      <c r="K79" s="8">
        <f t="shared" si="34"/>
        <v>0.13880521924224931</v>
      </c>
      <c r="L79">
        <v>118.7</v>
      </c>
    </row>
    <row r="80" spans="1:18" x14ac:dyDescent="0.35">
      <c r="A80" s="1" t="s">
        <v>137</v>
      </c>
      <c r="B80" s="13"/>
      <c r="D80" s="8" t="s">
        <v>203</v>
      </c>
      <c r="F80" s="10">
        <v>15.1</v>
      </c>
      <c r="G80" s="17">
        <v>1.06</v>
      </c>
      <c r="H80" s="8"/>
      <c r="I80">
        <v>130.80000000000001</v>
      </c>
      <c r="J80">
        <v>-1.423</v>
      </c>
      <c r="K80" s="8"/>
      <c r="L80">
        <v>118.5</v>
      </c>
    </row>
    <row r="81" spans="1:12" x14ac:dyDescent="0.35">
      <c r="A81" s="1" t="s">
        <v>138</v>
      </c>
      <c r="B81" s="12" t="s">
        <v>231</v>
      </c>
      <c r="D81" s="8" t="s">
        <v>204</v>
      </c>
      <c r="F81" s="10">
        <v>17.97</v>
      </c>
      <c r="G81" s="17">
        <v>0.36859999999999998</v>
      </c>
      <c r="H81" s="8">
        <f t="shared" ref="H81" si="41">AVERAGE(G81:G83)</f>
        <v>0.26406666666666662</v>
      </c>
      <c r="I81">
        <v>130.5</v>
      </c>
      <c r="J81">
        <v>-0.41170000000000001</v>
      </c>
      <c r="K81" s="8">
        <f t="shared" si="36"/>
        <v>-0.42450000000000004</v>
      </c>
      <c r="L81">
        <v>118.8</v>
      </c>
    </row>
    <row r="82" spans="1:12" x14ac:dyDescent="0.35">
      <c r="A82" s="1" t="s">
        <v>210</v>
      </c>
      <c r="B82" s="13"/>
      <c r="D82" s="8" t="s">
        <v>205</v>
      </c>
      <c r="F82" s="10">
        <v>13.76</v>
      </c>
      <c r="G82" s="17">
        <v>0.28129999999999999</v>
      </c>
      <c r="H82" s="8">
        <f t="shared" si="37"/>
        <v>0.11413002818423096</v>
      </c>
      <c r="I82">
        <v>130.69999999999999</v>
      </c>
      <c r="J82">
        <v>-0.51319999999999999</v>
      </c>
      <c r="K82" s="8">
        <f t="shared" si="34"/>
        <v>6.7804473795367318E-2</v>
      </c>
      <c r="L82">
        <v>118.4</v>
      </c>
    </row>
    <row r="83" spans="1:12" x14ac:dyDescent="0.35">
      <c r="A83" s="1" t="s">
        <v>211</v>
      </c>
      <c r="B83" s="13"/>
      <c r="D83" s="8" t="s">
        <v>206</v>
      </c>
      <c r="F83" s="10">
        <v>18.940000000000001</v>
      </c>
      <c r="G83" s="17">
        <v>0.14230000000000001</v>
      </c>
      <c r="H83" s="8"/>
      <c r="I83">
        <v>131.1</v>
      </c>
      <c r="J83">
        <v>-0.34860000000000002</v>
      </c>
      <c r="K83" s="8"/>
      <c r="L83">
        <v>118.6</v>
      </c>
    </row>
    <row r="84" spans="1:12" x14ac:dyDescent="0.35">
      <c r="A84" s="1" t="s">
        <v>212</v>
      </c>
      <c r="B84" s="12" t="s">
        <v>232</v>
      </c>
      <c r="D84" s="8" t="s">
        <v>207</v>
      </c>
      <c r="F84" s="10">
        <v>17.23</v>
      </c>
      <c r="G84" s="17">
        <v>0.1225</v>
      </c>
      <c r="H84" s="8">
        <f t="shared" ref="H84" si="42">AVERAGE(G84:G86)</f>
        <v>0.13366666666666668</v>
      </c>
      <c r="I84">
        <v>131.30000000000001</v>
      </c>
      <c r="J84">
        <v>-0.28029999999999999</v>
      </c>
      <c r="K84" s="8">
        <f t="shared" si="36"/>
        <v>-0.29846666666666666</v>
      </c>
      <c r="L84">
        <v>118.9</v>
      </c>
    </row>
    <row r="85" spans="1:12" x14ac:dyDescent="0.35">
      <c r="A85" s="1" t="s">
        <v>213</v>
      </c>
      <c r="B85" s="13"/>
      <c r="D85" s="8" t="s">
        <v>208</v>
      </c>
      <c r="F85" s="10">
        <v>16.79</v>
      </c>
      <c r="G85" s="17">
        <v>0.1487</v>
      </c>
      <c r="H85" s="8">
        <f t="shared" si="37"/>
        <v>1.3521217893863458E-2</v>
      </c>
      <c r="I85">
        <v>130.69999999999999</v>
      </c>
      <c r="J85">
        <v>-0.33329999999999999</v>
      </c>
      <c r="K85" s="8">
        <f t="shared" si="34"/>
        <v>2.4638497428933349E-2</v>
      </c>
      <c r="L85">
        <v>118.6</v>
      </c>
    </row>
    <row r="86" spans="1:12" x14ac:dyDescent="0.35">
      <c r="A86" s="1" t="s">
        <v>214</v>
      </c>
      <c r="D86" s="8" t="s">
        <v>209</v>
      </c>
      <c r="F86" s="10">
        <v>16.72</v>
      </c>
      <c r="G86" s="17">
        <v>0.1298</v>
      </c>
      <c r="H86" s="8"/>
      <c r="I86">
        <v>131.30000000000001</v>
      </c>
      <c r="J86">
        <v>-0.28179999999999999</v>
      </c>
      <c r="K86" s="8"/>
      <c r="L86">
        <v>118.7</v>
      </c>
    </row>
    <row r="87" spans="1:12" x14ac:dyDescent="0.35">
      <c r="A87" s="1" t="s">
        <v>215</v>
      </c>
      <c r="B87" t="s">
        <v>269</v>
      </c>
      <c r="D87" s="8" t="s">
        <v>233</v>
      </c>
      <c r="F87" s="10">
        <v>6.2</v>
      </c>
      <c r="G87" s="17">
        <v>-0.1628</v>
      </c>
      <c r="H87" s="8">
        <f t="shared" ref="H87" si="43">AVERAGE(G87:G89)</f>
        <v>-0.16526666666666667</v>
      </c>
      <c r="I87">
        <v>92.7</v>
      </c>
      <c r="J87">
        <v>-0.1106</v>
      </c>
      <c r="K87" s="8">
        <f t="shared" ref="K87:K120" si="44">AVERAGE(J87:J89)</f>
        <v>-0.1875</v>
      </c>
      <c r="L87">
        <v>119.2</v>
      </c>
    </row>
    <row r="88" spans="1:12" x14ac:dyDescent="0.35">
      <c r="A88" s="1" t="s">
        <v>216</v>
      </c>
      <c r="D88" s="8" t="s">
        <v>234</v>
      </c>
      <c r="F88" s="10">
        <v>7.45</v>
      </c>
      <c r="G88" s="17">
        <v>-0.1003</v>
      </c>
      <c r="H88" s="8">
        <f t="shared" si="37"/>
        <v>6.6234457296284438E-2</v>
      </c>
      <c r="I88">
        <v>92.7</v>
      </c>
      <c r="J88">
        <v>-0.28070000000000001</v>
      </c>
      <c r="K88" s="8">
        <f t="shared" ref="K88:K121" si="45">_xlfn.STDEV.P(J87:J89)</f>
        <v>7.0393039428625306E-2</v>
      </c>
      <c r="L88">
        <v>94</v>
      </c>
    </row>
    <row r="89" spans="1:12" x14ac:dyDescent="0.35">
      <c r="A89" s="1" t="s">
        <v>217</v>
      </c>
      <c r="D89" s="8" t="s">
        <v>235</v>
      </c>
      <c r="F89" s="10">
        <v>7.66</v>
      </c>
      <c r="G89" s="17">
        <v>-0.23269999999999999</v>
      </c>
      <c r="H89" s="8"/>
      <c r="I89">
        <v>125.6</v>
      </c>
      <c r="J89">
        <v>-0.17119999999999999</v>
      </c>
      <c r="K89" s="8"/>
      <c r="L89">
        <v>93.8</v>
      </c>
    </row>
    <row r="90" spans="1:12" x14ac:dyDescent="0.35">
      <c r="A90" s="1" t="s">
        <v>218</v>
      </c>
      <c r="B90" t="s">
        <v>277</v>
      </c>
      <c r="D90" s="8" t="s">
        <v>236</v>
      </c>
      <c r="F90" s="10">
        <v>7.29</v>
      </c>
      <c r="G90" s="17">
        <v>24.41</v>
      </c>
      <c r="H90" s="8">
        <f t="shared" ref="H90" si="46">AVERAGE(G90:G92)</f>
        <v>23.48</v>
      </c>
      <c r="I90">
        <v>131.5</v>
      </c>
      <c r="J90">
        <v>-26.76</v>
      </c>
      <c r="K90" s="8">
        <f t="shared" si="44"/>
        <v>-25.843333333333334</v>
      </c>
      <c r="L90">
        <v>118.7</v>
      </c>
    </row>
    <row r="91" spans="1:12" x14ac:dyDescent="0.35">
      <c r="A91" s="1" t="s">
        <v>219</v>
      </c>
      <c r="D91" s="8" t="s">
        <v>237</v>
      </c>
      <c r="F91" s="10">
        <v>6.98</v>
      </c>
      <c r="G91" s="17">
        <v>23.96</v>
      </c>
      <c r="H91" s="8">
        <f t="shared" si="37"/>
        <v>1.2416521251944928</v>
      </c>
      <c r="I91">
        <v>131.30000000000001</v>
      </c>
      <c r="J91">
        <v>-26.32</v>
      </c>
      <c r="K91" s="8">
        <f t="shared" si="45"/>
        <v>1.0014766874748293</v>
      </c>
      <c r="L91">
        <v>118.8</v>
      </c>
    </row>
    <row r="92" spans="1:12" x14ac:dyDescent="0.35">
      <c r="A92" s="1" t="s">
        <v>220</v>
      </c>
      <c r="D92" s="8" t="s">
        <v>238</v>
      </c>
      <c r="F92" s="10">
        <v>7.09</v>
      </c>
      <c r="G92" s="17">
        <v>22.07</v>
      </c>
      <c r="H92" s="8"/>
      <c r="I92">
        <v>131.19999999999999</v>
      </c>
      <c r="J92">
        <v>-24.45</v>
      </c>
      <c r="K92" s="8"/>
      <c r="L92">
        <v>118.6</v>
      </c>
    </row>
    <row r="93" spans="1:12" x14ac:dyDescent="0.35">
      <c r="A93" s="1" t="s">
        <v>221</v>
      </c>
      <c r="B93" t="s">
        <v>270</v>
      </c>
      <c r="D93" s="8" t="s">
        <v>239</v>
      </c>
      <c r="F93" s="10">
        <v>15.49</v>
      </c>
      <c r="G93" s="17">
        <v>-7.9759999999999998E-2</v>
      </c>
      <c r="H93" s="8">
        <f t="shared" ref="H93" si="47">AVERAGE(G93:G95)</f>
        <v>-0.12258666666666666</v>
      </c>
      <c r="I93">
        <v>137.19999999999999</v>
      </c>
      <c r="J93">
        <v>-3.9829999999999997E-2</v>
      </c>
      <c r="K93" s="8">
        <f t="shared" si="44"/>
        <v>-0.14134333333333335</v>
      </c>
      <c r="L93">
        <v>93.2</v>
      </c>
    </row>
    <row r="94" spans="1:12" x14ac:dyDescent="0.35">
      <c r="A94" s="1" t="s">
        <v>222</v>
      </c>
      <c r="D94" s="8" t="s">
        <v>240</v>
      </c>
      <c r="F94" s="10">
        <v>16.059999999999999</v>
      </c>
      <c r="G94" s="17">
        <v>-0.1537</v>
      </c>
      <c r="H94" s="8">
        <f t="shared" si="37"/>
        <v>3.8336438714796389E-2</v>
      </c>
      <c r="I94">
        <v>137.6</v>
      </c>
      <c r="J94">
        <v>-0.1956</v>
      </c>
      <c r="K94" s="8">
        <f t="shared" si="45"/>
        <v>7.1837630033909694E-2</v>
      </c>
      <c r="L94">
        <v>118.6</v>
      </c>
    </row>
    <row r="95" spans="1:12" x14ac:dyDescent="0.35">
      <c r="A95" s="1" t="s">
        <v>223</v>
      </c>
      <c r="D95" s="8" t="s">
        <v>241</v>
      </c>
      <c r="F95" s="10">
        <v>15.21</v>
      </c>
      <c r="G95" s="17">
        <v>-0.1343</v>
      </c>
      <c r="H95" s="8"/>
      <c r="I95">
        <v>135.30000000000001</v>
      </c>
      <c r="J95">
        <v>-0.18859999999999999</v>
      </c>
      <c r="K95" s="8"/>
      <c r="L95">
        <v>119.2</v>
      </c>
    </row>
    <row r="96" spans="1:12" x14ac:dyDescent="0.35">
      <c r="A96" s="1" t="s">
        <v>224</v>
      </c>
      <c r="B96" t="s">
        <v>271</v>
      </c>
      <c r="D96" s="8" t="s">
        <v>242</v>
      </c>
      <c r="F96" s="10">
        <v>14.64</v>
      </c>
      <c r="G96" s="17">
        <v>-0.1193</v>
      </c>
      <c r="H96" s="8">
        <f t="shared" ref="H96" si="48">AVERAGE(G96:G98)</f>
        <v>-0.12709999999999999</v>
      </c>
      <c r="I96">
        <v>92.2</v>
      </c>
      <c r="J96">
        <v>-0.16089999999999999</v>
      </c>
      <c r="K96" s="8">
        <f t="shared" si="44"/>
        <v>-0.13657999999999998</v>
      </c>
      <c r="L96">
        <v>93.8</v>
      </c>
    </row>
    <row r="97" spans="1:12" x14ac:dyDescent="0.35">
      <c r="A97" s="1" t="s">
        <v>225</v>
      </c>
      <c r="D97" s="8" t="s">
        <v>243</v>
      </c>
      <c r="F97" s="10">
        <v>15.17</v>
      </c>
      <c r="G97" s="17">
        <v>-0.1191</v>
      </c>
      <c r="H97" s="8">
        <f t="shared" si="37"/>
        <v>1.3683566786477858E-2</v>
      </c>
      <c r="I97">
        <v>132.80000000000001</v>
      </c>
      <c r="J97">
        <v>-0.153</v>
      </c>
      <c r="K97" s="8">
        <f t="shared" si="45"/>
        <v>2.8987505354318949E-2</v>
      </c>
      <c r="L97">
        <v>93.8</v>
      </c>
    </row>
    <row r="98" spans="1:12" x14ac:dyDescent="0.35">
      <c r="A98" s="1" t="s">
        <v>226</v>
      </c>
      <c r="D98" s="8" t="s">
        <v>244</v>
      </c>
      <c r="F98" s="10">
        <v>15.02</v>
      </c>
      <c r="G98" s="17">
        <v>-0.1429</v>
      </c>
      <c r="H98" s="8"/>
      <c r="I98">
        <v>134.6</v>
      </c>
      <c r="J98">
        <v>-9.5839999999999995E-2</v>
      </c>
      <c r="K98" s="8"/>
      <c r="L98">
        <v>93.8</v>
      </c>
    </row>
    <row r="99" spans="1:12" x14ac:dyDescent="0.35">
      <c r="A99" s="1" t="s">
        <v>257</v>
      </c>
      <c r="B99" t="s">
        <v>278</v>
      </c>
      <c r="D99" s="8" t="s">
        <v>245</v>
      </c>
      <c r="F99" s="10">
        <v>7.25</v>
      </c>
      <c r="G99" s="17">
        <v>20.73</v>
      </c>
      <c r="H99" s="8">
        <f t="shared" ref="H99" si="49">AVERAGE(G99:G101)</f>
        <v>21.973333333333333</v>
      </c>
      <c r="I99">
        <v>130.80000000000001</v>
      </c>
      <c r="J99">
        <v>-22.45</v>
      </c>
      <c r="K99" s="8">
        <f t="shared" si="44"/>
        <v>-24.319999999999997</v>
      </c>
      <c r="L99">
        <v>119.1</v>
      </c>
    </row>
    <row r="100" spans="1:12" x14ac:dyDescent="0.35">
      <c r="A100" s="1" t="s">
        <v>258</v>
      </c>
      <c r="D100" s="8" t="s">
        <v>246</v>
      </c>
      <c r="F100" s="10">
        <v>7.06</v>
      </c>
      <c r="G100" s="17">
        <v>19.53</v>
      </c>
      <c r="H100" s="8">
        <f t="shared" si="37"/>
        <v>3.2486356110424937</v>
      </c>
      <c r="I100">
        <v>130.80000000000001</v>
      </c>
      <c r="J100">
        <v>-21.52</v>
      </c>
      <c r="K100" s="8">
        <f t="shared" si="45"/>
        <v>3.3239434411554116</v>
      </c>
      <c r="L100">
        <v>119</v>
      </c>
    </row>
    <row r="101" spans="1:12" x14ac:dyDescent="0.35">
      <c r="A101" s="1" t="s">
        <v>259</v>
      </c>
      <c r="D101" s="8" t="s">
        <v>247</v>
      </c>
      <c r="F101" s="10">
        <v>7.19</v>
      </c>
      <c r="G101" s="17">
        <v>25.66</v>
      </c>
      <c r="H101" s="8"/>
      <c r="I101">
        <v>130.30000000000001</v>
      </c>
      <c r="J101">
        <v>-28.99</v>
      </c>
      <c r="K101" s="8"/>
      <c r="L101">
        <v>118.8</v>
      </c>
    </row>
    <row r="102" spans="1:12" x14ac:dyDescent="0.35">
      <c r="A102" s="1" t="s">
        <v>260</v>
      </c>
      <c r="B102" t="s">
        <v>272</v>
      </c>
      <c r="D102" s="8" t="s">
        <v>248</v>
      </c>
      <c r="F102" s="10">
        <v>12.88</v>
      </c>
      <c r="G102" s="17">
        <v>0.21029999999999999</v>
      </c>
      <c r="H102" s="8">
        <f t="shared" ref="H102" si="50">AVERAGE(G102:G104)</f>
        <v>0.10784666666666666</v>
      </c>
      <c r="I102">
        <v>129.6</v>
      </c>
      <c r="J102">
        <v>-0.27879999999999999</v>
      </c>
      <c r="K102" s="8">
        <f t="shared" si="44"/>
        <v>-0.36693333333333333</v>
      </c>
      <c r="L102">
        <v>117.2</v>
      </c>
    </row>
    <row r="103" spans="1:12" x14ac:dyDescent="0.35">
      <c r="A103" s="1" t="s">
        <v>261</v>
      </c>
      <c r="D103" s="8" t="s">
        <v>249</v>
      </c>
      <c r="F103" s="10">
        <v>12.96</v>
      </c>
      <c r="G103" s="17">
        <v>6.3100000000000003E-2</v>
      </c>
      <c r="H103" s="8">
        <f t="shared" si="37"/>
        <v>8.8963501130145103E-2</v>
      </c>
      <c r="I103">
        <v>131.6</v>
      </c>
      <c r="J103">
        <v>-0.46600000000000003</v>
      </c>
      <c r="K103" s="8">
        <f t="shared" si="45"/>
        <v>7.6814119072530454E-2</v>
      </c>
      <c r="L103">
        <v>118.9</v>
      </c>
    </row>
    <row r="104" spans="1:12" x14ac:dyDescent="0.35">
      <c r="A104" s="1" t="s">
        <v>262</v>
      </c>
      <c r="D104" s="8" t="s">
        <v>250</v>
      </c>
      <c r="F104" s="10">
        <v>13.35</v>
      </c>
      <c r="G104" s="17">
        <v>5.0139999999999997E-2</v>
      </c>
      <c r="H104" s="8"/>
      <c r="I104">
        <v>131</v>
      </c>
      <c r="J104">
        <v>-0.35599999999999998</v>
      </c>
      <c r="K104" s="8"/>
      <c r="L104">
        <v>118.3</v>
      </c>
    </row>
    <row r="105" spans="1:12" x14ac:dyDescent="0.35">
      <c r="A105" s="1" t="s">
        <v>263</v>
      </c>
      <c r="B105" t="s">
        <v>273</v>
      </c>
      <c r="D105" s="8" t="s">
        <v>251</v>
      </c>
      <c r="F105" s="10">
        <v>12.84</v>
      </c>
      <c r="G105" s="17">
        <v>-0.1671</v>
      </c>
      <c r="H105" s="8">
        <f t="shared" ref="H105" si="51">AVERAGE(G105:G107)</f>
        <v>-0.1525</v>
      </c>
      <c r="I105">
        <v>92.5</v>
      </c>
      <c r="J105" s="17">
        <v>0.20660000000000001</v>
      </c>
      <c r="K105" s="8">
        <f t="shared" si="44"/>
        <v>0.14137666666666668</v>
      </c>
      <c r="L105">
        <v>120.8</v>
      </c>
    </row>
    <row r="106" spans="1:12" x14ac:dyDescent="0.35">
      <c r="A106" s="1" t="s">
        <v>264</v>
      </c>
      <c r="D106" s="8" t="s">
        <v>252</v>
      </c>
      <c r="F106" s="10">
        <v>12.3</v>
      </c>
      <c r="G106" s="17">
        <v>-0.16339999999999999</v>
      </c>
      <c r="H106" s="8">
        <f t="shared" si="37"/>
        <v>2.2161001782410379E-2</v>
      </c>
      <c r="I106">
        <v>134</v>
      </c>
      <c r="J106" s="17">
        <v>0.2505</v>
      </c>
      <c r="K106" s="8">
        <f t="shared" si="45"/>
        <v>0.12457761338039652</v>
      </c>
      <c r="L106">
        <v>121.5</v>
      </c>
    </row>
    <row r="107" spans="1:12" x14ac:dyDescent="0.35">
      <c r="A107" s="1" t="s">
        <v>265</v>
      </c>
      <c r="D107" s="8" t="s">
        <v>253</v>
      </c>
      <c r="F107" s="10">
        <v>12.8</v>
      </c>
      <c r="G107" s="17">
        <v>-0.127</v>
      </c>
      <c r="H107" s="8"/>
      <c r="I107">
        <v>92.2</v>
      </c>
      <c r="J107" s="17">
        <v>-3.2969999999999999E-2</v>
      </c>
      <c r="K107" s="8"/>
      <c r="L107">
        <v>123.3</v>
      </c>
    </row>
    <row r="108" spans="1:12" x14ac:dyDescent="0.35">
      <c r="A108" s="1" t="s">
        <v>266</v>
      </c>
      <c r="B108" t="s">
        <v>279</v>
      </c>
      <c r="D108" s="8" t="s">
        <v>254</v>
      </c>
      <c r="F108" s="10">
        <v>13.08</v>
      </c>
      <c r="G108" s="17">
        <v>1.905</v>
      </c>
      <c r="H108" s="8">
        <f t="shared" ref="H108" si="52">AVERAGE(G108:G110)</f>
        <v>1.9926666666666666</v>
      </c>
      <c r="I108">
        <v>131.1</v>
      </c>
      <c r="J108" s="17">
        <v>-2.266</v>
      </c>
      <c r="K108" s="8">
        <f>AVERAGE(J108:J110)</f>
        <v>-2.6363333333333334</v>
      </c>
      <c r="L108">
        <v>118.7</v>
      </c>
    </row>
    <row r="109" spans="1:12" x14ac:dyDescent="0.35">
      <c r="A109" s="1" t="s">
        <v>267</v>
      </c>
      <c r="D109" s="8" t="s">
        <v>255</v>
      </c>
      <c r="F109" s="10">
        <v>12.98</v>
      </c>
      <c r="G109">
        <v>1.917</v>
      </c>
      <c r="H109" s="8">
        <f t="shared" si="37"/>
        <v>0.14157801147541715</v>
      </c>
      <c r="I109">
        <v>130.80000000000001</v>
      </c>
      <c r="J109">
        <v>-2.6669999999999998</v>
      </c>
      <c r="K109" s="8">
        <f>_xlfn.STDEV.P(J108:J110)</f>
        <v>0.29066628440341968</v>
      </c>
      <c r="L109">
        <v>118.6</v>
      </c>
    </row>
    <row r="110" spans="1:12" x14ac:dyDescent="0.35">
      <c r="A110" s="1" t="s">
        <v>268</v>
      </c>
      <c r="D110" s="8" t="s">
        <v>256</v>
      </c>
      <c r="F110" s="10">
        <v>14.77</v>
      </c>
      <c r="G110">
        <v>2.1560000000000001</v>
      </c>
      <c r="H110" s="8"/>
      <c r="I110">
        <v>130.9</v>
      </c>
      <c r="J110">
        <v>-2.976</v>
      </c>
      <c r="K110" s="8"/>
      <c r="L110">
        <v>118.7</v>
      </c>
    </row>
    <row r="111" spans="1:12" x14ac:dyDescent="0.35">
      <c r="A111" s="1" t="s">
        <v>281</v>
      </c>
      <c r="B111" t="s">
        <v>274</v>
      </c>
      <c r="D111" s="8" t="s">
        <v>293</v>
      </c>
      <c r="F111" s="10">
        <v>13.53</v>
      </c>
      <c r="G111">
        <v>-0.2001</v>
      </c>
      <c r="H111" s="8">
        <f t="shared" ref="H111" si="53">AVERAGE(G111:G113)</f>
        <v>-0.16626666666666665</v>
      </c>
      <c r="I111">
        <v>112.4</v>
      </c>
      <c r="J111">
        <v>-0.20979999999999999</v>
      </c>
      <c r="K111" s="8">
        <f t="shared" si="44"/>
        <v>-0.23920333333333332</v>
      </c>
      <c r="L111">
        <v>104.8</v>
      </c>
    </row>
    <row r="112" spans="1:12" x14ac:dyDescent="0.35">
      <c r="A112" s="1" t="s">
        <v>282</v>
      </c>
      <c r="D112" s="8" t="s">
        <v>294</v>
      </c>
      <c r="F112" s="10">
        <v>12.99</v>
      </c>
      <c r="G112">
        <v>-0.17319999999999999</v>
      </c>
      <c r="H112" s="8">
        <f t="shared" si="37"/>
        <v>3.7780197634916336E-2</v>
      </c>
      <c r="I112">
        <v>92.3</v>
      </c>
      <c r="J112">
        <v>-0.48609999999999998</v>
      </c>
      <c r="K112" s="8">
        <f t="shared" si="45"/>
        <v>0.19072307155198137</v>
      </c>
      <c r="L112">
        <v>93.4</v>
      </c>
    </row>
    <row r="113" spans="1:12" x14ac:dyDescent="0.35">
      <c r="A113" s="1" t="s">
        <v>283</v>
      </c>
      <c r="D113" s="8" t="s">
        <v>295</v>
      </c>
      <c r="F113" s="10">
        <v>13.03</v>
      </c>
      <c r="G113">
        <v>-0.1255</v>
      </c>
      <c r="H113" s="8"/>
      <c r="I113">
        <v>92.3</v>
      </c>
      <c r="J113">
        <v>-2.171E-2</v>
      </c>
      <c r="K113" s="8"/>
      <c r="L113">
        <v>62.2</v>
      </c>
    </row>
    <row r="114" spans="1:12" x14ac:dyDescent="0.35">
      <c r="A114" s="1" t="s">
        <v>284</v>
      </c>
      <c r="B114" t="s">
        <v>275</v>
      </c>
      <c r="D114" s="8" t="s">
        <v>296</v>
      </c>
      <c r="F114" s="10">
        <v>10.49</v>
      </c>
      <c r="G114">
        <v>-9.8070000000000004E-2</v>
      </c>
      <c r="H114" s="8">
        <f t="shared" ref="H114" si="54">AVERAGE(G114:G116)</f>
        <v>-0.14165666666666665</v>
      </c>
      <c r="I114">
        <v>92.1</v>
      </c>
      <c r="J114">
        <v>-0.74829999999999997</v>
      </c>
      <c r="K114" s="8">
        <f t="shared" si="44"/>
        <v>-0.45538666666666666</v>
      </c>
      <c r="L114">
        <v>93.5</v>
      </c>
    </row>
    <row r="115" spans="1:12" x14ac:dyDescent="0.35">
      <c r="A115" s="1" t="s">
        <v>285</v>
      </c>
      <c r="D115" s="8" t="s">
        <v>297</v>
      </c>
      <c r="F115" s="10">
        <v>11.02</v>
      </c>
      <c r="G115">
        <v>-0.11940000000000001</v>
      </c>
      <c r="H115" s="8">
        <f t="shared" si="37"/>
        <v>5.8010780319983121E-2</v>
      </c>
      <c r="I115">
        <v>92.3</v>
      </c>
      <c r="J115">
        <v>-0.54530000000000001</v>
      </c>
      <c r="K115" s="8">
        <f t="shared" si="45"/>
        <v>0.28310120985651438</v>
      </c>
      <c r="L115">
        <v>78.400000000000006</v>
      </c>
    </row>
    <row r="116" spans="1:12" x14ac:dyDescent="0.35">
      <c r="A116" s="1" t="s">
        <v>286</v>
      </c>
      <c r="D116" s="8" t="s">
        <v>298</v>
      </c>
      <c r="F116" s="10">
        <v>10.8</v>
      </c>
      <c r="G116">
        <v>-0.20749999999999999</v>
      </c>
      <c r="H116" s="8"/>
      <c r="I116">
        <v>92.3</v>
      </c>
      <c r="J116">
        <v>-7.2559999999999999E-2</v>
      </c>
      <c r="K116" s="8"/>
      <c r="L116">
        <v>96.4</v>
      </c>
    </row>
    <row r="117" spans="1:12" x14ac:dyDescent="0.35">
      <c r="A117" s="1" t="s">
        <v>287</v>
      </c>
      <c r="B117" t="s">
        <v>280</v>
      </c>
      <c r="D117" s="8" t="s">
        <v>299</v>
      </c>
      <c r="F117" s="10">
        <v>14.05</v>
      </c>
      <c r="G117">
        <v>2.2530000000000001</v>
      </c>
      <c r="H117" s="8">
        <f t="shared" ref="H117" si="55">AVERAGE(G117:G119)</f>
        <v>2.2673333333333336</v>
      </c>
      <c r="I117">
        <v>130.9</v>
      </c>
      <c r="J117">
        <v>-2.71</v>
      </c>
      <c r="K117" s="8">
        <f t="shared" si="44"/>
        <v>-2.7129999999999996</v>
      </c>
      <c r="L117">
        <v>118.7</v>
      </c>
    </row>
    <row r="118" spans="1:12" x14ac:dyDescent="0.35">
      <c r="A118" s="1" t="s">
        <v>288</v>
      </c>
      <c r="D118" s="8" t="s">
        <v>300</v>
      </c>
      <c r="F118" s="10">
        <v>13.55</v>
      </c>
      <c r="G118">
        <v>2.4820000000000002</v>
      </c>
      <c r="H118" s="8">
        <f t="shared" si="37"/>
        <v>0.20787095355853194</v>
      </c>
      <c r="I118">
        <v>130.80000000000001</v>
      </c>
      <c r="J118">
        <v>-3.0750000000000002</v>
      </c>
      <c r="K118" s="8">
        <f t="shared" si="45"/>
        <v>0.29435466136392108</v>
      </c>
      <c r="L118">
        <v>118.7</v>
      </c>
    </row>
    <row r="119" spans="1:12" x14ac:dyDescent="0.35">
      <c r="A119" s="1" t="s">
        <v>289</v>
      </c>
      <c r="D119" s="8" t="s">
        <v>301</v>
      </c>
      <c r="F119" s="10">
        <v>15.22</v>
      </c>
      <c r="G119">
        <v>2.0670000000000002</v>
      </c>
      <c r="H119" s="8"/>
      <c r="I119">
        <v>130.80000000000001</v>
      </c>
      <c r="J119">
        <v>-2.3540000000000001</v>
      </c>
      <c r="K119" s="8"/>
      <c r="L119">
        <v>118.7</v>
      </c>
    </row>
    <row r="120" spans="1:12" x14ac:dyDescent="0.35">
      <c r="A120" s="1" t="s">
        <v>290</v>
      </c>
      <c r="B120" t="s">
        <v>276</v>
      </c>
      <c r="D120" s="8" t="s">
        <v>302</v>
      </c>
      <c r="F120" s="10">
        <v>10.59</v>
      </c>
      <c r="G120">
        <v>-0.218</v>
      </c>
      <c r="H120" s="8">
        <f t="shared" ref="H120" si="56">AVERAGE(G120:G122)</f>
        <v>-0.15758666666666668</v>
      </c>
      <c r="I120">
        <v>92.5</v>
      </c>
      <c r="J120">
        <v>0.2238</v>
      </c>
      <c r="K120" s="8">
        <f t="shared" si="44"/>
        <v>-5.0666666666666665E-2</v>
      </c>
      <c r="L120">
        <v>108.4</v>
      </c>
    </row>
    <row r="121" spans="1:12" x14ac:dyDescent="0.35">
      <c r="A121" s="1" t="s">
        <v>291</v>
      </c>
      <c r="D121" s="8" t="s">
        <v>303</v>
      </c>
      <c r="F121" s="10">
        <v>10.58</v>
      </c>
      <c r="G121">
        <v>-0.21740000000000001</v>
      </c>
      <c r="H121" s="8">
        <f t="shared" si="37"/>
        <v>0.10411977974109111</v>
      </c>
      <c r="I121">
        <v>111.6</v>
      </c>
      <c r="J121">
        <v>-0.12570000000000001</v>
      </c>
      <c r="K121" s="8">
        <f t="shared" si="45"/>
        <v>0.20061206898445125</v>
      </c>
      <c r="L121">
        <v>94</v>
      </c>
    </row>
    <row r="122" spans="1:12" x14ac:dyDescent="0.35">
      <c r="A122" s="1" t="s">
        <v>292</v>
      </c>
      <c r="D122" s="8" t="s">
        <v>304</v>
      </c>
      <c r="F122" s="10">
        <v>10.220000000000001</v>
      </c>
      <c r="G122">
        <v>-3.7359999999999997E-2</v>
      </c>
      <c r="H122" s="8"/>
      <c r="I122">
        <v>92.5</v>
      </c>
      <c r="J122">
        <v>-0.25009999999999999</v>
      </c>
      <c r="K122" s="8"/>
      <c r="L122">
        <v>93.5</v>
      </c>
    </row>
    <row r="123" spans="1:12" x14ac:dyDescent="0.35">
      <c r="A123" s="1" t="s">
        <v>306</v>
      </c>
      <c r="B123" t="s">
        <v>380</v>
      </c>
      <c r="D123" s="8" t="s">
        <v>305</v>
      </c>
      <c r="F123" s="10">
        <v>10.49</v>
      </c>
      <c r="G123">
        <v>-0.41909999999999997</v>
      </c>
      <c r="H123" s="8">
        <f t="shared" ref="H123" si="57">AVERAGE(G123:G125)</f>
        <v>-0.48333333333333334</v>
      </c>
      <c r="I123">
        <v>112.9</v>
      </c>
      <c r="J123">
        <v>-0.13270000000000001</v>
      </c>
      <c r="K123" s="8">
        <f t="shared" ref="K123" si="58">AVERAGE(J123:J125)</f>
        <v>-0.18673333333333333</v>
      </c>
      <c r="L123">
        <v>118.5</v>
      </c>
    </row>
    <row r="124" spans="1:12" x14ac:dyDescent="0.35">
      <c r="A124" s="1" t="s">
        <v>307</v>
      </c>
      <c r="D124" s="8" t="s">
        <v>356</v>
      </c>
      <c r="F124" s="10">
        <v>9.32</v>
      </c>
      <c r="G124">
        <v>-0.57530000000000003</v>
      </c>
      <c r="H124" s="8">
        <f t="shared" si="37"/>
        <v>8.1709628155642269E-2</v>
      </c>
      <c r="I124">
        <v>116.8</v>
      </c>
      <c r="J124">
        <v>-0.27560000000000001</v>
      </c>
      <c r="K124" s="8">
        <f t="shared" ref="K124:K127" si="59">_xlfn.STDEV.P(J123:J125)</f>
        <v>6.3325210005354238E-2</v>
      </c>
      <c r="L124">
        <v>118.7</v>
      </c>
    </row>
    <row r="125" spans="1:12" x14ac:dyDescent="0.35">
      <c r="A125" s="1" t="s">
        <v>308</v>
      </c>
      <c r="D125" s="8" t="s">
        <v>357</v>
      </c>
      <c r="F125" s="10">
        <v>10.27</v>
      </c>
      <c r="G125">
        <v>-0.4556</v>
      </c>
      <c r="H125" s="8"/>
      <c r="I125">
        <v>108.7</v>
      </c>
      <c r="J125">
        <v>-0.15190000000000001</v>
      </c>
      <c r="K125" s="8"/>
      <c r="L125">
        <v>93.8</v>
      </c>
    </row>
    <row r="126" spans="1:12" x14ac:dyDescent="0.35">
      <c r="A126" s="1" t="s">
        <v>309</v>
      </c>
      <c r="B126" s="8" t="s">
        <v>381</v>
      </c>
      <c r="D126" s="8" t="s">
        <v>358</v>
      </c>
      <c r="F126" s="10">
        <v>14.51</v>
      </c>
      <c r="G126">
        <v>1.9019999999999999</v>
      </c>
      <c r="H126" s="8">
        <f t="shared" ref="H126" si="60">AVERAGE(G126:G128)</f>
        <v>1.3626666666666667</v>
      </c>
      <c r="I126">
        <v>130.69999999999999</v>
      </c>
      <c r="J126">
        <v>-2.556</v>
      </c>
      <c r="K126" s="8">
        <f t="shared" ref="K126" si="61">AVERAGE(J126:J128)</f>
        <v>-2.0933333333333333</v>
      </c>
      <c r="L126">
        <v>118.6</v>
      </c>
    </row>
    <row r="127" spans="1:12" x14ac:dyDescent="0.35">
      <c r="A127" s="1" t="s">
        <v>310</v>
      </c>
      <c r="D127" s="8" t="s">
        <v>359</v>
      </c>
      <c r="F127" s="10">
        <v>10.02</v>
      </c>
      <c r="G127">
        <v>1.0620000000000001</v>
      </c>
      <c r="H127" s="8">
        <f t="shared" si="37"/>
        <v>0.46810397705353163</v>
      </c>
      <c r="I127">
        <v>130.69999999999999</v>
      </c>
      <c r="J127">
        <v>-1.954</v>
      </c>
      <c r="K127" s="8">
        <f t="shared" si="59"/>
        <v>0.33566782522143718</v>
      </c>
      <c r="L127">
        <v>118.7</v>
      </c>
    </row>
    <row r="128" spans="1:12" x14ac:dyDescent="0.35">
      <c r="A128" s="1" t="s">
        <v>311</v>
      </c>
      <c r="D128" s="8" t="s">
        <v>360</v>
      </c>
      <c r="F128" s="10">
        <v>10.49</v>
      </c>
      <c r="G128">
        <v>1.1240000000000001</v>
      </c>
      <c r="H128" s="8"/>
      <c r="I128">
        <v>130.9</v>
      </c>
      <c r="J128">
        <v>-1.77</v>
      </c>
      <c r="K128" s="8"/>
      <c r="L128">
        <v>118.5</v>
      </c>
    </row>
    <row r="129" spans="1:12" x14ac:dyDescent="0.35">
      <c r="A129" s="1" t="s">
        <v>312</v>
      </c>
      <c r="B129" s="8" t="s">
        <v>382</v>
      </c>
      <c r="D129" s="8" t="s">
        <v>361</v>
      </c>
      <c r="F129" s="10">
        <v>11.44</v>
      </c>
      <c r="G129">
        <v>1.3440000000000001</v>
      </c>
      <c r="H129" s="8">
        <f t="shared" ref="H129" si="62">AVERAGE(G129:G131)</f>
        <v>1.1766666666666667</v>
      </c>
      <c r="I129">
        <v>130.4</v>
      </c>
      <c r="J129">
        <v>-1.9370000000000001</v>
      </c>
      <c r="K129" s="8">
        <f t="shared" ref="K129" si="63">AVERAGE(J129:J131)</f>
        <v>-1.7866666666666668</v>
      </c>
      <c r="L129">
        <v>118.8</v>
      </c>
    </row>
    <row r="130" spans="1:12" x14ac:dyDescent="0.35">
      <c r="A130" s="1" t="s">
        <v>313</v>
      </c>
      <c r="B130" s="8"/>
      <c r="D130" s="8" t="s">
        <v>362</v>
      </c>
      <c r="F130" s="10">
        <v>11.01</v>
      </c>
      <c r="G130">
        <v>1.095</v>
      </c>
      <c r="H130" s="8">
        <f t="shared" si="37"/>
        <v>0.14492871811112165</v>
      </c>
      <c r="I130">
        <v>130.9</v>
      </c>
      <c r="J130">
        <v>-1.6220000000000001</v>
      </c>
      <c r="K130" s="8">
        <f t="shared" ref="K130:K136" si="64">_xlfn.STDEV.P(J129:J131)</f>
        <v>0.12899698532222456</v>
      </c>
      <c r="L130">
        <v>118.4</v>
      </c>
    </row>
    <row r="131" spans="1:12" x14ac:dyDescent="0.35">
      <c r="A131" s="1" t="s">
        <v>314</v>
      </c>
      <c r="B131" s="8"/>
      <c r="D131" s="8" t="s">
        <v>363</v>
      </c>
      <c r="F131" s="10">
        <v>9.64</v>
      </c>
      <c r="G131">
        <v>1.091</v>
      </c>
      <c r="H131" s="8"/>
      <c r="I131">
        <v>130.4</v>
      </c>
      <c r="J131">
        <v>-1.8009999999999999</v>
      </c>
      <c r="K131" s="8"/>
      <c r="L131">
        <v>119</v>
      </c>
    </row>
    <row r="132" spans="1:12" x14ac:dyDescent="0.35">
      <c r="A132" s="1" t="s">
        <v>315</v>
      </c>
      <c r="B132" s="8" t="s">
        <v>383</v>
      </c>
      <c r="D132" s="8" t="s">
        <v>364</v>
      </c>
      <c r="F132" s="10">
        <v>11.82</v>
      </c>
      <c r="G132">
        <v>0.65839999999999999</v>
      </c>
      <c r="H132" s="8">
        <f t="shared" ref="H132" si="65">AVERAGE(G132:G134)</f>
        <v>0.54613333333333336</v>
      </c>
      <c r="I132">
        <v>130.9</v>
      </c>
      <c r="J132">
        <v>-1.1459999999999999</v>
      </c>
      <c r="K132" s="8">
        <f t="shared" ref="K132:K135" si="66">AVERAGE(J132:J134)</f>
        <v>-1.1029666666666667</v>
      </c>
      <c r="L132">
        <v>118.8</v>
      </c>
    </row>
    <row r="133" spans="1:12" x14ac:dyDescent="0.35">
      <c r="A133" s="1" t="s">
        <v>316</v>
      </c>
      <c r="B133" s="8"/>
      <c r="D133" s="8" t="s">
        <v>365</v>
      </c>
      <c r="F133" s="10">
        <v>9.3699999999999992</v>
      </c>
      <c r="G133">
        <v>0.62960000000000005</v>
      </c>
      <c r="H133" s="8">
        <f t="shared" si="37"/>
        <v>0.17012058468431537</v>
      </c>
      <c r="I133">
        <v>130.5</v>
      </c>
      <c r="J133">
        <v>-1.21</v>
      </c>
      <c r="K133" s="8">
        <f t="shared" si="64"/>
        <v>0.1092825186792878</v>
      </c>
      <c r="L133">
        <v>119</v>
      </c>
    </row>
    <row r="134" spans="1:12" x14ac:dyDescent="0.35">
      <c r="A134" s="1" t="s">
        <v>317</v>
      </c>
      <c r="B134" s="8"/>
      <c r="D134" s="8" t="s">
        <v>366</v>
      </c>
      <c r="F134" s="10">
        <v>10.85</v>
      </c>
      <c r="G134">
        <v>0.35039999999999999</v>
      </c>
      <c r="H134" s="8"/>
      <c r="I134">
        <v>130.6</v>
      </c>
      <c r="J134">
        <v>-0.95289999999999997</v>
      </c>
      <c r="K134" s="8"/>
      <c r="L134">
        <v>118.8</v>
      </c>
    </row>
    <row r="135" spans="1:12" x14ac:dyDescent="0.35">
      <c r="A135" s="1" t="s">
        <v>318</v>
      </c>
      <c r="B135" s="8" t="s">
        <v>384</v>
      </c>
      <c r="D135" s="8" t="s">
        <v>367</v>
      </c>
      <c r="F135" s="10">
        <v>10.06</v>
      </c>
      <c r="G135">
        <v>0.88949999999999996</v>
      </c>
      <c r="H135" s="8">
        <f t="shared" ref="H135" si="67">AVERAGE(G135:G137)</f>
        <v>0.74313333333333331</v>
      </c>
      <c r="I135">
        <v>130.9</v>
      </c>
      <c r="J135">
        <v>-1.5149999999999999</v>
      </c>
      <c r="K135" s="8">
        <f t="shared" si="66"/>
        <v>-1.3036000000000001</v>
      </c>
      <c r="L135">
        <v>118.6</v>
      </c>
    </row>
    <row r="136" spans="1:12" x14ac:dyDescent="0.35">
      <c r="A136" s="1" t="s">
        <v>319</v>
      </c>
      <c r="B136" s="8"/>
      <c r="D136" s="8" t="s">
        <v>368</v>
      </c>
      <c r="F136" s="10">
        <v>9.0399999999999991</v>
      </c>
      <c r="G136">
        <v>0.5927</v>
      </c>
      <c r="H136" s="8">
        <f t="shared" ref="H136:H199" si="68">_xlfn.STDEV.S(G135:G137)</f>
        <v>0.1484417843241353</v>
      </c>
      <c r="I136">
        <v>130.80000000000001</v>
      </c>
      <c r="J136">
        <v>-0.96279999999999999</v>
      </c>
      <c r="K136" s="8">
        <f t="shared" si="64"/>
        <v>0.24329608847383233</v>
      </c>
      <c r="L136">
        <v>118.3</v>
      </c>
    </row>
    <row r="137" spans="1:12" x14ac:dyDescent="0.35">
      <c r="A137" s="1" t="s">
        <v>320</v>
      </c>
      <c r="B137" s="8"/>
      <c r="D137" s="8" t="s">
        <v>369</v>
      </c>
      <c r="F137" s="10">
        <v>9.64</v>
      </c>
      <c r="G137">
        <v>0.74719999999999998</v>
      </c>
      <c r="H137" s="8"/>
      <c r="I137">
        <v>130.6</v>
      </c>
      <c r="J137">
        <v>-1.4330000000000001</v>
      </c>
      <c r="K137" s="8"/>
      <c r="L137">
        <v>119</v>
      </c>
    </row>
    <row r="138" spans="1:12" x14ac:dyDescent="0.35">
      <c r="A138" s="1" t="s">
        <v>321</v>
      </c>
      <c r="B138" s="8" t="s">
        <v>385</v>
      </c>
      <c r="D138" s="8" t="s">
        <v>370</v>
      </c>
      <c r="F138" s="10">
        <v>11.6</v>
      </c>
      <c r="G138">
        <v>0.96889999999999998</v>
      </c>
      <c r="H138" s="8">
        <f t="shared" ref="H138" si="69">AVERAGE(G138:G140)</f>
        <v>0.80783333333333329</v>
      </c>
      <c r="I138">
        <v>131</v>
      </c>
      <c r="J138">
        <v>-1.62</v>
      </c>
      <c r="K138" s="8">
        <f t="shared" ref="K138" si="70">AVERAGE(J138:J140)</f>
        <v>-1.2741333333333333</v>
      </c>
      <c r="L138">
        <v>118.6</v>
      </c>
    </row>
    <row r="139" spans="1:12" x14ac:dyDescent="0.35">
      <c r="A139" s="1" t="s">
        <v>322</v>
      </c>
      <c r="B139" s="8"/>
      <c r="D139" s="8" t="s">
        <v>371</v>
      </c>
      <c r="F139" s="10">
        <v>11.88</v>
      </c>
      <c r="G139">
        <v>0.8679</v>
      </c>
      <c r="H139" s="8">
        <f t="shared" si="68"/>
        <v>0.19805356177896272</v>
      </c>
      <c r="I139">
        <v>130.6</v>
      </c>
      <c r="J139">
        <v>-1.345</v>
      </c>
      <c r="K139" s="8">
        <f t="shared" ref="K139" si="71">_xlfn.STDEV.P(J138:J140)</f>
        <v>0.31533712471293723</v>
      </c>
      <c r="L139">
        <v>118.6</v>
      </c>
    </row>
    <row r="140" spans="1:12" x14ac:dyDescent="0.35">
      <c r="A140" s="1" t="s">
        <v>323</v>
      </c>
      <c r="B140" s="8"/>
      <c r="D140" s="8" t="s">
        <v>372</v>
      </c>
      <c r="F140" s="10">
        <v>10</v>
      </c>
      <c r="G140">
        <v>0.5867</v>
      </c>
      <c r="H140" s="8"/>
      <c r="I140">
        <v>130.6</v>
      </c>
      <c r="J140">
        <v>-0.85740000000000005</v>
      </c>
      <c r="K140" s="8"/>
      <c r="L140">
        <v>118.9</v>
      </c>
    </row>
    <row r="141" spans="1:12" x14ac:dyDescent="0.35">
      <c r="A141" s="1" t="s">
        <v>324</v>
      </c>
      <c r="B141" s="8" t="s">
        <v>386</v>
      </c>
      <c r="D141" s="8" t="s">
        <v>373</v>
      </c>
      <c r="F141" s="10">
        <v>11.02</v>
      </c>
      <c r="G141">
        <v>0.2379</v>
      </c>
      <c r="H141" s="8">
        <f t="shared" ref="H141" si="72">AVERAGE(G141:G143)</f>
        <v>0.2883</v>
      </c>
      <c r="I141">
        <v>130.5</v>
      </c>
      <c r="J141">
        <v>-0.48980000000000001</v>
      </c>
      <c r="K141" s="8">
        <f t="shared" ref="K141:K144" si="73">AVERAGE(J141:J143)</f>
        <v>-0.63870000000000005</v>
      </c>
      <c r="L141">
        <v>118.8</v>
      </c>
    </row>
    <row r="142" spans="1:12" x14ac:dyDescent="0.35">
      <c r="A142" s="1" t="s">
        <v>325</v>
      </c>
      <c r="B142" s="8"/>
      <c r="D142" s="8" t="s">
        <v>374</v>
      </c>
      <c r="F142" s="10">
        <v>10.039999999999999</v>
      </c>
      <c r="G142">
        <v>0.34279999999999999</v>
      </c>
      <c r="H142" s="8">
        <f t="shared" si="68"/>
        <v>5.257004850673052E-2</v>
      </c>
      <c r="I142">
        <v>130.69999999999999</v>
      </c>
      <c r="J142">
        <v>-0.74760000000000004</v>
      </c>
      <c r="K142" s="8">
        <f t="shared" ref="K142:K148" si="74">_xlfn.STDEV.P(J141:J143)</f>
        <v>0.10898076282843062</v>
      </c>
      <c r="L142">
        <v>118.7</v>
      </c>
    </row>
    <row r="143" spans="1:12" x14ac:dyDescent="0.35">
      <c r="A143" s="1" t="s">
        <v>326</v>
      </c>
      <c r="B143" s="8"/>
      <c r="D143" s="8" t="s">
        <v>375</v>
      </c>
      <c r="F143" s="10">
        <v>10.23</v>
      </c>
      <c r="G143">
        <v>0.28420000000000001</v>
      </c>
      <c r="H143" s="8"/>
      <c r="I143">
        <v>130.5</v>
      </c>
      <c r="J143">
        <v>-0.67869999999999997</v>
      </c>
      <c r="K143" s="8"/>
      <c r="L143">
        <v>118.8</v>
      </c>
    </row>
    <row r="144" spans="1:12" x14ac:dyDescent="0.35">
      <c r="A144" s="1" t="s">
        <v>327</v>
      </c>
      <c r="B144" s="8" t="s">
        <v>387</v>
      </c>
      <c r="D144" s="8" t="s">
        <v>376</v>
      </c>
      <c r="F144" s="10">
        <v>10.44</v>
      </c>
      <c r="G144">
        <v>0.13639999999999999</v>
      </c>
      <c r="H144" s="8">
        <f t="shared" ref="H144" si="75">AVERAGE(G144:G146)</f>
        <v>0.13527666666666668</v>
      </c>
      <c r="I144">
        <v>130.6</v>
      </c>
      <c r="J144">
        <v>-0.4123</v>
      </c>
      <c r="K144" s="8">
        <f t="shared" si="73"/>
        <v>-0.52906666666666669</v>
      </c>
      <c r="L144">
        <v>118.7</v>
      </c>
    </row>
    <row r="145" spans="1:12" x14ac:dyDescent="0.35">
      <c r="A145" s="1" t="s">
        <v>328</v>
      </c>
      <c r="B145" s="8"/>
      <c r="D145" s="8" t="s">
        <v>377</v>
      </c>
      <c r="F145" s="10">
        <v>9.9700000000000006</v>
      </c>
      <c r="G145">
        <v>3.483E-2</v>
      </c>
      <c r="H145" s="8">
        <f t="shared" si="68"/>
        <v>9.9889737377437005E-2</v>
      </c>
      <c r="I145">
        <v>131.19999999999999</v>
      </c>
      <c r="J145">
        <v>-0.50839999999999996</v>
      </c>
      <c r="K145" s="8">
        <f t="shared" si="74"/>
        <v>0.10480058311966679</v>
      </c>
      <c r="L145">
        <v>118.7</v>
      </c>
    </row>
    <row r="146" spans="1:12" x14ac:dyDescent="0.35">
      <c r="A146" s="1" t="s">
        <v>329</v>
      </c>
      <c r="B146" s="8"/>
      <c r="D146" s="8" t="s">
        <v>378</v>
      </c>
      <c r="F146" s="10">
        <v>10.39</v>
      </c>
      <c r="G146">
        <v>0.2346</v>
      </c>
      <c r="H146" s="8"/>
      <c r="I146">
        <v>130.69999999999999</v>
      </c>
      <c r="J146">
        <v>-0.66649999999999998</v>
      </c>
      <c r="K146" s="8"/>
      <c r="L146">
        <v>118.9</v>
      </c>
    </row>
    <row r="147" spans="1:12" x14ac:dyDescent="0.35">
      <c r="A147" s="1" t="s">
        <v>330</v>
      </c>
      <c r="B147" s="8" t="s">
        <v>388</v>
      </c>
      <c r="D147" s="8" t="s">
        <v>379</v>
      </c>
      <c r="F147" s="10">
        <v>11.25</v>
      </c>
      <c r="G147">
        <v>0.25819999999999999</v>
      </c>
      <c r="H147" s="8">
        <f t="shared" ref="H147" si="76">AVERAGE(G147:G149)</f>
        <v>0.3419666666666667</v>
      </c>
      <c r="I147">
        <v>131.19999999999999</v>
      </c>
      <c r="J147">
        <v>-0.65580000000000005</v>
      </c>
      <c r="K147" s="8">
        <f t="shared" ref="K147" si="77">AVERAGE(J147:J149)</f>
        <v>-0.6873999999999999</v>
      </c>
      <c r="L147">
        <v>118.6</v>
      </c>
    </row>
    <row r="148" spans="1:12" x14ac:dyDescent="0.35">
      <c r="A148" s="1" t="s">
        <v>331</v>
      </c>
      <c r="B148" s="8"/>
      <c r="D148" s="8" t="s">
        <v>392</v>
      </c>
      <c r="F148" s="10">
        <v>10.45</v>
      </c>
      <c r="G148">
        <v>0.28520000000000001</v>
      </c>
      <c r="H148" s="8">
        <f t="shared" si="68"/>
        <v>0.12245188170597184</v>
      </c>
      <c r="I148">
        <v>131</v>
      </c>
      <c r="J148">
        <v>-0.75109999999999999</v>
      </c>
      <c r="K148" s="8">
        <f t="shared" si="74"/>
        <v>4.5043164483267215E-2</v>
      </c>
      <c r="L148">
        <v>118.8</v>
      </c>
    </row>
    <row r="149" spans="1:12" x14ac:dyDescent="0.35">
      <c r="A149" s="1" t="s">
        <v>332</v>
      </c>
      <c r="B149" s="8"/>
      <c r="D149" s="8" t="s">
        <v>393</v>
      </c>
      <c r="F149" s="10">
        <v>11.01</v>
      </c>
      <c r="G149">
        <v>0.48249999999999998</v>
      </c>
      <c r="H149" s="8"/>
      <c r="I149">
        <v>130.80000000000001</v>
      </c>
      <c r="J149">
        <v>-0.65529999999999999</v>
      </c>
      <c r="K149" s="8"/>
      <c r="L149">
        <v>119.1</v>
      </c>
    </row>
    <row r="150" spans="1:12" x14ac:dyDescent="0.35">
      <c r="A150" s="1" t="s">
        <v>333</v>
      </c>
      <c r="B150" s="8" t="s">
        <v>389</v>
      </c>
      <c r="D150" s="8" t="s">
        <v>394</v>
      </c>
      <c r="F150" s="10">
        <v>10.19</v>
      </c>
      <c r="G150">
        <v>0.215</v>
      </c>
      <c r="H150" s="8">
        <f t="shared" ref="H150" si="78">AVERAGE(G150:G152)</f>
        <v>0.20719999999999997</v>
      </c>
      <c r="I150">
        <v>130.4</v>
      </c>
      <c r="J150">
        <v>-0.58979999999999999</v>
      </c>
      <c r="K150" s="8">
        <f t="shared" ref="K150" si="79">AVERAGE(J150:J152)</f>
        <v>-0.28909539999999995</v>
      </c>
      <c r="L150">
        <v>118.9</v>
      </c>
    </row>
    <row r="151" spans="1:12" x14ac:dyDescent="0.35">
      <c r="A151" s="1" t="s">
        <v>334</v>
      </c>
      <c r="B151" s="8"/>
      <c r="D151" s="8" t="s">
        <v>395</v>
      </c>
      <c r="F151" s="10">
        <v>10.66</v>
      </c>
      <c r="G151">
        <v>0.255</v>
      </c>
      <c r="H151" s="8">
        <f t="shared" si="68"/>
        <v>5.2139428458701155E-2</v>
      </c>
      <c r="I151">
        <v>130.80000000000001</v>
      </c>
      <c r="J151">
        <v>-6.8619999999999998E-4</v>
      </c>
      <c r="K151" s="8">
        <f t="shared" ref="K151:K154" si="80">_xlfn.STDEV.P(J150:J152)</f>
        <v>0.24066179586504105</v>
      </c>
      <c r="L151">
        <v>118.7</v>
      </c>
    </row>
    <row r="152" spans="1:12" x14ac:dyDescent="0.35">
      <c r="A152" s="1" t="s">
        <v>335</v>
      </c>
      <c r="B152" s="8"/>
      <c r="D152" s="8" t="s">
        <v>396</v>
      </c>
      <c r="F152" s="10">
        <v>10.050000000000001</v>
      </c>
      <c r="G152">
        <v>0.15160000000000001</v>
      </c>
      <c r="H152" s="8"/>
      <c r="I152">
        <v>130.19999999999999</v>
      </c>
      <c r="J152">
        <v>-0.27679999999999999</v>
      </c>
      <c r="K152" s="8"/>
      <c r="L152">
        <v>118.3</v>
      </c>
    </row>
    <row r="153" spans="1:12" x14ac:dyDescent="0.35">
      <c r="A153" s="1" t="s">
        <v>336</v>
      </c>
      <c r="B153" s="8" t="s">
        <v>390</v>
      </c>
      <c r="D153" s="8" t="s">
        <v>397</v>
      </c>
      <c r="F153" s="10">
        <v>11.47</v>
      </c>
      <c r="G153">
        <v>0.30459999999999998</v>
      </c>
      <c r="H153" s="8">
        <f t="shared" ref="H153" si="81">AVERAGE(G153:G155)</f>
        <v>0.26246666666666663</v>
      </c>
      <c r="I153">
        <v>130.80000000000001</v>
      </c>
      <c r="J153">
        <v>-0.33850000000000002</v>
      </c>
      <c r="K153" s="8">
        <f t="shared" ref="K153" si="82">AVERAGE(J153:J155)</f>
        <v>-0.4118</v>
      </c>
      <c r="L153">
        <v>118.7</v>
      </c>
    </row>
    <row r="154" spans="1:12" x14ac:dyDescent="0.35">
      <c r="A154" s="1" t="s">
        <v>337</v>
      </c>
      <c r="B154" s="8"/>
      <c r="D154" s="8" t="s">
        <v>398</v>
      </c>
      <c r="F154" s="10">
        <v>10.97</v>
      </c>
      <c r="G154">
        <v>0.35120000000000001</v>
      </c>
      <c r="H154" s="8">
        <f t="shared" si="68"/>
        <v>0.11570416299050515</v>
      </c>
      <c r="I154">
        <v>131.1</v>
      </c>
      <c r="J154">
        <v>-0.3931</v>
      </c>
      <c r="K154" s="8">
        <f t="shared" si="80"/>
        <v>6.8766707060902807E-2</v>
      </c>
      <c r="L154">
        <v>118.7</v>
      </c>
    </row>
    <row r="155" spans="1:12" x14ac:dyDescent="0.35">
      <c r="A155" s="1" t="s">
        <v>338</v>
      </c>
      <c r="B155" s="8"/>
      <c r="D155" s="8" t="s">
        <v>399</v>
      </c>
      <c r="F155" s="10">
        <v>10.72</v>
      </c>
      <c r="G155">
        <v>0.13159999999999999</v>
      </c>
      <c r="H155" s="8"/>
      <c r="I155">
        <v>131.1</v>
      </c>
      <c r="J155">
        <v>-0.50380000000000003</v>
      </c>
      <c r="K155" s="8"/>
      <c r="L155">
        <v>118.8</v>
      </c>
    </row>
    <row r="156" spans="1:12" x14ac:dyDescent="0.35">
      <c r="A156" s="1" t="s">
        <v>339</v>
      </c>
      <c r="B156" s="8" t="s">
        <v>391</v>
      </c>
      <c r="D156" s="8" t="s">
        <v>400</v>
      </c>
      <c r="F156" s="10">
        <v>10</v>
      </c>
      <c r="G156">
        <v>0.1825</v>
      </c>
      <c r="H156" s="8">
        <f t="shared" ref="H156" si="83">AVERAGE(G156:G158)</f>
        <v>0.29069999999999996</v>
      </c>
      <c r="I156">
        <v>131</v>
      </c>
      <c r="J156">
        <v>-0.41839999999999999</v>
      </c>
      <c r="K156" s="8">
        <f t="shared" ref="K156" si="84">AVERAGE(J156:J158)</f>
        <v>-0.25391000000000002</v>
      </c>
      <c r="L156">
        <v>118.7</v>
      </c>
    </row>
    <row r="157" spans="1:12" x14ac:dyDescent="0.35">
      <c r="A157" s="1" t="s">
        <v>340</v>
      </c>
      <c r="D157" s="8" t="s">
        <v>401</v>
      </c>
      <c r="F157" s="10">
        <v>11.12</v>
      </c>
      <c r="G157">
        <v>0.43280000000000002</v>
      </c>
      <c r="H157" s="8">
        <f t="shared" si="68"/>
        <v>0.12854738425965748</v>
      </c>
      <c r="I157">
        <v>130.80000000000001</v>
      </c>
      <c r="J157">
        <v>-0.2666</v>
      </c>
      <c r="K157" s="8">
        <f t="shared" ref="K157:K160" si="85">_xlfn.STDEV.P(J156:J158)</f>
        <v>0.13977451913707306</v>
      </c>
      <c r="L157">
        <v>118.8</v>
      </c>
    </row>
    <row r="158" spans="1:12" x14ac:dyDescent="0.35">
      <c r="A158" s="1" t="s">
        <v>341</v>
      </c>
      <c r="D158" s="8" t="s">
        <v>402</v>
      </c>
      <c r="F158" s="10">
        <v>10.32</v>
      </c>
      <c r="G158">
        <v>0.25679999999999997</v>
      </c>
      <c r="H158" s="8"/>
      <c r="I158">
        <v>130.69999999999999</v>
      </c>
      <c r="J158">
        <v>-7.6730000000000007E-2</v>
      </c>
      <c r="K158" s="8"/>
      <c r="L158">
        <v>118.4</v>
      </c>
    </row>
    <row r="159" spans="1:12" x14ac:dyDescent="0.35">
      <c r="A159" s="1" t="s">
        <v>342</v>
      </c>
      <c r="B159" t="s">
        <v>416</v>
      </c>
      <c r="D159" s="8" t="s">
        <v>403</v>
      </c>
      <c r="F159" s="10">
        <v>11.26</v>
      </c>
      <c r="G159">
        <v>1.8140000000000001</v>
      </c>
      <c r="H159" s="8">
        <f t="shared" ref="H159" si="86">AVERAGE(G159:G161)</f>
        <v>1.5069999999999999</v>
      </c>
      <c r="I159">
        <v>130.6</v>
      </c>
      <c r="J159">
        <v>-2.117</v>
      </c>
      <c r="K159" s="8">
        <f t="shared" ref="K159" si="87">AVERAGE(J159:J161)</f>
        <v>-1.7709999999999999</v>
      </c>
      <c r="L159">
        <v>118.8</v>
      </c>
    </row>
    <row r="160" spans="1:12" x14ac:dyDescent="0.35">
      <c r="A160" s="1" t="s">
        <v>343</v>
      </c>
      <c r="D160" s="8" t="s">
        <v>404</v>
      </c>
      <c r="F160" s="10">
        <v>10.119999999999999</v>
      </c>
      <c r="G160">
        <v>1.292</v>
      </c>
      <c r="H160" s="8">
        <f t="shared" si="68"/>
        <v>0.27289008776428753</v>
      </c>
      <c r="I160">
        <v>130.6</v>
      </c>
      <c r="J160">
        <v>-1.629</v>
      </c>
      <c r="K160" s="8">
        <f t="shared" si="85"/>
        <v>0.24596476712461643</v>
      </c>
      <c r="L160">
        <v>118.8</v>
      </c>
    </row>
    <row r="161" spans="1:12" x14ac:dyDescent="0.35">
      <c r="A161" s="1" t="s">
        <v>344</v>
      </c>
      <c r="D161" s="8" t="s">
        <v>405</v>
      </c>
      <c r="F161" s="10">
        <v>10.55</v>
      </c>
      <c r="G161">
        <v>1.415</v>
      </c>
      <c r="H161" s="8"/>
      <c r="I161">
        <v>130.5</v>
      </c>
      <c r="J161">
        <v>-1.5669999999999999</v>
      </c>
      <c r="K161" s="8"/>
      <c r="L161">
        <v>118.8</v>
      </c>
    </row>
    <row r="162" spans="1:12" x14ac:dyDescent="0.35">
      <c r="A162" s="1" t="s">
        <v>345</v>
      </c>
      <c r="B162" t="s">
        <v>417</v>
      </c>
      <c r="D162" s="8" t="s">
        <v>406</v>
      </c>
      <c r="F162" s="10">
        <v>10.81</v>
      </c>
      <c r="G162">
        <v>0</v>
      </c>
      <c r="H162" s="8">
        <f t="shared" ref="H162" si="88">AVERAGE(G162:G164)</f>
        <v>0</v>
      </c>
      <c r="J162">
        <v>0</v>
      </c>
      <c r="K162" s="8">
        <f t="shared" ref="K162:K171" si="89">AVERAGE(J162:J164)</f>
        <v>0</v>
      </c>
    </row>
    <row r="163" spans="1:12" x14ac:dyDescent="0.35">
      <c r="A163" s="1" t="s">
        <v>346</v>
      </c>
      <c r="D163" s="8" t="s">
        <v>407</v>
      </c>
      <c r="F163" s="10">
        <v>9.98</v>
      </c>
      <c r="G163">
        <v>0</v>
      </c>
      <c r="H163" s="8">
        <f t="shared" si="68"/>
        <v>0</v>
      </c>
      <c r="J163">
        <v>0</v>
      </c>
      <c r="K163" s="8">
        <f t="shared" ref="K163:K172" si="90">_xlfn.STDEV.P(J162:J164)</f>
        <v>0</v>
      </c>
    </row>
    <row r="164" spans="1:12" x14ac:dyDescent="0.35">
      <c r="A164" s="1" t="s">
        <v>347</v>
      </c>
      <c r="D164" s="8" t="s">
        <v>408</v>
      </c>
      <c r="F164" s="10">
        <v>11.25</v>
      </c>
      <c r="G164">
        <v>0</v>
      </c>
      <c r="H164" s="8"/>
      <c r="J164">
        <v>0</v>
      </c>
      <c r="K164" s="8"/>
    </row>
    <row r="165" spans="1:12" x14ac:dyDescent="0.35">
      <c r="A165" s="1" t="s">
        <v>348</v>
      </c>
      <c r="B165" t="s">
        <v>418</v>
      </c>
      <c r="D165" s="8" t="s">
        <v>409</v>
      </c>
      <c r="F165" s="10">
        <v>11.63</v>
      </c>
      <c r="G165">
        <v>0</v>
      </c>
      <c r="H165" s="8">
        <f t="shared" ref="H165" si="91">AVERAGE(G165:G167)</f>
        <v>0</v>
      </c>
      <c r="J165">
        <v>0</v>
      </c>
      <c r="K165" s="8">
        <f t="shared" si="89"/>
        <v>0</v>
      </c>
    </row>
    <row r="166" spans="1:12" x14ac:dyDescent="0.35">
      <c r="A166" s="1" t="s">
        <v>349</v>
      </c>
      <c r="D166" s="8" t="s">
        <v>410</v>
      </c>
      <c r="F166" s="10">
        <v>11.54</v>
      </c>
      <c r="G166">
        <v>0</v>
      </c>
      <c r="H166" s="8">
        <f t="shared" si="68"/>
        <v>0</v>
      </c>
      <c r="J166">
        <v>0</v>
      </c>
      <c r="K166" s="8">
        <f t="shared" si="90"/>
        <v>0</v>
      </c>
    </row>
    <row r="167" spans="1:12" x14ac:dyDescent="0.35">
      <c r="A167" s="1" t="s">
        <v>350</v>
      </c>
      <c r="D167" s="8" t="s">
        <v>411</v>
      </c>
      <c r="F167" s="10">
        <v>10.6</v>
      </c>
      <c r="G167">
        <v>0</v>
      </c>
      <c r="H167" s="8"/>
      <c r="J167">
        <v>0</v>
      </c>
      <c r="K167" s="8"/>
    </row>
    <row r="168" spans="1:12" x14ac:dyDescent="0.35">
      <c r="A168" s="1" t="s">
        <v>351</v>
      </c>
      <c r="B168" t="s">
        <v>420</v>
      </c>
      <c r="D168" s="8" t="s">
        <v>412</v>
      </c>
      <c r="F168" s="10">
        <v>13.64</v>
      </c>
      <c r="G168" s="21">
        <v>0.26700000000000002</v>
      </c>
      <c r="H168" s="8">
        <f t="shared" ref="H168" si="92">AVERAGE(G168:G170)</f>
        <v>0.22476666666666667</v>
      </c>
      <c r="I168" s="21">
        <v>127.5</v>
      </c>
      <c r="J168">
        <v>-0.25490000000000002</v>
      </c>
      <c r="K168" s="8">
        <f t="shared" si="89"/>
        <v>-9.8090000000000011E-2</v>
      </c>
      <c r="L168">
        <v>118.4</v>
      </c>
    </row>
    <row r="169" spans="1:12" x14ac:dyDescent="0.35">
      <c r="A169" s="1" t="s">
        <v>352</v>
      </c>
      <c r="D169" s="8" t="s">
        <v>413</v>
      </c>
      <c r="F169" s="10">
        <v>10.83</v>
      </c>
      <c r="G169" s="21">
        <v>0.19309999999999999</v>
      </c>
      <c r="H169" s="8">
        <f t="shared" si="68"/>
        <v>3.806630180794221E-2</v>
      </c>
      <c r="I169" s="21">
        <v>129.1</v>
      </c>
      <c r="J169">
        <v>-7.1779999999999997E-2</v>
      </c>
      <c r="K169" s="8">
        <f t="shared" si="90"/>
        <v>0.11876004125967624</v>
      </c>
      <c r="L169">
        <v>119</v>
      </c>
    </row>
    <row r="170" spans="1:12" x14ac:dyDescent="0.35">
      <c r="A170" s="1" t="s">
        <v>353</v>
      </c>
      <c r="D170" s="8" t="s">
        <v>414</v>
      </c>
      <c r="F170" s="10">
        <v>13.2</v>
      </c>
      <c r="G170" s="21">
        <v>0.2142</v>
      </c>
      <c r="H170" s="8"/>
      <c r="I170" s="21">
        <v>130.80000000000001</v>
      </c>
      <c r="J170">
        <v>3.2410000000000001E-2</v>
      </c>
      <c r="K170" s="8"/>
      <c r="L170">
        <v>118.5</v>
      </c>
    </row>
    <row r="171" spans="1:12" x14ac:dyDescent="0.35">
      <c r="A171" s="1" t="s">
        <v>354</v>
      </c>
      <c r="B171" s="8" t="s">
        <v>421</v>
      </c>
      <c r="D171" s="8" t="s">
        <v>415</v>
      </c>
      <c r="F171" s="10">
        <v>12.4</v>
      </c>
      <c r="G171" s="21">
        <v>0.1411</v>
      </c>
      <c r="H171" s="8">
        <f t="shared" ref="H171:H234" si="93">AVERAGE(G171:G173)</f>
        <v>0.15828</v>
      </c>
      <c r="I171" s="21">
        <v>102.3</v>
      </c>
      <c r="J171">
        <v>-0.18010000000000001</v>
      </c>
      <c r="K171" s="8">
        <f t="shared" si="89"/>
        <v>-0.19020000000000001</v>
      </c>
      <c r="L171">
        <v>124.5</v>
      </c>
    </row>
    <row r="172" spans="1:12" x14ac:dyDescent="0.35">
      <c r="A172" s="1" t="s">
        <v>355</v>
      </c>
      <c r="D172" s="8" t="s">
        <v>434</v>
      </c>
      <c r="F172" s="10">
        <v>10.86</v>
      </c>
      <c r="G172" s="21">
        <v>0.3155</v>
      </c>
      <c r="H172" s="8">
        <f t="shared" si="68"/>
        <v>0.14937282617665101</v>
      </c>
      <c r="I172" s="21">
        <v>128</v>
      </c>
      <c r="J172">
        <v>-0.14299999999999999</v>
      </c>
      <c r="K172" s="8">
        <f t="shared" si="90"/>
        <v>4.3255596940357438E-2</v>
      </c>
      <c r="L172">
        <v>126.7</v>
      </c>
    </row>
    <row r="173" spans="1:12" x14ac:dyDescent="0.35">
      <c r="A173" s="1" t="s">
        <v>422</v>
      </c>
      <c r="D173" s="8" t="s">
        <v>435</v>
      </c>
      <c r="F173" s="10">
        <v>11.8</v>
      </c>
      <c r="G173" s="21">
        <v>1.8239999999999999E-2</v>
      </c>
      <c r="H173" s="8"/>
      <c r="I173" s="21">
        <v>130.80000000000001</v>
      </c>
      <c r="J173">
        <v>-0.2475</v>
      </c>
      <c r="K173" s="8"/>
      <c r="L173">
        <v>119.1</v>
      </c>
    </row>
    <row r="174" spans="1:12" x14ac:dyDescent="0.35">
      <c r="A174" s="1" t="s">
        <v>423</v>
      </c>
      <c r="B174" s="8" t="s">
        <v>442</v>
      </c>
      <c r="D174" s="8" t="s">
        <v>436</v>
      </c>
      <c r="F174" s="10">
        <v>11.16</v>
      </c>
      <c r="G174" s="21">
        <v>7.3270000000000002E-2</v>
      </c>
      <c r="H174" s="8">
        <f>AVERAGE(G174,G176)</f>
        <v>0.159335</v>
      </c>
      <c r="I174" s="21">
        <v>127.8</v>
      </c>
      <c r="J174">
        <v>0.34110000000000001</v>
      </c>
      <c r="K174" s="8">
        <f t="shared" ref="K174:K180" si="94">AVERAGE(J174:J176)</f>
        <v>-5.2333333333333216E-3</v>
      </c>
    </row>
    <row r="175" spans="1:12" x14ac:dyDescent="0.35">
      <c r="A175" s="1" t="s">
        <v>424</v>
      </c>
      <c r="D175" s="8" t="s">
        <v>437</v>
      </c>
      <c r="F175" s="10">
        <v>11.57</v>
      </c>
      <c r="G175" s="22">
        <v>-3.81E-3</v>
      </c>
      <c r="H175" s="8">
        <f>_xlfn.STDEV.S(G174,G176)</f>
        <v>0.12171429024564044</v>
      </c>
      <c r="I175" s="22">
        <v>129.9</v>
      </c>
      <c r="J175">
        <v>-0.15859999999999999</v>
      </c>
      <c r="K175" s="8">
        <f t="shared" ref="K175:K181" si="95">_xlfn.STDEV.P(J174:J176)</f>
        <v>0.24542768566094755</v>
      </c>
    </row>
    <row r="176" spans="1:12" x14ac:dyDescent="0.35">
      <c r="A176" s="1" t="s">
        <v>425</v>
      </c>
      <c r="D176" s="8" t="s">
        <v>438</v>
      </c>
      <c r="F176" s="10">
        <v>11.17</v>
      </c>
      <c r="G176" s="21">
        <v>0.24540000000000001</v>
      </c>
      <c r="H176" s="8"/>
      <c r="I176" s="21">
        <v>131</v>
      </c>
      <c r="J176">
        <v>-0.19819999999999999</v>
      </c>
      <c r="K176" s="8"/>
    </row>
    <row r="177" spans="1:12" x14ac:dyDescent="0.35">
      <c r="A177" s="1" t="s">
        <v>426</v>
      </c>
      <c r="B177" s="8" t="s">
        <v>443</v>
      </c>
      <c r="D177" s="8" t="s">
        <v>439</v>
      </c>
      <c r="F177" s="10">
        <v>10.79</v>
      </c>
      <c r="G177" s="21">
        <v>6.9639999999999994E-2</v>
      </c>
      <c r="H177" s="8">
        <f t="shared" si="93"/>
        <v>0.15898000000000001</v>
      </c>
      <c r="I177" s="21">
        <v>130.9</v>
      </c>
      <c r="J177">
        <v>-5.8069999999999997E-2</v>
      </c>
      <c r="K177" s="8">
        <f t="shared" si="94"/>
        <v>2.4213333333333337E-2</v>
      </c>
      <c r="L177">
        <v>118.6</v>
      </c>
    </row>
    <row r="178" spans="1:12" x14ac:dyDescent="0.35">
      <c r="A178" s="1" t="s">
        <v>427</v>
      </c>
      <c r="D178" s="8" t="s">
        <v>440</v>
      </c>
      <c r="F178" s="10">
        <v>12.21</v>
      </c>
      <c r="G178" s="21">
        <v>0.15390000000000001</v>
      </c>
      <c r="H178" s="8">
        <f t="shared" si="68"/>
        <v>9.1985266211497149E-2</v>
      </c>
      <c r="I178" s="21">
        <v>129.6</v>
      </c>
      <c r="J178">
        <v>-9.3490000000000004E-2</v>
      </c>
      <c r="K178" s="8">
        <f t="shared" si="95"/>
        <v>0.14214932109893769</v>
      </c>
      <c r="L178">
        <v>119</v>
      </c>
    </row>
    <row r="179" spans="1:12" x14ac:dyDescent="0.35">
      <c r="A179" s="1" t="s">
        <v>428</v>
      </c>
      <c r="D179" s="8" t="s">
        <v>441</v>
      </c>
      <c r="F179" s="10">
        <v>11.25</v>
      </c>
      <c r="G179" s="21">
        <v>0.25340000000000001</v>
      </c>
      <c r="H179" s="8"/>
      <c r="I179" s="21">
        <v>130</v>
      </c>
      <c r="J179">
        <v>0.22420000000000001</v>
      </c>
      <c r="K179" s="8"/>
      <c r="L179">
        <v>119.1</v>
      </c>
    </row>
    <row r="180" spans="1:12" x14ac:dyDescent="0.35">
      <c r="A180" s="1" t="s">
        <v>429</v>
      </c>
      <c r="B180" t="s">
        <v>450</v>
      </c>
      <c r="D180" s="8" t="s">
        <v>444</v>
      </c>
      <c r="F180" s="10">
        <v>11.07</v>
      </c>
      <c r="G180" s="21">
        <v>0.25340000000000001</v>
      </c>
      <c r="H180" s="8">
        <f t="shared" si="93"/>
        <v>0.25686666666666669</v>
      </c>
      <c r="I180" s="21">
        <v>130</v>
      </c>
      <c r="J180">
        <v>2.3380000000000001E-2</v>
      </c>
      <c r="K180" s="8">
        <f t="shared" si="94"/>
        <v>2.0993333333333326E-2</v>
      </c>
      <c r="L180">
        <v>119.6</v>
      </c>
    </row>
    <row r="181" spans="1:12" x14ac:dyDescent="0.35">
      <c r="A181" s="1" t="s">
        <v>430</v>
      </c>
      <c r="D181" s="8" t="s">
        <v>445</v>
      </c>
      <c r="F181" s="10">
        <v>10.72</v>
      </c>
      <c r="G181" s="21">
        <v>0.1686</v>
      </c>
      <c r="H181" s="8">
        <f t="shared" si="68"/>
        <v>9.0050060151747435E-2</v>
      </c>
      <c r="I181" s="21">
        <v>130.69999999999999</v>
      </c>
      <c r="J181">
        <v>0.25119999999999998</v>
      </c>
      <c r="K181" s="8">
        <f t="shared" si="95"/>
        <v>0.18894484580309556</v>
      </c>
      <c r="L181">
        <v>119.1</v>
      </c>
    </row>
    <row r="182" spans="1:12" x14ac:dyDescent="0.35">
      <c r="A182" s="1" t="s">
        <v>431</v>
      </c>
      <c r="D182" s="8" t="s">
        <v>446</v>
      </c>
      <c r="F182" s="10">
        <v>11.93</v>
      </c>
      <c r="G182" s="21">
        <v>0.34860000000000002</v>
      </c>
      <c r="H182" s="8"/>
      <c r="I182" s="21">
        <v>130.5</v>
      </c>
      <c r="J182">
        <v>-0.21160000000000001</v>
      </c>
      <c r="K182" s="8"/>
      <c r="L182">
        <v>118.7</v>
      </c>
    </row>
    <row r="183" spans="1:12" x14ac:dyDescent="0.35">
      <c r="A183" s="1" t="s">
        <v>432</v>
      </c>
      <c r="B183" s="8" t="s">
        <v>451</v>
      </c>
      <c r="D183" s="8" t="s">
        <v>447</v>
      </c>
      <c r="F183" s="10">
        <v>10.8</v>
      </c>
      <c r="G183" s="21">
        <v>0.36849999999999999</v>
      </c>
      <c r="H183" s="8">
        <f>AVERAGE(G183:G184)</f>
        <v>0.2361</v>
      </c>
      <c r="I183" s="21">
        <v>130.30000000000001</v>
      </c>
      <c r="J183">
        <v>1.626E-2</v>
      </c>
      <c r="K183" s="8">
        <f>AVERAGE(J183:J184)</f>
        <v>-1.1750000000000007E-3</v>
      </c>
      <c r="L183">
        <v>119</v>
      </c>
    </row>
    <row r="184" spans="1:12" x14ac:dyDescent="0.35">
      <c r="A184" s="1" t="s">
        <v>433</v>
      </c>
      <c r="B184" s="8"/>
      <c r="D184" s="8" t="s">
        <v>448</v>
      </c>
      <c r="F184" s="10">
        <v>10.57</v>
      </c>
      <c r="G184" s="21">
        <v>0.1037</v>
      </c>
      <c r="H184" s="8">
        <f>_xlfn.STDEV.S(G183:G184)</f>
        <v>0.1872418756581978</v>
      </c>
      <c r="I184" s="21">
        <v>131.19999999999999</v>
      </c>
      <c r="J184">
        <v>-1.8610000000000002E-2</v>
      </c>
      <c r="K184" s="8">
        <f>_xlfn.STDEV.P(J183:J184)</f>
        <v>1.7435000000000003E-2</v>
      </c>
      <c r="L184">
        <v>119.6</v>
      </c>
    </row>
    <row r="185" spans="1:12" x14ac:dyDescent="0.35">
      <c r="A185" s="1" t="s">
        <v>452</v>
      </c>
      <c r="D185" s="8" t="s">
        <v>449</v>
      </c>
      <c r="F185" s="10">
        <v>11.77</v>
      </c>
      <c r="G185" s="22">
        <v>-9.2409999999999992E-3</v>
      </c>
      <c r="H185" s="8"/>
      <c r="I185" s="22">
        <v>98.9</v>
      </c>
      <c r="J185">
        <v>3.0509999999999999E-2</v>
      </c>
      <c r="K185" s="8"/>
      <c r="L185">
        <v>812.4</v>
      </c>
    </row>
    <row r="186" spans="1:12" x14ac:dyDescent="0.35">
      <c r="A186" s="1" t="s">
        <v>453</v>
      </c>
      <c r="B186" s="8" t="s">
        <v>495</v>
      </c>
      <c r="D186" s="8" t="s">
        <v>501</v>
      </c>
      <c r="F186" s="10">
        <v>10.39</v>
      </c>
      <c r="G186" s="22">
        <v>0.1532</v>
      </c>
      <c r="H186" s="8">
        <f>AVERAGE(G187:G188)</f>
        <v>0.135355</v>
      </c>
      <c r="I186" s="22">
        <v>94.4</v>
      </c>
      <c r="J186" t="s">
        <v>902</v>
      </c>
    </row>
    <row r="187" spans="1:12" x14ac:dyDescent="0.35">
      <c r="A187" s="1" t="s">
        <v>454</v>
      </c>
      <c r="B187" s="8"/>
      <c r="D187" s="8" t="s">
        <v>502</v>
      </c>
      <c r="F187" s="10">
        <v>10.27</v>
      </c>
      <c r="G187" s="21">
        <v>0.19389999999999999</v>
      </c>
      <c r="H187" s="8">
        <f>_xlfn.STDEV.S(G187:G188)</f>
        <v>8.2795133009132812E-2</v>
      </c>
      <c r="I187" s="21">
        <v>130.19999999999999</v>
      </c>
      <c r="J187" t="s">
        <v>902</v>
      </c>
    </row>
    <row r="188" spans="1:12" x14ac:dyDescent="0.35">
      <c r="A188" s="1" t="s">
        <v>455</v>
      </c>
      <c r="B188" s="8"/>
      <c r="D188" s="8" t="s">
        <v>503</v>
      </c>
      <c r="F188" s="10">
        <v>10.86</v>
      </c>
      <c r="G188" s="21">
        <v>7.6810000000000003E-2</v>
      </c>
      <c r="H188" s="8"/>
      <c r="I188" s="21">
        <v>131.6</v>
      </c>
      <c r="J188" t="s">
        <v>902</v>
      </c>
    </row>
    <row r="189" spans="1:12" x14ac:dyDescent="0.35">
      <c r="A189" s="1" t="s">
        <v>456</v>
      </c>
      <c r="B189" s="8" t="s">
        <v>496</v>
      </c>
      <c r="D189" s="8" t="s">
        <v>504</v>
      </c>
      <c r="F189" s="10">
        <v>11.12</v>
      </c>
      <c r="G189" s="21">
        <v>0.27050000000000002</v>
      </c>
      <c r="H189" s="8">
        <f>AVERAGE(G189:G190)</f>
        <v>0.26619999999999999</v>
      </c>
      <c r="I189" s="21">
        <v>130.69999999999999</v>
      </c>
      <c r="J189" s="8" t="s">
        <v>902</v>
      </c>
    </row>
    <row r="190" spans="1:12" x14ac:dyDescent="0.35">
      <c r="A190" s="1" t="s">
        <v>457</v>
      </c>
      <c r="B190" s="8"/>
      <c r="D190" s="8" t="s">
        <v>505</v>
      </c>
      <c r="F190" s="10">
        <v>10.33</v>
      </c>
      <c r="G190" s="21">
        <v>0.26190000000000002</v>
      </c>
      <c r="H190" s="8">
        <f>_xlfn.STDEV.S(G189:G190)</f>
        <v>6.0811183182043066E-3</v>
      </c>
      <c r="I190" s="21">
        <v>130.80000000000001</v>
      </c>
      <c r="J190" s="8" t="s">
        <v>902</v>
      </c>
    </row>
    <row r="191" spans="1:12" x14ac:dyDescent="0.35">
      <c r="A191" s="1" t="s">
        <v>458</v>
      </c>
      <c r="B191" s="8"/>
      <c r="D191" s="8" t="s">
        <v>506</v>
      </c>
      <c r="F191" s="10">
        <v>11.31</v>
      </c>
      <c r="G191" s="22">
        <v>-0.60499999999999998</v>
      </c>
      <c r="H191" s="8"/>
      <c r="I191" s="22">
        <v>93.3</v>
      </c>
      <c r="J191" s="8" t="s">
        <v>902</v>
      </c>
    </row>
    <row r="192" spans="1:12" x14ac:dyDescent="0.35">
      <c r="A192" s="1" t="s">
        <v>459</v>
      </c>
      <c r="B192" s="8" t="s">
        <v>497</v>
      </c>
      <c r="D192" s="8" t="s">
        <v>507</v>
      </c>
      <c r="F192" s="10">
        <v>10.34</v>
      </c>
      <c r="G192" s="22">
        <v>-5.1749999999999997E-2</v>
      </c>
      <c r="H192" s="8">
        <f>AVERAGE(G193:G194)</f>
        <v>9.9714999999999998E-2</v>
      </c>
      <c r="I192" s="22">
        <v>111.5</v>
      </c>
      <c r="J192" s="8" t="s">
        <v>902</v>
      </c>
    </row>
    <row r="193" spans="1:10" x14ac:dyDescent="0.35">
      <c r="A193" s="1" t="s">
        <v>460</v>
      </c>
      <c r="D193" s="8" t="s">
        <v>508</v>
      </c>
      <c r="F193" s="10">
        <v>12.27</v>
      </c>
      <c r="G193" s="22">
        <v>0.13669999999999999</v>
      </c>
      <c r="H193" s="8">
        <f>_xlfn.STDEV.S(G193:G194)</f>
        <v>5.2304688604368911E-2</v>
      </c>
      <c r="I193" s="22">
        <v>148.30000000000001</v>
      </c>
      <c r="J193" s="8" t="s">
        <v>902</v>
      </c>
    </row>
    <row r="194" spans="1:10" x14ac:dyDescent="0.35">
      <c r="A194" s="1" t="s">
        <v>461</v>
      </c>
      <c r="D194" s="8" t="s">
        <v>509</v>
      </c>
      <c r="F194" s="10">
        <v>10.59</v>
      </c>
      <c r="G194" s="22">
        <v>6.2729999999999994E-2</v>
      </c>
      <c r="H194" s="8"/>
      <c r="I194" s="22">
        <v>148.4</v>
      </c>
      <c r="J194" s="8" t="s">
        <v>902</v>
      </c>
    </row>
    <row r="195" spans="1:10" x14ac:dyDescent="0.35">
      <c r="A195" s="1" t="s">
        <v>462</v>
      </c>
      <c r="B195" s="8" t="s">
        <v>498</v>
      </c>
      <c r="D195" s="8" t="s">
        <v>510</v>
      </c>
      <c r="F195" s="10">
        <v>12.45</v>
      </c>
      <c r="G195" s="22">
        <v>-0.12139999999999999</v>
      </c>
      <c r="H195" s="8">
        <f>AVERAGE(G196)</f>
        <v>0.1174</v>
      </c>
      <c r="I195" s="22">
        <v>148.5</v>
      </c>
      <c r="J195" s="8" t="s">
        <v>902</v>
      </c>
    </row>
    <row r="196" spans="1:10" x14ac:dyDescent="0.35">
      <c r="A196" s="1" t="s">
        <v>463</v>
      </c>
      <c r="B196" s="8"/>
      <c r="D196" s="8" t="s">
        <v>511</v>
      </c>
      <c r="F196" s="10">
        <v>11.94</v>
      </c>
      <c r="G196" s="22">
        <v>0.1174</v>
      </c>
      <c r="H196" s="8">
        <f t="shared" si="68"/>
        <v>0.1220929548882053</v>
      </c>
      <c r="I196" s="22">
        <v>148.5</v>
      </c>
      <c r="J196" s="8" t="s">
        <v>902</v>
      </c>
    </row>
    <row r="197" spans="1:10" x14ac:dyDescent="0.35">
      <c r="A197" s="1" t="s">
        <v>464</v>
      </c>
      <c r="B197" s="8"/>
      <c r="D197" s="8" t="s">
        <v>512</v>
      </c>
      <c r="F197" s="10">
        <v>11.43</v>
      </c>
      <c r="G197" s="22">
        <v>-4.6170000000000003E-2</v>
      </c>
      <c r="H197" s="8"/>
      <c r="I197" s="22">
        <v>144.6</v>
      </c>
      <c r="J197" s="8" t="s">
        <v>902</v>
      </c>
    </row>
    <row r="198" spans="1:10" x14ac:dyDescent="0.35">
      <c r="A198" s="1" t="s">
        <v>465</v>
      </c>
      <c r="B198" s="8" t="s">
        <v>499</v>
      </c>
      <c r="D198" s="8" t="s">
        <v>513</v>
      </c>
      <c r="F198" s="10">
        <v>12.09</v>
      </c>
      <c r="G198" s="22">
        <v>-4.3549999999999998E-2</v>
      </c>
      <c r="H198" s="8">
        <f t="shared" si="93"/>
        <v>-7.6183333333333339E-2</v>
      </c>
      <c r="I198" s="22">
        <v>148.5</v>
      </c>
      <c r="J198" s="8" t="s">
        <v>902</v>
      </c>
    </row>
    <row r="199" spans="1:10" x14ac:dyDescent="0.35">
      <c r="A199" s="1" t="s">
        <v>466</v>
      </c>
      <c r="D199" s="8" t="s">
        <v>514</v>
      </c>
      <c r="F199" s="10">
        <v>11.04</v>
      </c>
      <c r="G199" s="22">
        <v>-0.1265</v>
      </c>
      <c r="H199" s="8">
        <f t="shared" si="68"/>
        <v>4.4211998748454419E-2</v>
      </c>
      <c r="I199" s="22">
        <v>148</v>
      </c>
      <c r="J199" s="8" t="s">
        <v>902</v>
      </c>
    </row>
    <row r="200" spans="1:10" x14ac:dyDescent="0.35">
      <c r="A200" s="1" t="s">
        <v>467</v>
      </c>
      <c r="D200" s="8" t="s">
        <v>515</v>
      </c>
      <c r="F200" s="10">
        <v>10.65</v>
      </c>
      <c r="G200" s="22">
        <v>-5.8500000000000003E-2</v>
      </c>
      <c r="H200" s="8"/>
      <c r="I200" s="22">
        <v>148.4</v>
      </c>
      <c r="J200" s="8" t="s">
        <v>902</v>
      </c>
    </row>
    <row r="201" spans="1:10" x14ac:dyDescent="0.35">
      <c r="A201" s="1" t="s">
        <v>468</v>
      </c>
      <c r="B201" s="8" t="s">
        <v>500</v>
      </c>
      <c r="D201" s="8" t="s">
        <v>516</v>
      </c>
      <c r="F201" s="10">
        <v>10.57</v>
      </c>
      <c r="G201" s="22">
        <v>-0.1283</v>
      </c>
      <c r="H201" s="8">
        <f t="shared" si="93"/>
        <v>-2.3509333333333337E-2</v>
      </c>
      <c r="I201" s="22">
        <v>148.5</v>
      </c>
      <c r="J201" s="8" t="s">
        <v>902</v>
      </c>
    </row>
    <row r="202" spans="1:10" x14ac:dyDescent="0.35">
      <c r="A202" s="1" t="s">
        <v>469</v>
      </c>
      <c r="B202" s="8"/>
      <c r="D202" s="8" t="s">
        <v>517</v>
      </c>
      <c r="F202" s="10">
        <v>11.33</v>
      </c>
      <c r="G202" s="22">
        <v>6.2719999999999998E-3</v>
      </c>
      <c r="H202" s="8">
        <f t="shared" ref="H202:H247" si="96">_xlfn.STDEV.S(G201:G203)</f>
        <v>9.3526498177432749E-2</v>
      </c>
      <c r="I202" s="22">
        <v>148.5</v>
      </c>
      <c r="J202" s="8" t="s">
        <v>902</v>
      </c>
    </row>
    <row r="203" spans="1:10" x14ac:dyDescent="0.35">
      <c r="A203" s="1" t="s">
        <v>470</v>
      </c>
      <c r="B203" s="8"/>
      <c r="D203" s="8" t="s">
        <v>518</v>
      </c>
      <c r="F203" s="10">
        <v>10.97</v>
      </c>
      <c r="G203" s="22">
        <v>5.1499999999999997E-2</v>
      </c>
      <c r="H203" s="8"/>
      <c r="I203" s="22">
        <v>148.5</v>
      </c>
      <c r="J203" s="8" t="s">
        <v>902</v>
      </c>
    </row>
    <row r="204" spans="1:10" x14ac:dyDescent="0.35">
      <c r="A204" s="1" t="s">
        <v>471</v>
      </c>
      <c r="B204" t="s">
        <v>525</v>
      </c>
      <c r="D204" s="8" t="s">
        <v>519</v>
      </c>
      <c r="F204" s="10">
        <v>10.77</v>
      </c>
      <c r="G204" s="22">
        <v>0.2492</v>
      </c>
      <c r="H204" s="8">
        <f>AVERAGE(G205)</f>
        <v>0.1158</v>
      </c>
      <c r="I204" s="22">
        <v>146.1</v>
      </c>
      <c r="J204" s="8" t="s">
        <v>902</v>
      </c>
    </row>
    <row r="205" spans="1:10" x14ac:dyDescent="0.35">
      <c r="A205" s="1" t="s">
        <v>472</v>
      </c>
      <c r="D205" s="8" t="s">
        <v>520</v>
      </c>
      <c r="F205" s="10">
        <v>12.58</v>
      </c>
      <c r="G205" s="21">
        <v>0.1158</v>
      </c>
      <c r="H205" s="8" t="e">
        <f>_xlfn.STDEV.S(G205)</f>
        <v>#DIV/0!</v>
      </c>
      <c r="I205" s="21">
        <v>130.9</v>
      </c>
      <c r="J205" s="8" t="s">
        <v>902</v>
      </c>
    </row>
    <row r="206" spans="1:10" x14ac:dyDescent="0.35">
      <c r="A206" s="1" t="s">
        <v>473</v>
      </c>
      <c r="D206" s="8" t="s">
        <v>521</v>
      </c>
      <c r="F206" s="10">
        <v>12.97</v>
      </c>
      <c r="G206" s="22">
        <v>0.1348</v>
      </c>
      <c r="H206" s="8"/>
      <c r="I206" s="22">
        <v>148.4</v>
      </c>
      <c r="J206" s="8" t="s">
        <v>902</v>
      </c>
    </row>
    <row r="207" spans="1:10" x14ac:dyDescent="0.35">
      <c r="A207" s="1" t="s">
        <v>474</v>
      </c>
      <c r="B207" s="8" t="s">
        <v>526</v>
      </c>
      <c r="D207" s="8" t="s">
        <v>522</v>
      </c>
      <c r="F207" s="10">
        <v>12.19</v>
      </c>
      <c r="G207" s="22">
        <v>7.9329999999999998E-2</v>
      </c>
      <c r="H207" s="8">
        <f>AVERAGE(G209)</f>
        <v>0.10630000000000001</v>
      </c>
      <c r="I207" s="22">
        <v>148.4</v>
      </c>
      <c r="J207" s="8" t="s">
        <v>902</v>
      </c>
    </row>
    <row r="208" spans="1:10" x14ac:dyDescent="0.35">
      <c r="A208" s="1" t="s">
        <v>475</v>
      </c>
      <c r="B208" s="8"/>
      <c r="D208" s="8" t="s">
        <v>523</v>
      </c>
      <c r="F208" s="10">
        <v>12.11</v>
      </c>
      <c r="G208" s="22">
        <v>-2.2849999999999999E-2</v>
      </c>
      <c r="H208" s="8" t="e">
        <f>_xlfn.STDEV.S(G209)</f>
        <v>#DIV/0!</v>
      </c>
      <c r="I208" s="22">
        <v>148.4</v>
      </c>
      <c r="J208" s="8" t="s">
        <v>902</v>
      </c>
    </row>
    <row r="209" spans="1:10" x14ac:dyDescent="0.35">
      <c r="A209" s="1" t="s">
        <v>476</v>
      </c>
      <c r="B209" s="8"/>
      <c r="D209" s="8" t="s">
        <v>524</v>
      </c>
      <c r="F209" s="10">
        <v>11.41</v>
      </c>
      <c r="G209" s="21">
        <v>0.10630000000000001</v>
      </c>
      <c r="H209" s="8"/>
      <c r="I209" s="21">
        <v>131</v>
      </c>
      <c r="J209" s="8" t="s">
        <v>902</v>
      </c>
    </row>
    <row r="210" spans="1:10" x14ac:dyDescent="0.35">
      <c r="A210" s="1" t="s">
        <v>477</v>
      </c>
      <c r="B210" s="8" t="s">
        <v>527</v>
      </c>
      <c r="D210" s="8" t="s">
        <v>528</v>
      </c>
      <c r="F210" s="10">
        <v>12.75</v>
      </c>
      <c r="G210" s="22">
        <v>-0.15620000000000001</v>
      </c>
      <c r="H210" s="8">
        <f t="shared" si="93"/>
        <v>-0.20396666666666666</v>
      </c>
      <c r="I210" s="22">
        <v>148.4</v>
      </c>
      <c r="J210" s="8" t="s">
        <v>902</v>
      </c>
    </row>
    <row r="211" spans="1:10" x14ac:dyDescent="0.35">
      <c r="A211" s="1" t="s">
        <v>478</v>
      </c>
      <c r="B211" s="8"/>
      <c r="D211" s="8" t="s">
        <v>529</v>
      </c>
      <c r="F211" s="10">
        <v>10.6</v>
      </c>
      <c r="G211" s="22">
        <v>-0.22059999999999999</v>
      </c>
      <c r="H211" s="8">
        <f t="shared" si="96"/>
        <v>4.1997658664898539E-2</v>
      </c>
      <c r="I211" s="22">
        <v>148.4</v>
      </c>
      <c r="J211" s="8" t="s">
        <v>902</v>
      </c>
    </row>
    <row r="212" spans="1:10" x14ac:dyDescent="0.35">
      <c r="A212" s="1" t="s">
        <v>479</v>
      </c>
      <c r="B212" s="8"/>
      <c r="D212" s="8" t="s">
        <v>530</v>
      </c>
      <c r="F212" s="10">
        <v>11.15</v>
      </c>
      <c r="G212" s="22">
        <v>-0.2351</v>
      </c>
      <c r="H212" s="8"/>
      <c r="I212" s="22">
        <v>148.5</v>
      </c>
      <c r="J212" s="8" t="s">
        <v>902</v>
      </c>
    </row>
    <row r="213" spans="1:10" x14ac:dyDescent="0.35">
      <c r="A213" s="1" t="s">
        <v>480</v>
      </c>
      <c r="B213" t="s">
        <v>570</v>
      </c>
      <c r="D213" s="8" t="s">
        <v>531</v>
      </c>
      <c r="F213" s="10">
        <v>10.6</v>
      </c>
      <c r="G213" s="22" t="s">
        <v>902</v>
      </c>
      <c r="H213" s="8" t="e">
        <f t="shared" si="93"/>
        <v>#DIV/0!</v>
      </c>
      <c r="I213" s="22">
        <v>148.5</v>
      </c>
      <c r="J213" s="8" t="s">
        <v>902</v>
      </c>
    </row>
    <row r="214" spans="1:10" x14ac:dyDescent="0.35">
      <c r="A214" s="1" t="s">
        <v>481</v>
      </c>
      <c r="D214" s="8" t="s">
        <v>532</v>
      </c>
      <c r="F214" s="10">
        <v>11.9</v>
      </c>
      <c r="G214" s="22" t="s">
        <v>902</v>
      </c>
      <c r="H214" s="8" t="e">
        <f t="shared" si="96"/>
        <v>#DIV/0!</v>
      </c>
      <c r="I214" s="22">
        <v>148.4</v>
      </c>
      <c r="J214" s="8" t="s">
        <v>902</v>
      </c>
    </row>
    <row r="215" spans="1:10" x14ac:dyDescent="0.35">
      <c r="A215" s="1" t="s">
        <v>482</v>
      </c>
      <c r="D215" s="8" t="s">
        <v>533</v>
      </c>
      <c r="F215" s="10">
        <v>10.89</v>
      </c>
      <c r="G215" s="22" t="s">
        <v>902</v>
      </c>
      <c r="H215" s="8"/>
      <c r="I215" s="22">
        <v>148.5</v>
      </c>
      <c r="J215" s="8" t="s">
        <v>902</v>
      </c>
    </row>
    <row r="216" spans="1:10" x14ac:dyDescent="0.35">
      <c r="A216" s="1" t="s">
        <v>483</v>
      </c>
      <c r="B216" s="8" t="s">
        <v>571</v>
      </c>
      <c r="D216" s="8" t="s">
        <v>534</v>
      </c>
      <c r="F216" s="10">
        <v>12.48</v>
      </c>
      <c r="G216" s="22">
        <v>-7.8479999999999994E-2</v>
      </c>
      <c r="H216" s="8">
        <f t="shared" si="93"/>
        <v>-6.583E-2</v>
      </c>
      <c r="I216" s="22">
        <v>148.4</v>
      </c>
      <c r="J216" s="8" t="s">
        <v>902</v>
      </c>
    </row>
    <row r="217" spans="1:10" x14ac:dyDescent="0.35">
      <c r="A217" s="1" t="s">
        <v>484</v>
      </c>
      <c r="B217" s="8"/>
      <c r="D217" s="8" t="s">
        <v>535</v>
      </c>
      <c r="F217" s="10">
        <v>11.15</v>
      </c>
      <c r="G217" s="22">
        <v>-0.16189999999999999</v>
      </c>
      <c r="H217" s="8">
        <f t="shared" si="96"/>
        <v>0.10297938094589616</v>
      </c>
      <c r="I217" s="22">
        <v>148.4</v>
      </c>
      <c r="J217" s="8" t="s">
        <v>902</v>
      </c>
    </row>
    <row r="218" spans="1:10" x14ac:dyDescent="0.35">
      <c r="A218" s="1" t="s">
        <v>485</v>
      </c>
      <c r="B218" s="8"/>
      <c r="D218" s="8" t="s">
        <v>536</v>
      </c>
      <c r="F218" s="10">
        <v>10.73</v>
      </c>
      <c r="G218" s="22">
        <v>4.2889999999999998E-2</v>
      </c>
      <c r="H218" s="8"/>
      <c r="I218" s="22">
        <v>148.5</v>
      </c>
      <c r="J218" s="8" t="s">
        <v>902</v>
      </c>
    </row>
    <row r="219" spans="1:10" x14ac:dyDescent="0.35">
      <c r="A219" s="1" t="s">
        <v>486</v>
      </c>
      <c r="B219" s="8" t="s">
        <v>572</v>
      </c>
      <c r="D219" s="8" t="s">
        <v>537</v>
      </c>
      <c r="F219" s="10">
        <v>12.11</v>
      </c>
      <c r="G219" s="22">
        <v>-0.23119999999999999</v>
      </c>
      <c r="H219" s="8">
        <f t="shared" si="93"/>
        <v>-0.17583333333333337</v>
      </c>
      <c r="I219" s="22">
        <v>123.4</v>
      </c>
      <c r="J219" s="8" t="s">
        <v>902</v>
      </c>
    </row>
    <row r="220" spans="1:10" x14ac:dyDescent="0.35">
      <c r="A220" s="1" t="s">
        <v>487</v>
      </c>
      <c r="B220" s="8"/>
      <c r="D220" s="8" t="s">
        <v>538</v>
      </c>
      <c r="F220" s="10">
        <v>11.99</v>
      </c>
      <c r="G220" s="22">
        <v>-0.1658</v>
      </c>
      <c r="H220" s="8">
        <f t="shared" si="96"/>
        <v>5.109425929919445E-2</v>
      </c>
      <c r="I220" s="22">
        <v>122.6</v>
      </c>
      <c r="J220" s="8" t="s">
        <v>902</v>
      </c>
    </row>
    <row r="221" spans="1:10" x14ac:dyDescent="0.35">
      <c r="A221" s="1" t="s">
        <v>488</v>
      </c>
      <c r="B221" s="8"/>
      <c r="D221" s="8" t="s">
        <v>539</v>
      </c>
      <c r="F221" s="10">
        <v>12.56</v>
      </c>
      <c r="G221" s="22">
        <v>-0.1305</v>
      </c>
      <c r="H221" s="8"/>
      <c r="I221" s="22">
        <v>148.6</v>
      </c>
      <c r="J221" s="8" t="s">
        <v>902</v>
      </c>
    </row>
    <row r="222" spans="1:10" x14ac:dyDescent="0.35">
      <c r="A222" s="1" t="s">
        <v>489</v>
      </c>
      <c r="B222" s="8" t="s">
        <v>573</v>
      </c>
      <c r="D222" s="8" t="s">
        <v>540</v>
      </c>
      <c r="F222" s="10">
        <v>12.74</v>
      </c>
      <c r="G222" s="22">
        <v>-2.4799999999999999E-2</v>
      </c>
      <c r="H222" s="8">
        <f t="shared" si="93"/>
        <v>-6.2053333333333328E-2</v>
      </c>
      <c r="I222" s="22">
        <v>142.80000000000001</v>
      </c>
      <c r="J222" s="8" t="s">
        <v>902</v>
      </c>
    </row>
    <row r="223" spans="1:10" x14ac:dyDescent="0.35">
      <c r="A223" s="1" t="s">
        <v>490</v>
      </c>
      <c r="D223" s="8" t="s">
        <v>541</v>
      </c>
      <c r="F223" s="10">
        <v>11.07</v>
      </c>
      <c r="G223" s="22">
        <v>-2.596E-2</v>
      </c>
      <c r="H223" s="8">
        <f t="shared" si="96"/>
        <v>6.3522724542744005E-2</v>
      </c>
      <c r="I223" s="22">
        <v>148.4</v>
      </c>
      <c r="J223" s="8" t="s">
        <v>902</v>
      </c>
    </row>
    <row r="224" spans="1:10" x14ac:dyDescent="0.35">
      <c r="A224" s="1" t="s">
        <v>491</v>
      </c>
      <c r="D224" s="8" t="s">
        <v>542</v>
      </c>
      <c r="F224" s="10">
        <v>10.79</v>
      </c>
      <c r="G224" s="22">
        <v>-0.13539999999999999</v>
      </c>
      <c r="H224" s="8"/>
      <c r="I224" s="22">
        <v>148.5</v>
      </c>
      <c r="J224" s="8" t="s">
        <v>902</v>
      </c>
    </row>
    <row r="225" spans="1:10" x14ac:dyDescent="0.35">
      <c r="A225" s="1" t="s">
        <v>492</v>
      </c>
      <c r="B225" t="s">
        <v>574</v>
      </c>
      <c r="D225" s="8" t="s">
        <v>543</v>
      </c>
      <c r="F225" s="10">
        <v>10.55</v>
      </c>
      <c r="G225" s="22">
        <v>-1.136E-2</v>
      </c>
      <c r="H225" s="8">
        <f t="shared" si="93"/>
        <v>7.2983333333333331E-2</v>
      </c>
      <c r="I225" s="22">
        <v>138.9</v>
      </c>
      <c r="J225" s="8" t="s">
        <v>902</v>
      </c>
    </row>
    <row r="226" spans="1:10" x14ac:dyDescent="0.35">
      <c r="A226" s="1" t="s">
        <v>493</v>
      </c>
      <c r="D226" s="8" t="s">
        <v>544</v>
      </c>
      <c r="F226" s="10">
        <v>10.91</v>
      </c>
      <c r="G226" s="22">
        <v>-7.1290000000000006E-2</v>
      </c>
      <c r="H226" s="8">
        <f t="shared" si="96"/>
        <v>0.20024256898405324</v>
      </c>
      <c r="I226" s="22">
        <v>148.4</v>
      </c>
      <c r="J226" s="8" t="s">
        <v>902</v>
      </c>
    </row>
    <row r="227" spans="1:10" x14ac:dyDescent="0.35">
      <c r="A227" s="1" t="s">
        <v>494</v>
      </c>
      <c r="D227" s="8" t="s">
        <v>545</v>
      </c>
      <c r="F227" s="10">
        <v>10.29</v>
      </c>
      <c r="G227" s="22">
        <v>0.30159999999999998</v>
      </c>
      <c r="H227" s="8"/>
      <c r="I227" s="22">
        <v>98.2</v>
      </c>
      <c r="J227" s="8" t="s">
        <v>902</v>
      </c>
    </row>
    <row r="228" spans="1:10" x14ac:dyDescent="0.35">
      <c r="A228" s="1" t="s">
        <v>575</v>
      </c>
      <c r="B228" s="8" t="s">
        <v>613</v>
      </c>
      <c r="D228" s="8" t="s">
        <v>546</v>
      </c>
      <c r="F228" s="10">
        <v>10.47</v>
      </c>
      <c r="G228" s="21">
        <v>3.0739999999999998</v>
      </c>
      <c r="H228" s="8">
        <f t="shared" si="93"/>
        <v>2.9149999999999996</v>
      </c>
      <c r="I228" s="21">
        <v>127.7</v>
      </c>
      <c r="J228" s="8" t="s">
        <v>902</v>
      </c>
    </row>
    <row r="229" spans="1:10" x14ac:dyDescent="0.35">
      <c r="A229" s="1" t="s">
        <v>576</v>
      </c>
      <c r="B229" s="8"/>
      <c r="D229" s="8" t="s">
        <v>547</v>
      </c>
      <c r="F229" s="10">
        <v>11.85</v>
      </c>
      <c r="G229" s="21">
        <v>3.6259999999999999</v>
      </c>
      <c r="H229" s="8">
        <f t="shared" si="96"/>
        <v>0.80240326519774319</v>
      </c>
      <c r="I229" s="21">
        <v>128.5</v>
      </c>
      <c r="J229" s="8" t="s">
        <v>902</v>
      </c>
    </row>
    <row r="230" spans="1:10" x14ac:dyDescent="0.35">
      <c r="A230" s="1" t="s">
        <v>577</v>
      </c>
      <c r="B230" s="8"/>
      <c r="D230" s="8" t="s">
        <v>548</v>
      </c>
      <c r="F230" s="10">
        <v>11.44</v>
      </c>
      <c r="G230" s="21">
        <v>2.0449999999999999</v>
      </c>
      <c r="H230" s="8"/>
      <c r="I230" s="21">
        <v>127</v>
      </c>
      <c r="J230" s="8" t="s">
        <v>902</v>
      </c>
    </row>
    <row r="231" spans="1:10" x14ac:dyDescent="0.35">
      <c r="A231" s="1" t="s">
        <v>578</v>
      </c>
      <c r="B231" s="8" t="s">
        <v>614</v>
      </c>
      <c r="D231" s="8" t="s">
        <v>549</v>
      </c>
      <c r="F231" s="10">
        <v>9.68</v>
      </c>
      <c r="G231" s="21">
        <v>8.4740000000000002</v>
      </c>
      <c r="H231" s="8">
        <f t="shared" si="93"/>
        <v>10.417</v>
      </c>
      <c r="I231" s="21">
        <v>129.9</v>
      </c>
      <c r="J231" s="8" t="s">
        <v>902</v>
      </c>
    </row>
    <row r="232" spans="1:10" x14ac:dyDescent="0.35">
      <c r="A232" s="1" t="s">
        <v>579</v>
      </c>
      <c r="B232" s="8"/>
      <c r="D232" s="8" t="s">
        <v>550</v>
      </c>
      <c r="F232" s="10">
        <v>13.35</v>
      </c>
      <c r="G232" s="21">
        <v>9.6069999999999993</v>
      </c>
      <c r="H232" s="8">
        <f t="shared" si="96"/>
        <v>2.450546673703645</v>
      </c>
      <c r="I232" s="21">
        <v>130.69999999999999</v>
      </c>
      <c r="J232" t="s">
        <v>616</v>
      </c>
    </row>
    <row r="233" spans="1:10" x14ac:dyDescent="0.35">
      <c r="A233" s="1" t="s">
        <v>580</v>
      </c>
      <c r="B233" s="8"/>
      <c r="D233" s="8" t="s">
        <v>551</v>
      </c>
      <c r="F233" s="10">
        <v>10.72</v>
      </c>
      <c r="G233" s="21">
        <v>13.17</v>
      </c>
      <c r="H233" s="8"/>
      <c r="I233" s="21">
        <v>129.69999999999999</v>
      </c>
      <c r="J233" t="s">
        <v>617</v>
      </c>
    </row>
    <row r="234" spans="1:10" x14ac:dyDescent="0.35">
      <c r="A234" s="1" t="s">
        <v>581</v>
      </c>
      <c r="B234" s="8" t="s">
        <v>615</v>
      </c>
      <c r="D234" s="8" t="s">
        <v>552</v>
      </c>
      <c r="F234" s="10">
        <v>11.58</v>
      </c>
      <c r="G234" s="21">
        <v>7.7060000000000004</v>
      </c>
      <c r="H234" s="8">
        <f t="shared" si="93"/>
        <v>8.4339999999999993</v>
      </c>
      <c r="I234" s="21">
        <v>128.9</v>
      </c>
      <c r="J234" s="8" t="s">
        <v>902</v>
      </c>
    </row>
    <row r="235" spans="1:10" x14ac:dyDescent="0.35">
      <c r="A235" s="1" t="s">
        <v>582</v>
      </c>
      <c r="D235" s="8" t="s">
        <v>553</v>
      </c>
      <c r="F235" s="10">
        <v>9.32</v>
      </c>
      <c r="G235" s="21">
        <v>10.08</v>
      </c>
      <c r="H235" s="8">
        <f t="shared" si="96"/>
        <v>1.4286399126441987</v>
      </c>
      <c r="I235" s="21">
        <v>129.80000000000001</v>
      </c>
      <c r="J235" s="8" t="s">
        <v>902</v>
      </c>
    </row>
    <row r="236" spans="1:10" x14ac:dyDescent="0.35">
      <c r="A236" s="1" t="s">
        <v>583</v>
      </c>
      <c r="D236" s="8" t="s">
        <v>554</v>
      </c>
      <c r="F236" s="10">
        <v>10.43</v>
      </c>
      <c r="G236" s="21">
        <v>7.516</v>
      </c>
      <c r="H236" s="8"/>
      <c r="I236" s="21">
        <v>129.19999999999999</v>
      </c>
      <c r="J236" s="8" t="s">
        <v>902</v>
      </c>
    </row>
    <row r="237" spans="1:10" x14ac:dyDescent="0.35">
      <c r="A237" s="1" t="s">
        <v>584</v>
      </c>
      <c r="B237" s="8" t="s">
        <v>618</v>
      </c>
      <c r="D237" s="8" t="s">
        <v>555</v>
      </c>
      <c r="F237" s="10">
        <v>17.21</v>
      </c>
      <c r="G237" s="21">
        <v>8.6309999999999998E-3</v>
      </c>
      <c r="H237" s="8">
        <f>AVERAGE(G237)</f>
        <v>8.6309999999999998E-3</v>
      </c>
      <c r="I237" s="21">
        <v>131</v>
      </c>
      <c r="J237" s="8" t="s">
        <v>902</v>
      </c>
    </row>
    <row r="238" spans="1:10" x14ac:dyDescent="0.35">
      <c r="A238" s="1" t="s">
        <v>585</v>
      </c>
      <c r="D238" s="8" t="s">
        <v>556</v>
      </c>
      <c r="F238" s="10">
        <v>16.5</v>
      </c>
      <c r="G238" s="22">
        <v>1.8700000000000001E-2</v>
      </c>
      <c r="H238" s="8" t="e">
        <f>_xlfn.STDEV.S(G237)</f>
        <v>#DIV/0!</v>
      </c>
      <c r="I238" s="22">
        <v>147.19999999999999</v>
      </c>
      <c r="J238" s="8" t="s">
        <v>902</v>
      </c>
    </row>
    <row r="239" spans="1:10" x14ac:dyDescent="0.35">
      <c r="A239" s="1" t="s">
        <v>586</v>
      </c>
      <c r="D239" s="8" t="s">
        <v>557</v>
      </c>
      <c r="F239" s="10">
        <v>18.23</v>
      </c>
      <c r="G239" s="22">
        <v>9.2329999999999995E-2</v>
      </c>
      <c r="H239" s="8"/>
      <c r="I239" s="22">
        <v>148.4</v>
      </c>
      <c r="J239" s="8" t="s">
        <v>902</v>
      </c>
    </row>
    <row r="240" spans="1:10" x14ac:dyDescent="0.35">
      <c r="A240" s="1" t="s">
        <v>587</v>
      </c>
      <c r="B240" s="8" t="s">
        <v>619</v>
      </c>
      <c r="D240" s="8" t="s">
        <v>558</v>
      </c>
      <c r="F240" s="10">
        <v>17.420000000000002</v>
      </c>
      <c r="G240" s="21">
        <v>6.0980000000000001E-3</v>
      </c>
      <c r="H240" s="8">
        <f>AVERAGE(G240,G242)</f>
        <v>3.8234000000000004E-2</v>
      </c>
      <c r="I240" s="21">
        <v>130.69999999999999</v>
      </c>
      <c r="J240" s="8" t="s">
        <v>902</v>
      </c>
    </row>
    <row r="241" spans="1:10" x14ac:dyDescent="0.35">
      <c r="A241" s="1" t="s">
        <v>588</v>
      </c>
      <c r="B241" s="8"/>
      <c r="D241" s="8" t="s">
        <v>559</v>
      </c>
      <c r="F241" s="10">
        <v>20.66</v>
      </c>
      <c r="G241" s="22">
        <v>-7.1529999999999996E-2</v>
      </c>
      <c r="H241" s="8">
        <f>_xlfn.STDEV.S(G240,G242)</f>
        <v>4.5447167040421781E-2</v>
      </c>
      <c r="I241" s="22">
        <v>101.6</v>
      </c>
      <c r="J241" s="8" t="s">
        <v>902</v>
      </c>
    </row>
    <row r="242" spans="1:10" x14ac:dyDescent="0.35">
      <c r="A242" s="1" t="s">
        <v>589</v>
      </c>
      <c r="B242" s="8"/>
      <c r="D242" s="8" t="s">
        <v>560</v>
      </c>
      <c r="F242" s="10">
        <v>17.18</v>
      </c>
      <c r="G242" s="21">
        <v>7.0370000000000002E-2</v>
      </c>
      <c r="H242" s="8"/>
      <c r="I242" s="21">
        <v>130.4</v>
      </c>
      <c r="J242" s="8" t="s">
        <v>902</v>
      </c>
    </row>
    <row r="243" spans="1:10" x14ac:dyDescent="0.35">
      <c r="A243" s="1" t="s">
        <v>590</v>
      </c>
      <c r="B243" s="8" t="s">
        <v>620</v>
      </c>
      <c r="D243" s="8" t="s">
        <v>561</v>
      </c>
      <c r="F243" s="10">
        <v>17.84</v>
      </c>
      <c r="G243" s="22">
        <v>1.1180000000000001E-2</v>
      </c>
      <c r="H243" s="8">
        <f>AVERAGE(G245)</f>
        <v>0.12239999999999999</v>
      </c>
      <c r="I243" s="22">
        <v>148.30000000000001</v>
      </c>
      <c r="J243" s="8" t="s">
        <v>902</v>
      </c>
    </row>
    <row r="244" spans="1:10" x14ac:dyDescent="0.35">
      <c r="A244" s="1" t="s">
        <v>591</v>
      </c>
      <c r="D244" s="8" t="s">
        <v>562</v>
      </c>
      <c r="F244" s="10">
        <v>20.25</v>
      </c>
      <c r="G244" s="22">
        <v>0.27460000000000001</v>
      </c>
      <c r="H244" s="8" t="e">
        <f>_xlfn.STDEV.S(G245)</f>
        <v>#DIV/0!</v>
      </c>
      <c r="I244" s="22">
        <v>107.5</v>
      </c>
      <c r="J244" s="8" t="s">
        <v>902</v>
      </c>
    </row>
    <row r="245" spans="1:10" x14ac:dyDescent="0.35">
      <c r="A245" s="1" t="s">
        <v>592</v>
      </c>
      <c r="D245" s="8" t="s">
        <v>563</v>
      </c>
      <c r="F245" s="10">
        <v>16.05</v>
      </c>
      <c r="G245" s="21">
        <v>0.12239999999999999</v>
      </c>
      <c r="H245" s="8"/>
      <c r="I245" s="21">
        <v>130.4</v>
      </c>
      <c r="J245" s="8" t="s">
        <v>902</v>
      </c>
    </row>
    <row r="246" spans="1:10" x14ac:dyDescent="0.35">
      <c r="A246" s="1" t="s">
        <v>593</v>
      </c>
      <c r="B246" s="8" t="s">
        <v>621</v>
      </c>
      <c r="D246" s="8" t="s">
        <v>564</v>
      </c>
      <c r="F246" s="10">
        <v>18.45</v>
      </c>
      <c r="G246" s="21">
        <v>0.2346</v>
      </c>
      <c r="H246" s="8">
        <f t="shared" ref="H246" si="97">AVERAGE(G246:G248)</f>
        <v>0.25933333333333336</v>
      </c>
      <c r="I246" s="21">
        <v>130.6</v>
      </c>
      <c r="J246" s="8" t="s">
        <v>902</v>
      </c>
    </row>
    <row r="247" spans="1:10" x14ac:dyDescent="0.35">
      <c r="A247" s="1" t="s">
        <v>594</v>
      </c>
      <c r="D247" s="8" t="s">
        <v>565</v>
      </c>
      <c r="F247" s="10">
        <v>18.22</v>
      </c>
      <c r="G247" s="21">
        <v>0.25819999999999999</v>
      </c>
      <c r="H247" s="8">
        <f t="shared" si="96"/>
        <v>2.5319031050443724E-2</v>
      </c>
      <c r="I247" s="21">
        <v>131.1</v>
      </c>
      <c r="J247" s="8" t="s">
        <v>902</v>
      </c>
    </row>
    <row r="248" spans="1:10" x14ac:dyDescent="0.35">
      <c r="A248" s="1" t="s">
        <v>595</v>
      </c>
      <c r="D248" s="8" t="s">
        <v>566</v>
      </c>
      <c r="F248" s="10">
        <v>18.95</v>
      </c>
      <c r="G248" s="21">
        <v>0.28520000000000001</v>
      </c>
      <c r="H248" s="8"/>
      <c r="I248" s="21">
        <v>130.9</v>
      </c>
      <c r="J248" s="8" t="s">
        <v>902</v>
      </c>
    </row>
    <row r="249" spans="1:10" x14ac:dyDescent="0.35">
      <c r="A249" s="1" t="s">
        <v>596</v>
      </c>
      <c r="B249" s="8" t="s">
        <v>622</v>
      </c>
      <c r="D249" s="8" t="s">
        <v>567</v>
      </c>
      <c r="F249" s="10">
        <v>16.91</v>
      </c>
      <c r="G249" s="22">
        <v>-7.9579999999999998E-2</v>
      </c>
      <c r="H249" s="8">
        <f>AVERAGE(G251)</f>
        <v>9.3299999999999994E-2</v>
      </c>
      <c r="I249" s="22">
        <v>107.6</v>
      </c>
      <c r="J249" s="8" t="s">
        <v>902</v>
      </c>
    </row>
    <row r="250" spans="1:10" x14ac:dyDescent="0.35">
      <c r="A250" s="1" t="s">
        <v>597</v>
      </c>
      <c r="B250" s="8"/>
      <c r="D250" s="8" t="s">
        <v>568</v>
      </c>
      <c r="F250" s="10">
        <v>16.23</v>
      </c>
      <c r="G250" s="22">
        <v>-2.7130000000000001E-2</v>
      </c>
      <c r="H250" s="8" t="e">
        <f>_xlfn.STDEV.S(G251)</f>
        <v>#DIV/0!</v>
      </c>
      <c r="I250" s="22">
        <v>148.30000000000001</v>
      </c>
      <c r="J250" s="8" t="s">
        <v>902</v>
      </c>
    </row>
    <row r="251" spans="1:10" x14ac:dyDescent="0.35">
      <c r="A251" s="1" t="s">
        <v>598</v>
      </c>
      <c r="B251" s="8"/>
      <c r="D251" s="8" t="s">
        <v>569</v>
      </c>
      <c r="F251" s="10">
        <v>18.04</v>
      </c>
      <c r="G251" s="21">
        <v>9.3299999999999994E-2</v>
      </c>
      <c r="H251" s="8"/>
      <c r="I251" s="21">
        <v>130.5</v>
      </c>
      <c r="J251" s="8" t="s">
        <v>902</v>
      </c>
    </row>
    <row r="252" spans="1:10" x14ac:dyDescent="0.35">
      <c r="A252" s="1" t="s">
        <v>599</v>
      </c>
      <c r="B252" s="8" t="s">
        <v>647</v>
      </c>
      <c r="D252" s="8" t="s">
        <v>623</v>
      </c>
      <c r="F252" s="10">
        <v>21.5</v>
      </c>
      <c r="G252" s="21">
        <v>6.5409999999999996E-2</v>
      </c>
      <c r="H252" s="8">
        <f>AVERAGE(G252:G253)</f>
        <v>0.24400499999999997</v>
      </c>
      <c r="I252" s="21">
        <v>130.30000000000001</v>
      </c>
      <c r="J252" s="8" t="s">
        <v>902</v>
      </c>
    </row>
    <row r="253" spans="1:10" x14ac:dyDescent="0.35">
      <c r="A253" s="1" t="s">
        <v>600</v>
      </c>
      <c r="D253" s="8" t="s">
        <v>624</v>
      </c>
      <c r="F253" s="10">
        <v>19.260000000000002</v>
      </c>
      <c r="G253" s="21">
        <v>0.42259999999999998</v>
      </c>
      <c r="H253" s="8">
        <f>_xlfn.STDEV.S(G252:G253)</f>
        <v>0.25257147117202294</v>
      </c>
      <c r="I253" s="21">
        <v>130.30000000000001</v>
      </c>
      <c r="J253" s="8" t="s">
        <v>902</v>
      </c>
    </row>
    <row r="254" spans="1:10" x14ac:dyDescent="0.35">
      <c r="A254" s="1" t="s">
        <v>601</v>
      </c>
      <c r="B254" s="8"/>
      <c r="D254" s="8" t="s">
        <v>625</v>
      </c>
      <c r="F254" s="10">
        <v>17.68</v>
      </c>
      <c r="G254" s="22">
        <v>-2.9569999999999999E-2</v>
      </c>
      <c r="H254" s="8"/>
      <c r="I254" s="22">
        <v>147.9</v>
      </c>
      <c r="J254" s="8" t="s">
        <v>902</v>
      </c>
    </row>
    <row r="255" spans="1:10" x14ac:dyDescent="0.35">
      <c r="A255" s="1" t="s">
        <v>602</v>
      </c>
      <c r="B255" s="8" t="s">
        <v>678</v>
      </c>
      <c r="D255" t="s">
        <v>904</v>
      </c>
      <c r="G255" s="24"/>
      <c r="H255" s="24"/>
      <c r="I255" s="24"/>
      <c r="J255" s="8" t="s">
        <v>902</v>
      </c>
    </row>
    <row r="256" spans="1:10" x14ac:dyDescent="0.35">
      <c r="A256" s="1" t="s">
        <v>603</v>
      </c>
      <c r="D256" s="8" t="s">
        <v>904</v>
      </c>
      <c r="G256" s="24"/>
      <c r="H256" s="24"/>
      <c r="I256" s="24"/>
      <c r="J256" s="8" t="s">
        <v>902</v>
      </c>
    </row>
    <row r="257" spans="1:10" x14ac:dyDescent="0.35">
      <c r="A257" s="1" t="s">
        <v>604</v>
      </c>
      <c r="B257" s="8" t="s">
        <v>679</v>
      </c>
      <c r="D257" s="8" t="s">
        <v>904</v>
      </c>
      <c r="G257" s="24"/>
      <c r="H257" s="24"/>
      <c r="I257" s="24"/>
      <c r="J257" s="8" t="s">
        <v>902</v>
      </c>
    </row>
    <row r="258" spans="1:10" x14ac:dyDescent="0.35">
      <c r="A258" s="1" t="s">
        <v>605</v>
      </c>
      <c r="B258" s="8"/>
      <c r="D258" s="8" t="s">
        <v>904</v>
      </c>
      <c r="G258" s="24"/>
      <c r="H258" s="24"/>
      <c r="I258" s="24"/>
      <c r="J258" s="8" t="s">
        <v>902</v>
      </c>
    </row>
    <row r="259" spans="1:10" x14ac:dyDescent="0.35">
      <c r="A259" s="1" t="s">
        <v>606</v>
      </c>
      <c r="B259" s="8" t="s">
        <v>680</v>
      </c>
      <c r="D259" s="8" t="s">
        <v>904</v>
      </c>
      <c r="G259" s="24"/>
      <c r="H259" s="24"/>
      <c r="I259" s="24"/>
      <c r="J259" s="8" t="s">
        <v>902</v>
      </c>
    </row>
    <row r="260" spans="1:10" x14ac:dyDescent="0.35">
      <c r="A260" s="1" t="s">
        <v>607</v>
      </c>
      <c r="B260" s="8"/>
      <c r="D260" s="8" t="s">
        <v>904</v>
      </c>
      <c r="G260" s="24"/>
      <c r="H260" s="24"/>
      <c r="I260" s="24"/>
      <c r="J260" s="8" t="s">
        <v>902</v>
      </c>
    </row>
    <row r="261" spans="1:10" x14ac:dyDescent="0.35">
      <c r="A261" s="1" t="s">
        <v>608</v>
      </c>
      <c r="B261" s="8" t="s">
        <v>681</v>
      </c>
      <c r="D261" s="20" t="s">
        <v>655</v>
      </c>
      <c r="F261" s="10">
        <v>4.2699999999999996</v>
      </c>
      <c r="G261">
        <v>16.16</v>
      </c>
      <c r="H261">
        <f>AVERAGE(G261:G262)</f>
        <v>15.83</v>
      </c>
      <c r="I261">
        <v>130.5</v>
      </c>
      <c r="J261" s="8" t="s">
        <v>902</v>
      </c>
    </row>
    <row r="262" spans="1:10" x14ac:dyDescent="0.35">
      <c r="A262" s="1" t="s">
        <v>609</v>
      </c>
      <c r="B262" s="8"/>
      <c r="D262" s="20" t="s">
        <v>656</v>
      </c>
      <c r="F262" s="10">
        <v>4.5199999999999996</v>
      </c>
      <c r="G262">
        <v>15.5</v>
      </c>
      <c r="I262">
        <v>130.5</v>
      </c>
      <c r="J262" s="8" t="s">
        <v>902</v>
      </c>
    </row>
    <row r="263" spans="1:10" x14ac:dyDescent="0.35">
      <c r="A263" s="1" t="s">
        <v>610</v>
      </c>
      <c r="B263" s="8" t="s">
        <v>682</v>
      </c>
      <c r="D263" s="20" t="s">
        <v>657</v>
      </c>
      <c r="F263" s="10">
        <v>4.6399999999999997</v>
      </c>
      <c r="G263">
        <v>17.809999999999999</v>
      </c>
      <c r="H263" s="8">
        <f>AVERAGE(G263:G264)</f>
        <v>17.835000000000001</v>
      </c>
      <c r="I263">
        <v>130.4</v>
      </c>
      <c r="J263" s="8" t="s">
        <v>902</v>
      </c>
    </row>
    <row r="264" spans="1:10" x14ac:dyDescent="0.35">
      <c r="A264" s="1" t="s">
        <v>611</v>
      </c>
      <c r="B264" s="8"/>
      <c r="D264" s="20" t="s">
        <v>658</v>
      </c>
      <c r="F264" s="10">
        <v>5.5</v>
      </c>
      <c r="G264">
        <v>17.86</v>
      </c>
      <c r="H264" s="8"/>
      <c r="I264">
        <v>130.6</v>
      </c>
      <c r="J264" s="8" t="s">
        <v>902</v>
      </c>
    </row>
    <row r="265" spans="1:10" x14ac:dyDescent="0.35">
      <c r="A265" s="1" t="s">
        <v>612</v>
      </c>
      <c r="B265" s="8" t="s">
        <v>683</v>
      </c>
      <c r="D265" s="20" t="s">
        <v>659</v>
      </c>
      <c r="F265" s="10">
        <v>4.7699999999999996</v>
      </c>
      <c r="G265">
        <v>42.76</v>
      </c>
      <c r="H265" s="8">
        <f t="shared" ref="H265" si="98">AVERAGE(G265:G266)</f>
        <v>37.394999999999996</v>
      </c>
      <c r="I265">
        <v>130.9</v>
      </c>
      <c r="J265" s="8" t="s">
        <v>902</v>
      </c>
    </row>
    <row r="266" spans="1:10" x14ac:dyDescent="0.35">
      <c r="A266" s="1" t="s">
        <v>667</v>
      </c>
      <c r="B266" s="8"/>
      <c r="D266" s="20" t="s">
        <v>660</v>
      </c>
      <c r="F266" s="10">
        <v>4.84</v>
      </c>
      <c r="G266">
        <v>32.03</v>
      </c>
      <c r="H266" s="8"/>
      <c r="I266">
        <v>130.9</v>
      </c>
      <c r="J266" s="8" t="s">
        <v>902</v>
      </c>
    </row>
    <row r="267" spans="1:10" x14ac:dyDescent="0.35">
      <c r="A267" s="1" t="s">
        <v>668</v>
      </c>
      <c r="B267" s="8" t="s">
        <v>684</v>
      </c>
      <c r="D267" s="20" t="s">
        <v>661</v>
      </c>
      <c r="F267" s="10">
        <v>13.1</v>
      </c>
      <c r="G267">
        <v>4.024</v>
      </c>
      <c r="H267" s="8">
        <f t="shared" ref="H267:H271" si="99">AVERAGE(G267:G268)</f>
        <v>3.4135</v>
      </c>
      <c r="I267">
        <v>130.6</v>
      </c>
      <c r="J267" s="8" t="s">
        <v>902</v>
      </c>
    </row>
    <row r="268" spans="1:10" x14ac:dyDescent="0.35">
      <c r="A268" s="1" t="s">
        <v>669</v>
      </c>
      <c r="B268" s="8"/>
      <c r="D268" s="20" t="s">
        <v>662</v>
      </c>
      <c r="F268" s="10">
        <v>16.11</v>
      </c>
      <c r="G268">
        <v>2.8029999999999999</v>
      </c>
      <c r="H268" s="8"/>
      <c r="I268">
        <v>130.5</v>
      </c>
      <c r="J268" s="8" t="s">
        <v>902</v>
      </c>
    </row>
    <row r="269" spans="1:10" x14ac:dyDescent="0.35">
      <c r="A269" s="1" t="s">
        <v>670</v>
      </c>
      <c r="B269" s="8" t="s">
        <v>685</v>
      </c>
      <c r="D269" s="20" t="s">
        <v>663</v>
      </c>
      <c r="F269" s="10">
        <v>12.89</v>
      </c>
      <c r="G269">
        <v>2.6739999999999999</v>
      </c>
      <c r="H269" s="8">
        <f t="shared" si="99"/>
        <v>2.7409999999999997</v>
      </c>
      <c r="J269" s="8" t="s">
        <v>902</v>
      </c>
    </row>
    <row r="270" spans="1:10" x14ac:dyDescent="0.35">
      <c r="A270" s="1" t="s">
        <v>671</v>
      </c>
      <c r="B270" s="8"/>
      <c r="D270" s="20" t="s">
        <v>664</v>
      </c>
      <c r="F270" s="10">
        <v>11.04</v>
      </c>
      <c r="G270">
        <v>2.8079999999999998</v>
      </c>
      <c r="H270" s="8"/>
      <c r="J270" s="8" t="s">
        <v>902</v>
      </c>
    </row>
    <row r="271" spans="1:10" x14ac:dyDescent="0.35">
      <c r="A271" s="1" t="s">
        <v>672</v>
      </c>
      <c r="B271" s="8" t="s">
        <v>686</v>
      </c>
      <c r="D271" s="20" t="s">
        <v>665</v>
      </c>
      <c r="F271" s="10">
        <v>12.43</v>
      </c>
      <c r="G271">
        <v>2.9460000000000002</v>
      </c>
      <c r="H271" s="8">
        <f t="shared" si="99"/>
        <v>2.1080000000000001</v>
      </c>
      <c r="J271" s="8" t="s">
        <v>902</v>
      </c>
    </row>
    <row r="272" spans="1:10" x14ac:dyDescent="0.35">
      <c r="A272" s="1" t="s">
        <v>673</v>
      </c>
      <c r="D272" s="20" t="s">
        <v>666</v>
      </c>
      <c r="F272" s="10">
        <v>15.25</v>
      </c>
      <c r="G272">
        <v>1.27</v>
      </c>
      <c r="H272" s="8"/>
      <c r="J272" s="8" t="s">
        <v>902</v>
      </c>
    </row>
    <row r="273" spans="1:10" x14ac:dyDescent="0.35">
      <c r="A273" s="1" t="s">
        <v>674</v>
      </c>
      <c r="B273" t="s">
        <v>648</v>
      </c>
      <c r="D273" s="8" t="s">
        <v>626</v>
      </c>
      <c r="F273" s="10">
        <v>21.08</v>
      </c>
      <c r="G273" s="22">
        <v>0.1074</v>
      </c>
      <c r="H273" s="8">
        <f>AVERAGE(G273:G275)</f>
        <v>2.2069999999999996E-2</v>
      </c>
      <c r="I273" s="22">
        <v>117.9</v>
      </c>
      <c r="J273" s="8" t="s">
        <v>902</v>
      </c>
    </row>
    <row r="274" spans="1:10" x14ac:dyDescent="0.35">
      <c r="A274" s="1" t="s">
        <v>675</v>
      </c>
      <c r="D274" s="8" t="s">
        <v>627</v>
      </c>
      <c r="F274" s="10">
        <v>22.35</v>
      </c>
      <c r="G274" s="22">
        <v>2.3720000000000001E-2</v>
      </c>
      <c r="H274" s="8">
        <f>_xlfn.STDEV.S(G273:G275)</f>
        <v>8.6166849193875017E-2</v>
      </c>
      <c r="I274" s="22">
        <v>120.1</v>
      </c>
      <c r="J274" s="8" t="s">
        <v>902</v>
      </c>
    </row>
    <row r="275" spans="1:10" x14ac:dyDescent="0.35">
      <c r="A275" s="1" t="s">
        <v>676</v>
      </c>
      <c r="D275" s="8" t="s">
        <v>628</v>
      </c>
      <c r="F275" s="10">
        <v>21.78</v>
      </c>
      <c r="G275" s="22">
        <v>-6.4909999999999995E-2</v>
      </c>
      <c r="H275" s="8"/>
      <c r="I275" s="22">
        <v>121</v>
      </c>
      <c r="J275" s="8" t="s">
        <v>902</v>
      </c>
    </row>
    <row r="276" spans="1:10" x14ac:dyDescent="0.35">
      <c r="A276" s="1" t="s">
        <v>677</v>
      </c>
      <c r="B276" s="8" t="s">
        <v>687</v>
      </c>
      <c r="D276" s="8" t="s">
        <v>629</v>
      </c>
      <c r="F276" s="10">
        <v>22.14</v>
      </c>
      <c r="G276" s="21">
        <v>2.017E-4</v>
      </c>
      <c r="H276" s="8">
        <f>AVERAGE(G276,G278)</f>
        <v>2.6545849999999999E-2</v>
      </c>
      <c r="I276" s="21">
        <v>130</v>
      </c>
      <c r="J276" s="8" t="s">
        <v>902</v>
      </c>
    </row>
    <row r="277" spans="1:10" x14ac:dyDescent="0.35">
      <c r="A277" s="1" t="s">
        <v>693</v>
      </c>
      <c r="B277" s="8"/>
      <c r="D277" s="8" t="s">
        <v>630</v>
      </c>
      <c r="F277" s="10">
        <v>19.57</v>
      </c>
      <c r="G277" s="22">
        <v>0.33760000000000001</v>
      </c>
      <c r="H277" s="8">
        <f>_xlfn.STDEV.S(G276,G278)</f>
        <v>3.7256254219191168E-2</v>
      </c>
      <c r="I277" s="22">
        <v>123.8</v>
      </c>
      <c r="J277" s="8" t="s">
        <v>902</v>
      </c>
    </row>
    <row r="278" spans="1:10" x14ac:dyDescent="0.35">
      <c r="A278" s="1" t="s">
        <v>694</v>
      </c>
      <c r="B278" s="8"/>
      <c r="D278" s="8" t="s">
        <v>631</v>
      </c>
      <c r="F278" s="10">
        <v>23.15</v>
      </c>
      <c r="G278" s="21">
        <v>5.289E-2</v>
      </c>
      <c r="H278" s="8"/>
      <c r="I278" s="21">
        <v>130.19999999999999</v>
      </c>
      <c r="J278" s="8" t="s">
        <v>902</v>
      </c>
    </row>
    <row r="279" spans="1:10" x14ac:dyDescent="0.35">
      <c r="A279" s="1" t="s">
        <v>695</v>
      </c>
      <c r="B279" s="8" t="s">
        <v>688</v>
      </c>
      <c r="D279" s="8" t="s">
        <v>632</v>
      </c>
      <c r="F279" s="10">
        <v>19.7</v>
      </c>
      <c r="G279" s="21">
        <v>-3.7990000000000003E-2</v>
      </c>
      <c r="H279" s="8">
        <f t="shared" ref="H279" si="100">AVERAGE(G279:G281)</f>
        <v>-0.10916333333333333</v>
      </c>
      <c r="I279" s="21">
        <v>130.5</v>
      </c>
      <c r="J279" s="8" t="s">
        <v>902</v>
      </c>
    </row>
    <row r="280" spans="1:10" x14ac:dyDescent="0.35">
      <c r="A280" s="1" t="s">
        <v>696</v>
      </c>
      <c r="D280" s="8" t="s">
        <v>633</v>
      </c>
      <c r="F280" s="10">
        <v>20.76</v>
      </c>
      <c r="G280" s="22">
        <v>-0.18010000000000001</v>
      </c>
      <c r="H280" s="8">
        <f t="shared" ref="H280" si="101">_xlfn.STDEV.S(G279:G281)</f>
        <v>7.1055295603729168E-2</v>
      </c>
      <c r="I280" s="22">
        <v>110.8</v>
      </c>
      <c r="J280" s="8" t="s">
        <v>902</v>
      </c>
    </row>
    <row r="281" spans="1:10" x14ac:dyDescent="0.35">
      <c r="A281" s="1" t="s">
        <v>697</v>
      </c>
      <c r="B281" s="8"/>
      <c r="D281" s="8" t="s">
        <v>634</v>
      </c>
      <c r="F281" s="10">
        <v>22.64</v>
      </c>
      <c r="G281" s="22">
        <v>-0.1094</v>
      </c>
      <c r="H281" s="8"/>
      <c r="I281" s="22">
        <v>91.6</v>
      </c>
      <c r="J281" s="8" t="s">
        <v>902</v>
      </c>
    </row>
    <row r="282" spans="1:10" x14ac:dyDescent="0.35">
      <c r="A282" s="1" t="s">
        <v>698</v>
      </c>
      <c r="B282" s="8" t="s">
        <v>689</v>
      </c>
      <c r="D282" s="8" t="s">
        <v>635</v>
      </c>
      <c r="F282" s="10">
        <v>18.38</v>
      </c>
      <c r="G282" s="22">
        <v>-0.2384</v>
      </c>
      <c r="H282" s="8">
        <f t="shared" ref="H282" si="102">AVERAGE(G282:G284)</f>
        <v>-0.12202</v>
      </c>
      <c r="I282" s="22">
        <v>96.7</v>
      </c>
      <c r="J282" s="8" t="s">
        <v>902</v>
      </c>
    </row>
    <row r="283" spans="1:10" x14ac:dyDescent="0.35">
      <c r="A283" s="1" t="s">
        <v>699</v>
      </c>
      <c r="D283" s="8" t="s">
        <v>636</v>
      </c>
      <c r="F283" s="10">
        <v>19.190000000000001</v>
      </c>
      <c r="G283" s="22">
        <v>4.5440000000000001E-2</v>
      </c>
      <c r="H283" s="8">
        <f t="shared" ref="H283" si="103">_xlfn.STDEV.S(G282:G284)</f>
        <v>0.14865450279086742</v>
      </c>
      <c r="I283" s="22">
        <v>149.4</v>
      </c>
      <c r="J283" s="8" t="s">
        <v>902</v>
      </c>
    </row>
    <row r="284" spans="1:10" x14ac:dyDescent="0.35">
      <c r="A284" s="1" t="s">
        <v>700</v>
      </c>
      <c r="D284" s="8" t="s">
        <v>637</v>
      </c>
      <c r="F284" s="10">
        <v>21.65</v>
      </c>
      <c r="G284" s="22">
        <v>-0.1731</v>
      </c>
      <c r="H284" s="8"/>
      <c r="I284" s="22">
        <v>99.7</v>
      </c>
      <c r="J284" s="8" t="s">
        <v>902</v>
      </c>
    </row>
    <row r="285" spans="1:10" x14ac:dyDescent="0.35">
      <c r="A285" s="1" t="s">
        <v>701</v>
      </c>
      <c r="B285" s="8" t="s">
        <v>690</v>
      </c>
      <c r="D285" s="8" t="s">
        <v>638</v>
      </c>
      <c r="F285" s="10">
        <v>17.38</v>
      </c>
      <c r="G285" s="21">
        <v>4.0480000000000002E-2</v>
      </c>
      <c r="H285" s="8">
        <f>AVERAGE(G285)</f>
        <v>4.0480000000000002E-2</v>
      </c>
      <c r="I285" s="21">
        <v>130.69999999999999</v>
      </c>
      <c r="J285" s="8" t="s">
        <v>902</v>
      </c>
    </row>
    <row r="286" spans="1:10" x14ac:dyDescent="0.35">
      <c r="A286" s="1" t="s">
        <v>702</v>
      </c>
      <c r="B286" s="8"/>
      <c r="D286" s="8" t="s">
        <v>639</v>
      </c>
      <c r="F286" s="10">
        <v>20.73</v>
      </c>
      <c r="G286" s="22">
        <v>-8.5360000000000002E-3</v>
      </c>
      <c r="H286" s="8" t="e">
        <f>_xlfn.STDEV.S(G285)</f>
        <v>#DIV/0!</v>
      </c>
      <c r="I286" s="8">
        <v>130.69999999999999</v>
      </c>
      <c r="J286" s="8" t="s">
        <v>902</v>
      </c>
    </row>
    <row r="287" spans="1:10" x14ac:dyDescent="0.35">
      <c r="A287" s="1" t="s">
        <v>703</v>
      </c>
      <c r="B287" s="8"/>
      <c r="D287" s="8" t="s">
        <v>640</v>
      </c>
      <c r="F287" s="10">
        <v>19.02</v>
      </c>
      <c r="G287" s="22">
        <v>-3.908E-3</v>
      </c>
      <c r="H287" s="8"/>
      <c r="I287" s="8">
        <v>130.9</v>
      </c>
      <c r="J287" s="8" t="s">
        <v>902</v>
      </c>
    </row>
    <row r="288" spans="1:10" x14ac:dyDescent="0.35">
      <c r="A288" s="1" t="s">
        <v>704</v>
      </c>
      <c r="B288" s="8" t="s">
        <v>691</v>
      </c>
      <c r="D288" s="8" t="s">
        <v>641</v>
      </c>
      <c r="F288" s="10">
        <v>19.59</v>
      </c>
      <c r="G288" s="22">
        <v>2.6970000000000001E-2</v>
      </c>
      <c r="H288" s="8">
        <f>AVERAGE(G290)</f>
        <v>9.0620000000000006E-2</v>
      </c>
      <c r="I288" s="8">
        <v>148.19999999999999</v>
      </c>
      <c r="J288" s="8" t="s">
        <v>902</v>
      </c>
    </row>
    <row r="289" spans="1:10" x14ac:dyDescent="0.35">
      <c r="A289" s="1" t="s">
        <v>705</v>
      </c>
      <c r="B289" s="8"/>
      <c r="D289" s="8" t="s">
        <v>642</v>
      </c>
      <c r="F289" s="10">
        <v>16.850000000000001</v>
      </c>
      <c r="G289" s="22">
        <v>-5.2650000000000002E-2</v>
      </c>
      <c r="H289" s="8" t="e">
        <f>_xlfn.STDEV.S(G290)</f>
        <v>#DIV/0!</v>
      </c>
      <c r="I289">
        <v>145.6</v>
      </c>
      <c r="J289" s="8" t="s">
        <v>902</v>
      </c>
    </row>
    <row r="290" spans="1:10" x14ac:dyDescent="0.35">
      <c r="A290" s="1" t="s">
        <v>706</v>
      </c>
      <c r="B290" s="8"/>
      <c r="D290" s="8" t="s">
        <v>643</v>
      </c>
      <c r="F290" s="10">
        <v>20.36</v>
      </c>
      <c r="G290" s="21">
        <v>9.0620000000000006E-2</v>
      </c>
      <c r="H290" s="8"/>
      <c r="I290">
        <v>130.19999999999999</v>
      </c>
      <c r="J290" s="8" t="s">
        <v>902</v>
      </c>
    </row>
    <row r="291" spans="1:10" x14ac:dyDescent="0.35">
      <c r="A291" s="1" t="s">
        <v>707</v>
      </c>
      <c r="B291" s="8" t="s">
        <v>692</v>
      </c>
      <c r="D291" s="8" t="s">
        <v>644</v>
      </c>
      <c r="F291" s="10">
        <v>20.77</v>
      </c>
      <c r="G291" s="21">
        <v>4.0219999999999999E-2</v>
      </c>
      <c r="H291" s="8">
        <f>AVERAGE(G291)</f>
        <v>4.0219999999999999E-2</v>
      </c>
      <c r="I291">
        <v>130.30000000000001</v>
      </c>
      <c r="J291" s="8" t="s">
        <v>902</v>
      </c>
    </row>
    <row r="292" spans="1:10" x14ac:dyDescent="0.35">
      <c r="A292" s="1" t="s">
        <v>708</v>
      </c>
      <c r="D292" s="8" t="s">
        <v>645</v>
      </c>
      <c r="F292" s="10">
        <v>21.92</v>
      </c>
      <c r="G292" s="22">
        <v>4.0940000000000004E-3</v>
      </c>
      <c r="H292" s="8" t="e">
        <f>_xlfn.STDEV.S(G291)</f>
        <v>#DIV/0!</v>
      </c>
      <c r="I292">
        <v>148</v>
      </c>
      <c r="J292" s="8" t="s">
        <v>902</v>
      </c>
    </row>
    <row r="293" spans="1:10" x14ac:dyDescent="0.35">
      <c r="A293" s="1" t="s">
        <v>709</v>
      </c>
      <c r="D293" s="8" t="s">
        <v>646</v>
      </c>
      <c r="F293" s="10">
        <v>18.829999999999998</v>
      </c>
      <c r="G293" s="22">
        <v>-0.1908</v>
      </c>
      <c r="H293" s="8"/>
      <c r="I293">
        <v>110.5</v>
      </c>
      <c r="J293" s="8" t="s">
        <v>902</v>
      </c>
    </row>
    <row r="294" spans="1:10" x14ac:dyDescent="0.35">
      <c r="A294" s="1" t="s">
        <v>726</v>
      </c>
      <c r="B294" s="8" t="s">
        <v>710</v>
      </c>
      <c r="D294" s="20" t="s">
        <v>714</v>
      </c>
      <c r="F294" s="10">
        <v>18.07</v>
      </c>
      <c r="G294" s="22">
        <v>-0.2336</v>
      </c>
      <c r="H294" s="8">
        <f t="shared" ref="H294" si="104">AVERAGE(G294:G296)</f>
        <v>-0.11893666666666668</v>
      </c>
      <c r="I294">
        <v>95.8</v>
      </c>
      <c r="J294" s="8" t="s">
        <v>902</v>
      </c>
    </row>
    <row r="295" spans="1:10" x14ac:dyDescent="0.35">
      <c r="A295" s="1" t="s">
        <v>727</v>
      </c>
      <c r="B295" s="8"/>
      <c r="D295" s="20" t="s">
        <v>715</v>
      </c>
      <c r="F295" s="10">
        <v>20.52</v>
      </c>
      <c r="G295" s="22">
        <v>-7.9680000000000001E-2</v>
      </c>
      <c r="H295" s="8">
        <f t="shared" ref="H295" si="105">_xlfn.STDEV.S(G294:G296)</f>
        <v>0.10093297594608677</v>
      </c>
      <c r="I295">
        <v>99.3</v>
      </c>
      <c r="J295" s="8" t="s">
        <v>902</v>
      </c>
    </row>
    <row r="296" spans="1:10" x14ac:dyDescent="0.35">
      <c r="A296" s="1" t="s">
        <v>728</v>
      </c>
      <c r="B296" s="8"/>
      <c r="D296" s="20" t="s">
        <v>716</v>
      </c>
      <c r="F296" s="10">
        <v>18.510000000000002</v>
      </c>
      <c r="G296" s="22">
        <v>-4.3529999999999999E-2</v>
      </c>
      <c r="H296" s="8"/>
      <c r="I296">
        <v>148.30000000000001</v>
      </c>
      <c r="J296" s="8" t="s">
        <v>902</v>
      </c>
    </row>
    <row r="297" spans="1:10" x14ac:dyDescent="0.35">
      <c r="A297" s="1" t="s">
        <v>729</v>
      </c>
      <c r="B297" s="8" t="s">
        <v>711</v>
      </c>
      <c r="D297" s="20" t="s">
        <v>717</v>
      </c>
      <c r="F297" s="10">
        <v>21.85</v>
      </c>
      <c r="G297" s="22">
        <v>0.33789999999999998</v>
      </c>
      <c r="H297" s="8">
        <f t="shared" ref="H297" si="106">AVERAGE(G297:G299)</f>
        <v>0.13269333333333333</v>
      </c>
      <c r="I297">
        <v>148.30000000000001</v>
      </c>
      <c r="J297" s="8" t="s">
        <v>902</v>
      </c>
    </row>
    <row r="298" spans="1:10" x14ac:dyDescent="0.35">
      <c r="A298" s="1" t="s">
        <v>730</v>
      </c>
      <c r="D298" s="20" t="s">
        <v>718</v>
      </c>
      <c r="F298" s="10">
        <v>20.100000000000001</v>
      </c>
      <c r="G298" s="22">
        <v>0.1119</v>
      </c>
      <c r="H298" s="8">
        <f t="shared" ref="H298" si="107">_xlfn.STDEV.S(G297:G299)</f>
        <v>0.19564050739387623</v>
      </c>
      <c r="I298">
        <v>148</v>
      </c>
      <c r="J298" s="8" t="s">
        <v>902</v>
      </c>
    </row>
    <row r="299" spans="1:10" x14ac:dyDescent="0.35">
      <c r="A299" s="1" t="s">
        <v>731</v>
      </c>
      <c r="B299" s="8"/>
      <c r="D299" s="20" t="s">
        <v>719</v>
      </c>
      <c r="F299" s="10">
        <v>19.13</v>
      </c>
      <c r="G299" s="22">
        <v>-5.1720000000000002E-2</v>
      </c>
      <c r="H299" s="8"/>
      <c r="I299">
        <v>123.4</v>
      </c>
      <c r="J299" s="8" t="s">
        <v>902</v>
      </c>
    </row>
    <row r="300" spans="1:10" x14ac:dyDescent="0.35">
      <c r="A300" s="1" t="s">
        <v>732</v>
      </c>
      <c r="B300" s="8" t="s">
        <v>712</v>
      </c>
      <c r="D300" s="20" t="s">
        <v>720</v>
      </c>
      <c r="F300" s="10">
        <v>18.32</v>
      </c>
      <c r="G300" s="22">
        <v>-0.24859999999999999</v>
      </c>
      <c r="H300" s="8">
        <f t="shared" ref="H300" si="108">AVERAGE(G300:G302)</f>
        <v>-9.7496666666666662E-2</v>
      </c>
      <c r="I300">
        <v>107.3</v>
      </c>
      <c r="J300" s="8" t="s">
        <v>902</v>
      </c>
    </row>
    <row r="301" spans="1:10" x14ac:dyDescent="0.35">
      <c r="A301" s="1" t="s">
        <v>733</v>
      </c>
      <c r="D301" s="20" t="s">
        <v>721</v>
      </c>
      <c r="F301" s="10">
        <v>18.93</v>
      </c>
      <c r="G301" s="22">
        <v>-0.1205</v>
      </c>
      <c r="H301" s="8">
        <f t="shared" ref="H301" si="109">_xlfn.STDEV.S(G300:G302)</f>
        <v>0.16382078938075392</v>
      </c>
      <c r="I301">
        <v>127.5</v>
      </c>
      <c r="J301" s="8" t="s">
        <v>902</v>
      </c>
    </row>
    <row r="302" spans="1:10" x14ac:dyDescent="0.35">
      <c r="A302" s="1" t="s">
        <v>734</v>
      </c>
      <c r="D302" s="20" t="s">
        <v>722</v>
      </c>
      <c r="F302" s="10">
        <v>17.41</v>
      </c>
      <c r="G302" s="22">
        <v>7.6609999999999998E-2</v>
      </c>
      <c r="H302" s="8"/>
      <c r="I302">
        <v>148.30000000000001</v>
      </c>
      <c r="J302" s="8" t="s">
        <v>902</v>
      </c>
    </row>
    <row r="303" spans="1:10" x14ac:dyDescent="0.35">
      <c r="A303" s="1" t="s">
        <v>735</v>
      </c>
      <c r="B303" s="8" t="s">
        <v>713</v>
      </c>
      <c r="D303" s="20" t="s">
        <v>723</v>
      </c>
      <c r="F303" s="10">
        <v>18.12</v>
      </c>
      <c r="H303" s="8" t="e">
        <f t="shared" ref="H303" si="110">AVERAGE(G303:G305)</f>
        <v>#DIV/0!</v>
      </c>
    </row>
    <row r="304" spans="1:10" x14ac:dyDescent="0.35">
      <c r="A304" s="1" t="s">
        <v>736</v>
      </c>
      <c r="B304" s="8"/>
      <c r="D304" s="20" t="s">
        <v>724</v>
      </c>
      <c r="F304" s="10">
        <v>20.63</v>
      </c>
      <c r="H304" s="8" t="e">
        <f t="shared" ref="H304" si="111">_xlfn.STDEV.P(G303:G305)</f>
        <v>#DIV/0!</v>
      </c>
    </row>
    <row r="305" spans="1:10" x14ac:dyDescent="0.35">
      <c r="A305" s="1" t="s">
        <v>737</v>
      </c>
      <c r="B305" s="8"/>
      <c r="D305" s="20" t="s">
        <v>725</v>
      </c>
      <c r="F305" s="10">
        <v>16.91</v>
      </c>
      <c r="H305" s="8"/>
    </row>
    <row r="306" spans="1:10" x14ac:dyDescent="0.35">
      <c r="A306" s="1" t="s">
        <v>739</v>
      </c>
      <c r="B306" t="s">
        <v>798</v>
      </c>
      <c r="D306" s="20" t="s">
        <v>738</v>
      </c>
      <c r="F306" s="10">
        <v>3.66</v>
      </c>
      <c r="G306" t="s">
        <v>905</v>
      </c>
      <c r="H306" s="8"/>
      <c r="J306" t="s">
        <v>903</v>
      </c>
    </row>
    <row r="307" spans="1:10" x14ac:dyDescent="0.35">
      <c r="A307" s="1" t="s">
        <v>740</v>
      </c>
      <c r="D307" s="20" t="s">
        <v>799</v>
      </c>
      <c r="F307" s="10">
        <v>3.18</v>
      </c>
      <c r="G307" s="8" t="s">
        <v>905</v>
      </c>
      <c r="H307" s="8"/>
    </row>
    <row r="308" spans="1:10" x14ac:dyDescent="0.35">
      <c r="A308" s="1" t="s">
        <v>741</v>
      </c>
      <c r="D308" s="20" t="s">
        <v>800</v>
      </c>
      <c r="F308" s="10">
        <v>3.05</v>
      </c>
      <c r="G308" s="8" t="s">
        <v>905</v>
      </c>
      <c r="H308" s="8"/>
    </row>
    <row r="309" spans="1:10" x14ac:dyDescent="0.35">
      <c r="A309" s="1" t="s">
        <v>742</v>
      </c>
      <c r="B309" s="8" t="s">
        <v>817</v>
      </c>
      <c r="D309" s="20" t="s">
        <v>801</v>
      </c>
      <c r="F309" s="10">
        <v>3.52</v>
      </c>
      <c r="G309" s="8" t="s">
        <v>905</v>
      </c>
      <c r="H309" s="8"/>
    </row>
    <row r="310" spans="1:10" x14ac:dyDescent="0.35">
      <c r="A310" s="1" t="s">
        <v>743</v>
      </c>
      <c r="B310" s="8"/>
      <c r="D310" s="20" t="s">
        <v>802</v>
      </c>
      <c r="F310" s="10">
        <v>3.14</v>
      </c>
      <c r="G310" s="8" t="s">
        <v>905</v>
      </c>
      <c r="H310" s="8"/>
    </row>
    <row r="311" spans="1:10" x14ac:dyDescent="0.35">
      <c r="A311" s="1" t="s">
        <v>744</v>
      </c>
      <c r="B311" s="8"/>
      <c r="D311" s="20" t="s">
        <v>803</v>
      </c>
      <c r="F311" s="10">
        <v>3.31</v>
      </c>
      <c r="G311" s="8" t="s">
        <v>905</v>
      </c>
      <c r="H311" s="8"/>
    </row>
    <row r="312" spans="1:10" x14ac:dyDescent="0.35">
      <c r="A312" s="1" t="s">
        <v>745</v>
      </c>
      <c r="B312" s="8" t="s">
        <v>818</v>
      </c>
      <c r="D312" s="20" t="s">
        <v>804</v>
      </c>
      <c r="F312" s="10">
        <v>3.25</v>
      </c>
      <c r="G312" s="8" t="s">
        <v>905</v>
      </c>
      <c r="H312" s="8"/>
    </row>
    <row r="313" spans="1:10" x14ac:dyDescent="0.35">
      <c r="A313" s="1" t="s">
        <v>746</v>
      </c>
      <c r="D313" s="20" t="s">
        <v>805</v>
      </c>
      <c r="F313" s="10">
        <v>3.54</v>
      </c>
      <c r="G313" s="8" t="s">
        <v>905</v>
      </c>
      <c r="H313" s="8"/>
    </row>
    <row r="314" spans="1:10" x14ac:dyDescent="0.35">
      <c r="A314" s="1" t="s">
        <v>747</v>
      </c>
      <c r="D314" s="20" t="s">
        <v>806</v>
      </c>
      <c r="F314" s="10">
        <v>3.16</v>
      </c>
      <c r="G314" s="8" t="s">
        <v>905</v>
      </c>
      <c r="H314" s="8"/>
    </row>
    <row r="315" spans="1:10" x14ac:dyDescent="0.35">
      <c r="A315" s="1" t="s">
        <v>748</v>
      </c>
      <c r="B315" s="8" t="s">
        <v>819</v>
      </c>
      <c r="D315" s="20" t="s">
        <v>807</v>
      </c>
      <c r="F315" s="10">
        <v>3.04</v>
      </c>
      <c r="G315" s="8" t="s">
        <v>905</v>
      </c>
      <c r="H315" s="8"/>
      <c r="J315" t="s">
        <v>822</v>
      </c>
    </row>
    <row r="316" spans="1:10" x14ac:dyDescent="0.35">
      <c r="A316" s="1" t="s">
        <v>749</v>
      </c>
      <c r="B316" s="8"/>
      <c r="D316" s="20" t="s">
        <v>808</v>
      </c>
      <c r="F316" s="10">
        <v>4.2699999999999996</v>
      </c>
      <c r="G316" s="8" t="s">
        <v>905</v>
      </c>
      <c r="H316" s="8"/>
    </row>
    <row r="317" spans="1:10" x14ac:dyDescent="0.35">
      <c r="A317" s="1" t="s">
        <v>750</v>
      </c>
      <c r="B317" s="8"/>
      <c r="D317" s="20" t="s">
        <v>809</v>
      </c>
      <c r="F317" s="10">
        <v>3.22</v>
      </c>
      <c r="G317" s="8" t="s">
        <v>905</v>
      </c>
      <c r="H317" s="8"/>
    </row>
    <row r="318" spans="1:10" x14ac:dyDescent="0.35">
      <c r="A318" s="1" t="s">
        <v>751</v>
      </c>
      <c r="B318" s="8" t="s">
        <v>820</v>
      </c>
      <c r="D318" s="20" t="s">
        <v>810</v>
      </c>
      <c r="F318" s="10">
        <v>3.03</v>
      </c>
      <c r="G318" s="8" t="s">
        <v>905</v>
      </c>
      <c r="H318" s="8"/>
    </row>
    <row r="319" spans="1:10" x14ac:dyDescent="0.35">
      <c r="A319" s="1" t="s">
        <v>752</v>
      </c>
      <c r="D319" s="20" t="s">
        <v>811</v>
      </c>
      <c r="F319" s="10">
        <v>2.89</v>
      </c>
      <c r="G319" s="8" t="s">
        <v>905</v>
      </c>
      <c r="H319" s="8"/>
    </row>
    <row r="320" spans="1:10" x14ac:dyDescent="0.35">
      <c r="A320" s="1" t="s">
        <v>753</v>
      </c>
      <c r="D320" s="20" t="s">
        <v>812</v>
      </c>
      <c r="F320" s="10">
        <v>2.65</v>
      </c>
      <c r="G320" s="8" t="s">
        <v>905</v>
      </c>
      <c r="H320" s="8"/>
    </row>
    <row r="321" spans="1:10" x14ac:dyDescent="0.35">
      <c r="A321" s="1" t="s">
        <v>754</v>
      </c>
      <c r="B321" s="8" t="s">
        <v>821</v>
      </c>
      <c r="D321" s="20" t="s">
        <v>813</v>
      </c>
      <c r="F321" s="10">
        <v>2.67</v>
      </c>
      <c r="G321" s="8" t="s">
        <v>905</v>
      </c>
      <c r="H321" s="8"/>
    </row>
    <row r="322" spans="1:10" x14ac:dyDescent="0.35">
      <c r="A322" s="1" t="s">
        <v>755</v>
      </c>
      <c r="B322" s="8"/>
      <c r="D322" s="20" t="s">
        <v>814</v>
      </c>
      <c r="F322" s="10">
        <v>2.78</v>
      </c>
      <c r="G322" s="8" t="s">
        <v>905</v>
      </c>
      <c r="H322" s="8"/>
    </row>
    <row r="323" spans="1:10" x14ac:dyDescent="0.35">
      <c r="A323" s="1" t="s">
        <v>756</v>
      </c>
      <c r="B323" s="8"/>
      <c r="D323" s="20" t="s">
        <v>815</v>
      </c>
      <c r="F323" s="10">
        <v>3.04</v>
      </c>
      <c r="G323" s="8" t="s">
        <v>905</v>
      </c>
      <c r="H323" s="8"/>
    </row>
    <row r="324" spans="1:10" x14ac:dyDescent="0.35">
      <c r="A324" s="1" t="s">
        <v>757</v>
      </c>
      <c r="B324" s="8" t="s">
        <v>823</v>
      </c>
      <c r="C324" t="s">
        <v>901</v>
      </c>
      <c r="D324" s="20" t="s">
        <v>816</v>
      </c>
      <c r="F324" s="10">
        <v>0.95</v>
      </c>
      <c r="G324">
        <v>94.65</v>
      </c>
      <c r="H324">
        <f>AVERAGE(G324:G326)</f>
        <v>90.54</v>
      </c>
      <c r="I324">
        <v>130.80000000000001</v>
      </c>
      <c r="J324" t="s">
        <v>902</v>
      </c>
    </row>
    <row r="325" spans="1:10" x14ac:dyDescent="0.35">
      <c r="A325" s="1" t="s">
        <v>758</v>
      </c>
      <c r="D325" s="20" t="s">
        <v>830</v>
      </c>
      <c r="F325" s="10">
        <v>0.96</v>
      </c>
      <c r="G325">
        <v>109.1</v>
      </c>
      <c r="H325">
        <f>_xlfn.STDEV.S(G324:G326)</f>
        <v>20.920021510505251</v>
      </c>
      <c r="I325">
        <v>131.5</v>
      </c>
      <c r="J325" s="8" t="s">
        <v>902</v>
      </c>
    </row>
    <row r="326" spans="1:10" x14ac:dyDescent="0.35">
      <c r="A326" s="1" t="s">
        <v>759</v>
      </c>
      <c r="D326" s="20" t="s">
        <v>831</v>
      </c>
      <c r="F326" s="10">
        <v>1.1200000000000001</v>
      </c>
      <c r="G326">
        <v>67.87</v>
      </c>
      <c r="I326">
        <v>130.9</v>
      </c>
      <c r="J326" s="8" t="s">
        <v>902</v>
      </c>
    </row>
    <row r="327" spans="1:10" x14ac:dyDescent="0.35">
      <c r="A327" s="1" t="s">
        <v>760</v>
      </c>
      <c r="B327" s="8" t="s">
        <v>824</v>
      </c>
      <c r="D327" s="20" t="s">
        <v>832</v>
      </c>
      <c r="F327" s="10">
        <v>1.1499999999999999</v>
      </c>
      <c r="G327">
        <v>12.9</v>
      </c>
      <c r="H327" s="8">
        <f t="shared" ref="H327" si="112">AVERAGE(G327:G329)</f>
        <v>30.72666666666667</v>
      </c>
      <c r="I327">
        <v>130.4</v>
      </c>
      <c r="J327" s="8" t="s">
        <v>902</v>
      </c>
    </row>
    <row r="328" spans="1:10" x14ac:dyDescent="0.35">
      <c r="A328" s="1" t="s">
        <v>761</v>
      </c>
      <c r="B328" s="8"/>
      <c r="D328" s="20" t="s">
        <v>833</v>
      </c>
      <c r="F328" s="10">
        <v>1.04</v>
      </c>
      <c r="G328">
        <v>48.14</v>
      </c>
      <c r="H328" s="8">
        <f t="shared" ref="H328" si="113">_xlfn.STDEV.S(G327:G329)</f>
        <v>17.623635644591985</v>
      </c>
      <c r="I328">
        <v>130.80000000000001</v>
      </c>
      <c r="J328" s="8" t="s">
        <v>902</v>
      </c>
    </row>
    <row r="329" spans="1:10" x14ac:dyDescent="0.35">
      <c r="A329" s="1" t="s">
        <v>762</v>
      </c>
      <c r="B329" s="8"/>
      <c r="D329" s="20" t="s">
        <v>834</v>
      </c>
      <c r="F329" s="10">
        <v>1</v>
      </c>
      <c r="G329">
        <v>31.14</v>
      </c>
      <c r="H329" s="8"/>
      <c r="I329">
        <v>130.80000000000001</v>
      </c>
      <c r="J329" s="8" t="s">
        <v>902</v>
      </c>
    </row>
    <row r="330" spans="1:10" x14ac:dyDescent="0.35">
      <c r="A330" s="1" t="s">
        <v>763</v>
      </c>
      <c r="B330" s="8" t="s">
        <v>825</v>
      </c>
      <c r="D330" s="20" t="s">
        <v>835</v>
      </c>
      <c r="F330" s="10">
        <v>0.91</v>
      </c>
      <c r="G330">
        <v>75.849999999999994</v>
      </c>
      <c r="H330" s="8">
        <f t="shared" ref="H330" si="114">AVERAGE(G330:G332)</f>
        <v>70.15666666666668</v>
      </c>
      <c r="I330">
        <v>131.4</v>
      </c>
      <c r="J330" s="8" t="s">
        <v>902</v>
      </c>
    </row>
    <row r="331" spans="1:10" x14ac:dyDescent="0.35">
      <c r="A331" s="1" t="s">
        <v>764</v>
      </c>
      <c r="D331" s="20" t="s">
        <v>836</v>
      </c>
      <c r="F331" s="10">
        <v>0.95</v>
      </c>
      <c r="G331">
        <v>57.2</v>
      </c>
      <c r="H331" s="8">
        <f t="shared" ref="H331" si="115">_xlfn.STDEV.S(G330:G332)</f>
        <v>11.248228008594603</v>
      </c>
      <c r="I331">
        <v>130.6</v>
      </c>
      <c r="J331" s="8" t="s">
        <v>902</v>
      </c>
    </row>
    <row r="332" spans="1:10" x14ac:dyDescent="0.35">
      <c r="A332" s="1" t="s">
        <v>765</v>
      </c>
      <c r="D332" s="20" t="s">
        <v>837</v>
      </c>
      <c r="F332" s="10">
        <v>0.97</v>
      </c>
      <c r="G332">
        <v>77.42</v>
      </c>
      <c r="H332" s="8"/>
      <c r="I332">
        <v>130.80000000000001</v>
      </c>
      <c r="J332" s="8" t="s">
        <v>902</v>
      </c>
    </row>
    <row r="333" spans="1:10" x14ac:dyDescent="0.35">
      <c r="A333" s="1" t="s">
        <v>766</v>
      </c>
      <c r="B333" s="8" t="s">
        <v>826</v>
      </c>
      <c r="D333" s="20" t="s">
        <v>838</v>
      </c>
      <c r="F333" s="10">
        <v>0.95</v>
      </c>
      <c r="G333">
        <v>47.86</v>
      </c>
      <c r="H333" s="8">
        <f t="shared" ref="H333" si="116">AVERAGE(G333:G335)</f>
        <v>40.24666666666667</v>
      </c>
      <c r="I333">
        <v>131.6</v>
      </c>
      <c r="J333" s="8" t="s">
        <v>902</v>
      </c>
    </row>
    <row r="334" spans="1:10" x14ac:dyDescent="0.35">
      <c r="A334" s="1" t="s">
        <v>767</v>
      </c>
      <c r="B334" s="8"/>
      <c r="D334" s="20" t="s">
        <v>839</v>
      </c>
      <c r="F334" s="10">
        <v>1.05</v>
      </c>
      <c r="G334">
        <v>38.229999999999997</v>
      </c>
      <c r="H334" s="8">
        <f t="shared" ref="H334" si="117">_xlfn.STDEV.S(G333:G335)</f>
        <v>6.8320006830600271</v>
      </c>
      <c r="I334">
        <v>130.9</v>
      </c>
      <c r="J334" s="8" t="s">
        <v>902</v>
      </c>
    </row>
    <row r="335" spans="1:10" x14ac:dyDescent="0.35">
      <c r="A335" s="1" t="s">
        <v>768</v>
      </c>
      <c r="B335" s="8"/>
      <c r="D335" s="20" t="s">
        <v>840</v>
      </c>
      <c r="F335" s="10">
        <v>0.92</v>
      </c>
      <c r="G335">
        <v>34.65</v>
      </c>
      <c r="H335" s="8"/>
      <c r="I335">
        <v>130.9</v>
      </c>
      <c r="J335" s="8" t="s">
        <v>902</v>
      </c>
    </row>
    <row r="336" spans="1:10" x14ac:dyDescent="0.35">
      <c r="A336" s="1" t="s">
        <v>769</v>
      </c>
      <c r="B336" s="8" t="s">
        <v>827</v>
      </c>
      <c r="D336" s="20" t="s">
        <v>841</v>
      </c>
      <c r="F336" s="10">
        <v>1.19</v>
      </c>
      <c r="G336">
        <v>16.36</v>
      </c>
      <c r="H336" s="8">
        <f t="shared" ref="H336" si="118">AVERAGE(G336:G338)</f>
        <v>11.925666666666666</v>
      </c>
      <c r="I336">
        <v>129.19999999999999</v>
      </c>
      <c r="J336" s="8" t="s">
        <v>902</v>
      </c>
    </row>
    <row r="337" spans="1:10" x14ac:dyDescent="0.35">
      <c r="A337" s="1" t="s">
        <v>770</v>
      </c>
      <c r="D337" s="20" t="s">
        <v>842</v>
      </c>
      <c r="F337" s="10">
        <v>1.17</v>
      </c>
      <c r="G337">
        <v>6.867</v>
      </c>
      <c r="H337" s="8">
        <f t="shared" ref="H337" si="119">_xlfn.STDEV.S(G336:G338)</f>
        <v>4.7771964930629878</v>
      </c>
      <c r="I337">
        <v>130.30000000000001</v>
      </c>
      <c r="J337" s="8" t="s">
        <v>902</v>
      </c>
    </row>
    <row r="338" spans="1:10" x14ac:dyDescent="0.35">
      <c r="A338" s="1" t="s">
        <v>771</v>
      </c>
      <c r="D338" s="20" t="s">
        <v>843</v>
      </c>
      <c r="F338" s="10">
        <v>0.99</v>
      </c>
      <c r="G338">
        <v>12.55</v>
      </c>
      <c r="H338" s="8"/>
      <c r="I338">
        <v>130.30000000000001</v>
      </c>
      <c r="J338" s="8" t="s">
        <v>902</v>
      </c>
    </row>
    <row r="339" spans="1:10" x14ac:dyDescent="0.35">
      <c r="A339" s="1" t="s">
        <v>772</v>
      </c>
      <c r="B339" s="8" t="s">
        <v>828</v>
      </c>
      <c r="D339" s="20" t="s">
        <v>844</v>
      </c>
      <c r="F339" s="10">
        <v>1.01</v>
      </c>
      <c r="G339">
        <v>4.391</v>
      </c>
      <c r="H339" s="8">
        <f t="shared" ref="H339" si="120">AVERAGE(G339:G341)</f>
        <v>2.4543666666666666</v>
      </c>
      <c r="I339">
        <v>130.4</v>
      </c>
      <c r="J339" s="8" t="s">
        <v>902</v>
      </c>
    </row>
    <row r="340" spans="1:10" x14ac:dyDescent="0.35">
      <c r="A340" s="1" t="s">
        <v>773</v>
      </c>
      <c r="B340" s="8"/>
      <c r="D340" s="20" t="s">
        <v>845</v>
      </c>
      <c r="F340" s="10">
        <v>0.87</v>
      </c>
      <c r="G340">
        <v>2.2400000000000002</v>
      </c>
      <c r="H340" s="8">
        <f t="shared" ref="H340" si="121">_xlfn.STDEV.S(G339:G341)</f>
        <v>1.8388453179463831</v>
      </c>
      <c r="I340">
        <v>130.69999999999999</v>
      </c>
      <c r="J340" s="8" t="s">
        <v>902</v>
      </c>
    </row>
    <row r="341" spans="1:10" x14ac:dyDescent="0.35">
      <c r="A341" s="1" t="s">
        <v>774</v>
      </c>
      <c r="B341" s="8"/>
      <c r="D341" s="20" t="s">
        <v>846</v>
      </c>
      <c r="F341" s="10">
        <v>1.1399999999999999</v>
      </c>
      <c r="G341">
        <v>0.73209999999999997</v>
      </c>
      <c r="H341" s="8"/>
      <c r="I341">
        <v>129.5</v>
      </c>
      <c r="J341" s="8" t="s">
        <v>902</v>
      </c>
    </row>
    <row r="342" spans="1:10" x14ac:dyDescent="0.35">
      <c r="A342" s="1" t="s">
        <v>775</v>
      </c>
      <c r="B342" s="8" t="s">
        <v>829</v>
      </c>
      <c r="D342" s="20" t="s">
        <v>847</v>
      </c>
      <c r="F342" s="10">
        <v>1.1200000000000001</v>
      </c>
      <c r="G342">
        <v>10.050000000000001</v>
      </c>
      <c r="H342" s="8">
        <f t="shared" ref="H342" si="122">AVERAGE(G342:G344)</f>
        <v>11.004333333333333</v>
      </c>
      <c r="I342">
        <v>130.30000000000001</v>
      </c>
      <c r="J342" s="8" t="s">
        <v>902</v>
      </c>
    </row>
    <row r="343" spans="1:10" x14ac:dyDescent="0.35">
      <c r="A343" s="1" t="s">
        <v>776</v>
      </c>
      <c r="D343" s="20" t="s">
        <v>848</v>
      </c>
      <c r="F343" s="10">
        <v>1.04</v>
      </c>
      <c r="G343">
        <v>14.99</v>
      </c>
      <c r="H343" s="8">
        <f t="shared" ref="H343" si="123">_xlfn.STDEV.S(G342:G344)</f>
        <v>3.6045299739818182</v>
      </c>
      <c r="I343">
        <v>130.6</v>
      </c>
      <c r="J343" s="8" t="s">
        <v>902</v>
      </c>
    </row>
    <row r="344" spans="1:10" x14ac:dyDescent="0.35">
      <c r="A344" s="1" t="s">
        <v>777</v>
      </c>
      <c r="D344" s="20" t="s">
        <v>849</v>
      </c>
      <c r="F344" s="10">
        <v>1.1299999999999999</v>
      </c>
      <c r="G344">
        <v>7.9729999999999999</v>
      </c>
      <c r="H344" s="8"/>
      <c r="I344">
        <v>130.69999999999999</v>
      </c>
      <c r="J344" s="8" t="s">
        <v>902</v>
      </c>
    </row>
    <row r="345" spans="1:10" x14ac:dyDescent="0.35">
      <c r="A345" s="1" t="s">
        <v>778</v>
      </c>
      <c r="B345" s="8" t="s">
        <v>854</v>
      </c>
      <c r="D345" s="20" t="s">
        <v>850</v>
      </c>
      <c r="F345" s="10">
        <v>1.06</v>
      </c>
      <c r="G345">
        <v>14.6</v>
      </c>
      <c r="H345" s="8">
        <f t="shared" ref="H345" si="124">AVERAGE(G345:G347)</f>
        <v>24.096666666666664</v>
      </c>
      <c r="I345">
        <v>130.4</v>
      </c>
      <c r="J345" s="8" t="s">
        <v>902</v>
      </c>
    </row>
    <row r="346" spans="1:10" x14ac:dyDescent="0.35">
      <c r="A346" s="1" t="s">
        <v>779</v>
      </c>
      <c r="B346" s="8"/>
      <c r="D346" s="20" t="s">
        <v>851</v>
      </c>
      <c r="F346" s="10">
        <v>1.05</v>
      </c>
      <c r="G346">
        <v>29.91</v>
      </c>
      <c r="H346" s="8">
        <f t="shared" ref="H346" si="125">_xlfn.STDEV.S(G345:G347)</f>
        <v>8.2930231721208667</v>
      </c>
      <c r="I346">
        <v>130.69999999999999</v>
      </c>
      <c r="J346" s="8" t="s">
        <v>902</v>
      </c>
    </row>
    <row r="347" spans="1:10" x14ac:dyDescent="0.35">
      <c r="A347" s="1" t="s">
        <v>780</v>
      </c>
      <c r="B347" s="8"/>
      <c r="D347" s="20" t="s">
        <v>852</v>
      </c>
      <c r="F347" s="10">
        <v>0.95</v>
      </c>
      <c r="G347">
        <v>27.78</v>
      </c>
      <c r="H347" s="8"/>
      <c r="I347">
        <v>130.80000000000001</v>
      </c>
      <c r="J347" s="8" t="s">
        <v>902</v>
      </c>
    </row>
    <row r="348" spans="1:10" x14ac:dyDescent="0.35">
      <c r="A348" s="1" t="s">
        <v>781</v>
      </c>
      <c r="B348" s="8" t="s">
        <v>855</v>
      </c>
      <c r="D348" s="20" t="s">
        <v>853</v>
      </c>
      <c r="F348" s="10">
        <v>1.07</v>
      </c>
      <c r="G348">
        <v>3.6160000000000001</v>
      </c>
      <c r="H348" s="8">
        <f t="shared" ref="H348" si="126">AVERAGE(G348:G350)</f>
        <v>7.0173333333333332</v>
      </c>
      <c r="I348">
        <v>130.30000000000001</v>
      </c>
      <c r="J348" s="8" t="s">
        <v>902</v>
      </c>
    </row>
    <row r="349" spans="1:10" x14ac:dyDescent="0.35">
      <c r="A349" s="1" t="s">
        <v>782</v>
      </c>
      <c r="D349" s="20" t="s">
        <v>859</v>
      </c>
      <c r="F349" s="10">
        <v>1.04</v>
      </c>
      <c r="G349">
        <v>5.5759999999999996</v>
      </c>
      <c r="H349" s="8">
        <f t="shared" ref="H349" si="127">_xlfn.STDEV.S(G348:G350)</f>
        <v>4.3068509764482599</v>
      </c>
      <c r="I349">
        <v>130.30000000000001</v>
      </c>
      <c r="J349" s="8" t="s">
        <v>902</v>
      </c>
    </row>
    <row r="350" spans="1:10" x14ac:dyDescent="0.35">
      <c r="A350" s="1" t="s">
        <v>783</v>
      </c>
      <c r="D350" s="20" t="s">
        <v>860</v>
      </c>
      <c r="F350" s="10">
        <v>1.05</v>
      </c>
      <c r="G350">
        <v>11.86</v>
      </c>
      <c r="H350" s="8"/>
      <c r="I350">
        <v>130.69999999999999</v>
      </c>
      <c r="J350" s="8" t="s">
        <v>902</v>
      </c>
    </row>
    <row r="351" spans="1:10" x14ac:dyDescent="0.35">
      <c r="A351" s="1" t="s">
        <v>784</v>
      </c>
      <c r="B351" s="8" t="s">
        <v>856</v>
      </c>
      <c r="D351" s="20" t="s">
        <v>861</v>
      </c>
      <c r="F351" s="10">
        <v>1.17</v>
      </c>
      <c r="G351">
        <v>10.32</v>
      </c>
      <c r="H351" s="8">
        <f t="shared" ref="H351" si="128">AVERAGE(G351:G353)</f>
        <v>12.37</v>
      </c>
      <c r="I351">
        <v>130.6</v>
      </c>
      <c r="J351" s="8" t="s">
        <v>902</v>
      </c>
    </row>
    <row r="352" spans="1:10" x14ac:dyDescent="0.35">
      <c r="A352" s="1" t="s">
        <v>785</v>
      </c>
      <c r="B352" s="8"/>
      <c r="D352" s="20" t="s">
        <v>862</v>
      </c>
      <c r="F352" s="10">
        <v>1.1299999999999999</v>
      </c>
      <c r="G352">
        <v>12.75</v>
      </c>
      <c r="H352" s="8">
        <f t="shared" ref="H352" si="129">_xlfn.STDEV.S(G351:G353)</f>
        <v>1.8888885620914773</v>
      </c>
      <c r="I352">
        <v>130.9</v>
      </c>
      <c r="J352" s="8" t="s">
        <v>902</v>
      </c>
    </row>
    <row r="353" spans="1:10" x14ac:dyDescent="0.35">
      <c r="A353" s="1" t="s">
        <v>786</v>
      </c>
      <c r="B353" s="8"/>
      <c r="D353" s="20" t="s">
        <v>863</v>
      </c>
      <c r="F353" s="10">
        <v>1.1499999999999999</v>
      </c>
      <c r="G353">
        <v>14.04</v>
      </c>
      <c r="H353" s="8"/>
      <c r="I353">
        <v>131</v>
      </c>
      <c r="J353" s="8" t="s">
        <v>902</v>
      </c>
    </row>
    <row r="354" spans="1:10" x14ac:dyDescent="0.35">
      <c r="A354" s="1" t="s">
        <v>787</v>
      </c>
      <c r="B354" s="8" t="s">
        <v>857</v>
      </c>
      <c r="D354" s="20" t="s">
        <v>864</v>
      </c>
      <c r="F354" s="10">
        <v>0.98</v>
      </c>
      <c r="G354">
        <v>8.6940000000000008</v>
      </c>
      <c r="H354" s="8">
        <f t="shared" ref="H354" si="130">AVERAGE(G354:G356)</f>
        <v>9.1006666666666671</v>
      </c>
      <c r="I354">
        <v>130.69999999999999</v>
      </c>
      <c r="J354" s="8" t="s">
        <v>902</v>
      </c>
    </row>
    <row r="355" spans="1:10" x14ac:dyDescent="0.35">
      <c r="A355" s="1" t="s">
        <v>788</v>
      </c>
      <c r="D355" s="20" t="s">
        <v>865</v>
      </c>
      <c r="F355" s="10">
        <v>0.89</v>
      </c>
      <c r="G355">
        <v>13.05</v>
      </c>
      <c r="H355" s="8">
        <f t="shared" ref="H355" si="131">_xlfn.STDEV.S(G354:G356)</f>
        <v>3.7625190143484137</v>
      </c>
      <c r="I355">
        <v>129.80000000000001</v>
      </c>
      <c r="J355" s="8" t="s">
        <v>902</v>
      </c>
    </row>
    <row r="356" spans="1:10" x14ac:dyDescent="0.35">
      <c r="A356" s="1" t="s">
        <v>789</v>
      </c>
      <c r="D356" s="20" t="s">
        <v>866</v>
      </c>
      <c r="F356" s="10">
        <v>0.93</v>
      </c>
      <c r="G356">
        <v>5.5579999999999998</v>
      </c>
      <c r="H356" s="8"/>
      <c r="I356">
        <v>129.19999999999999</v>
      </c>
      <c r="J356" s="8" t="s">
        <v>902</v>
      </c>
    </row>
    <row r="357" spans="1:10" x14ac:dyDescent="0.35">
      <c r="A357" s="1" t="s">
        <v>790</v>
      </c>
      <c r="B357" s="8" t="s">
        <v>858</v>
      </c>
      <c r="D357" s="20" t="s">
        <v>867</v>
      </c>
      <c r="F357" s="10">
        <v>1.2</v>
      </c>
      <c r="G357">
        <v>8.4939999999999998</v>
      </c>
      <c r="H357" s="8">
        <f t="shared" ref="H357" si="132">AVERAGE(G357:G359)</f>
        <v>9.8003333333333327</v>
      </c>
      <c r="I357">
        <v>130.6</v>
      </c>
      <c r="J357" s="8" t="s">
        <v>902</v>
      </c>
    </row>
    <row r="358" spans="1:10" x14ac:dyDescent="0.35">
      <c r="A358" s="1" t="s">
        <v>791</v>
      </c>
      <c r="B358" s="8"/>
      <c r="D358" s="20" t="s">
        <v>868</v>
      </c>
      <c r="F358" s="10">
        <v>1.0900000000000001</v>
      </c>
      <c r="G358">
        <v>8.4670000000000005</v>
      </c>
      <c r="H358" s="8">
        <f t="shared" ref="H358" si="133">_xlfn.STDEV.S(G357:G359)</f>
        <v>2.286058252392833</v>
      </c>
      <c r="I358">
        <v>130.5</v>
      </c>
      <c r="J358" s="8" t="s">
        <v>902</v>
      </c>
    </row>
    <row r="359" spans="1:10" x14ac:dyDescent="0.35">
      <c r="A359" s="1" t="s">
        <v>792</v>
      </c>
      <c r="B359" s="8"/>
      <c r="D359" s="20" t="s">
        <v>869</v>
      </c>
      <c r="F359" s="10">
        <v>1.06</v>
      </c>
      <c r="G359">
        <v>12.44</v>
      </c>
      <c r="H359" s="8"/>
      <c r="I359">
        <v>130.80000000000001</v>
      </c>
      <c r="J359" s="8" t="s">
        <v>902</v>
      </c>
    </row>
    <row r="360" spans="1:10" x14ac:dyDescent="0.35">
      <c r="A360" s="1" t="s">
        <v>793</v>
      </c>
      <c r="B360" s="8" t="s">
        <v>882</v>
      </c>
      <c r="D360" s="20" t="s">
        <v>870</v>
      </c>
      <c r="F360" s="10">
        <v>1.1100000000000001</v>
      </c>
      <c r="G360">
        <v>133.30000000000001</v>
      </c>
      <c r="H360" s="8">
        <f t="shared" ref="H360" si="134">AVERAGE(G360:G362)</f>
        <v>129.5</v>
      </c>
      <c r="I360">
        <v>131.5</v>
      </c>
      <c r="J360" s="8" t="s">
        <v>902</v>
      </c>
    </row>
    <row r="361" spans="1:10" x14ac:dyDescent="0.35">
      <c r="A361" s="1" t="s">
        <v>794</v>
      </c>
      <c r="B361" s="8"/>
      <c r="D361" s="20" t="s">
        <v>871</v>
      </c>
      <c r="F361" s="10">
        <v>1.04</v>
      </c>
      <c r="G361">
        <v>128.1</v>
      </c>
      <c r="H361" s="8">
        <f t="shared" ref="H361" si="135">_xlfn.STDEV.S(G360:G362)</f>
        <v>3.3286633954186571</v>
      </c>
      <c r="I361">
        <v>130.6</v>
      </c>
      <c r="J361" s="8" t="s">
        <v>902</v>
      </c>
    </row>
    <row r="362" spans="1:10" x14ac:dyDescent="0.35">
      <c r="A362" s="1" t="s">
        <v>795</v>
      </c>
      <c r="B362" s="8"/>
      <c r="D362" s="20" t="s">
        <v>872</v>
      </c>
      <c r="F362" s="10">
        <v>1.0900000000000001</v>
      </c>
      <c r="G362">
        <v>127.1</v>
      </c>
      <c r="H362" s="8"/>
      <c r="I362">
        <v>130.6</v>
      </c>
      <c r="J362" s="8" t="s">
        <v>902</v>
      </c>
    </row>
    <row r="363" spans="1:10" x14ac:dyDescent="0.35">
      <c r="A363" s="1" t="s">
        <v>796</v>
      </c>
      <c r="B363" s="8" t="s">
        <v>883</v>
      </c>
      <c r="D363" s="20" t="s">
        <v>873</v>
      </c>
      <c r="F363" s="10">
        <v>1.1299999999999999</v>
      </c>
      <c r="G363">
        <v>124.4</v>
      </c>
      <c r="H363" s="8">
        <f t="shared" ref="H363" si="136">AVERAGE(G363:G365)</f>
        <v>128.86666666666667</v>
      </c>
      <c r="I363">
        <v>131.30000000000001</v>
      </c>
      <c r="J363" s="8" t="s">
        <v>902</v>
      </c>
    </row>
    <row r="364" spans="1:10" x14ac:dyDescent="0.35">
      <c r="A364" s="1" t="s">
        <v>797</v>
      </c>
      <c r="B364" s="8"/>
      <c r="D364" s="20" t="s">
        <v>874</v>
      </c>
      <c r="F364" s="10">
        <v>1.18</v>
      </c>
      <c r="G364">
        <v>128.6</v>
      </c>
      <c r="H364" s="8">
        <f t="shared" ref="H364" si="137">_xlfn.STDEV.S(G363:G365)</f>
        <v>4.6057934531775606</v>
      </c>
      <c r="I364">
        <v>131.4</v>
      </c>
      <c r="J364" s="8" t="s">
        <v>902</v>
      </c>
    </row>
    <row r="365" spans="1:10" x14ac:dyDescent="0.35">
      <c r="A365" s="1" t="s">
        <v>888</v>
      </c>
      <c r="B365" s="8"/>
      <c r="D365" s="20" t="s">
        <v>875</v>
      </c>
      <c r="F365" s="10">
        <v>1.04</v>
      </c>
      <c r="G365">
        <v>133.6</v>
      </c>
      <c r="H365" s="8"/>
      <c r="I365">
        <v>130.6</v>
      </c>
      <c r="J365" s="8" t="s">
        <v>902</v>
      </c>
    </row>
    <row r="366" spans="1:10" x14ac:dyDescent="0.35">
      <c r="A366" s="1" t="s">
        <v>889</v>
      </c>
      <c r="B366" s="8" t="s">
        <v>884</v>
      </c>
      <c r="D366" s="20" t="s">
        <v>876</v>
      </c>
      <c r="F366" s="10">
        <v>1.02</v>
      </c>
      <c r="G366">
        <v>144.1</v>
      </c>
      <c r="H366" s="8">
        <f t="shared" ref="H366" si="138">AVERAGE(G366:G368)</f>
        <v>137.86666666666667</v>
      </c>
      <c r="I366">
        <v>131.30000000000001</v>
      </c>
      <c r="J366" s="8" t="s">
        <v>902</v>
      </c>
    </row>
    <row r="367" spans="1:10" x14ac:dyDescent="0.35">
      <c r="A367" s="1" t="s">
        <v>890</v>
      </c>
      <c r="B367" s="8"/>
      <c r="D367" s="20" t="s">
        <v>877</v>
      </c>
      <c r="F367" s="10">
        <v>1</v>
      </c>
      <c r="G367">
        <v>124.4</v>
      </c>
      <c r="H367" s="8">
        <f t="shared" ref="H367" si="139">_xlfn.STDEV.S(G366:G368)</f>
        <v>11.673188653205823</v>
      </c>
      <c r="I367">
        <v>131.1</v>
      </c>
      <c r="J367" s="8" t="s">
        <v>902</v>
      </c>
    </row>
    <row r="368" spans="1:10" x14ac:dyDescent="0.35">
      <c r="A368" s="1" t="s">
        <v>891</v>
      </c>
      <c r="B368" s="8"/>
      <c r="D368" s="20" t="s">
        <v>878</v>
      </c>
      <c r="F368" s="10">
        <v>1.07</v>
      </c>
      <c r="G368">
        <v>145.1</v>
      </c>
      <c r="H368" s="8"/>
      <c r="I368">
        <v>130.69999999999999</v>
      </c>
      <c r="J368" s="8" t="s">
        <v>902</v>
      </c>
    </row>
    <row r="369" spans="1:10" x14ac:dyDescent="0.35">
      <c r="A369" s="1" t="s">
        <v>892</v>
      </c>
      <c r="B369" s="8" t="s">
        <v>885</v>
      </c>
      <c r="D369" s="20" t="s">
        <v>879</v>
      </c>
      <c r="F369" s="10">
        <v>1.06</v>
      </c>
      <c r="G369">
        <v>134.6</v>
      </c>
      <c r="H369" s="8">
        <f t="shared" ref="H369" si="140">AVERAGE(G369:G371)</f>
        <v>135.19999999999999</v>
      </c>
      <c r="I369">
        <v>130.9</v>
      </c>
      <c r="J369" s="8" t="s">
        <v>902</v>
      </c>
    </row>
    <row r="370" spans="1:10" x14ac:dyDescent="0.35">
      <c r="A370" s="1" t="s">
        <v>893</v>
      </c>
      <c r="B370" s="8"/>
      <c r="D370" s="20" t="s">
        <v>880</v>
      </c>
      <c r="F370" s="10">
        <v>1.05</v>
      </c>
      <c r="G370">
        <v>135.30000000000001</v>
      </c>
      <c r="H370" s="8">
        <f t="shared" ref="H370" si="141">_xlfn.STDEV.S(G369:G371)</f>
        <v>0.55677643628300111</v>
      </c>
      <c r="I370">
        <v>131</v>
      </c>
      <c r="J370" s="8" t="s">
        <v>902</v>
      </c>
    </row>
    <row r="371" spans="1:10" x14ac:dyDescent="0.35">
      <c r="A371" s="1" t="s">
        <v>894</v>
      </c>
      <c r="B371" s="8"/>
      <c r="D371" s="20" t="s">
        <v>881</v>
      </c>
      <c r="F371" s="10">
        <v>1.07</v>
      </c>
      <c r="G371">
        <v>135.69999999999999</v>
      </c>
      <c r="H371" s="8"/>
      <c r="I371">
        <v>131</v>
      </c>
      <c r="J371" s="8" t="s">
        <v>902</v>
      </c>
    </row>
    <row r="372" spans="1:10" x14ac:dyDescent="0.35">
      <c r="A372" s="1" t="s">
        <v>895</v>
      </c>
      <c r="B372" s="8" t="s">
        <v>886</v>
      </c>
      <c r="D372" s="20" t="s">
        <v>649</v>
      </c>
      <c r="F372" s="10">
        <v>0.97</v>
      </c>
      <c r="G372">
        <v>147.6</v>
      </c>
      <c r="H372" s="8">
        <f t="shared" ref="H372" si="142">AVERAGE(G372:G374)</f>
        <v>148.66666666666666</v>
      </c>
      <c r="I372">
        <v>130.69999999999999</v>
      </c>
      <c r="J372" s="8" t="s">
        <v>902</v>
      </c>
    </row>
    <row r="373" spans="1:10" x14ac:dyDescent="0.35">
      <c r="A373" s="1" t="s">
        <v>896</v>
      </c>
      <c r="B373" s="8"/>
      <c r="D373" s="20" t="s">
        <v>650</v>
      </c>
      <c r="F373" s="10">
        <v>1.05</v>
      </c>
      <c r="G373">
        <v>147.80000000000001</v>
      </c>
      <c r="H373" s="8">
        <f t="shared" ref="H373" si="143">_xlfn.STDEV.S(G372:G374)</f>
        <v>1.6772994167212121</v>
      </c>
      <c r="I373">
        <v>130.5</v>
      </c>
      <c r="J373" s="8" t="s">
        <v>902</v>
      </c>
    </row>
    <row r="374" spans="1:10" x14ac:dyDescent="0.35">
      <c r="A374" s="1" t="s">
        <v>897</v>
      </c>
      <c r="B374" s="8"/>
      <c r="D374" s="20" t="s">
        <v>651</v>
      </c>
      <c r="F374" s="10">
        <v>1.0900000000000001</v>
      </c>
      <c r="G374">
        <v>150.6</v>
      </c>
      <c r="H374" s="8"/>
      <c r="I374">
        <v>130.5</v>
      </c>
      <c r="J374" s="8" t="s">
        <v>902</v>
      </c>
    </row>
    <row r="375" spans="1:10" x14ac:dyDescent="0.35">
      <c r="A375" s="1" t="s">
        <v>898</v>
      </c>
      <c r="B375" s="8" t="s">
        <v>887</v>
      </c>
      <c r="D375" s="20" t="s">
        <v>652</v>
      </c>
      <c r="F375" s="10">
        <v>1</v>
      </c>
      <c r="G375">
        <v>144.9</v>
      </c>
      <c r="H375" s="8">
        <f t="shared" ref="H375" si="144">AVERAGE(G375:G377)</f>
        <v>140.46666666666667</v>
      </c>
      <c r="I375">
        <v>130.6</v>
      </c>
      <c r="J375" s="8" t="s">
        <v>902</v>
      </c>
    </row>
    <row r="376" spans="1:10" x14ac:dyDescent="0.35">
      <c r="A376" s="1" t="s">
        <v>899</v>
      </c>
      <c r="B376" s="8"/>
      <c r="D376" s="20" t="s">
        <v>653</v>
      </c>
      <c r="F376" s="10">
        <v>1.04</v>
      </c>
      <c r="G376">
        <v>133.69999999999999</v>
      </c>
      <c r="H376" s="8">
        <f t="shared" ref="H376" si="145">_xlfn.STDEV.S(G375:G377)</f>
        <v>5.9534303836807778</v>
      </c>
      <c r="I376">
        <v>131.19999999999999</v>
      </c>
      <c r="J376" s="8" t="s">
        <v>902</v>
      </c>
    </row>
    <row r="377" spans="1:10" x14ac:dyDescent="0.35">
      <c r="A377" s="1" t="s">
        <v>900</v>
      </c>
      <c r="B377" s="8"/>
      <c r="D377" s="20" t="s">
        <v>654</v>
      </c>
      <c r="F377" s="10">
        <v>0.99</v>
      </c>
      <c r="G377">
        <v>142.80000000000001</v>
      </c>
      <c r="H377" s="8"/>
      <c r="I377">
        <v>130.4</v>
      </c>
      <c r="J377" s="8" t="s">
        <v>902</v>
      </c>
    </row>
    <row r="378" spans="1:10" x14ac:dyDescent="0.35">
      <c r="A378" s="1" t="s">
        <v>918</v>
      </c>
      <c r="B378" t="s">
        <v>930</v>
      </c>
      <c r="D378" s="23" t="s">
        <v>906</v>
      </c>
      <c r="F378" s="10">
        <v>11.98</v>
      </c>
    </row>
    <row r="379" spans="1:10" x14ac:dyDescent="0.35">
      <c r="A379" s="1" t="s">
        <v>919</v>
      </c>
      <c r="D379" s="23" t="s">
        <v>907</v>
      </c>
      <c r="F379" s="10">
        <v>13.86</v>
      </c>
    </row>
    <row r="380" spans="1:10" x14ac:dyDescent="0.35">
      <c r="A380" s="1" t="s">
        <v>920</v>
      </c>
      <c r="D380" s="23" t="s">
        <v>908</v>
      </c>
      <c r="F380" s="10">
        <v>10.74</v>
      </c>
    </row>
    <row r="381" spans="1:10" x14ac:dyDescent="0.35">
      <c r="A381" s="1" t="s">
        <v>921</v>
      </c>
      <c r="B381" t="s">
        <v>931</v>
      </c>
      <c r="D381" s="23" t="s">
        <v>909</v>
      </c>
      <c r="F381" s="10">
        <v>10.050000000000001</v>
      </c>
    </row>
    <row r="382" spans="1:10" x14ac:dyDescent="0.35">
      <c r="A382" s="1" t="s">
        <v>922</v>
      </c>
      <c r="D382" s="23" t="s">
        <v>910</v>
      </c>
      <c r="F382" s="10">
        <v>11.45</v>
      </c>
    </row>
    <row r="383" spans="1:10" x14ac:dyDescent="0.35">
      <c r="A383" s="1" t="s">
        <v>923</v>
      </c>
      <c r="D383" s="23" t="s">
        <v>911</v>
      </c>
      <c r="F383" s="10">
        <v>11.99</v>
      </c>
    </row>
    <row r="384" spans="1:10" x14ac:dyDescent="0.35">
      <c r="A384" s="1" t="s">
        <v>924</v>
      </c>
      <c r="B384" s="8" t="s">
        <v>932</v>
      </c>
      <c r="D384" s="23" t="s">
        <v>912</v>
      </c>
      <c r="F384" s="10">
        <v>10.55</v>
      </c>
    </row>
    <row r="385" spans="1:6" x14ac:dyDescent="0.35">
      <c r="A385" s="1" t="s">
        <v>925</v>
      </c>
      <c r="B385" s="8"/>
      <c r="D385" s="23" t="s">
        <v>913</v>
      </c>
      <c r="F385" s="10">
        <v>12.22</v>
      </c>
    </row>
    <row r="386" spans="1:6" x14ac:dyDescent="0.35">
      <c r="A386" s="1" t="s">
        <v>926</v>
      </c>
      <c r="B386" s="8"/>
      <c r="D386" s="23" t="s">
        <v>914</v>
      </c>
      <c r="F386" s="10">
        <v>9.42</v>
      </c>
    </row>
    <row r="387" spans="1:6" x14ac:dyDescent="0.35">
      <c r="A387" s="1" t="s">
        <v>927</v>
      </c>
      <c r="B387" s="8" t="s">
        <v>933</v>
      </c>
      <c r="D387" s="23" t="s">
        <v>915</v>
      </c>
      <c r="F387" s="10">
        <v>12.61</v>
      </c>
    </row>
    <row r="388" spans="1:6" x14ac:dyDescent="0.35">
      <c r="A388" s="1" t="s">
        <v>928</v>
      </c>
      <c r="B388" s="8"/>
      <c r="D388" s="23" t="s">
        <v>916</v>
      </c>
      <c r="F388" s="10">
        <v>10.9</v>
      </c>
    </row>
    <row r="389" spans="1:6" x14ac:dyDescent="0.35">
      <c r="A389" s="1" t="s">
        <v>929</v>
      </c>
      <c r="B389" s="8"/>
      <c r="D389" s="23" t="s">
        <v>917</v>
      </c>
      <c r="F389" s="10">
        <v>10.19</v>
      </c>
    </row>
  </sheetData>
  <mergeCells count="1">
    <mergeCell ref="G255:I26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CFDDDEF7C76F4A9B7F9D0883FAE256" ma:contentTypeVersion="4" ma:contentTypeDescription="Ein neues Dokument erstellen." ma:contentTypeScope="" ma:versionID="a4ce96c3b6a9a274043346d4313a64ba">
  <xsd:schema xmlns:xsd="http://www.w3.org/2001/XMLSchema" xmlns:xs="http://www.w3.org/2001/XMLSchema" xmlns:p="http://schemas.microsoft.com/office/2006/metadata/properties" xmlns:ns2="eec96076-13c3-4a3c-baa1-ce78fbadbd01" targetNamespace="http://schemas.microsoft.com/office/2006/metadata/properties" ma:root="true" ma:fieldsID="4baed51e26a84c5f64d675cf57dcceed" ns2:_="">
    <xsd:import namespace="eec96076-13c3-4a3c-baa1-ce78fbadbd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c96076-13c3-4a3c-baa1-ce78fbadbd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0E4E7B-7EE6-4C3E-A76A-A9BEE4BF00F3}"/>
</file>

<file path=customXml/itemProps2.xml><?xml version="1.0" encoding="utf-8"?>
<ds:datastoreItem xmlns:ds="http://schemas.openxmlformats.org/officeDocument/2006/customXml" ds:itemID="{1B39AE12-65B8-491C-A9C3-D9F72AB7935C}"/>
</file>

<file path=customXml/itemProps3.xml><?xml version="1.0" encoding="utf-8"?>
<ds:datastoreItem xmlns:ds="http://schemas.openxmlformats.org/officeDocument/2006/customXml" ds:itemID="{06FFCB4B-8096-4082-A7D6-D38564F4139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2020-12-17T09:06:33Z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0x0101008ECFDDDEF7C76F4A9B7F9D0883FAE256</vt:lpwstr>
  </property>
</Properties>
</file>