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36066bee9f6449/Pulpit/CA2-JohnORaw/"/>
    </mc:Choice>
  </mc:AlternateContent>
  <xr:revisionPtr revIDLastSave="0" documentId="14_{AD30EA72-58A2-482F-812E-81B41F91D3E9}" xr6:coauthVersionLast="47" xr6:coauthVersionMax="47" xr10:uidLastSave="{00000000-0000-0000-0000-000000000000}"/>
  <bookViews>
    <workbookView xWindow="9630" yWindow="5535" windowWidth="38700" windowHeight="15345" xr2:uid="{2A476EFB-435C-4E22-9210-958C6C71F0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" l="1"/>
  <c r="J15" i="1"/>
  <c r="J1048574" i="1" s="1"/>
  <c r="J4" i="1"/>
  <c r="J13" i="1"/>
  <c r="I13" i="1"/>
  <c r="H13" i="1"/>
  <c r="J12" i="1"/>
  <c r="I12" i="1"/>
  <c r="H12" i="1"/>
  <c r="J11" i="1"/>
  <c r="I11" i="1"/>
  <c r="H11" i="1"/>
  <c r="J10" i="1"/>
  <c r="I10" i="1"/>
  <c r="H10" i="1"/>
  <c r="J3" i="1"/>
  <c r="J7" i="1"/>
  <c r="J8" i="1"/>
  <c r="J9" i="1"/>
  <c r="H9" i="1"/>
  <c r="H8" i="1"/>
  <c r="H7" i="1"/>
  <c r="H6" i="1"/>
  <c r="J6" i="1" s="1"/>
  <c r="H5" i="1"/>
  <c r="J5" i="1" s="1"/>
  <c r="H4" i="1"/>
  <c r="H3" i="1"/>
  <c r="D8" i="1"/>
  <c r="D9" i="1" s="1"/>
</calcChain>
</file>

<file path=xl/sharedStrings.xml><?xml version="1.0" encoding="utf-8"?>
<sst xmlns="http://schemas.openxmlformats.org/spreadsheetml/2006/main" count="55" uniqueCount="44">
  <si>
    <t>Item</t>
  </si>
  <si>
    <t>Quanity</t>
  </si>
  <si>
    <t>Description</t>
  </si>
  <si>
    <t>Manufacturer</t>
  </si>
  <si>
    <t>Model</t>
  </si>
  <si>
    <t>Net</t>
  </si>
  <si>
    <t>Gross</t>
  </si>
  <si>
    <t>Rate</t>
  </si>
  <si>
    <t>Amount</t>
  </si>
  <si>
    <t>Total</t>
  </si>
  <si>
    <t>Specification</t>
  </si>
  <si>
    <t>Warranty</t>
  </si>
  <si>
    <t>link</t>
  </si>
  <si>
    <t>BeMatik</t>
  </si>
  <si>
    <t>Travel and living</t>
  </si>
  <si>
    <t>Protect Management</t>
  </si>
  <si>
    <t>Installation</t>
  </si>
  <si>
    <t>Commisioning</t>
  </si>
  <si>
    <t>Valid for 90 days from issue</t>
  </si>
  <si>
    <t>E&amp;OE</t>
  </si>
  <si>
    <t>Marging</t>
  </si>
  <si>
    <t>Cisco</t>
  </si>
  <si>
    <t>Limited</t>
  </si>
  <si>
    <t>Cisco Catalyst Router</t>
  </si>
  <si>
    <t>Fortinet</t>
  </si>
  <si>
    <t>Firewall FortiGate</t>
  </si>
  <si>
    <t>101 F</t>
  </si>
  <si>
    <t>1 Year</t>
  </si>
  <si>
    <t>Network Antenna</t>
  </si>
  <si>
    <t>Ubiquiti Networks</t>
  </si>
  <si>
    <t>AF-24</t>
  </si>
  <si>
    <t>Mast</t>
  </si>
  <si>
    <t>Spiderbeam</t>
  </si>
  <si>
    <t>18m Mast</t>
  </si>
  <si>
    <t>Fiber Optic Fast Connector</t>
  </si>
  <si>
    <t>LC/PC SM 9/125um</t>
  </si>
  <si>
    <t>Fiber 9/125</t>
  </si>
  <si>
    <t>Cutter and Peeler</t>
  </si>
  <si>
    <t>TSE901 fiber optic cables</t>
  </si>
  <si>
    <t xml:space="preserve">   </t>
  </si>
  <si>
    <t>Optical Fiber Coil 1000m</t>
  </si>
  <si>
    <t>Total:</t>
  </si>
  <si>
    <t>The BOM does not contain the price does not include Internet provider services, firewall certificates, standards, poles, and construction works.</t>
  </si>
  <si>
    <t>The company must contact the ISP directly to agree on the terms of the contract and determine the price for the connection.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</si>
</sst>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€&quot;#,##0;[Red]\-&quot;€&quot;#,##0"/>
    <numFmt numFmtId="8" formatCode="&quot;€&quot;#,##0.00;[Red]\-&quot;€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textRotation="90"/>
    </xf>
    <xf numFmtId="0" fontId="1" fillId="0" borderId="0" xfId="0" applyFont="1" applyAlignment="1">
      <alignment horizontal="center" textRotation="90"/>
    </xf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6" fontId="0" fillId="0" borderId="0" xfId="0" applyNumberFormat="1" applyAlignment="1">
      <alignment horizontal="center"/>
    </xf>
    <xf numFmtId="0" fontId="2" fillId="0" borderId="0" xfId="1"/>
    <xf numFmtId="8" fontId="0" fillId="0" borderId="0" xfId="0" applyNumberFormat="1"/>
    <xf numFmtId="0" fontId="1" fillId="0" borderId="0" xfId="0" applyFont="1" applyAlignment="1">
      <alignment horizontal="right" textRotation="90"/>
    </xf>
    <xf numFmtId="6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8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8" fontId="1" fillId="0" borderId="0" xfId="0" applyNumberFormat="1" applyFon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right"/>
    </xf>
    <xf numFmtId="0" fontId="1" fillId="3" borderId="0" xfId="0" applyFont="1" applyFill="1" applyAlignment="1">
      <alignment horizontal="right"/>
    </xf>
    <xf numFmtId="6" fontId="1" fillId="3" borderId="0" xfId="0" applyNumberFormat="1" applyFont="1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senetic.ie/product-af-24/?gclid=EAIaIQobChMIzLSS0KS0_gIVRe7tCh1OpwdGEAQYASABEgI4-PD_BwE" TargetMode="External"/><Relationship Id="rId7" Type="http://schemas.openxmlformats.org/officeDocument/2006/relationships/hyperlink" Target="https://cablematic.com/en/products/cutter-and-peeler-tse901-fiber-optic-cables-HO006/" TargetMode="External"/><Relationship Id="rId2" Type="http://schemas.openxmlformats.org/officeDocument/2006/relationships/hyperlink" Target="https://www.enbitcon.com/shop/fortinet/fortigate-firewall/mid-range/fortinet-fortigate-101f-firewall-fg-101f?utm_source=google&amp;utm_medium=shopping&amp;utm_campaign=irland&amp;gclid=EAIaIQobChMIhbWvgqK0_gIVROztCh0eKQR6EAQYAiABEgJxUvD_BwE" TargetMode="External"/><Relationship Id="rId1" Type="http://schemas.openxmlformats.org/officeDocument/2006/relationships/hyperlink" Target="https://www.elara.ie/productdetail.aspx?manufacturer=CISCO&amp;mancode=C9300-24T-A&amp;gclid=EAIaIQobChMI0Nid75-0_gIVGrrtCh157wuBEAQYASABEgLmzPD_BwE" TargetMode="External"/><Relationship Id="rId6" Type="http://schemas.openxmlformats.org/officeDocument/2006/relationships/hyperlink" Target="https://cablematic.com/en/products/fiber-optic-fast-connector-lcpc-sm-9125um-FM065/" TargetMode="External"/><Relationship Id="rId5" Type="http://schemas.openxmlformats.org/officeDocument/2006/relationships/hyperlink" Target="https://cablematic.com/en/products/optical-fiber-coil-9125-singlemode-fiber-outer-4-1000-m-os2-FG014/" TargetMode="External"/><Relationship Id="rId4" Type="http://schemas.openxmlformats.org/officeDocument/2006/relationships/hyperlink" Target="https://shop.spiderbeam.com/en/shop/aluminium-telescopic-mast-18m-60ft-19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F519F-59EB-45C1-8F50-2F2BBFD6E201}">
  <dimension ref="A1:N1048574"/>
  <sheetViews>
    <sheetView tabSelected="1" workbookViewId="0">
      <selection activeCell="N15" sqref="N15"/>
    </sheetView>
  </sheetViews>
  <sheetFormatPr defaultRowHeight="15" x14ac:dyDescent="0.25"/>
  <cols>
    <col min="3" max="3" width="41.7109375" customWidth="1"/>
    <col min="4" max="4" width="17" customWidth="1"/>
    <col min="5" max="5" width="22.85546875" customWidth="1"/>
    <col min="6" max="6" width="11.7109375" customWidth="1"/>
    <col min="8" max="9" width="10.42578125" style="5" customWidth="1"/>
    <col min="10" max="10" width="11.5703125" style="5" customWidth="1"/>
    <col min="11" max="11" width="9.140625" style="3"/>
  </cols>
  <sheetData>
    <row r="1" spans="1:14" x14ac:dyDescent="0.25">
      <c r="J1" s="5" t="s">
        <v>39</v>
      </c>
    </row>
    <row r="2" spans="1:14" ht="69.7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7</v>
      </c>
      <c r="H2" s="10" t="s">
        <v>8</v>
      </c>
      <c r="I2" s="10" t="s">
        <v>6</v>
      </c>
      <c r="J2" s="10" t="s">
        <v>9</v>
      </c>
      <c r="K2" s="2" t="s">
        <v>11</v>
      </c>
      <c r="L2" s="2" t="s">
        <v>10</v>
      </c>
      <c r="N2" s="1" t="s">
        <v>20</v>
      </c>
    </row>
    <row r="3" spans="1:14" x14ac:dyDescent="0.25">
      <c r="A3">
        <v>1</v>
      </c>
      <c r="B3" s="3">
        <v>8</v>
      </c>
      <c r="C3" t="s">
        <v>23</v>
      </c>
      <c r="D3" t="s">
        <v>21</v>
      </c>
      <c r="E3" s="18">
        <v>9300</v>
      </c>
      <c r="F3" s="13">
        <v>2498.44</v>
      </c>
      <c r="G3" s="6">
        <v>0.23</v>
      </c>
      <c r="H3" s="11">
        <f t="shared" ref="H3:H13" si="0">F3*G3</f>
        <v>574.64120000000003</v>
      </c>
      <c r="I3" s="11">
        <v>3073.08</v>
      </c>
      <c r="J3" s="11">
        <f>I3*B3</f>
        <v>24584.639999999999</v>
      </c>
      <c r="K3" s="7" t="s">
        <v>22</v>
      </c>
      <c r="L3" s="8" t="s">
        <v>12</v>
      </c>
      <c r="N3">
        <v>0.15</v>
      </c>
    </row>
    <row r="4" spans="1:14" x14ac:dyDescent="0.25">
      <c r="A4">
        <v>2</v>
      </c>
      <c r="B4" s="3">
        <v>4</v>
      </c>
      <c r="C4" t="s">
        <v>25</v>
      </c>
      <c r="D4" t="s">
        <v>24</v>
      </c>
      <c r="E4" t="s">
        <v>26</v>
      </c>
      <c r="F4" s="9">
        <v>4905.96</v>
      </c>
      <c r="G4" s="6">
        <v>0.23</v>
      </c>
      <c r="H4" s="13">
        <f t="shared" si="0"/>
        <v>1128.3708000000001</v>
      </c>
      <c r="I4" s="13">
        <v>5838.09</v>
      </c>
      <c r="J4" s="13">
        <f>I4*B4</f>
        <v>23352.36</v>
      </c>
      <c r="K4" s="3" t="s">
        <v>27</v>
      </c>
      <c r="L4" s="8" t="s">
        <v>12</v>
      </c>
      <c r="N4">
        <v>0.15</v>
      </c>
    </row>
    <row r="5" spans="1:14" x14ac:dyDescent="0.25">
      <c r="A5">
        <v>3</v>
      </c>
      <c r="B5" s="3">
        <v>1</v>
      </c>
      <c r="C5" t="s">
        <v>28</v>
      </c>
      <c r="D5" t="s">
        <v>29</v>
      </c>
      <c r="E5" t="s">
        <v>30</v>
      </c>
      <c r="F5" s="9">
        <v>1754.02</v>
      </c>
      <c r="G5" s="6">
        <v>0.23</v>
      </c>
      <c r="H5" s="13">
        <f t="shared" si="0"/>
        <v>403.4246</v>
      </c>
      <c r="I5" s="11">
        <v>2157.44</v>
      </c>
      <c r="J5" s="13">
        <f>F5+H5</f>
        <v>2157.4445999999998</v>
      </c>
      <c r="K5" s="3" t="s">
        <v>27</v>
      </c>
      <c r="L5" s="8" t="s">
        <v>12</v>
      </c>
      <c r="N5">
        <v>0.15</v>
      </c>
    </row>
    <row r="6" spans="1:14" x14ac:dyDescent="0.25">
      <c r="A6">
        <v>4</v>
      </c>
      <c r="B6" s="3">
        <v>1</v>
      </c>
      <c r="C6" t="s">
        <v>31</v>
      </c>
      <c r="D6" t="s">
        <v>32</v>
      </c>
      <c r="E6" t="s">
        <v>33</v>
      </c>
      <c r="F6" s="9">
        <v>588.23</v>
      </c>
      <c r="G6" s="6">
        <v>0.23</v>
      </c>
      <c r="H6" s="13">
        <f t="shared" si="0"/>
        <v>135.2929</v>
      </c>
      <c r="I6" s="13">
        <v>723.52</v>
      </c>
      <c r="J6" s="13">
        <f>F6+H6</f>
        <v>723.52290000000005</v>
      </c>
      <c r="K6" s="3" t="s">
        <v>22</v>
      </c>
      <c r="L6" s="8" t="s">
        <v>12</v>
      </c>
      <c r="N6">
        <v>0.15</v>
      </c>
    </row>
    <row r="7" spans="1:14" x14ac:dyDescent="0.25">
      <c r="A7">
        <v>5</v>
      </c>
      <c r="B7" s="3">
        <v>5</v>
      </c>
      <c r="C7" t="s">
        <v>40</v>
      </c>
      <c r="D7" t="s">
        <v>13</v>
      </c>
      <c r="E7" t="s">
        <v>36</v>
      </c>
      <c r="F7" s="9">
        <v>847.46</v>
      </c>
      <c r="G7" s="6">
        <v>0.23</v>
      </c>
      <c r="H7" s="13">
        <f t="shared" si="0"/>
        <v>194.91580000000002</v>
      </c>
      <c r="I7" s="13">
        <v>1063.83</v>
      </c>
      <c r="J7" s="13">
        <f>I7*B7</f>
        <v>5319.15</v>
      </c>
      <c r="K7" s="3" t="s">
        <v>22</v>
      </c>
      <c r="L7" s="8" t="s">
        <v>12</v>
      </c>
      <c r="N7">
        <v>0.15</v>
      </c>
    </row>
    <row r="8" spans="1:14" x14ac:dyDescent="0.25">
      <c r="A8">
        <v>6</v>
      </c>
      <c r="B8" s="3">
        <v>10</v>
      </c>
      <c r="C8" t="s">
        <v>34</v>
      </c>
      <c r="D8" t="str">
        <f>D7</f>
        <v>BeMatik</v>
      </c>
      <c r="E8" t="s">
        <v>35</v>
      </c>
      <c r="F8" s="9">
        <v>4.33</v>
      </c>
      <c r="G8" s="6">
        <v>0.23</v>
      </c>
      <c r="H8" s="13">
        <f t="shared" si="0"/>
        <v>0.99590000000000001</v>
      </c>
      <c r="I8" s="11">
        <v>5.4</v>
      </c>
      <c r="J8" s="13">
        <f>I8*B8</f>
        <v>54</v>
      </c>
      <c r="K8" s="3" t="s">
        <v>22</v>
      </c>
      <c r="L8" s="8" t="s">
        <v>12</v>
      </c>
      <c r="N8">
        <v>0.15</v>
      </c>
    </row>
    <row r="9" spans="1:14" x14ac:dyDescent="0.25">
      <c r="A9">
        <v>7</v>
      </c>
      <c r="B9" s="3">
        <v>1</v>
      </c>
      <c r="C9" t="s">
        <v>37</v>
      </c>
      <c r="D9" t="str">
        <f>D8</f>
        <v>BeMatik</v>
      </c>
      <c r="E9" t="s">
        <v>38</v>
      </c>
      <c r="F9" s="9">
        <v>26.75</v>
      </c>
      <c r="G9" s="6">
        <v>0.23</v>
      </c>
      <c r="H9" s="13">
        <f t="shared" si="0"/>
        <v>6.1524999999999999</v>
      </c>
      <c r="I9" s="11">
        <v>31.38</v>
      </c>
      <c r="J9" s="11">
        <f>I9</f>
        <v>31.38</v>
      </c>
      <c r="K9" s="3" t="s">
        <v>22</v>
      </c>
      <c r="L9" s="8" t="s">
        <v>12</v>
      </c>
      <c r="N9">
        <v>0.15</v>
      </c>
    </row>
    <row r="10" spans="1:14" x14ac:dyDescent="0.25">
      <c r="A10">
        <v>8</v>
      </c>
      <c r="B10" s="3">
        <v>50</v>
      </c>
      <c r="C10" t="s">
        <v>14</v>
      </c>
      <c r="F10" s="9">
        <v>100</v>
      </c>
      <c r="G10" s="6">
        <v>0.09</v>
      </c>
      <c r="H10" s="11">
        <f t="shared" si="0"/>
        <v>9</v>
      </c>
      <c r="I10" s="11">
        <f>F10+H10</f>
        <v>109</v>
      </c>
      <c r="J10" s="11">
        <f>I10*B10</f>
        <v>5450</v>
      </c>
    </row>
    <row r="11" spans="1:14" x14ac:dyDescent="0.25">
      <c r="A11">
        <v>9</v>
      </c>
      <c r="B11" s="3">
        <v>32</v>
      </c>
      <c r="C11" t="s">
        <v>15</v>
      </c>
      <c r="F11" s="4">
        <v>50</v>
      </c>
      <c r="G11" s="19">
        <v>0.13500000000000001</v>
      </c>
      <c r="H11" s="11">
        <f t="shared" si="0"/>
        <v>6.75</v>
      </c>
      <c r="I11" s="11">
        <f>F11+H11</f>
        <v>56.75</v>
      </c>
      <c r="J11" s="11">
        <f>I11*B11</f>
        <v>1816</v>
      </c>
      <c r="N11" s="12"/>
    </row>
    <row r="12" spans="1:14" x14ac:dyDescent="0.25">
      <c r="A12">
        <v>10</v>
      </c>
      <c r="B12" s="3">
        <v>64</v>
      </c>
      <c r="C12" t="s">
        <v>16</v>
      </c>
      <c r="F12" s="4">
        <v>50</v>
      </c>
      <c r="G12" s="19">
        <v>0.13500000000000001</v>
      </c>
      <c r="H12" s="11">
        <f t="shared" si="0"/>
        <v>6.75</v>
      </c>
      <c r="I12" s="11">
        <f>F12+H12</f>
        <v>56.75</v>
      </c>
      <c r="J12" s="11">
        <f>I12*B12</f>
        <v>3632</v>
      </c>
    </row>
    <row r="13" spans="1:14" x14ac:dyDescent="0.25">
      <c r="A13">
        <v>11</v>
      </c>
      <c r="B13" s="3">
        <v>16</v>
      </c>
      <c r="C13" t="s">
        <v>17</v>
      </c>
      <c r="F13" s="4">
        <v>375</v>
      </c>
      <c r="G13" s="19">
        <v>0.13500000000000001</v>
      </c>
      <c r="H13" s="11">
        <f t="shared" si="0"/>
        <v>50.625</v>
      </c>
      <c r="I13" s="14">
        <f>F13+H13</f>
        <v>425.625</v>
      </c>
      <c r="J13" s="11">
        <f>I13*B13</f>
        <v>6810</v>
      </c>
    </row>
    <row r="14" spans="1:14" x14ac:dyDescent="0.25">
      <c r="J14" s="15"/>
    </row>
    <row r="15" spans="1:14" x14ac:dyDescent="0.25">
      <c r="I15" s="20" t="s">
        <v>41</v>
      </c>
      <c r="J15" s="21">
        <f>J3+J4+J5+J6+J7+J8+J9+J10+J11+J12+J13</f>
        <v>73930.497499999998</v>
      </c>
      <c r="N15" s="4">
        <f>J15+J15*15%</f>
        <v>85020.072124999992</v>
      </c>
    </row>
    <row r="17" spans="3:10" x14ac:dyDescent="0.25">
      <c r="C17" t="s">
        <v>18</v>
      </c>
    </row>
    <row r="18" spans="3:10" x14ac:dyDescent="0.25">
      <c r="C18" t="s">
        <v>19</v>
      </c>
    </row>
    <row r="21" spans="3:10" x14ac:dyDescent="0.25">
      <c r="C21" s="16" t="s">
        <v>42</v>
      </c>
      <c r="D21" s="16"/>
      <c r="E21" s="16"/>
      <c r="F21" s="16"/>
      <c r="G21" s="16"/>
      <c r="H21" s="17"/>
      <c r="I21" s="17"/>
      <c r="J21" s="17"/>
    </row>
    <row r="22" spans="3:10" x14ac:dyDescent="0.25">
      <c r="C22" s="22" t="s">
        <v>43</v>
      </c>
      <c r="D22" s="22"/>
      <c r="E22" s="22"/>
      <c r="F22" s="22"/>
      <c r="G22" s="22"/>
      <c r="H22" s="23"/>
    </row>
    <row r="1048574" spans="10:10" x14ac:dyDescent="0.25">
      <c r="J1048574" s="5">
        <f>SUM(J1:J1048573)</f>
        <v>147860.995</v>
      </c>
    </row>
  </sheetData>
  <hyperlinks>
    <hyperlink ref="L3" r:id="rId1" xr:uid="{35FA5352-1F2A-44DB-A242-ADC4A41EFA9B}"/>
    <hyperlink ref="L4" r:id="rId2" xr:uid="{021DF47F-A68C-4B83-B788-A2799F8D860B}"/>
    <hyperlink ref="L5" r:id="rId3" xr:uid="{6126207C-BDA0-4825-9B7C-3BB00FE72B81}"/>
    <hyperlink ref="L6" r:id="rId4" location="attr=" xr:uid="{F17F4D31-F7F8-497F-9E84-B779F77AC4B0}"/>
    <hyperlink ref="L7" r:id="rId5" xr:uid="{239374C0-5CE9-4467-9D48-728B4B94D98D}"/>
    <hyperlink ref="L8" r:id="rId6" xr:uid="{5E5E2645-2F57-4165-8732-7192C47036CF}"/>
    <hyperlink ref="L9" r:id="rId7" xr:uid="{5BF0C21F-D659-44FC-850B-97B2D043166B}"/>
  </hyperlinks>
  <pageMargins left="0.7" right="0.7" top="0.75" bottom="0.75" header="0.3" footer="0.3"/>
  <pageSetup paperSize="9" orientation="portrait" horizontalDpi="0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Jeziorski</dc:creator>
  <cp:lastModifiedBy>Konrad Jeziorski - STUDENT</cp:lastModifiedBy>
  <dcterms:created xsi:type="dcterms:W3CDTF">2023-03-12T21:47:35Z</dcterms:created>
  <dcterms:modified xsi:type="dcterms:W3CDTF">2023-04-19T12:47:13Z</dcterms:modified>
</cp:coreProperties>
</file>