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8590" windowHeight="12600" activeTab="4"/>
  </bookViews>
  <sheets>
    <sheet name="Гидрометцентр" sheetId="1" r:id="rId1"/>
    <sheet name="Сводный отчёт Вар. 1" sheetId="4" r:id="rId2"/>
    <sheet name="Сводный отчёт Вар. 2" sheetId="5" r:id="rId3"/>
    <sheet name="Сводный отчёт Вар. 3" sheetId="6" r:id="rId4"/>
    <sheet name="Сводный отчёт Вар. 4" sheetId="7" r:id="rId5"/>
    <sheet name="Сводный отчёт Вар. 5" sheetId="2" r:id="rId6"/>
  </sheets>
  <calcPr calcId="145621"/>
</workbook>
</file>

<file path=xl/calcChain.xml><?xml version="1.0" encoding="utf-8"?>
<calcChain xmlns="http://schemas.openxmlformats.org/spreadsheetml/2006/main">
  <c r="M10" i="7" l="1"/>
  <c r="M9" i="7"/>
  <c r="M8" i="7"/>
  <c r="M7" i="7"/>
  <c r="M6" i="7"/>
  <c r="M5" i="7"/>
  <c r="M4" i="7"/>
  <c r="M3" i="7"/>
  <c r="J19" i="7"/>
  <c r="J20" i="7" s="1"/>
  <c r="I19" i="7"/>
  <c r="I20" i="7" s="1"/>
  <c r="H19" i="7"/>
  <c r="G19" i="7"/>
  <c r="G20" i="7" s="1"/>
  <c r="F19" i="7"/>
  <c r="F20" i="7" s="1"/>
  <c r="E19" i="7"/>
  <c r="E20" i="7" s="1"/>
  <c r="D19" i="7"/>
  <c r="C19" i="7"/>
  <c r="B19" i="7"/>
  <c r="M10" i="6"/>
  <c r="M9" i="6"/>
  <c r="M8" i="6"/>
  <c r="M7" i="6"/>
  <c r="M6" i="6"/>
  <c r="M5" i="6"/>
  <c r="M4" i="6"/>
  <c r="M3" i="6"/>
  <c r="J19" i="6"/>
  <c r="J20" i="6" s="1"/>
  <c r="I19" i="6"/>
  <c r="I20" i="6" s="1"/>
  <c r="H19" i="6"/>
  <c r="G19" i="6"/>
  <c r="G20" i="6" s="1"/>
  <c r="F19" i="6"/>
  <c r="E19" i="6"/>
  <c r="E20" i="6" s="1"/>
  <c r="D19" i="6"/>
  <c r="D20" i="6" s="1"/>
  <c r="C19" i="6"/>
  <c r="B19" i="6"/>
  <c r="M10" i="5"/>
  <c r="M9" i="5"/>
  <c r="M8" i="5"/>
  <c r="M7" i="5"/>
  <c r="M6" i="5"/>
  <c r="M5" i="5"/>
  <c r="M4" i="5"/>
  <c r="M3" i="5"/>
  <c r="J19" i="5"/>
  <c r="J20" i="5" s="1"/>
  <c r="I19" i="5"/>
  <c r="I20" i="5" s="1"/>
  <c r="H19" i="5"/>
  <c r="G19" i="5"/>
  <c r="G20" i="5" s="1"/>
  <c r="F19" i="5"/>
  <c r="F20" i="5" s="1"/>
  <c r="E19" i="5"/>
  <c r="E20" i="5" s="1"/>
  <c r="D19" i="5"/>
  <c r="C19" i="5"/>
  <c r="B19" i="5"/>
  <c r="M10" i="2"/>
  <c r="M9" i="2"/>
  <c r="M9" i="4"/>
  <c r="M10" i="4"/>
  <c r="M8" i="4"/>
  <c r="M7" i="4"/>
  <c r="M6" i="4"/>
  <c r="M5" i="4"/>
  <c r="M4" i="4"/>
  <c r="M3" i="4"/>
  <c r="J19" i="4"/>
  <c r="J20" i="4" s="1"/>
  <c r="I19" i="4"/>
  <c r="I20" i="4" s="1"/>
  <c r="H19" i="4"/>
  <c r="G19" i="4"/>
  <c r="F19" i="4"/>
  <c r="E19" i="4"/>
  <c r="D19" i="4"/>
  <c r="C19" i="4"/>
  <c r="B19" i="4"/>
  <c r="I17" i="7"/>
  <c r="J17" i="7"/>
  <c r="C17" i="7"/>
  <c r="D17" i="7"/>
  <c r="H17" i="7"/>
  <c r="B17" i="7"/>
  <c r="J17" i="6"/>
  <c r="I17" i="6"/>
  <c r="F17" i="6"/>
  <c r="B17" i="6"/>
  <c r="H17" i="6"/>
  <c r="C17" i="6"/>
  <c r="J17" i="5"/>
  <c r="I17" i="5"/>
  <c r="D17" i="5"/>
  <c r="C17" i="5"/>
  <c r="H17" i="5"/>
  <c r="B17" i="5"/>
  <c r="I17" i="4"/>
  <c r="J17" i="4"/>
  <c r="H17" i="4"/>
  <c r="G17" i="4"/>
  <c r="F17" i="4"/>
  <c r="E17" i="4"/>
  <c r="D17" i="4"/>
  <c r="B17" i="4"/>
  <c r="C17" i="4"/>
  <c r="C20" i="7" l="1"/>
  <c r="H20" i="7"/>
  <c r="D20" i="7"/>
  <c r="B20" i="7"/>
  <c r="B20" i="6"/>
  <c r="F20" i="6"/>
  <c r="C20" i="6"/>
  <c r="H20" i="6"/>
  <c r="D20" i="5"/>
  <c r="H20" i="5"/>
  <c r="C20" i="5"/>
  <c r="B20" i="5"/>
  <c r="B20" i="4"/>
  <c r="C20" i="4"/>
  <c r="D20" i="4"/>
  <c r="E20" i="4"/>
  <c r="F20" i="4"/>
  <c r="G20" i="4"/>
  <c r="H20" i="4"/>
  <c r="M8" i="2"/>
  <c r="M7" i="2"/>
  <c r="M6" i="2"/>
  <c r="M5" i="2"/>
  <c r="M4" i="2"/>
  <c r="M3" i="2"/>
  <c r="C19" i="2"/>
  <c r="C20" i="2" s="1"/>
  <c r="D19" i="2"/>
  <c r="D20" i="2" s="1"/>
  <c r="E19" i="2"/>
  <c r="E20" i="2" s="1"/>
  <c r="F19" i="2"/>
  <c r="F20" i="2" s="1"/>
  <c r="G19" i="2"/>
  <c r="G20" i="2" s="1"/>
  <c r="H19" i="2"/>
  <c r="H20" i="2" s="1"/>
  <c r="I19" i="2"/>
  <c r="I20" i="2" s="1"/>
  <c r="J19" i="2"/>
  <c r="J20" i="2" s="1"/>
  <c r="B19" i="2"/>
  <c r="B20" i="2" s="1"/>
  <c r="E17" i="7"/>
  <c r="F17" i="7"/>
  <c r="G17" i="7"/>
  <c r="D17" i="6"/>
  <c r="E17" i="6"/>
  <c r="G17" i="6"/>
  <c r="E17" i="5"/>
  <c r="F17" i="5"/>
  <c r="G17" i="5"/>
  <c r="B17" i="2"/>
  <c r="G17" i="2"/>
  <c r="C17" i="2"/>
  <c r="I17" i="2"/>
  <c r="J17" i="2"/>
  <c r="D17" i="2"/>
  <c r="E17" i="2"/>
  <c r="F17" i="2"/>
  <c r="H17" i="2"/>
</calcChain>
</file>

<file path=xl/sharedStrings.xml><?xml version="1.0" encoding="utf-8"?>
<sst xmlns="http://schemas.openxmlformats.org/spreadsheetml/2006/main" count="238" uniqueCount="45">
  <si>
    <t>Январь</t>
  </si>
  <si>
    <t>Февраль</t>
  </si>
  <si>
    <t>Март</t>
  </si>
  <si>
    <t>Гидрометцентр</t>
  </si>
  <si>
    <t>Год 1</t>
  </si>
  <si>
    <t>Год 2</t>
  </si>
  <si>
    <t>Год 3</t>
  </si>
  <si>
    <t>Год 4</t>
  </si>
  <si>
    <t>Год 5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</si>
  <si>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</si>
  <si>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</si>
  <si>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</si>
  <si>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</si>
  <si>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</si>
  <si>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</si>
  <si>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</si>
  <si>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</si>
  <si>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</si>
  <si>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Значение</t>
  </si>
  <si>
    <t>Наименование</t>
  </si>
  <si>
    <t>Общее количество осадков за год X1</t>
  </si>
  <si>
    <t>Среднее количество осадков за год X2</t>
  </si>
  <si>
    <t>Максимальное количество осадков в году X3</t>
  </si>
  <si>
    <t>Минимальное количество осадков в году X4</t>
  </si>
  <si>
    <t>Количество месяцев в году X7, 
в котором выпало осадков от 25 до 40 мм.</t>
  </si>
  <si>
    <t>Количество дождливых месяцев в году X6 
(больше 50мм.)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</si>
  <si>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</si>
  <si>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</si>
  <si>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</si>
  <si>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</si>
  <si>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</si>
  <si>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</si>
  <si>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</si>
  <si>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</si>
  <si>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</si>
  <si>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Сводный отчёт</t>
  </si>
  <si>
    <t>Ищем ↓</t>
  </si>
  <si>
    <t>Столбец:</t>
  </si>
  <si>
    <t>Год №:</t>
  </si>
  <si>
    <t>Буква
Столбца</t>
  </si>
  <si>
    <t>Значение:</t>
  </si>
  <si>
    <t>Нач. Строка</t>
  </si>
  <si>
    <t>Фин. Строка</t>
  </si>
  <si>
    <t>Общее количество осадков за год X8, 
для которых в году X9 выпало осадков менее 10 мм.</t>
  </si>
  <si>
    <t>Количество засушливых месяцев в году X5
(меньше 50мм)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</si>
</sst>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i/>
      <u/>
      <sz val="6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2" xfId="0" applyBorder="1" applyAlignment="1"/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0" fillId="3" borderId="1" xfId="0" applyFont="1" applyFill="1" applyBorder="1"/>
    <xf numFmtId="0" fontId="5" fillId="0" borderId="1" xfId="0" applyFont="1" applyBorder="1" applyAlignment="1">
      <alignment horizontal="right"/>
    </xf>
    <xf numFmtId="0" fontId="0" fillId="0" borderId="0" xfId="0" applyFont="1" applyBorder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/>
    <xf numFmtId="0" fontId="5" fillId="0" borderId="4" xfId="0" applyFont="1" applyFill="1" applyBorder="1" applyAlignment="1">
      <alignment horizontal="right"/>
    </xf>
    <xf numFmtId="0" fontId="6" fillId="0" borderId="0" xfId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90" zoomScaleNormal="190" workbookViewId="0">
      <selection activeCell="A2" sqref="A2:F14"/>
    </sheetView>
  </sheetViews>
  <sheetFormatPr defaultRowHeight="11.25" x14ac:dyDescent="0.2"/>
  <cols>
    <col min="2" max="2" width="5.6640625" bestFit="1" customWidth="1"/>
    <col min="3" max="3" width="6.1640625" bestFit="1" customWidth="1"/>
    <col min="4" max="5" width="5.6640625" bestFit="1" customWidth="1"/>
    <col min="6" max="6" width="5.83203125" customWidth="1"/>
  </cols>
  <sheetData>
    <row r="1" spans="1:6" x14ac:dyDescent="0.2">
      <c r="A1" s="25" t="s">
        <v>3</v>
      </c>
      <c r="B1" s="25"/>
      <c r="C1" s="25"/>
      <c r="D1" s="25"/>
      <c r="E1" s="25"/>
      <c r="F1" s="25"/>
    </row>
    <row r="2" spans="1:6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4" t="s">
        <v>8</v>
      </c>
    </row>
    <row r="3" spans="1:6" x14ac:dyDescent="0.2">
      <c r="A3" s="3" t="s">
        <v>0</v>
      </c>
      <c r="B3" s="8">
        <v>1</v>
      </c>
      <c r="C3" s="8">
        <v>3</v>
      </c>
      <c r="D3" s="8">
        <v>4</v>
      </c>
      <c r="E3" s="9">
        <v>5</v>
      </c>
      <c r="F3" s="8">
        <v>3</v>
      </c>
    </row>
    <row r="4" spans="1:6" x14ac:dyDescent="0.2">
      <c r="A4" s="3" t="s">
        <v>1</v>
      </c>
      <c r="B4" s="8">
        <v>2</v>
      </c>
      <c r="C4" s="8">
        <v>4</v>
      </c>
      <c r="D4" s="8">
        <v>3</v>
      </c>
      <c r="E4" s="9">
        <v>5</v>
      </c>
      <c r="F4" s="8">
        <v>2</v>
      </c>
    </row>
    <row r="5" spans="1:6" x14ac:dyDescent="0.2">
      <c r="A5" s="3" t="s">
        <v>2</v>
      </c>
      <c r="B5" s="8">
        <v>3</v>
      </c>
      <c r="C5" s="8">
        <v>9</v>
      </c>
      <c r="D5" s="8">
        <v>10</v>
      </c>
      <c r="E5" s="9">
        <v>8</v>
      </c>
      <c r="F5" s="8">
        <v>8</v>
      </c>
    </row>
    <row r="6" spans="1:6" x14ac:dyDescent="0.2">
      <c r="A6" s="3" t="s">
        <v>9</v>
      </c>
      <c r="B6" s="8">
        <v>4</v>
      </c>
      <c r="C6" s="8">
        <v>14</v>
      </c>
      <c r="D6" s="8">
        <v>12</v>
      </c>
      <c r="E6" s="9">
        <v>14</v>
      </c>
      <c r="F6" s="8">
        <v>14</v>
      </c>
    </row>
    <row r="7" spans="1:6" x14ac:dyDescent="0.2">
      <c r="A7" s="3" t="s">
        <v>10</v>
      </c>
      <c r="B7" s="8">
        <v>5</v>
      </c>
      <c r="C7" s="8">
        <v>16</v>
      </c>
      <c r="D7" s="8">
        <v>15</v>
      </c>
      <c r="E7" s="9">
        <v>14</v>
      </c>
      <c r="F7" s="8">
        <v>16</v>
      </c>
    </row>
    <row r="8" spans="1:6" x14ac:dyDescent="0.2">
      <c r="A8" s="3" t="s">
        <v>11</v>
      </c>
      <c r="B8" s="8">
        <v>6</v>
      </c>
      <c r="C8" s="8">
        <v>18</v>
      </c>
      <c r="D8" s="8">
        <v>16</v>
      </c>
      <c r="E8" s="8">
        <v>17</v>
      </c>
      <c r="F8" s="8">
        <v>15</v>
      </c>
    </row>
    <row r="9" spans="1:6" x14ac:dyDescent="0.2">
      <c r="A9" s="3" t="s">
        <v>12</v>
      </c>
      <c r="B9" s="8">
        <v>7</v>
      </c>
      <c r="C9" s="8">
        <v>19</v>
      </c>
      <c r="D9" s="8">
        <v>19</v>
      </c>
      <c r="E9" s="8">
        <v>20</v>
      </c>
      <c r="F9" s="8">
        <v>20</v>
      </c>
    </row>
    <row r="10" spans="1:6" x14ac:dyDescent="0.2">
      <c r="A10" s="3" t="s">
        <v>13</v>
      </c>
      <c r="B10" s="8">
        <v>8</v>
      </c>
      <c r="C10" s="8">
        <v>20</v>
      </c>
      <c r="D10" s="8">
        <v>21</v>
      </c>
      <c r="E10" s="8">
        <v>19</v>
      </c>
      <c r="F10" s="8">
        <v>20</v>
      </c>
    </row>
    <row r="11" spans="1:6" x14ac:dyDescent="0.2">
      <c r="A11" s="3" t="s">
        <v>14</v>
      </c>
      <c r="B11" s="8">
        <v>9</v>
      </c>
      <c r="C11" s="8">
        <v>18</v>
      </c>
      <c r="D11" s="8">
        <v>19</v>
      </c>
      <c r="E11" s="8">
        <v>20</v>
      </c>
      <c r="F11" s="8">
        <v>21</v>
      </c>
    </row>
    <row r="12" spans="1:6" x14ac:dyDescent="0.2">
      <c r="A12" s="3" t="s">
        <v>15</v>
      </c>
      <c r="B12" s="8">
        <v>10</v>
      </c>
      <c r="C12" s="8">
        <v>20</v>
      </c>
      <c r="D12" s="8">
        <v>19</v>
      </c>
      <c r="E12" s="8">
        <v>20</v>
      </c>
      <c r="F12" s="8">
        <v>19</v>
      </c>
    </row>
    <row r="13" spans="1:6" x14ac:dyDescent="0.2">
      <c r="A13" s="3" t="s">
        <v>16</v>
      </c>
      <c r="B13" s="8">
        <v>11</v>
      </c>
      <c r="C13" s="8">
        <v>14</v>
      </c>
      <c r="D13" s="8">
        <v>15</v>
      </c>
      <c r="E13" s="8">
        <v>12</v>
      </c>
      <c r="F13" s="8">
        <v>11</v>
      </c>
    </row>
    <row r="14" spans="1:6" x14ac:dyDescent="0.2">
      <c r="A14" s="3" t="s">
        <v>17</v>
      </c>
      <c r="B14" s="8">
        <v>12</v>
      </c>
      <c r="C14" s="8">
        <v>4</v>
      </c>
      <c r="D14" s="8">
        <v>5</v>
      </c>
      <c r="E14" s="8">
        <v>3</v>
      </c>
      <c r="F14" s="8">
        <v>4</v>
      </c>
    </row>
  </sheetData>
  <mergeCells count="1">
    <mergeCell ref="A1:F1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sqref="A1:M23"/>
    </sheetView>
  </sheetViews>
  <sheetFormatPr defaultRowHeight="11.25" x14ac:dyDescent="0.2"/>
  <cols>
    <col min="12" max="12" width="51.1640625" customWidth="1"/>
    <col min="13" max="13" width="13.5" customWidth="1"/>
  </cols>
  <sheetData>
    <row r="1" spans="1:13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3" t="s">
        <v>35</v>
      </c>
    </row>
    <row r="2" spans="1:13" x14ac:dyDescent="0.2">
      <c r="A2" s="3" t="s">
        <v>0</v>
      </c>
      <c r="B2" s="8">
        <v>20</v>
      </c>
      <c r="C2" s="8">
        <v>19</v>
      </c>
      <c r="D2" s="8">
        <v>20</v>
      </c>
      <c r="E2" s="8">
        <v>45</v>
      </c>
      <c r="F2" s="8">
        <v>49</v>
      </c>
      <c r="L2" s="5" t="s">
        <v>19</v>
      </c>
      <c r="M2" s="5" t="s">
        <v>18</v>
      </c>
    </row>
    <row r="3" spans="1:13" x14ac:dyDescent="0.2">
      <c r="A3" s="3" t="s">
        <v>1</v>
      </c>
      <c r="B3" s="8">
        <v>45</v>
      </c>
      <c r="C3" s="8">
        <v>14</v>
      </c>
      <c r="D3" s="8">
        <v>14</v>
      </c>
      <c r="E3" s="9">
        <v>10</v>
      </c>
      <c r="F3" s="8">
        <v>33</v>
      </c>
      <c r="L3" s="1" t="s">
        <v>20</v>
      </c>
      <c r="M3" s="6">
        <f>SUM(C2:C13)</f>
        <v>393</v>
      </c>
    </row>
    <row r="4" spans="1:13" x14ac:dyDescent="0.2">
      <c r="A4" s="3" t="s">
        <v>2</v>
      </c>
      <c r="B4" s="8">
        <v>9</v>
      </c>
      <c r="C4" s="8">
        <v>26</v>
      </c>
      <c r="D4" s="8">
        <v>27</v>
      </c>
      <c r="E4" s="8">
        <v>33</v>
      </c>
      <c r="F4" s="8">
        <v>45</v>
      </c>
      <c r="L4" s="1" t="s">
        <v>21</v>
      </c>
      <c r="M4" s="1">
        <f>AVERAGE(B2:B13)</f>
        <v>39.75</v>
      </c>
    </row>
    <row r="5" spans="1:13" x14ac:dyDescent="0.2">
      <c r="A5" s="3" t="s">
        <v>9</v>
      </c>
      <c r="B5" s="8">
        <v>33</v>
      </c>
      <c r="C5" s="8">
        <v>0</v>
      </c>
      <c r="D5" s="8">
        <v>47</v>
      </c>
      <c r="E5" s="8">
        <v>49</v>
      </c>
      <c r="F5" s="8">
        <v>14</v>
      </c>
      <c r="L5" s="1" t="s">
        <v>22</v>
      </c>
      <c r="M5" s="1">
        <f>MAX(F1:F13)</f>
        <v>65</v>
      </c>
    </row>
    <row r="6" spans="1:13" x14ac:dyDescent="0.2">
      <c r="A6" s="3" t="s">
        <v>10</v>
      </c>
      <c r="B6" s="8">
        <v>33</v>
      </c>
      <c r="C6" s="8">
        <v>27</v>
      </c>
      <c r="D6" s="8">
        <v>14</v>
      </c>
      <c r="E6" s="9">
        <v>14</v>
      </c>
      <c r="F6" s="8">
        <v>45</v>
      </c>
      <c r="L6" s="1" t="s">
        <v>23</v>
      </c>
      <c r="M6" s="1">
        <f>MIN(E2:E13)</f>
        <v>10</v>
      </c>
    </row>
    <row r="7" spans="1:13" ht="21.75" customHeight="1" x14ac:dyDescent="0.2">
      <c r="A7" s="3" t="s">
        <v>11</v>
      </c>
      <c r="B7" s="8">
        <v>65</v>
      </c>
      <c r="C7" s="8">
        <v>64</v>
      </c>
      <c r="D7" s="8">
        <v>50</v>
      </c>
      <c r="E7" s="8">
        <v>52</v>
      </c>
      <c r="F7" s="8">
        <v>21</v>
      </c>
      <c r="L7" s="6" t="s">
        <v>44</v>
      </c>
      <c r="M7" s="1">
        <f>COUNTIF(D2:D13, "&lt;50")</f>
        <v>11</v>
      </c>
    </row>
    <row r="8" spans="1:13" ht="24" customHeight="1" x14ac:dyDescent="0.2">
      <c r="A8" s="3" t="s">
        <v>12</v>
      </c>
      <c r="B8" s="8">
        <v>77</v>
      </c>
      <c r="C8" s="8">
        <v>77</v>
      </c>
      <c r="D8" s="8">
        <v>0</v>
      </c>
      <c r="E8" s="8">
        <v>45</v>
      </c>
      <c r="F8" s="8">
        <v>55</v>
      </c>
      <c r="L8" s="6" t="s">
        <v>25</v>
      </c>
      <c r="M8" s="1">
        <f>COUNTIF(B2:B13, "&gt;50")</f>
        <v>3</v>
      </c>
    </row>
    <row r="9" spans="1:13" ht="24" customHeight="1" x14ac:dyDescent="0.2">
      <c r="A9" s="3" t="s">
        <v>13</v>
      </c>
      <c r="B9" s="8">
        <v>67</v>
      </c>
      <c r="C9" s="8">
        <v>46</v>
      </c>
      <c r="D9" s="8">
        <v>41</v>
      </c>
      <c r="E9" s="8">
        <v>55</v>
      </c>
      <c r="F9" s="8">
        <v>65</v>
      </c>
      <c r="L9" s="6" t="s">
        <v>24</v>
      </c>
      <c r="M9" s="1">
        <f>COUNTIF(C2:C13, "&gt;25") - COUNTIF(C2:C13, "&gt;=40")</f>
        <v>4</v>
      </c>
    </row>
    <row r="10" spans="1:13" ht="21.75" customHeight="1" x14ac:dyDescent="0.2">
      <c r="A10" s="3" t="s">
        <v>14</v>
      </c>
      <c r="B10" s="8">
        <v>25</v>
      </c>
      <c r="C10" s="8">
        <v>20</v>
      </c>
      <c r="D10" s="8">
        <v>26</v>
      </c>
      <c r="E10" s="8">
        <v>14</v>
      </c>
      <c r="F10" s="8">
        <v>49</v>
      </c>
      <c r="L10" s="6" t="s">
        <v>43</v>
      </c>
      <c r="M10" s="7">
        <f>COUNTIF(B1:B13, "&lt;10") + COUNTIF(D1:D13, "&lt;10")</f>
        <v>2</v>
      </c>
    </row>
    <row r="11" spans="1:13" x14ac:dyDescent="0.2">
      <c r="A11" s="3" t="s">
        <v>15</v>
      </c>
      <c r="B11" s="8">
        <v>45</v>
      </c>
      <c r="C11" s="8">
        <v>40</v>
      </c>
      <c r="D11" s="8">
        <v>22</v>
      </c>
      <c r="E11" s="8">
        <v>22</v>
      </c>
      <c r="F11" s="8">
        <v>45</v>
      </c>
    </row>
    <row r="12" spans="1:13" x14ac:dyDescent="0.2">
      <c r="A12" s="3" t="s">
        <v>16</v>
      </c>
      <c r="B12" s="8">
        <v>25</v>
      </c>
      <c r="C12" s="8">
        <v>26</v>
      </c>
      <c r="D12" s="8">
        <v>27</v>
      </c>
      <c r="E12" s="8">
        <v>26</v>
      </c>
      <c r="F12" s="8">
        <v>27</v>
      </c>
    </row>
    <row r="13" spans="1:13" x14ac:dyDescent="0.2">
      <c r="A13" s="3" t="s">
        <v>17</v>
      </c>
      <c r="B13" s="8">
        <v>33</v>
      </c>
      <c r="C13" s="8">
        <v>34</v>
      </c>
      <c r="D13" s="8">
        <v>35</v>
      </c>
      <c r="E13" s="8">
        <v>45</v>
      </c>
      <c r="F13" s="8">
        <v>33</v>
      </c>
    </row>
    <row r="15" spans="1:13" x14ac:dyDescent="0.2">
      <c r="A15" s="15" t="s">
        <v>36</v>
      </c>
      <c r="B15" s="10" t="s">
        <v>26</v>
      </c>
      <c r="C15" s="10" t="s">
        <v>27</v>
      </c>
      <c r="D15" s="10" t="s">
        <v>28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34</v>
      </c>
    </row>
    <row r="16" spans="1:13" x14ac:dyDescent="0.2">
      <c r="A16" s="18" t="s">
        <v>38</v>
      </c>
      <c r="B16" s="17">
        <v>2</v>
      </c>
      <c r="C16" s="17">
        <v>1</v>
      </c>
      <c r="D16" s="17">
        <v>5</v>
      </c>
      <c r="E16" s="17">
        <v>4</v>
      </c>
      <c r="F16" s="17">
        <v>3</v>
      </c>
      <c r="G16" s="17">
        <v>1</v>
      </c>
      <c r="H16" s="17">
        <v>2</v>
      </c>
      <c r="I16" s="17">
        <v>4</v>
      </c>
      <c r="J16" s="17">
        <v>5</v>
      </c>
    </row>
    <row r="17" spans="1:12" x14ac:dyDescent="0.2">
      <c r="A17" s="16" t="s">
        <v>40</v>
      </c>
      <c r="B17" s="19" t="str">
        <f ca="1">INDIRECT("R"&amp;$B$21&amp;"C"&amp;B$19,0)</f>
        <v>Год 2</v>
      </c>
      <c r="C17" s="19" t="str">
        <f t="shared" ref="C17:J17" ca="1" si="0">INDIRECT("R"&amp;$B$21&amp;"C"&amp;C19,0)</f>
        <v>Год 1</v>
      </c>
      <c r="D17" s="19" t="str">
        <f t="shared" ca="1" si="0"/>
        <v>Год 5</v>
      </c>
      <c r="E17" s="19" t="str">
        <f t="shared" ca="1" si="0"/>
        <v>Год 4</v>
      </c>
      <c r="F17" s="19" t="str">
        <f t="shared" ca="1" si="0"/>
        <v>Год 3</v>
      </c>
      <c r="G17" s="19" t="str">
        <f t="shared" ca="1" si="0"/>
        <v>Год 1</v>
      </c>
      <c r="H17" s="19" t="str">
        <f t="shared" ca="1" si="0"/>
        <v>Год 2</v>
      </c>
      <c r="I17" s="19" t="str">
        <f t="shared" ca="1" si="0"/>
        <v>Год 4</v>
      </c>
      <c r="J17" s="19" t="str">
        <f t="shared" ca="1" si="0"/>
        <v>Год 5</v>
      </c>
      <c r="L17" s="23"/>
    </row>
    <row r="19" spans="1:12" x14ac:dyDescent="0.2">
      <c r="A19" s="11" t="s">
        <v>37</v>
      </c>
      <c r="B19" s="11">
        <f t="shared" ref="B19:J19" si="1">MATCH( ("Год " &amp; B$16),$A$1:$F$1,0)</f>
        <v>3</v>
      </c>
      <c r="C19" s="11">
        <f t="shared" si="1"/>
        <v>2</v>
      </c>
      <c r="D19" s="11">
        <f t="shared" si="1"/>
        <v>6</v>
      </c>
      <c r="E19" s="11">
        <f t="shared" si="1"/>
        <v>5</v>
      </c>
      <c r="F19" s="11">
        <f t="shared" si="1"/>
        <v>4</v>
      </c>
      <c r="G19" s="11">
        <f t="shared" si="1"/>
        <v>2</v>
      </c>
      <c r="H19" s="11">
        <f t="shared" si="1"/>
        <v>3</v>
      </c>
      <c r="I19" s="11">
        <f t="shared" si="1"/>
        <v>5</v>
      </c>
      <c r="J19" s="11">
        <f t="shared" si="1"/>
        <v>6</v>
      </c>
    </row>
    <row r="20" spans="1:12" ht="17.25" x14ac:dyDescent="0.2">
      <c r="A20" s="14" t="s">
        <v>39</v>
      </c>
      <c r="B20" s="12" t="str">
        <f t="shared" ref="B20:J20" si="2">SUBSTITUTE(ADDRESS(1,B$19,4),1,"")</f>
        <v>C</v>
      </c>
      <c r="C20" s="12" t="str">
        <f t="shared" si="2"/>
        <v>B</v>
      </c>
      <c r="D20" s="12" t="str">
        <f t="shared" si="2"/>
        <v>F</v>
      </c>
      <c r="E20" s="12" t="str">
        <f t="shared" si="2"/>
        <v>E</v>
      </c>
      <c r="F20" s="12" t="str">
        <f t="shared" si="2"/>
        <v>D</v>
      </c>
      <c r="G20" s="12" t="str">
        <f t="shared" si="2"/>
        <v>B</v>
      </c>
      <c r="H20" s="12" t="str">
        <f t="shared" si="2"/>
        <v>C</v>
      </c>
      <c r="I20" s="12" t="str">
        <f t="shared" si="2"/>
        <v>E</v>
      </c>
      <c r="J20" s="12" t="str">
        <f t="shared" si="2"/>
        <v>F</v>
      </c>
    </row>
    <row r="21" spans="1:12" x14ac:dyDescent="0.2">
      <c r="A21" s="11" t="s">
        <v>41</v>
      </c>
      <c r="B21" s="26">
        <v>1</v>
      </c>
      <c r="C21" s="26"/>
      <c r="D21" s="26"/>
      <c r="E21" s="26"/>
      <c r="F21" s="26"/>
      <c r="G21" s="26"/>
      <c r="H21" s="26"/>
      <c r="I21" s="26"/>
      <c r="J21" s="26"/>
    </row>
    <row r="22" spans="1:12" x14ac:dyDescent="0.2">
      <c r="A22" s="22" t="s">
        <v>42</v>
      </c>
      <c r="B22" s="27">
        <v>13</v>
      </c>
      <c r="C22" s="27"/>
      <c r="D22" s="27"/>
      <c r="E22" s="27"/>
      <c r="F22" s="27"/>
      <c r="G22" s="27"/>
      <c r="H22" s="27"/>
      <c r="I22" s="27"/>
      <c r="J22" s="27"/>
    </row>
    <row r="23" spans="1:12" ht="15" x14ac:dyDescent="0.25">
      <c r="A23" s="20"/>
      <c r="B23" s="24"/>
      <c r="C23" s="21"/>
      <c r="D23" s="21"/>
      <c r="E23" s="21"/>
      <c r="F23" s="21"/>
      <c r="G23" s="21"/>
      <c r="H23" s="21"/>
      <c r="I23" s="21"/>
      <c r="J23" s="21"/>
    </row>
  </sheetData>
  <mergeCells count="2">
    <mergeCell ref="B21:J21"/>
    <mergeCell ref="B22:J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A22" sqref="A1:M22"/>
    </sheetView>
  </sheetViews>
  <sheetFormatPr defaultRowHeight="11.25" x14ac:dyDescent="0.2"/>
  <cols>
    <col min="12" max="12" width="55.1640625" customWidth="1"/>
    <col min="13" max="13" width="12.33203125" customWidth="1"/>
  </cols>
  <sheetData>
    <row r="1" spans="1:13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3" t="s">
        <v>35</v>
      </c>
    </row>
    <row r="2" spans="1:13" x14ac:dyDescent="0.2">
      <c r="A2" s="3" t="s">
        <v>0</v>
      </c>
      <c r="B2" s="8">
        <v>20</v>
      </c>
      <c r="C2" s="8">
        <v>19</v>
      </c>
      <c r="D2" s="8">
        <v>20</v>
      </c>
      <c r="E2" s="8">
        <v>45</v>
      </c>
      <c r="F2" s="8">
        <v>49</v>
      </c>
      <c r="L2" s="5" t="s">
        <v>19</v>
      </c>
      <c r="M2" s="5" t="s">
        <v>18</v>
      </c>
    </row>
    <row r="3" spans="1:13" x14ac:dyDescent="0.2">
      <c r="A3" s="3" t="s">
        <v>1</v>
      </c>
      <c r="B3" s="8">
        <v>45</v>
      </c>
      <c r="C3" s="8">
        <v>14</v>
      </c>
      <c r="D3" s="8">
        <v>14</v>
      </c>
      <c r="E3" s="9">
        <v>10</v>
      </c>
      <c r="F3" s="8">
        <v>33</v>
      </c>
      <c r="L3" s="1" t="s">
        <v>20</v>
      </c>
      <c r="M3" s="6">
        <f>SUM(D2:D13)</f>
        <v>323</v>
      </c>
    </row>
    <row r="4" spans="1:13" x14ac:dyDescent="0.2">
      <c r="A4" s="3" t="s">
        <v>2</v>
      </c>
      <c r="B4" s="8">
        <v>9</v>
      </c>
      <c r="C4" s="8">
        <v>26</v>
      </c>
      <c r="D4" s="8">
        <v>27</v>
      </c>
      <c r="E4" s="8">
        <v>33</v>
      </c>
      <c r="F4" s="8">
        <v>45</v>
      </c>
      <c r="L4" s="1" t="s">
        <v>21</v>
      </c>
      <c r="M4" s="1">
        <f>AVERAGE(C2:C13)</f>
        <v>32.916666666666664</v>
      </c>
    </row>
    <row r="5" spans="1:13" x14ac:dyDescent="0.2">
      <c r="A5" s="3" t="s">
        <v>9</v>
      </c>
      <c r="B5" s="8">
        <v>33</v>
      </c>
      <c r="C5" s="8">
        <v>2</v>
      </c>
      <c r="D5" s="8">
        <v>47</v>
      </c>
      <c r="E5" s="8">
        <v>49</v>
      </c>
      <c r="F5" s="8">
        <v>14</v>
      </c>
      <c r="L5" s="1" t="s">
        <v>22</v>
      </c>
      <c r="M5" s="1">
        <f>MAX(B1:B13)</f>
        <v>77</v>
      </c>
    </row>
    <row r="6" spans="1:13" x14ac:dyDescent="0.2">
      <c r="A6" s="3" t="s">
        <v>10</v>
      </c>
      <c r="B6" s="8">
        <v>33</v>
      </c>
      <c r="C6" s="8">
        <v>27</v>
      </c>
      <c r="D6" s="8">
        <v>14</v>
      </c>
      <c r="E6" s="9">
        <v>14</v>
      </c>
      <c r="F6" s="8">
        <v>45</v>
      </c>
      <c r="L6" s="1" t="s">
        <v>23</v>
      </c>
      <c r="M6" s="1">
        <f>MIN(C2:C13)</f>
        <v>2</v>
      </c>
    </row>
    <row r="7" spans="1:13" ht="27" customHeight="1" x14ac:dyDescent="0.2">
      <c r="A7" s="3" t="s">
        <v>11</v>
      </c>
      <c r="B7" s="8">
        <v>65</v>
      </c>
      <c r="C7" s="8">
        <v>64</v>
      </c>
      <c r="D7" s="8">
        <v>50</v>
      </c>
      <c r="E7" s="8">
        <v>52</v>
      </c>
      <c r="F7" s="8">
        <v>21</v>
      </c>
      <c r="L7" s="6" t="s">
        <v>44</v>
      </c>
      <c r="M7" s="1">
        <f>COUNTIF(F2:F13, "&lt;50")</f>
        <v>10</v>
      </c>
    </row>
    <row r="8" spans="1:13" ht="27.75" customHeight="1" x14ac:dyDescent="0.2">
      <c r="A8" s="3" t="s">
        <v>12</v>
      </c>
      <c r="B8" s="8">
        <v>77</v>
      </c>
      <c r="C8" s="8">
        <v>77</v>
      </c>
      <c r="D8" s="8">
        <v>0</v>
      </c>
      <c r="E8" s="8">
        <v>39</v>
      </c>
      <c r="F8" s="8">
        <v>55</v>
      </c>
      <c r="L8" s="6" t="s">
        <v>25</v>
      </c>
      <c r="M8" s="1">
        <f>COUNTIF(C2:C13, "&gt;50")</f>
        <v>2</v>
      </c>
    </row>
    <row r="9" spans="1:13" ht="25.5" customHeight="1" x14ac:dyDescent="0.2">
      <c r="A9" s="3" t="s">
        <v>13</v>
      </c>
      <c r="B9" s="8">
        <v>67</v>
      </c>
      <c r="C9" s="8">
        <v>46</v>
      </c>
      <c r="D9" s="8">
        <v>41</v>
      </c>
      <c r="E9" s="8">
        <v>55</v>
      </c>
      <c r="F9" s="8">
        <v>65</v>
      </c>
      <c r="L9" s="6" t="s">
        <v>24</v>
      </c>
      <c r="M9" s="1">
        <f>COUNTIF(E2:E13, "&gt;25") - COUNTIF(E2:E13, "&gt;=40")</f>
        <v>3</v>
      </c>
    </row>
    <row r="10" spans="1:13" ht="31.5" customHeight="1" x14ac:dyDescent="0.2">
      <c r="A10" s="3" t="s">
        <v>14</v>
      </c>
      <c r="B10" s="8">
        <v>25</v>
      </c>
      <c r="C10" s="8">
        <v>20</v>
      </c>
      <c r="D10" s="8">
        <v>26</v>
      </c>
      <c r="E10" s="8">
        <v>14</v>
      </c>
      <c r="F10" s="8">
        <v>49</v>
      </c>
      <c r="L10" s="6" t="s">
        <v>43</v>
      </c>
      <c r="M10" s="7">
        <f>COUNTIF(D1:D13, "&lt;10") + COUNTIF(F1:F13, "&lt;10")</f>
        <v>1</v>
      </c>
    </row>
    <row r="11" spans="1:13" x14ac:dyDescent="0.2">
      <c r="A11" s="3" t="s">
        <v>15</v>
      </c>
      <c r="B11" s="8">
        <v>45</v>
      </c>
      <c r="C11" s="8">
        <v>40</v>
      </c>
      <c r="D11" s="8">
        <v>22</v>
      </c>
      <c r="E11" s="8">
        <v>22</v>
      </c>
      <c r="F11" s="8">
        <v>45</v>
      </c>
    </row>
    <row r="12" spans="1:13" x14ac:dyDescent="0.2">
      <c r="A12" s="3" t="s">
        <v>16</v>
      </c>
      <c r="B12" s="8">
        <v>25</v>
      </c>
      <c r="C12" s="8">
        <v>26</v>
      </c>
      <c r="D12" s="8">
        <v>27</v>
      </c>
      <c r="E12" s="8">
        <v>26</v>
      </c>
      <c r="F12" s="8">
        <v>27</v>
      </c>
    </row>
    <row r="13" spans="1:13" x14ac:dyDescent="0.2">
      <c r="A13" s="3" t="s">
        <v>17</v>
      </c>
      <c r="B13" s="8">
        <v>33</v>
      </c>
      <c r="C13" s="8">
        <v>34</v>
      </c>
      <c r="D13" s="8">
        <v>35</v>
      </c>
      <c r="E13" s="8">
        <v>45</v>
      </c>
      <c r="F13" s="8">
        <v>33</v>
      </c>
    </row>
    <row r="15" spans="1:13" x14ac:dyDescent="0.2">
      <c r="A15" s="15" t="s">
        <v>36</v>
      </c>
      <c r="B15" s="10" t="s">
        <v>26</v>
      </c>
      <c r="C15" s="10" t="s">
        <v>27</v>
      </c>
      <c r="D15" s="10" t="s">
        <v>28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34</v>
      </c>
    </row>
    <row r="16" spans="1:13" x14ac:dyDescent="0.2">
      <c r="A16" s="18" t="s">
        <v>38</v>
      </c>
      <c r="B16" s="17">
        <v>3</v>
      </c>
      <c r="C16" s="17">
        <v>3</v>
      </c>
      <c r="D16" s="17">
        <v>1</v>
      </c>
      <c r="E16" s="17">
        <v>2</v>
      </c>
      <c r="F16" s="17">
        <v>5</v>
      </c>
      <c r="G16" s="17">
        <v>2</v>
      </c>
      <c r="H16" s="17">
        <v>4</v>
      </c>
      <c r="I16" s="17">
        <v>3</v>
      </c>
      <c r="J16" s="17">
        <v>5</v>
      </c>
    </row>
    <row r="17" spans="1:12" x14ac:dyDescent="0.2">
      <c r="A17" s="16" t="s">
        <v>40</v>
      </c>
      <c r="B17" s="19" t="str">
        <f ca="1">INDIRECT("R"&amp;$B$21&amp;"C"&amp;B$19,0)</f>
        <v>Год 3</v>
      </c>
      <c r="C17" s="19" t="str">
        <f t="shared" ref="C17:J17" ca="1" si="0">INDIRECT("R"&amp;$B$21&amp;"C"&amp;C19,0)</f>
        <v>Год 3</v>
      </c>
      <c r="D17" s="19" t="str">
        <f t="shared" ca="1" si="0"/>
        <v>Год 1</v>
      </c>
      <c r="E17" s="19" t="str">
        <f t="shared" ca="1" si="0"/>
        <v>Год 2</v>
      </c>
      <c r="F17" s="19" t="str">
        <f t="shared" ca="1" si="0"/>
        <v>Год 5</v>
      </c>
      <c r="G17" s="19" t="str">
        <f t="shared" ca="1" si="0"/>
        <v>Год 2</v>
      </c>
      <c r="H17" s="19" t="str">
        <f t="shared" ca="1" si="0"/>
        <v>Год 4</v>
      </c>
      <c r="I17" s="19" t="str">
        <f t="shared" ca="1" si="0"/>
        <v>Год 3</v>
      </c>
      <c r="J17" s="19" t="str">
        <f t="shared" ca="1" si="0"/>
        <v>Год 5</v>
      </c>
      <c r="L17" s="23"/>
    </row>
    <row r="19" spans="1:12" x14ac:dyDescent="0.2">
      <c r="A19" s="11" t="s">
        <v>37</v>
      </c>
      <c r="B19" s="11">
        <f t="shared" ref="B19:J19" si="1">MATCH( ("Год " &amp; B$16),$A$1:$F$1,0)</f>
        <v>4</v>
      </c>
      <c r="C19" s="11">
        <f t="shared" si="1"/>
        <v>4</v>
      </c>
      <c r="D19" s="11">
        <f t="shared" si="1"/>
        <v>2</v>
      </c>
      <c r="E19" s="11">
        <f t="shared" si="1"/>
        <v>3</v>
      </c>
      <c r="F19" s="11">
        <f t="shared" si="1"/>
        <v>6</v>
      </c>
      <c r="G19" s="11">
        <f t="shared" si="1"/>
        <v>3</v>
      </c>
      <c r="H19" s="11">
        <f t="shared" si="1"/>
        <v>5</v>
      </c>
      <c r="I19" s="11">
        <f t="shared" si="1"/>
        <v>4</v>
      </c>
      <c r="J19" s="11">
        <f t="shared" si="1"/>
        <v>6</v>
      </c>
    </row>
    <row r="20" spans="1:12" ht="17.25" x14ac:dyDescent="0.2">
      <c r="A20" s="14" t="s">
        <v>39</v>
      </c>
      <c r="B20" s="12" t="str">
        <f t="shared" ref="B20:J20" si="2">SUBSTITUTE(ADDRESS(1,B$19,4),1,"")</f>
        <v>D</v>
      </c>
      <c r="C20" s="12" t="str">
        <f t="shared" si="2"/>
        <v>D</v>
      </c>
      <c r="D20" s="12" t="str">
        <f t="shared" si="2"/>
        <v>B</v>
      </c>
      <c r="E20" s="12" t="str">
        <f t="shared" si="2"/>
        <v>C</v>
      </c>
      <c r="F20" s="12" t="str">
        <f t="shared" si="2"/>
        <v>F</v>
      </c>
      <c r="G20" s="12" t="str">
        <f t="shared" si="2"/>
        <v>C</v>
      </c>
      <c r="H20" s="12" t="str">
        <f t="shared" si="2"/>
        <v>E</v>
      </c>
      <c r="I20" s="12" t="str">
        <f t="shared" si="2"/>
        <v>D</v>
      </c>
      <c r="J20" s="12" t="str">
        <f t="shared" si="2"/>
        <v>F</v>
      </c>
    </row>
    <row r="21" spans="1:12" x14ac:dyDescent="0.2">
      <c r="A21" s="11" t="s">
        <v>41</v>
      </c>
      <c r="B21" s="26">
        <v>1</v>
      </c>
      <c r="C21" s="26"/>
      <c r="D21" s="26"/>
      <c r="E21" s="26"/>
      <c r="F21" s="26"/>
      <c r="G21" s="26"/>
      <c r="H21" s="26"/>
      <c r="I21" s="26"/>
      <c r="J21" s="26"/>
    </row>
    <row r="22" spans="1:12" x14ac:dyDescent="0.2">
      <c r="A22" s="22" t="s">
        <v>42</v>
      </c>
      <c r="B22" s="27">
        <v>13</v>
      </c>
      <c r="C22" s="27"/>
      <c r="D22" s="27"/>
      <c r="E22" s="27"/>
      <c r="F22" s="27"/>
      <c r="G22" s="27"/>
      <c r="H22" s="27"/>
      <c r="I22" s="27"/>
      <c r="J22" s="27"/>
    </row>
    <row r="23" spans="1:12" ht="15" x14ac:dyDescent="0.25">
      <c r="A23" s="20"/>
      <c r="B23" s="24"/>
      <c r="C23" s="21"/>
      <c r="D23" s="21"/>
      <c r="E23" s="21"/>
      <c r="F23" s="21"/>
      <c r="G23" s="21"/>
      <c r="H23" s="21"/>
      <c r="I23" s="21"/>
      <c r="J23" s="21"/>
    </row>
  </sheetData>
  <mergeCells count="2">
    <mergeCell ref="B21:J21"/>
    <mergeCell ref="B22:J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30" zoomScaleNormal="130" workbookViewId="0">
      <selection sqref="A1:M22"/>
    </sheetView>
  </sheetViews>
  <sheetFormatPr defaultRowHeight="11.25" x14ac:dyDescent="0.2"/>
  <cols>
    <col min="12" max="12" width="47.83203125" customWidth="1"/>
    <col min="13" max="13" width="9.33203125" customWidth="1"/>
  </cols>
  <sheetData>
    <row r="1" spans="1:13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3" t="s">
        <v>35</v>
      </c>
    </row>
    <row r="2" spans="1:13" x14ac:dyDescent="0.2">
      <c r="A2" s="3" t="s">
        <v>0</v>
      </c>
      <c r="B2" s="8">
        <v>20</v>
      </c>
      <c r="C2" s="8">
        <v>19</v>
      </c>
      <c r="D2" s="8">
        <v>20</v>
      </c>
      <c r="E2" s="8">
        <v>45</v>
      </c>
      <c r="F2" s="8">
        <v>49</v>
      </c>
      <c r="L2" s="5" t="s">
        <v>19</v>
      </c>
      <c r="M2" s="5" t="s">
        <v>18</v>
      </c>
    </row>
    <row r="3" spans="1:13" x14ac:dyDescent="0.2">
      <c r="A3" s="3" t="s">
        <v>1</v>
      </c>
      <c r="B3" s="8">
        <v>45</v>
      </c>
      <c r="C3" s="8">
        <v>14</v>
      </c>
      <c r="D3" s="8">
        <v>14</v>
      </c>
      <c r="E3" s="9">
        <v>10</v>
      </c>
      <c r="F3" s="8">
        <v>33</v>
      </c>
      <c r="L3" s="1" t="s">
        <v>20</v>
      </c>
      <c r="M3" s="6">
        <f>SUM(E2:E13)</f>
        <v>404</v>
      </c>
    </row>
    <row r="4" spans="1:13" x14ac:dyDescent="0.2">
      <c r="A4" s="3" t="s">
        <v>2</v>
      </c>
      <c r="B4" s="8">
        <v>9</v>
      </c>
      <c r="C4" s="8">
        <v>26</v>
      </c>
      <c r="D4" s="8">
        <v>27</v>
      </c>
      <c r="E4" s="8">
        <v>33</v>
      </c>
      <c r="F4" s="8">
        <v>45</v>
      </c>
      <c r="L4" s="1" t="s">
        <v>21</v>
      </c>
      <c r="M4" s="1">
        <f>AVERAGE(B2:B13)</f>
        <v>39.75</v>
      </c>
    </row>
    <row r="5" spans="1:13" x14ac:dyDescent="0.2">
      <c r="A5" s="3" t="s">
        <v>9</v>
      </c>
      <c r="B5" s="8">
        <v>33</v>
      </c>
      <c r="C5" s="8">
        <v>2</v>
      </c>
      <c r="D5" s="8">
        <v>47</v>
      </c>
      <c r="E5" s="8">
        <v>49</v>
      </c>
      <c r="F5" s="8">
        <v>14</v>
      </c>
      <c r="L5" s="1" t="s">
        <v>22</v>
      </c>
      <c r="M5" s="1">
        <f>MAX(B1:B13)</f>
        <v>77</v>
      </c>
    </row>
    <row r="6" spans="1:13" x14ac:dyDescent="0.2">
      <c r="A6" s="3" t="s">
        <v>10</v>
      </c>
      <c r="B6" s="8">
        <v>33</v>
      </c>
      <c r="C6" s="8">
        <v>27</v>
      </c>
      <c r="D6" s="8">
        <v>14</v>
      </c>
      <c r="E6" s="9">
        <v>14</v>
      </c>
      <c r="F6" s="8">
        <v>45</v>
      </c>
      <c r="L6" s="1" t="s">
        <v>23</v>
      </c>
      <c r="M6" s="1">
        <f>MIN(D2:D13)</f>
        <v>7</v>
      </c>
    </row>
    <row r="7" spans="1:13" ht="30" customHeight="1" x14ac:dyDescent="0.2">
      <c r="A7" s="3" t="s">
        <v>11</v>
      </c>
      <c r="B7" s="8">
        <v>65</v>
      </c>
      <c r="C7" s="8">
        <v>64</v>
      </c>
      <c r="D7" s="8">
        <v>50</v>
      </c>
      <c r="E7" s="8">
        <v>52</v>
      </c>
      <c r="F7" s="8">
        <v>21</v>
      </c>
      <c r="L7" s="6" t="s">
        <v>44</v>
      </c>
      <c r="M7" s="1">
        <f>COUNTIF(E2:E13, "&lt;50")</f>
        <v>10</v>
      </c>
    </row>
    <row r="8" spans="1:13" ht="34.5" customHeight="1" x14ac:dyDescent="0.2">
      <c r="A8" s="3" t="s">
        <v>12</v>
      </c>
      <c r="B8" s="8">
        <v>77</v>
      </c>
      <c r="C8" s="8">
        <v>77</v>
      </c>
      <c r="D8" s="8">
        <v>7</v>
      </c>
      <c r="E8" s="8">
        <v>39</v>
      </c>
      <c r="F8" s="8">
        <v>55</v>
      </c>
      <c r="L8" s="6" t="s">
        <v>25</v>
      </c>
      <c r="M8" s="1">
        <f>COUNTIF(F2:F13, "&gt;50")</f>
        <v>2</v>
      </c>
    </row>
    <row r="9" spans="1:13" ht="34.5" customHeight="1" x14ac:dyDescent="0.2">
      <c r="A9" s="3" t="s">
        <v>13</v>
      </c>
      <c r="B9" s="8">
        <v>67</v>
      </c>
      <c r="C9" s="8">
        <v>46</v>
      </c>
      <c r="D9" s="8">
        <v>41</v>
      </c>
      <c r="E9" s="8">
        <v>55</v>
      </c>
      <c r="F9" s="8">
        <v>65</v>
      </c>
      <c r="L9" s="6" t="s">
        <v>24</v>
      </c>
      <c r="M9" s="1">
        <f>COUNTIF(F2:F13, "&gt;25") - COUNTIF(F2:F13, "&gt;=40")</f>
        <v>3</v>
      </c>
    </row>
    <row r="10" spans="1:13" ht="36" customHeight="1" x14ac:dyDescent="0.2">
      <c r="A10" s="3" t="s">
        <v>14</v>
      </c>
      <c r="B10" s="8">
        <v>25</v>
      </c>
      <c r="C10" s="8">
        <v>20</v>
      </c>
      <c r="D10" s="8">
        <v>26</v>
      </c>
      <c r="E10" s="8">
        <v>14</v>
      </c>
      <c r="F10" s="8">
        <v>49</v>
      </c>
      <c r="L10" s="6" t="s">
        <v>43</v>
      </c>
      <c r="M10" s="7">
        <f>COUNTIF(C1:C13, "&lt;10") + COUNTIF(E1:E13, "&lt;10")</f>
        <v>1</v>
      </c>
    </row>
    <row r="11" spans="1:13" x14ac:dyDescent="0.2">
      <c r="A11" s="3" t="s">
        <v>15</v>
      </c>
      <c r="B11" s="8">
        <v>45</v>
      </c>
      <c r="C11" s="8">
        <v>40</v>
      </c>
      <c r="D11" s="8">
        <v>22</v>
      </c>
      <c r="E11" s="8">
        <v>22</v>
      </c>
      <c r="F11" s="8">
        <v>45</v>
      </c>
    </row>
    <row r="12" spans="1:13" x14ac:dyDescent="0.2">
      <c r="A12" s="3" t="s">
        <v>16</v>
      </c>
      <c r="B12" s="8">
        <v>25</v>
      </c>
      <c r="C12" s="8">
        <v>26</v>
      </c>
      <c r="D12" s="8">
        <v>27</v>
      </c>
      <c r="E12" s="8">
        <v>26</v>
      </c>
      <c r="F12" s="8">
        <v>27</v>
      </c>
    </row>
    <row r="13" spans="1:13" x14ac:dyDescent="0.2">
      <c r="A13" s="3" t="s">
        <v>17</v>
      </c>
      <c r="B13" s="8">
        <v>33</v>
      </c>
      <c r="C13" s="8">
        <v>34</v>
      </c>
      <c r="D13" s="8">
        <v>35</v>
      </c>
      <c r="E13" s="8">
        <v>45</v>
      </c>
      <c r="F13" s="8">
        <v>33</v>
      </c>
    </row>
    <row r="15" spans="1:13" x14ac:dyDescent="0.2">
      <c r="A15" s="15" t="s">
        <v>36</v>
      </c>
      <c r="B15" s="10" t="s">
        <v>26</v>
      </c>
      <c r="C15" s="10" t="s">
        <v>27</v>
      </c>
      <c r="D15" s="10" t="s">
        <v>28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34</v>
      </c>
    </row>
    <row r="16" spans="1:13" x14ac:dyDescent="0.2">
      <c r="A16" s="18" t="s">
        <v>38</v>
      </c>
      <c r="B16" s="17">
        <v>4</v>
      </c>
      <c r="C16" s="17">
        <v>1</v>
      </c>
      <c r="D16" s="17">
        <v>1</v>
      </c>
      <c r="E16" s="17">
        <v>3</v>
      </c>
      <c r="F16" s="17">
        <v>4</v>
      </c>
      <c r="G16" s="17">
        <v>5</v>
      </c>
      <c r="H16" s="17">
        <v>5</v>
      </c>
      <c r="I16" s="17">
        <v>2</v>
      </c>
      <c r="J16" s="17">
        <v>4</v>
      </c>
    </row>
    <row r="17" spans="1:12" x14ac:dyDescent="0.2">
      <c r="A17" s="16" t="s">
        <v>40</v>
      </c>
      <c r="B17" s="19" t="str">
        <f ca="1">INDIRECT("R"&amp;$B$21&amp;"C"&amp;B$19,0)</f>
        <v>Год 4</v>
      </c>
      <c r="C17" s="19" t="str">
        <f t="shared" ref="C17:J17" ca="1" si="0">INDIRECT("R"&amp;$B$21&amp;"C"&amp;C19,0)</f>
        <v>Год 1</v>
      </c>
      <c r="D17" s="19" t="str">
        <f t="shared" ca="1" si="0"/>
        <v>Год 1</v>
      </c>
      <c r="E17" s="19" t="str">
        <f t="shared" ca="1" si="0"/>
        <v>Год 3</v>
      </c>
      <c r="F17" s="19" t="str">
        <f t="shared" ca="1" si="0"/>
        <v>Год 4</v>
      </c>
      <c r="G17" s="19" t="str">
        <f t="shared" ca="1" si="0"/>
        <v>Год 5</v>
      </c>
      <c r="H17" s="19" t="str">
        <f t="shared" ca="1" si="0"/>
        <v>Год 5</v>
      </c>
      <c r="I17" s="19" t="str">
        <f t="shared" ca="1" si="0"/>
        <v>Год 2</v>
      </c>
      <c r="J17" s="19" t="str">
        <f t="shared" ca="1" si="0"/>
        <v>Год 4</v>
      </c>
      <c r="L17" s="23"/>
    </row>
    <row r="19" spans="1:12" x14ac:dyDescent="0.2">
      <c r="A19" s="11" t="s">
        <v>37</v>
      </c>
      <c r="B19" s="11">
        <f t="shared" ref="B19:J19" si="1">MATCH( ("Год " &amp; B$16),$A$1:$F$1,0)</f>
        <v>5</v>
      </c>
      <c r="C19" s="11">
        <f t="shared" si="1"/>
        <v>2</v>
      </c>
      <c r="D19" s="11">
        <f t="shared" si="1"/>
        <v>2</v>
      </c>
      <c r="E19" s="11">
        <f t="shared" si="1"/>
        <v>4</v>
      </c>
      <c r="F19" s="11">
        <f t="shared" si="1"/>
        <v>5</v>
      </c>
      <c r="G19" s="11">
        <f t="shared" si="1"/>
        <v>6</v>
      </c>
      <c r="H19" s="11">
        <f t="shared" si="1"/>
        <v>6</v>
      </c>
      <c r="I19" s="11">
        <f t="shared" si="1"/>
        <v>3</v>
      </c>
      <c r="J19" s="11">
        <f t="shared" si="1"/>
        <v>5</v>
      </c>
    </row>
    <row r="20" spans="1:12" ht="17.25" x14ac:dyDescent="0.2">
      <c r="A20" s="14" t="s">
        <v>39</v>
      </c>
      <c r="B20" s="12" t="str">
        <f t="shared" ref="B20:J20" si="2">SUBSTITUTE(ADDRESS(1,B$19,4),1,"")</f>
        <v>E</v>
      </c>
      <c r="C20" s="12" t="str">
        <f t="shared" si="2"/>
        <v>B</v>
      </c>
      <c r="D20" s="12" t="str">
        <f t="shared" si="2"/>
        <v>B</v>
      </c>
      <c r="E20" s="12" t="str">
        <f t="shared" si="2"/>
        <v>D</v>
      </c>
      <c r="F20" s="12" t="str">
        <f t="shared" si="2"/>
        <v>E</v>
      </c>
      <c r="G20" s="12" t="str">
        <f t="shared" si="2"/>
        <v>F</v>
      </c>
      <c r="H20" s="12" t="str">
        <f t="shared" si="2"/>
        <v>F</v>
      </c>
      <c r="I20" s="12" t="str">
        <f t="shared" si="2"/>
        <v>C</v>
      </c>
      <c r="J20" s="12" t="str">
        <f t="shared" si="2"/>
        <v>E</v>
      </c>
    </row>
    <row r="21" spans="1:12" x14ac:dyDescent="0.2">
      <c r="A21" s="11" t="s">
        <v>41</v>
      </c>
      <c r="B21" s="26">
        <v>1</v>
      </c>
      <c r="C21" s="26"/>
      <c r="D21" s="26"/>
      <c r="E21" s="26"/>
      <c r="F21" s="26"/>
      <c r="G21" s="26"/>
      <c r="H21" s="26"/>
      <c r="I21" s="26"/>
      <c r="J21" s="26"/>
    </row>
    <row r="22" spans="1:12" x14ac:dyDescent="0.2">
      <c r="A22" s="22" t="s">
        <v>42</v>
      </c>
      <c r="B22" s="27">
        <v>13</v>
      </c>
      <c r="C22" s="27"/>
      <c r="D22" s="27"/>
      <c r="E22" s="27"/>
      <c r="F22" s="27"/>
      <c r="G22" s="27"/>
      <c r="H22" s="27"/>
      <c r="I22" s="27"/>
      <c r="J22" s="27"/>
    </row>
  </sheetData>
  <mergeCells count="2">
    <mergeCell ref="B21:J21"/>
    <mergeCell ref="B22:J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60" zoomScaleNormal="160" workbookViewId="0">
      <selection activeCell="F13" sqref="F13"/>
    </sheetView>
  </sheetViews>
  <sheetFormatPr defaultRowHeight="11.25" x14ac:dyDescent="0.2"/>
  <cols>
    <col min="12" max="12" width="38.83203125" customWidth="1"/>
  </cols>
  <sheetData>
    <row r="1" spans="1:13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3" t="s">
        <v>35</v>
      </c>
    </row>
    <row r="2" spans="1:13" x14ac:dyDescent="0.2">
      <c r="A2" s="3" t="s">
        <v>0</v>
      </c>
      <c r="B2" s="8">
        <v>20</v>
      </c>
      <c r="C2" s="8">
        <v>19</v>
      </c>
      <c r="D2" s="8">
        <v>20</v>
      </c>
      <c r="E2" s="8">
        <v>45</v>
      </c>
      <c r="F2" s="8">
        <v>49</v>
      </c>
      <c r="L2" s="5" t="s">
        <v>19</v>
      </c>
      <c r="M2" s="5" t="s">
        <v>18</v>
      </c>
    </row>
    <row r="3" spans="1:13" x14ac:dyDescent="0.2">
      <c r="A3" s="3" t="s">
        <v>1</v>
      </c>
      <c r="B3" s="8">
        <v>45</v>
      </c>
      <c r="C3" s="8">
        <v>14</v>
      </c>
      <c r="D3" s="8">
        <v>14</v>
      </c>
      <c r="E3" s="9">
        <v>10</v>
      </c>
      <c r="F3" s="8">
        <v>33</v>
      </c>
      <c r="L3" s="1" t="s">
        <v>20</v>
      </c>
      <c r="M3" s="6">
        <f>SUM(C2:C13)</f>
        <v>395</v>
      </c>
    </row>
    <row r="4" spans="1:13" x14ac:dyDescent="0.2">
      <c r="A4" s="3" t="s">
        <v>2</v>
      </c>
      <c r="B4" s="8">
        <v>9</v>
      </c>
      <c r="C4" s="8">
        <v>26</v>
      </c>
      <c r="D4" s="8">
        <v>27</v>
      </c>
      <c r="E4" s="8">
        <v>33</v>
      </c>
      <c r="F4" s="8">
        <v>45</v>
      </c>
      <c r="L4" s="1" t="s">
        <v>21</v>
      </c>
      <c r="M4" s="1">
        <f>AVERAGE(D2:D13)</f>
        <v>27.5</v>
      </c>
    </row>
    <row r="5" spans="1:13" x14ac:dyDescent="0.2">
      <c r="A5" s="3" t="s">
        <v>9</v>
      </c>
      <c r="B5" s="8">
        <v>33</v>
      </c>
      <c r="C5" s="8">
        <v>2</v>
      </c>
      <c r="D5" s="8">
        <v>47</v>
      </c>
      <c r="E5" s="8">
        <v>49</v>
      </c>
      <c r="F5" s="8">
        <v>14</v>
      </c>
      <c r="L5" s="1" t="s">
        <v>22</v>
      </c>
      <c r="M5" s="1">
        <f>MAX(F1:F13)</f>
        <v>65</v>
      </c>
    </row>
    <row r="6" spans="1:13" ht="18" customHeight="1" x14ac:dyDescent="0.2">
      <c r="A6" s="3" t="s">
        <v>10</v>
      </c>
      <c r="B6" s="8">
        <v>33</v>
      </c>
      <c r="C6" s="8">
        <v>27</v>
      </c>
      <c r="D6" s="8">
        <v>14</v>
      </c>
      <c r="E6" s="9">
        <v>14</v>
      </c>
      <c r="F6" s="8">
        <v>45</v>
      </c>
      <c r="L6" s="1" t="s">
        <v>23</v>
      </c>
      <c r="M6" s="1">
        <f>MIN(F2:F13)</f>
        <v>14</v>
      </c>
    </row>
    <row r="7" spans="1:13" ht="39" customHeight="1" x14ac:dyDescent="0.2">
      <c r="A7" s="3" t="s">
        <v>11</v>
      </c>
      <c r="B7" s="8">
        <v>65</v>
      </c>
      <c r="C7" s="8">
        <v>64</v>
      </c>
      <c r="D7" s="8">
        <v>50</v>
      </c>
      <c r="E7" s="8">
        <v>52</v>
      </c>
      <c r="F7" s="8">
        <v>21</v>
      </c>
      <c r="L7" s="6" t="s">
        <v>44</v>
      </c>
      <c r="M7" s="1">
        <f>COUNTIF(B2:B13, "&lt;50")</f>
        <v>9</v>
      </c>
    </row>
    <row r="8" spans="1:13" ht="33.75" customHeight="1" x14ac:dyDescent="0.2">
      <c r="A8" s="3" t="s">
        <v>12</v>
      </c>
      <c r="B8" s="8">
        <v>77</v>
      </c>
      <c r="C8" s="8">
        <v>77</v>
      </c>
      <c r="D8" s="8">
        <v>7</v>
      </c>
      <c r="E8" s="8">
        <v>39</v>
      </c>
      <c r="F8" s="8">
        <v>55</v>
      </c>
      <c r="L8" s="6" t="s">
        <v>25</v>
      </c>
      <c r="M8" s="1">
        <f>COUNTIF(E2:E13, "&gt;50")</f>
        <v>2</v>
      </c>
    </row>
    <row r="9" spans="1:13" ht="38.25" customHeight="1" x14ac:dyDescent="0.2">
      <c r="A9" s="3" t="s">
        <v>13</v>
      </c>
      <c r="B9" s="8">
        <v>67</v>
      </c>
      <c r="C9" s="8">
        <v>46</v>
      </c>
      <c r="D9" s="8">
        <v>41</v>
      </c>
      <c r="E9" s="8">
        <v>55</v>
      </c>
      <c r="F9" s="8">
        <v>65</v>
      </c>
      <c r="L9" s="6" t="s">
        <v>24</v>
      </c>
      <c r="M9" s="1">
        <f>COUNTIF(B2:B13, "&gt;25") - COUNTIF(B2:B13, "&gt;=40")</f>
        <v>3</v>
      </c>
    </row>
    <row r="10" spans="1:13" ht="38.25" customHeight="1" x14ac:dyDescent="0.2">
      <c r="A10" s="3" t="s">
        <v>14</v>
      </c>
      <c r="B10" s="8">
        <v>25</v>
      </c>
      <c r="C10" s="8">
        <v>20</v>
      </c>
      <c r="D10" s="8">
        <v>26</v>
      </c>
      <c r="E10" s="8">
        <v>14</v>
      </c>
      <c r="F10" s="8">
        <v>49</v>
      </c>
      <c r="L10" s="6" t="s">
        <v>43</v>
      </c>
      <c r="M10" s="7">
        <f>COUNTIF(E1:E13, "&lt;10") + COUNTIF(C1:C13, "&lt;10")</f>
        <v>1</v>
      </c>
    </row>
    <row r="11" spans="1:13" x14ac:dyDescent="0.2">
      <c r="A11" s="3" t="s">
        <v>15</v>
      </c>
      <c r="B11" s="8">
        <v>45</v>
      </c>
      <c r="C11" s="8">
        <v>40</v>
      </c>
      <c r="D11" s="8">
        <v>22</v>
      </c>
      <c r="E11" s="8">
        <v>22</v>
      </c>
      <c r="F11" s="8">
        <v>45</v>
      </c>
    </row>
    <row r="12" spans="1:13" x14ac:dyDescent="0.2">
      <c r="A12" s="3" t="s">
        <v>16</v>
      </c>
      <c r="B12" s="8">
        <v>25</v>
      </c>
      <c r="C12" s="8">
        <v>26</v>
      </c>
      <c r="D12" s="8">
        <v>27</v>
      </c>
      <c r="E12" s="8">
        <v>26</v>
      </c>
      <c r="F12" s="8">
        <v>27</v>
      </c>
    </row>
    <row r="13" spans="1:13" x14ac:dyDescent="0.2">
      <c r="A13" s="3" t="s">
        <v>17</v>
      </c>
      <c r="B13" s="8">
        <v>33</v>
      </c>
      <c r="C13" s="8">
        <v>34</v>
      </c>
      <c r="D13" s="8">
        <v>35</v>
      </c>
      <c r="E13" s="8">
        <v>45</v>
      </c>
      <c r="F13" s="8">
        <v>33</v>
      </c>
    </row>
    <row r="15" spans="1:13" x14ac:dyDescent="0.2">
      <c r="A15" s="15" t="s">
        <v>36</v>
      </c>
      <c r="B15" s="10" t="s">
        <v>26</v>
      </c>
      <c r="C15" s="10" t="s">
        <v>27</v>
      </c>
      <c r="D15" s="10" t="s">
        <v>28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34</v>
      </c>
    </row>
    <row r="16" spans="1:13" x14ac:dyDescent="0.2">
      <c r="A16" s="18" t="s">
        <v>38</v>
      </c>
      <c r="B16" s="17">
        <v>2</v>
      </c>
      <c r="C16" s="17">
        <v>3</v>
      </c>
      <c r="D16" s="17">
        <v>5</v>
      </c>
      <c r="E16" s="17">
        <v>5</v>
      </c>
      <c r="F16" s="17">
        <v>1</v>
      </c>
      <c r="G16" s="17">
        <v>4</v>
      </c>
      <c r="H16" s="17">
        <v>1</v>
      </c>
      <c r="I16" s="17">
        <v>4</v>
      </c>
      <c r="J16" s="17">
        <v>2</v>
      </c>
    </row>
    <row r="17" spans="1:12" x14ac:dyDescent="0.2">
      <c r="A17" s="16" t="s">
        <v>40</v>
      </c>
      <c r="B17" s="19" t="str">
        <f ca="1">INDIRECT("R"&amp;$B$21&amp;"C"&amp;B$19,0)</f>
        <v>Год 2</v>
      </c>
      <c r="C17" s="19" t="str">
        <f t="shared" ref="C17:J17" ca="1" si="0">INDIRECT("R"&amp;$B$21&amp;"C"&amp;C19,0)</f>
        <v>Год 3</v>
      </c>
      <c r="D17" s="19" t="str">
        <f t="shared" ca="1" si="0"/>
        <v>Год 5</v>
      </c>
      <c r="E17" s="19" t="str">
        <f t="shared" ca="1" si="0"/>
        <v>Год 5</v>
      </c>
      <c r="F17" s="19" t="str">
        <f t="shared" ca="1" si="0"/>
        <v>Год 1</v>
      </c>
      <c r="G17" s="19" t="str">
        <f t="shared" ca="1" si="0"/>
        <v>Год 4</v>
      </c>
      <c r="H17" s="19" t="str">
        <f t="shared" ca="1" si="0"/>
        <v>Год 1</v>
      </c>
      <c r="I17" s="19" t="str">
        <f t="shared" ca="1" si="0"/>
        <v>Год 4</v>
      </c>
      <c r="J17" s="19" t="str">
        <f t="shared" ca="1" si="0"/>
        <v>Год 2</v>
      </c>
      <c r="L17" s="23"/>
    </row>
    <row r="19" spans="1:12" x14ac:dyDescent="0.2">
      <c r="A19" s="11" t="s">
        <v>37</v>
      </c>
      <c r="B19" s="11">
        <f t="shared" ref="B19:J19" si="1">MATCH( ("Год " &amp; B$16),$A$1:$F$1,0)</f>
        <v>3</v>
      </c>
      <c r="C19" s="11">
        <f t="shared" si="1"/>
        <v>4</v>
      </c>
      <c r="D19" s="11">
        <f t="shared" si="1"/>
        <v>6</v>
      </c>
      <c r="E19" s="11">
        <f t="shared" si="1"/>
        <v>6</v>
      </c>
      <c r="F19" s="11">
        <f t="shared" si="1"/>
        <v>2</v>
      </c>
      <c r="G19" s="11">
        <f t="shared" si="1"/>
        <v>5</v>
      </c>
      <c r="H19" s="11">
        <f t="shared" si="1"/>
        <v>2</v>
      </c>
      <c r="I19" s="11">
        <f t="shared" si="1"/>
        <v>5</v>
      </c>
      <c r="J19" s="11">
        <f t="shared" si="1"/>
        <v>3</v>
      </c>
    </row>
    <row r="20" spans="1:12" ht="17.25" x14ac:dyDescent="0.2">
      <c r="A20" s="14" t="s">
        <v>39</v>
      </c>
      <c r="B20" s="12" t="str">
        <f t="shared" ref="B20:J20" si="2">SUBSTITUTE(ADDRESS(1,B$19,4),1,"")</f>
        <v>C</v>
      </c>
      <c r="C20" s="12" t="str">
        <f t="shared" si="2"/>
        <v>D</v>
      </c>
      <c r="D20" s="12" t="str">
        <f t="shared" si="2"/>
        <v>F</v>
      </c>
      <c r="E20" s="12" t="str">
        <f t="shared" si="2"/>
        <v>F</v>
      </c>
      <c r="F20" s="12" t="str">
        <f t="shared" si="2"/>
        <v>B</v>
      </c>
      <c r="G20" s="12" t="str">
        <f t="shared" si="2"/>
        <v>E</v>
      </c>
      <c r="H20" s="12" t="str">
        <f t="shared" si="2"/>
        <v>B</v>
      </c>
      <c r="I20" s="12" t="str">
        <f t="shared" si="2"/>
        <v>E</v>
      </c>
      <c r="J20" s="12" t="str">
        <f t="shared" si="2"/>
        <v>C</v>
      </c>
    </row>
    <row r="21" spans="1:12" x14ac:dyDescent="0.2">
      <c r="A21" s="11" t="s">
        <v>41</v>
      </c>
      <c r="B21" s="26">
        <v>1</v>
      </c>
      <c r="C21" s="26"/>
      <c r="D21" s="26"/>
      <c r="E21" s="26"/>
      <c r="F21" s="26"/>
      <c r="G21" s="26"/>
      <c r="H21" s="26"/>
      <c r="I21" s="26"/>
      <c r="J21" s="26"/>
    </row>
    <row r="22" spans="1:12" x14ac:dyDescent="0.2">
      <c r="A22" s="22" t="s">
        <v>42</v>
      </c>
      <c r="B22" s="27">
        <v>13</v>
      </c>
      <c r="C22" s="27"/>
      <c r="D22" s="27"/>
      <c r="E22" s="27"/>
      <c r="F22" s="27"/>
      <c r="G22" s="27"/>
      <c r="H22" s="27"/>
      <c r="I22" s="27"/>
      <c r="J22" s="27"/>
    </row>
  </sheetData>
  <mergeCells count="2">
    <mergeCell ref="B21:J21"/>
    <mergeCell ref="B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M10" sqref="M10"/>
    </sheetView>
  </sheetViews>
  <sheetFormatPr defaultRowHeight="11.25" x14ac:dyDescent="0.2"/>
  <cols>
    <col min="1" max="1" width="9.33203125" bestFit="1" customWidth="1"/>
    <col min="2" max="2" width="8.6640625" bestFit="1" customWidth="1"/>
    <col min="3" max="10" width="7.6640625" bestFit="1" customWidth="1"/>
    <col min="11" max="11" width="2.5" customWidth="1"/>
    <col min="12" max="12" width="52.33203125" customWidth="1"/>
    <col min="13" max="13" width="11.5" customWidth="1"/>
    <col min="14" max="14" width="28.83203125" customWidth="1"/>
    <col min="15" max="16" width="3.33203125" bestFit="1" customWidth="1"/>
  </cols>
  <sheetData>
    <row r="1" spans="1:13" ht="12" customHeight="1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3" t="s">
        <v>35</v>
      </c>
    </row>
    <row r="2" spans="1:13" ht="15.75" customHeight="1" x14ac:dyDescent="0.2">
      <c r="A2" s="3" t="s">
        <v>0</v>
      </c>
      <c r="B2" s="8">
        <v>20</v>
      </c>
      <c r="C2" s="8">
        <v>45</v>
      </c>
      <c r="D2" s="8">
        <v>33</v>
      </c>
      <c r="E2" s="8">
        <v>45</v>
      </c>
      <c r="F2" s="8">
        <v>49</v>
      </c>
      <c r="L2" s="5" t="s">
        <v>19</v>
      </c>
      <c r="M2" s="5" t="s">
        <v>18</v>
      </c>
    </row>
    <row r="3" spans="1:13" ht="19.5" customHeight="1" x14ac:dyDescent="0.2">
      <c r="A3" s="3" t="s">
        <v>1</v>
      </c>
      <c r="B3" s="8">
        <v>45</v>
      </c>
      <c r="C3" s="8">
        <v>49</v>
      </c>
      <c r="D3" s="8">
        <v>11</v>
      </c>
      <c r="E3" s="9">
        <v>10</v>
      </c>
      <c r="F3" s="8">
        <v>33</v>
      </c>
      <c r="L3" s="1" t="s">
        <v>20</v>
      </c>
      <c r="M3" s="6">
        <f>SUM(D2:D13)</f>
        <v>452</v>
      </c>
    </row>
    <row r="4" spans="1:13" ht="19.5" customHeight="1" x14ac:dyDescent="0.2">
      <c r="A4" s="3" t="s">
        <v>2</v>
      </c>
      <c r="B4" s="8">
        <v>9</v>
      </c>
      <c r="C4" s="8">
        <v>43</v>
      </c>
      <c r="D4" s="8">
        <v>49</v>
      </c>
      <c r="E4" s="8">
        <v>33</v>
      </c>
      <c r="F4" s="8">
        <v>45</v>
      </c>
      <c r="L4" s="1" t="s">
        <v>21</v>
      </c>
      <c r="M4" s="1">
        <f>AVERAGE(F2:F13)</f>
        <v>40.083333333333336</v>
      </c>
    </row>
    <row r="5" spans="1:13" ht="21.75" customHeight="1" x14ac:dyDescent="0.2">
      <c r="A5" s="3" t="s">
        <v>9</v>
      </c>
      <c r="B5" s="8">
        <v>33</v>
      </c>
      <c r="C5" s="8">
        <v>14</v>
      </c>
      <c r="D5" s="8">
        <v>45</v>
      </c>
      <c r="E5" s="8">
        <v>49</v>
      </c>
      <c r="F5" s="8">
        <v>14</v>
      </c>
      <c r="L5" s="1" t="s">
        <v>22</v>
      </c>
      <c r="M5" s="1">
        <f>MAX(D1:D13)</f>
        <v>74</v>
      </c>
    </row>
    <row r="6" spans="1:13" ht="16.5" customHeight="1" x14ac:dyDescent="0.2">
      <c r="A6" s="3" t="s">
        <v>10</v>
      </c>
      <c r="B6" s="8">
        <v>33</v>
      </c>
      <c r="C6" s="8">
        <v>16</v>
      </c>
      <c r="D6" s="8">
        <v>5</v>
      </c>
      <c r="E6" s="9">
        <v>14</v>
      </c>
      <c r="F6" s="8">
        <v>45</v>
      </c>
      <c r="L6" s="1" t="s">
        <v>23</v>
      </c>
      <c r="M6" s="1">
        <f>MIN(B2:B13)</f>
        <v>9</v>
      </c>
    </row>
    <row r="7" spans="1:13" ht="25.5" customHeight="1" x14ac:dyDescent="0.2">
      <c r="A7" s="3" t="s">
        <v>11</v>
      </c>
      <c r="B7" s="8">
        <v>65</v>
      </c>
      <c r="C7" s="8">
        <v>72</v>
      </c>
      <c r="D7" s="8">
        <v>60</v>
      </c>
      <c r="E7" s="8">
        <v>52</v>
      </c>
      <c r="F7" s="8">
        <v>21</v>
      </c>
      <c r="L7" s="6" t="s">
        <v>44</v>
      </c>
      <c r="M7" s="1">
        <f>COUNTIF(F2:F13, "&lt;50")</f>
        <v>10</v>
      </c>
    </row>
    <row r="8" spans="1:13" ht="22.5" customHeight="1" x14ac:dyDescent="0.2">
      <c r="A8" s="3" t="s">
        <v>12</v>
      </c>
      <c r="B8" s="8">
        <v>77</v>
      </c>
      <c r="C8" s="8">
        <v>73</v>
      </c>
      <c r="D8" s="8">
        <v>74</v>
      </c>
      <c r="E8" s="8">
        <v>45</v>
      </c>
      <c r="F8" s="8">
        <v>55</v>
      </c>
      <c r="L8" s="6" t="s">
        <v>25</v>
      </c>
      <c r="M8" s="1">
        <f>COUNTIF(D2:D13, "&gt;50")</f>
        <v>3</v>
      </c>
    </row>
    <row r="9" spans="1:13" ht="24" customHeight="1" x14ac:dyDescent="0.2">
      <c r="A9" s="3" t="s">
        <v>13</v>
      </c>
      <c r="B9" s="8">
        <v>67</v>
      </c>
      <c r="C9" s="8">
        <v>53</v>
      </c>
      <c r="D9" s="8">
        <v>54</v>
      </c>
      <c r="E9" s="8">
        <v>55</v>
      </c>
      <c r="F9" s="8">
        <v>65</v>
      </c>
      <c r="L9" s="6" t="s">
        <v>24</v>
      </c>
      <c r="M9" s="1">
        <f>COUNTIFS(B2:F13, "&gt;25", B2:F13, "&lt;40")</f>
        <v>10</v>
      </c>
    </row>
    <row r="10" spans="1:13" ht="24" customHeight="1" x14ac:dyDescent="0.2">
      <c r="A10" s="3" t="s">
        <v>14</v>
      </c>
      <c r="B10" s="8">
        <v>25</v>
      </c>
      <c r="C10" s="8">
        <v>23</v>
      </c>
      <c r="D10" s="8">
        <v>14</v>
      </c>
      <c r="E10" s="8">
        <v>14</v>
      </c>
      <c r="F10" s="8">
        <v>49</v>
      </c>
      <c r="L10" s="6" t="s">
        <v>43</v>
      </c>
      <c r="M10" s="7">
        <f>COUNTIF(B1:B13, "&lt;10") + COUNTIF(D1:D13, "&lt;10")</f>
        <v>2</v>
      </c>
    </row>
    <row r="11" spans="1:13" ht="18.75" customHeight="1" x14ac:dyDescent="0.2">
      <c r="A11" s="3" t="s">
        <v>15</v>
      </c>
      <c r="B11" s="8">
        <v>45</v>
      </c>
      <c r="C11" s="8">
        <v>49</v>
      </c>
      <c r="D11" s="8">
        <v>25</v>
      </c>
      <c r="E11" s="8">
        <v>22</v>
      </c>
      <c r="F11" s="8">
        <v>45</v>
      </c>
    </row>
    <row r="12" spans="1:13" ht="22.5" customHeight="1" x14ac:dyDescent="0.2">
      <c r="A12" s="3" t="s">
        <v>16</v>
      </c>
      <c r="B12" s="8">
        <v>25</v>
      </c>
      <c r="C12" s="8">
        <v>45</v>
      </c>
      <c r="D12" s="8">
        <v>49</v>
      </c>
      <c r="E12" s="8">
        <v>26</v>
      </c>
      <c r="F12" s="8">
        <v>27</v>
      </c>
    </row>
    <row r="13" spans="1:13" ht="21" customHeight="1" x14ac:dyDescent="0.2">
      <c r="A13" s="3" t="s">
        <v>17</v>
      </c>
      <c r="B13" s="8">
        <v>33</v>
      </c>
      <c r="C13" s="8">
        <v>49</v>
      </c>
      <c r="D13" s="8">
        <v>33</v>
      </c>
      <c r="E13" s="8">
        <v>45</v>
      </c>
      <c r="F13" s="8">
        <v>33</v>
      </c>
    </row>
    <row r="15" spans="1:13" ht="11.25" customHeight="1" x14ac:dyDescent="0.2">
      <c r="A15" s="15" t="s">
        <v>36</v>
      </c>
      <c r="B15" s="10" t="s">
        <v>26</v>
      </c>
      <c r="C15" s="10" t="s">
        <v>27</v>
      </c>
      <c r="D15" s="10" t="s">
        <v>28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34</v>
      </c>
    </row>
    <row r="16" spans="1:13" ht="11.25" customHeight="1" x14ac:dyDescent="0.2">
      <c r="A16" s="18" t="s">
        <v>38</v>
      </c>
      <c r="B16" s="17">
        <v>3</v>
      </c>
      <c r="C16" s="17">
        <v>5</v>
      </c>
      <c r="D16" s="17">
        <v>3</v>
      </c>
      <c r="E16" s="17">
        <v>1</v>
      </c>
      <c r="F16" s="17">
        <v>5</v>
      </c>
      <c r="G16" s="17">
        <v>3</v>
      </c>
      <c r="H16" s="17">
        <v>2</v>
      </c>
      <c r="I16" s="17">
        <v>1</v>
      </c>
      <c r="J16" s="17">
        <v>3</v>
      </c>
    </row>
    <row r="17" spans="1:12" ht="15.75" customHeight="1" x14ac:dyDescent="0.2">
      <c r="A17" s="16" t="s">
        <v>40</v>
      </c>
      <c r="B17" s="19" t="str">
        <f ca="1">INDIRECT("R"&amp;$B$21&amp;"C"&amp;B$19,0)</f>
        <v>Год 3</v>
      </c>
      <c r="C17" s="19" t="str">
        <f t="shared" ref="C17:J17" ca="1" si="0">INDIRECT("R"&amp;$B$21&amp;"C"&amp;C19,0)</f>
        <v>Год 5</v>
      </c>
      <c r="D17" s="19" t="str">
        <f t="shared" ca="1" si="0"/>
        <v>Год 3</v>
      </c>
      <c r="E17" s="19" t="str">
        <f t="shared" ca="1" si="0"/>
        <v>Год 1</v>
      </c>
      <c r="F17" s="19" t="str">
        <f t="shared" ca="1" si="0"/>
        <v>Год 5</v>
      </c>
      <c r="G17" s="19" t="str">
        <f t="shared" ca="1" si="0"/>
        <v>Год 3</v>
      </c>
      <c r="H17" s="19" t="str">
        <f t="shared" ca="1" si="0"/>
        <v>Год 2</v>
      </c>
      <c r="I17" s="19" t="str">
        <f t="shared" ca="1" si="0"/>
        <v>Год 1</v>
      </c>
      <c r="J17" s="19" t="str">
        <f t="shared" ca="1" si="0"/>
        <v>Год 3</v>
      </c>
      <c r="L17" s="23"/>
    </row>
    <row r="18" spans="1:12" ht="11.25" customHeight="1" x14ac:dyDescent="0.2"/>
    <row r="19" spans="1:12" x14ac:dyDescent="0.2">
      <c r="A19" s="11" t="s">
        <v>37</v>
      </c>
      <c r="B19" s="11">
        <f t="shared" ref="B19:J19" si="1">MATCH( ("Год " &amp; B$16),$A$1:$F$1,0)</f>
        <v>4</v>
      </c>
      <c r="C19" s="11">
        <f t="shared" si="1"/>
        <v>6</v>
      </c>
      <c r="D19" s="11">
        <f t="shared" si="1"/>
        <v>4</v>
      </c>
      <c r="E19" s="11">
        <f t="shared" si="1"/>
        <v>2</v>
      </c>
      <c r="F19" s="11">
        <f t="shared" si="1"/>
        <v>6</v>
      </c>
      <c r="G19" s="11">
        <f t="shared" si="1"/>
        <v>4</v>
      </c>
      <c r="H19" s="11">
        <f t="shared" si="1"/>
        <v>3</v>
      </c>
      <c r="I19" s="11">
        <f t="shared" si="1"/>
        <v>2</v>
      </c>
      <c r="J19" s="11">
        <f t="shared" si="1"/>
        <v>4</v>
      </c>
    </row>
    <row r="20" spans="1:12" ht="18" customHeight="1" x14ac:dyDescent="0.2">
      <c r="A20" s="14" t="s">
        <v>39</v>
      </c>
      <c r="B20" s="12" t="str">
        <f t="shared" ref="B20:J20" si="2">SUBSTITUTE(ADDRESS(1,B$19,4),1,"")</f>
        <v>D</v>
      </c>
      <c r="C20" s="12" t="str">
        <f t="shared" si="2"/>
        <v>F</v>
      </c>
      <c r="D20" s="12" t="str">
        <f t="shared" si="2"/>
        <v>D</v>
      </c>
      <c r="E20" s="12" t="str">
        <f t="shared" si="2"/>
        <v>B</v>
      </c>
      <c r="F20" s="12" t="str">
        <f t="shared" si="2"/>
        <v>F</v>
      </c>
      <c r="G20" s="12" t="str">
        <f t="shared" si="2"/>
        <v>D</v>
      </c>
      <c r="H20" s="12" t="str">
        <f t="shared" si="2"/>
        <v>C</v>
      </c>
      <c r="I20" s="12" t="str">
        <f t="shared" si="2"/>
        <v>B</v>
      </c>
      <c r="J20" s="12" t="str">
        <f t="shared" si="2"/>
        <v>D</v>
      </c>
    </row>
    <row r="21" spans="1:12" x14ac:dyDescent="0.2">
      <c r="A21" s="11" t="s">
        <v>41</v>
      </c>
      <c r="B21" s="26">
        <v>1</v>
      </c>
      <c r="C21" s="26"/>
      <c r="D21" s="26"/>
      <c r="E21" s="26"/>
      <c r="F21" s="26"/>
      <c r="G21" s="26"/>
      <c r="H21" s="26"/>
      <c r="I21" s="26"/>
      <c r="J21" s="26"/>
    </row>
    <row r="22" spans="1:12" x14ac:dyDescent="0.2">
      <c r="A22" s="22" t="s">
        <v>42</v>
      </c>
      <c r="B22" s="27">
        <v>13</v>
      </c>
      <c r="C22" s="27"/>
      <c r="D22" s="27"/>
      <c r="E22" s="27"/>
      <c r="F22" s="27"/>
      <c r="G22" s="27"/>
      <c r="H22" s="27"/>
      <c r="I22" s="27"/>
      <c r="J22" s="27"/>
    </row>
    <row r="23" spans="1:12" ht="15" x14ac:dyDescent="0.25">
      <c r="A23" s="20"/>
      <c r="B23" s="24"/>
      <c r="C23" s="21"/>
      <c r="D23" s="21"/>
      <c r="E23" s="21"/>
      <c r="F23" s="21"/>
      <c r="G23" s="21"/>
      <c r="H23" s="21"/>
      <c r="I23" s="21"/>
      <c r="J23" s="21"/>
    </row>
  </sheetData>
  <mergeCells count="2">
    <mergeCell ref="B21:J21"/>
    <mergeCell ref="B22:J22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Гидрометцентр</vt:lpstr>
      <vt:lpstr>Сводный отчёт Вар. 1</vt:lpstr>
      <vt:lpstr>Сводный отчёт Вар. 2</vt:lpstr>
      <vt:lpstr>Сводный отчёт Вар. 3</vt:lpstr>
      <vt:lpstr>Сводный отчёт Вар. 4</vt:lpstr>
      <vt:lpstr>Сводный отчёт Вар.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2023-11-09T03:21:18Z</dcterms:modified>
</cp:coreProperties>
</file>