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"/>
    </mc:Choice>
  </mc:AlternateContent>
  <xr:revisionPtr revIDLastSave="0" documentId="13_ncr:1_{6FAAC07D-95FB-4BE6-AD5B-B960628E386E}" xr6:coauthVersionLast="47" xr6:coauthVersionMax="47" xr10:uidLastSave="{00000000-0000-0000-0000-000000000000}"/>
  <bookViews>
    <workbookView xWindow="13560" yWindow="0" windowWidth="15240" windowHeight="15600" xr2:uid="{2A58CC18-E3DF-4F18-8710-9A3755D628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D14" i="1"/>
  <c r="G18" i="1"/>
  <c r="G17" i="1"/>
  <c r="G16" i="1"/>
  <c r="G15" i="1"/>
  <c r="G14" i="1"/>
  <c r="D18" i="1"/>
  <c r="D17" i="1"/>
  <c r="D16" i="1"/>
  <c r="D15" i="1"/>
  <c r="E18" i="1"/>
  <c r="E17" i="1"/>
  <c r="E16" i="1"/>
  <c r="E15" i="1"/>
  <c r="E14" i="1"/>
  <c r="F18" i="1"/>
  <c r="F17" i="1"/>
  <c r="F16" i="1"/>
  <c r="F15" i="1"/>
  <c r="F14" i="1"/>
  <c r="C17" i="1"/>
  <c r="C18" i="1"/>
  <c r="C16" i="1"/>
  <c r="C15" i="1"/>
  <c r="C14" i="1"/>
  <c r="B18" i="1"/>
  <c r="B17" i="1"/>
  <c r="B16" i="1"/>
  <c r="B15" i="1"/>
  <c r="B14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<sst xmlns="http://schemas.openxmlformats.org/spreadsheetml/2006/main" count="40" uniqueCount="35">
  <si>
    <t>Список сотрудников фирмы "Эпос"</t>
  </si>
  <si>
    <t>№</t>
  </si>
  <si>
    <t>Агапов В.С.</t>
  </si>
  <si>
    <t>Ходова С.Н.</t>
  </si>
  <si>
    <t>Токаев Т.Л.</t>
  </si>
  <si>
    <t>Хохов Р.д.</t>
  </si>
  <si>
    <t>Абаев И.П.</t>
  </si>
  <si>
    <t>Орион 2</t>
  </si>
  <si>
    <t>Орион 1</t>
  </si>
  <si>
    <t>ул. Бородинская 4</t>
  </si>
  <si>
    <t>ул. Ватутина 12 кв. 3</t>
  </si>
  <si>
    <t>ул. Свободы 45 кв. 22</t>
  </si>
  <si>
    <t>ул. Бутырина 56 кв.9</t>
  </si>
  <si>
    <t>Ул. Кесаева 25 кв. 35</t>
  </si>
  <si>
    <t>53-50-45</t>
  </si>
  <si>
    <t>53-11-96</t>
  </si>
  <si>
    <t>54-59-63</t>
  </si>
  <si>
    <t>53-74-13</t>
  </si>
  <si>
    <t>77-25-97</t>
  </si>
  <si>
    <t>Фамилия И.О.</t>
  </si>
  <si>
    <t>Фильм</t>
  </si>
  <si>
    <t>Оклад</t>
  </si>
  <si>
    <t>Дата рождения</t>
  </si>
  <si>
    <t>Дети</t>
  </si>
  <si>
    <t>Адрес</t>
  </si>
  <si>
    <t>Телефон</t>
  </si>
  <si>
    <t>Мин. зарплата</t>
  </si>
  <si>
    <t>Аванс</t>
  </si>
  <si>
    <t>Фамиля Имя
Отчество</t>
  </si>
  <si>
    <t>Премия</t>
  </si>
  <si>
    <t>Итого
начислено</t>
  </si>
  <si>
    <t>Удержано</t>
  </si>
  <si>
    <t>Налог с
ф/л</t>
  </si>
  <si>
    <t>Всего
Удержано</t>
  </si>
  <si>
    <t>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</si>
</sst>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9" fontId="0" fillId="4" borderId="1" xfId="0" applyNumberFormat="1" applyFill="1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B9AD-46A3-4299-B30A-DC8FB3FD9B3B}">
  <dimension ref="A1:H18"/>
  <sheetViews>
    <sheetView tabSelected="1" workbookViewId="0">
      <selection activeCell="H18" sqref="H18"/>
    </sheetView>
  </sheetViews>
  <sheetFormatPr defaultRowHeight="15" x14ac:dyDescent="0.25"/>
  <cols>
    <col min="1" max="1" width="16.85546875" customWidth="1"/>
    <col min="2" max="2" width="14.5703125" bestFit="1" customWidth="1"/>
    <col min="4" max="4" width="13.42578125" customWidth="1"/>
    <col min="5" max="5" width="16.42578125" customWidth="1"/>
    <col min="6" max="6" width="17.7109375" customWidth="1"/>
    <col min="7" max="7" width="20.42578125" bestFit="1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4" t="s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</row>
    <row r="3" spans="1:8" x14ac:dyDescent="0.25">
      <c r="A3" s="1">
        <v>1</v>
      </c>
      <c r="B3" s="1" t="s">
        <v>2</v>
      </c>
      <c r="C3" s="1" t="s">
        <v>8</v>
      </c>
      <c r="D3" s="1">
        <v>1600</v>
      </c>
      <c r="E3" s="2">
        <v>24880</v>
      </c>
      <c r="F3" s="1">
        <v>2</v>
      </c>
      <c r="G3" s="1" t="s">
        <v>9</v>
      </c>
      <c r="H3" s="1" t="s">
        <v>14</v>
      </c>
    </row>
    <row r="4" spans="1:8" x14ac:dyDescent="0.25">
      <c r="A4" s="1">
        <v>2</v>
      </c>
      <c r="B4" s="1" t="s">
        <v>3</v>
      </c>
      <c r="C4" s="1" t="s">
        <v>7</v>
      </c>
      <c r="D4" s="1">
        <v>1200</v>
      </c>
      <c r="E4" s="2">
        <v>20465</v>
      </c>
      <c r="F4" s="1">
        <v>3</v>
      </c>
      <c r="G4" s="1" t="s">
        <v>10</v>
      </c>
      <c r="H4" s="1" t="s">
        <v>15</v>
      </c>
    </row>
    <row r="5" spans="1:8" x14ac:dyDescent="0.25">
      <c r="A5" s="1">
        <v>3</v>
      </c>
      <c r="B5" s="1" t="s">
        <v>4</v>
      </c>
      <c r="C5" s="1" t="s">
        <v>7</v>
      </c>
      <c r="D5" s="1">
        <v>1700</v>
      </c>
      <c r="E5" s="2">
        <v>25631</v>
      </c>
      <c r="F5" s="1">
        <v>1</v>
      </c>
      <c r="G5" s="1" t="s">
        <v>11</v>
      </c>
      <c r="H5" s="1" t="s">
        <v>16</v>
      </c>
    </row>
    <row r="6" spans="1:8" x14ac:dyDescent="0.25">
      <c r="A6" s="1">
        <v>4</v>
      </c>
      <c r="B6" s="1" t="s">
        <v>5</v>
      </c>
      <c r="C6" s="1" t="s">
        <v>7</v>
      </c>
      <c r="D6" s="1">
        <v>1600</v>
      </c>
      <c r="E6" s="2">
        <v>26628</v>
      </c>
      <c r="F6" s="1">
        <v>0</v>
      </c>
      <c r="G6" s="1" t="s">
        <v>12</v>
      </c>
      <c r="H6" s="1" t="s">
        <v>17</v>
      </c>
    </row>
    <row r="7" spans="1:8" x14ac:dyDescent="0.25">
      <c r="A7" s="1">
        <v>5</v>
      </c>
      <c r="B7" s="1" t="s">
        <v>6</v>
      </c>
      <c r="C7" s="1" t="s">
        <v>7</v>
      </c>
      <c r="D7" s="1">
        <v>1500</v>
      </c>
      <c r="E7" s="2">
        <v>18011</v>
      </c>
      <c r="F7" s="1">
        <v>1</v>
      </c>
      <c r="G7" s="1" t="s">
        <v>13</v>
      </c>
      <c r="H7" s="1" t="s">
        <v>18</v>
      </c>
    </row>
    <row r="10" spans="1:8" x14ac:dyDescent="0.25">
      <c r="A10" s="5" t="s">
        <v>26</v>
      </c>
      <c r="B10" s="6">
        <v>800</v>
      </c>
      <c r="C10" s="6"/>
      <c r="D10" s="5" t="s">
        <v>27</v>
      </c>
      <c r="E10" s="7">
        <v>0.4</v>
      </c>
      <c r="F10" s="6"/>
      <c r="G10" s="6"/>
      <c r="H10" s="6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ht="30" customHeight="1" x14ac:dyDescent="0.25">
      <c r="A12" s="9" t="s">
        <v>28</v>
      </c>
      <c r="B12" s="10" t="s">
        <v>21</v>
      </c>
      <c r="C12" s="10" t="s">
        <v>29</v>
      </c>
      <c r="D12" s="9" t="s">
        <v>30</v>
      </c>
      <c r="E12" s="10" t="s">
        <v>31</v>
      </c>
      <c r="F12" s="10"/>
      <c r="G12" s="9" t="s">
        <v>33</v>
      </c>
      <c r="H12" s="13" t="s">
        <v>34</v>
      </c>
    </row>
    <row r="13" spans="1:8" ht="39" customHeight="1" x14ac:dyDescent="0.25">
      <c r="A13" s="9"/>
      <c r="B13" s="10"/>
      <c r="C13" s="10"/>
      <c r="D13" s="9"/>
      <c r="E13" s="11" t="s">
        <v>27</v>
      </c>
      <c r="F13" s="12" t="s">
        <v>32</v>
      </c>
      <c r="G13" s="10"/>
      <c r="H13" s="14"/>
    </row>
    <row r="14" spans="1:8" x14ac:dyDescent="0.25">
      <c r="A14" s="1" t="str">
        <f>B3</f>
        <v>Агапов В.С.</v>
      </c>
      <c r="B14" s="8">
        <f>D3</f>
        <v>1600</v>
      </c>
      <c r="C14" s="8">
        <f>B14*20%</f>
        <v>320</v>
      </c>
      <c r="D14" s="8">
        <f>(B14+C14+E14)-F14</f>
        <v>1944</v>
      </c>
      <c r="E14" s="8">
        <f>E10*C14</f>
        <v>128</v>
      </c>
      <c r="F14" s="8">
        <f xml:space="preserve"> (   (B14-400-B10)*F3)  * 13%</f>
        <v>104</v>
      </c>
      <c r="G14" s="8">
        <f>F14</f>
        <v>104</v>
      </c>
      <c r="H14" s="8">
        <f>D14</f>
        <v>1944</v>
      </c>
    </row>
    <row r="15" spans="1:8" x14ac:dyDescent="0.25">
      <c r="A15" s="1" t="str">
        <f>B4</f>
        <v>Ходова С.Н.</v>
      </c>
      <c r="B15" s="8">
        <f>D4</f>
        <v>1200</v>
      </c>
      <c r="C15" s="8">
        <f>B15*20%</f>
        <v>240</v>
      </c>
      <c r="D15" s="8">
        <f>(B15+C15+E15)-F15</f>
        <v>1536</v>
      </c>
      <c r="E15" s="8">
        <f>E10*C15</f>
        <v>96</v>
      </c>
      <c r="F15" s="8">
        <f xml:space="preserve"> (   (B15-400-B10)*F4)</f>
        <v>0</v>
      </c>
      <c r="G15" s="8">
        <f>F15</f>
        <v>0</v>
      </c>
      <c r="H15" s="8">
        <f>D15</f>
        <v>1536</v>
      </c>
    </row>
    <row r="16" spans="1:8" x14ac:dyDescent="0.25">
      <c r="A16" s="1" t="str">
        <f>B5</f>
        <v>Токаев Т.Л.</v>
      </c>
      <c r="B16" s="8">
        <f>D5</f>
        <v>1700</v>
      </c>
      <c r="C16" s="8">
        <f>B16*20%</f>
        <v>340</v>
      </c>
      <c r="D16" s="8">
        <f>(B16+C16+E16)-F16</f>
        <v>2111</v>
      </c>
      <c r="E16" s="8">
        <f>E10*C16</f>
        <v>136</v>
      </c>
      <c r="F16" s="8">
        <f xml:space="preserve"> (   (B16-400-B10)*F5)  * 13%</f>
        <v>65</v>
      </c>
      <c r="G16" s="8">
        <f>F16</f>
        <v>65</v>
      </c>
      <c r="H16" s="8">
        <f>D16</f>
        <v>2111</v>
      </c>
    </row>
    <row r="17" spans="1:8" x14ac:dyDescent="0.25">
      <c r="A17" s="1" t="str">
        <f>B6</f>
        <v>Хохов Р.д.</v>
      </c>
      <c r="B17" s="8">
        <f>D6</f>
        <v>1600</v>
      </c>
      <c r="C17" s="8">
        <f>B17*20%</f>
        <v>320</v>
      </c>
      <c r="D17" s="8">
        <f>(B17+C17+E17)-F17</f>
        <v>2048</v>
      </c>
      <c r="E17" s="8">
        <f>E10*C17</f>
        <v>128</v>
      </c>
      <c r="F17" s="8">
        <f xml:space="preserve"> (   (B17-400-B10)*F6)  * 13%</f>
        <v>0</v>
      </c>
      <c r="G17" s="8">
        <f>F17</f>
        <v>0</v>
      </c>
      <c r="H17" s="8">
        <f>D17</f>
        <v>2048</v>
      </c>
    </row>
    <row r="18" spans="1:8" x14ac:dyDescent="0.25">
      <c r="A18" s="1" t="str">
        <f>B7</f>
        <v>Абаев И.П.</v>
      </c>
      <c r="B18" s="8">
        <f>D7</f>
        <v>1500</v>
      </c>
      <c r="C18" s="8">
        <f>B18*20%</f>
        <v>300</v>
      </c>
      <c r="D18" s="8">
        <f>(B18+C18+E18)-F18</f>
        <v>1881</v>
      </c>
      <c r="E18" s="8">
        <f>E10*C18</f>
        <v>120</v>
      </c>
      <c r="F18" s="8">
        <f xml:space="preserve"> (   (B18-400-B10)*F7)  * 13%</f>
        <v>39</v>
      </c>
      <c r="G18" s="8">
        <f>F18</f>
        <v>39</v>
      </c>
      <c r="H18" s="8">
        <f>D18</f>
        <v>1881</v>
      </c>
    </row>
  </sheetData>
  <mergeCells count="8">
    <mergeCell ref="A1:H1"/>
    <mergeCell ref="E12:F12"/>
    <mergeCell ref="D12:D13"/>
    <mergeCell ref="C12:C13"/>
    <mergeCell ref="B12:B13"/>
    <mergeCell ref="A12:A13"/>
    <mergeCell ref="G12:G13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Г Тимур</cp:lastModifiedBy>
  <dcterms:created xsi:type="dcterms:W3CDTF">2023-10-14T18:33:55Z</dcterms:created>
  <dcterms:modified xsi:type="dcterms:W3CDTF">2023-10-14T18:54:13Z</dcterms:modified>
</cp:coreProperties>
</file>