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L5" i="1" l="1"/>
  <c r="M2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16" i="1"/>
  <c r="L13" i="1"/>
  <c r="L12" i="1"/>
  <c r="L4" i="1"/>
  <c r="L3" i="1"/>
  <c r="L6" i="1"/>
  <c r="L7" i="1"/>
  <c r="L8" i="1"/>
  <c r="L9" i="1"/>
  <c r="L10" i="1"/>
  <c r="L11" i="1"/>
  <c r="L14" i="1"/>
  <c r="L15" i="1"/>
  <c r="K16" i="1"/>
  <c r="K15" i="1"/>
  <c r="K14" i="1"/>
  <c r="K11" i="1"/>
  <c r="K9" i="1"/>
  <c r="K7" i="1"/>
  <c r="K6" i="1"/>
  <c r="K5" i="1"/>
  <c r="K3" i="1"/>
  <c r="J16" i="1"/>
  <c r="J15" i="1"/>
  <c r="J14" i="1"/>
  <c r="J11" i="1"/>
  <c r="J9" i="1"/>
  <c r="J7" i="1"/>
  <c r="J6" i="1"/>
  <c r="J5" i="1"/>
  <c r="J3" i="1"/>
  <c r="I13" i="1"/>
  <c r="I12" i="1"/>
  <c r="I10" i="1"/>
  <c r="I8" i="1"/>
  <c r="I4" i="1"/>
  <c r="I2" i="1"/>
  <c r="H13" i="1"/>
  <c r="H10" i="1"/>
  <c r="H8" i="1"/>
  <c r="H12" i="1"/>
  <c r="H4" i="1"/>
  <c r="H2" i="1"/>
  <c r="G13" i="1"/>
  <c r="G12" i="1"/>
  <c r="G10" i="1"/>
  <c r="G8" i="1"/>
  <c r="G4" i="1"/>
  <c r="G2" i="1"/>
  <c r="G16" i="1"/>
  <c r="G15" i="1"/>
  <c r="G14" i="1"/>
  <c r="G11" i="1"/>
  <c r="G9" i="1"/>
  <c r="G7" i="1"/>
  <c r="G6" i="1"/>
  <c r="G5" i="1"/>
  <c r="G3" i="1"/>
</calcChain>
</file>

<file path=xl/sharedStrings.xml><?xml version="1.0" encoding="utf-8"?>
<sst xmlns="http://schemas.openxmlformats.org/spreadsheetml/2006/main" count="75" uniqueCount="60">
  <si>
    <t xml:space="preserve">Алексеева
</t>
  </si>
  <si>
    <t xml:space="preserve">Ирина
</t>
  </si>
  <si>
    <t>Белов</t>
  </si>
  <si>
    <t>Олег</t>
  </si>
  <si>
    <t>Женский</t>
  </si>
  <si>
    <t>Мужской</t>
  </si>
  <si>
    <t>Верник</t>
  </si>
  <si>
    <t>Наталья</t>
  </si>
  <si>
    <t>Виктор</t>
  </si>
  <si>
    <t>Гришин</t>
  </si>
  <si>
    <t>Алексей</t>
  </si>
  <si>
    <t>Горлов</t>
  </si>
  <si>
    <t>Иван</t>
  </si>
  <si>
    <t>Долгова</t>
  </si>
  <si>
    <t>Ольга</t>
  </si>
  <si>
    <t>Иванов</t>
  </si>
  <si>
    <t>Сергей</t>
  </si>
  <si>
    <t>Максимова</t>
  </si>
  <si>
    <t>Алина</t>
  </si>
  <si>
    <t>Носков</t>
  </si>
  <si>
    <t>Игорь</t>
  </si>
  <si>
    <t>Нагорнова</t>
  </si>
  <si>
    <t>Елена</t>
  </si>
  <si>
    <t>Орлова</t>
  </si>
  <si>
    <t>Светлана</t>
  </si>
  <si>
    <t>Попов</t>
  </si>
  <si>
    <t>Соколов</t>
  </si>
  <si>
    <t>Пётр</t>
  </si>
  <si>
    <t>Широков</t>
  </si>
  <si>
    <t>Александр</t>
  </si>
  <si>
    <t>-</t>
  </si>
  <si>
    <t xml:space="preserve">Для всей группы по данному виду спорта </t>
  </si>
  <si>
    <t>Кол-во студентов, сдавших на золотой значок</t>
  </si>
  <si>
    <t>Кол-во студентов, сдавших на серебряный значок</t>
  </si>
  <si>
    <t>Кол-во студентов, сдавших на бронзовый  значок</t>
  </si>
  <si>
    <t>Кол-во студентов, не сдавших норму ГТО</t>
  </si>
  <si>
    <t xml:space="preserve">Для девушек по данному виду спорта </t>
  </si>
  <si>
    <t>Кол-во девушек, сдавших на золотой значок</t>
  </si>
  <si>
    <t>Кол-во девушек, сдавших на серебряный значок</t>
  </si>
  <si>
    <t>Кол-во девушек, сдавших на бронзовый  значок</t>
  </si>
  <si>
    <t>кол-во девушек, не сдавших норму ГТО</t>
  </si>
  <si>
    <t>Для юношей по данному виду спорта</t>
  </si>
  <si>
    <t>Кол-во юношей, сдавших на золотой значок</t>
  </si>
  <si>
    <t>Кол-во юношей, сдавших на серебряный значок</t>
  </si>
  <si>
    <t>Кол-во юношей, сдавших на бронзовый  значок</t>
  </si>
  <si>
    <t>Кол-во юношей, не сдавших норму ГТО</t>
  </si>
  <si>
    <t>7 вариант (Прыжок в длину с разбега)</t>
  </si>
  <si>
    <t>Зачет/незачет ( незачет, если нет значка) (Номинальная)</t>
  </si>
  <si>
    <t>Занятое место в группе (Ранговая)</t>
  </si>
  <si>
    <t>Для девушек (занятое место среди девушек) (Ранговая)</t>
  </si>
  <si>
    <t>Пол (Номинальная)</t>
  </si>
  <si>
    <t>Имя (Номинальная)</t>
  </si>
  <si>
    <t>Фамилия (Номинальная)</t>
  </si>
  <si>
    <t>Номер по порядку (Номинальная)</t>
  </si>
  <si>
    <t>Результат (Абсолютная)</t>
  </si>
  <si>
    <t>Значок ГТО (золотой, серебряный,  бронзовый, нет) (Номинальная)</t>
  </si>
  <si>
    <t>Отставание от лидера (лучший результат – результат) (Абсолютная)</t>
  </si>
  <si>
    <t>Для девушек ( отставание от лидера среди девушек) (Абсолютная)</t>
  </si>
  <si>
    <t>Для юношей ( отставание от лидера среди юношей) (Абсолютная)</t>
  </si>
  <si>
    <t>Для юношей (занятое место среди юношей) (Ранговая)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</si>
</sst>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left" vertical="top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2" fillId="3" borderId="2" xfId="2" applyBorder="1" applyAlignment="1">
      <alignment horizontal="center"/>
    </xf>
    <xf numFmtId="0" fontId="2" fillId="3" borderId="2" xfId="2" applyBorder="1" applyAlignment="1">
      <alignment horizontal="center" vertical="top"/>
    </xf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всей группы по данному виду спорта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Аркуш1!$B$19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Аркуш1!$A$20:$A$23</c:f>
              <c:strCache>
                <c:ptCount val="4"/>
                <c:pt idx="0">
                  <c:v>Кол-во студентов, сдавших на золотой значок</c:v>
                </c:pt>
                <c:pt idx="1">
                  <c:v>Кол-во студентов, сдавших на серебряный значок</c:v>
                </c:pt>
                <c:pt idx="2">
                  <c:v>Кол-во студентов, сдавших на бронзовый  значок</c:v>
                </c:pt>
                <c:pt idx="3">
                  <c:v>Кол-во студентов, не сдавших норму ГТО</c:v>
                </c:pt>
              </c:strCache>
            </c:strRef>
          </c:cat>
          <c:val>
            <c:numRef>
              <c:f>Аркуш1!$B$20:$B$23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девушек по данному виду спорта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Аркуш1!$A$27:$A$30</c:f>
              <c:strCache>
                <c:ptCount val="4"/>
                <c:pt idx="0">
                  <c:v>Кол-во девушек, сдавших на золотой значок</c:v>
                </c:pt>
                <c:pt idx="1">
                  <c:v>Кол-во девушек, сдавших на серебряный значок</c:v>
                </c:pt>
                <c:pt idx="2">
                  <c:v>Кол-во девушек, сдавших на бронзовый  значок</c:v>
                </c:pt>
                <c:pt idx="3">
                  <c:v>кол-во девушек, не сдавших норму ГТО</c:v>
                </c:pt>
              </c:strCache>
            </c:strRef>
          </c:cat>
          <c:val>
            <c:numRef>
              <c:f>Аркуш1!$B$27:$B$30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юношей по данному виду спорта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Аркуш1!$B$33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Аркуш1!$A$34:$A$37</c:f>
              <c:strCache>
                <c:ptCount val="4"/>
                <c:pt idx="0">
                  <c:v>Кол-во юношей, сдавших на золотой значок</c:v>
                </c:pt>
                <c:pt idx="1">
                  <c:v>Кол-во юношей, сдавших на серебряный значок</c:v>
                </c:pt>
                <c:pt idx="2">
                  <c:v>Кол-во юношей, сдавших на бронзовый  значок</c:v>
                </c:pt>
                <c:pt idx="3">
                  <c:v>Кол-во юношей, не сдавших норму ГТО</c:v>
                </c:pt>
              </c:strCache>
            </c:strRef>
          </c:cat>
          <c:val>
            <c:numRef>
              <c:f>Аркуш1!$B$34:$B$37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447260</xdr:colOff>
      <xdr:row>17</xdr:row>
      <xdr:rowOff>182216</xdr:rowOff>
    </xdr:from>
    <xdr:to>
      <xdr:col>7</xdr:col>
      <xdr:colOff>811695</xdr:colOff>
      <xdr:row>34</xdr:row>
      <xdr:rowOff>24847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455543</xdr:colOff>
      <xdr:row>35</xdr:row>
      <xdr:rowOff>149087</xdr:rowOff>
    </xdr:from>
    <xdr:to>
      <xdr:col>7</xdr:col>
      <xdr:colOff>828262</xdr:colOff>
      <xdr:row>52</xdr:row>
      <xdr:rowOff>157369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463827</xdr:colOff>
      <xdr:row>54</xdr:row>
      <xdr:rowOff>15736</xdr:rowOff>
    </xdr:from>
    <xdr:to>
      <xdr:col>7</xdr:col>
      <xdr:colOff>894522</xdr:colOff>
      <xdr:row>71</xdr:row>
      <xdr:rowOff>149087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H1" zoomScale="96" zoomScaleNormal="96" workbookViewId="0">
      <selection activeCell="H1" sqref="H1"/>
    </sheetView>
  </sheetViews>
  <sheetFormatPr defaultRowHeight="15" x14ac:dyDescent="0.25"/>
  <cols>
    <col min="1" max="1" width="47" customWidth="1"/>
    <col min="2" max="2" width="24" customWidth="1"/>
    <col min="3" max="3" width="19.140625" customWidth="1"/>
    <col min="4" max="4" width="19.42578125" customWidth="1"/>
    <col min="5" max="6" width="32.5703125" customWidth="1"/>
    <col min="7" max="7" width="66" customWidth="1"/>
    <col min="8" max="8" width="52.28515625" customWidth="1"/>
    <col min="9" max="9" width="62.85546875" customWidth="1"/>
    <col min="10" max="10" width="53.28515625" customWidth="1"/>
    <col min="11" max="11" width="61.42578125" customWidth="1"/>
    <col min="12" max="12" width="74.7109375" customWidth="1"/>
    <col min="13" max="13" width="51.5703125" customWidth="1"/>
  </cols>
  <sheetData>
    <row r="1" spans="1:13" x14ac:dyDescent="0.25">
      <c r="A1" s="5" t="s">
        <v>53</v>
      </c>
      <c r="B1" s="5" t="s">
        <v>52</v>
      </c>
      <c r="C1" s="5" t="s">
        <v>51</v>
      </c>
      <c r="D1" s="5" t="s">
        <v>50</v>
      </c>
      <c r="E1" s="5" t="s">
        <v>54</v>
      </c>
      <c r="F1" s="5" t="s">
        <v>48</v>
      </c>
      <c r="G1" s="5" t="s">
        <v>56</v>
      </c>
      <c r="H1" s="5" t="s">
        <v>49</v>
      </c>
      <c r="I1" s="5" t="s">
        <v>57</v>
      </c>
      <c r="J1" s="5" t="s">
        <v>59</v>
      </c>
      <c r="K1" s="5" t="s">
        <v>58</v>
      </c>
      <c r="L1" s="5" t="s">
        <v>55</v>
      </c>
      <c r="M1" s="5" t="s">
        <v>47</v>
      </c>
    </row>
    <row r="2" spans="1:13" ht="15.75" customHeight="1" x14ac:dyDescent="0.25">
      <c r="A2" s="8">
        <v>1</v>
      </c>
      <c r="B2" s="6" t="s">
        <v>0</v>
      </c>
      <c r="C2" s="6" t="s">
        <v>1</v>
      </c>
      <c r="D2" s="7" t="s">
        <v>4</v>
      </c>
      <c r="E2" s="8">
        <v>274</v>
      </c>
      <c r="F2" s="3">
        <v>3</v>
      </c>
      <c r="G2" s="3">
        <f>E13-E2</f>
        <v>66</v>
      </c>
      <c r="H2" s="3">
        <f>F2</f>
        <v>3</v>
      </c>
      <c r="I2" s="3">
        <f>G2</f>
        <v>66</v>
      </c>
      <c r="J2" s="3"/>
      <c r="K2" s="3"/>
      <c r="L2" s="9" t="str">
        <f>IF(F2=3,"Бронзовый",IF(F2=2,"Серебряный",IF(F2=1,"Золотой","Нет")))</f>
        <v>Бронзовый</v>
      </c>
      <c r="M2" s="3" t="str">
        <f>IF(L2="Нет","Незачёт","Зачёт")</f>
        <v>Зачёт</v>
      </c>
    </row>
    <row r="3" spans="1:13" x14ac:dyDescent="0.25">
      <c r="A3" s="3">
        <v>2</v>
      </c>
      <c r="B3" s="4" t="s">
        <v>2</v>
      </c>
      <c r="C3" s="4" t="s">
        <v>3</v>
      </c>
      <c r="D3" s="4" t="s">
        <v>5</v>
      </c>
      <c r="E3" s="3">
        <v>372</v>
      </c>
      <c r="F3" s="3">
        <v>3</v>
      </c>
      <c r="G3" s="3">
        <f>E16-E3</f>
        <v>68</v>
      </c>
      <c r="H3" s="3"/>
      <c r="I3" s="3"/>
      <c r="J3" s="3">
        <f>F3</f>
        <v>3</v>
      </c>
      <c r="K3" s="3">
        <f>G3</f>
        <v>68</v>
      </c>
      <c r="L3" s="9" t="str">
        <f t="shared" ref="L3:L15" si="0">IF(F3=3,"Бронзовый",IF(F3=2,"Серебряный",IF(F3=1,"Золотой","Нет")))</f>
        <v>Бронзовый</v>
      </c>
      <c r="M3" s="3" t="str">
        <f t="shared" ref="M3:M16" si="1">IF(L3="Нет","Незачёт","Зачёт")</f>
        <v>Зачёт</v>
      </c>
    </row>
    <row r="4" spans="1:13" x14ac:dyDescent="0.25">
      <c r="A4" s="3">
        <v>3</v>
      </c>
      <c r="B4" s="4" t="s">
        <v>6</v>
      </c>
      <c r="C4" s="4" t="s">
        <v>7</v>
      </c>
      <c r="D4" s="4" t="s">
        <v>4</v>
      </c>
      <c r="E4" s="3">
        <v>280</v>
      </c>
      <c r="F4" s="3">
        <v>3</v>
      </c>
      <c r="G4" s="3">
        <f>E13-E4</f>
        <v>60</v>
      </c>
      <c r="H4" s="3">
        <f>F4</f>
        <v>3</v>
      </c>
      <c r="I4" s="3">
        <f>G4</f>
        <v>60</v>
      </c>
      <c r="J4" s="3"/>
      <c r="K4" s="3"/>
      <c r="L4" s="9" t="str">
        <f>IF(F4=3,"Бронзовый",IF(F4=2,"Серебряный",IF(F4=1,"Золотой","Нет")))</f>
        <v>Бронзовый</v>
      </c>
      <c r="M4" s="3" t="str">
        <f t="shared" si="1"/>
        <v>Зачёт</v>
      </c>
    </row>
    <row r="5" spans="1:13" x14ac:dyDescent="0.25">
      <c r="A5" s="3">
        <v>4</v>
      </c>
      <c r="B5" s="4" t="s">
        <v>6</v>
      </c>
      <c r="C5" s="4" t="s">
        <v>8</v>
      </c>
      <c r="D5" s="4" t="s">
        <v>5</v>
      </c>
      <c r="E5" s="3">
        <v>385</v>
      </c>
      <c r="F5" s="3">
        <v>2</v>
      </c>
      <c r="G5" s="3">
        <f>E16-E5</f>
        <v>55</v>
      </c>
      <c r="H5" s="3"/>
      <c r="I5" s="3"/>
      <c r="J5" s="3">
        <f t="shared" ref="J5:K7" si="2">F5</f>
        <v>2</v>
      </c>
      <c r="K5" s="3">
        <f t="shared" si="2"/>
        <v>55</v>
      </c>
      <c r="L5" s="9" t="str">
        <f>IF(F5=3,"Бронзовый",IF(F5=2,"Серебряный",IF(F5=1,"Золотой","Нет")))</f>
        <v>Серебряный</v>
      </c>
      <c r="M5" s="3" t="str">
        <f t="shared" si="1"/>
        <v>Зачёт</v>
      </c>
    </row>
    <row r="6" spans="1:13" x14ac:dyDescent="0.25">
      <c r="A6" s="8">
        <v>5</v>
      </c>
      <c r="B6" s="4" t="s">
        <v>9</v>
      </c>
      <c r="C6" s="4" t="s">
        <v>10</v>
      </c>
      <c r="D6" s="4" t="s">
        <v>5</v>
      </c>
      <c r="E6" s="3">
        <v>390</v>
      </c>
      <c r="F6" s="3">
        <v>2</v>
      </c>
      <c r="G6" s="3">
        <f>E16-E6</f>
        <v>50</v>
      </c>
      <c r="H6" s="3"/>
      <c r="I6" s="3"/>
      <c r="J6" s="3">
        <f t="shared" si="2"/>
        <v>2</v>
      </c>
      <c r="K6" s="3">
        <f t="shared" si="2"/>
        <v>50</v>
      </c>
      <c r="L6" s="9" t="str">
        <f t="shared" si="0"/>
        <v>Серебряный</v>
      </c>
      <c r="M6" s="3" t="str">
        <f t="shared" si="1"/>
        <v>Зачёт</v>
      </c>
    </row>
    <row r="7" spans="1:13" x14ac:dyDescent="0.25">
      <c r="A7" s="3">
        <v>6</v>
      </c>
      <c r="B7" s="4" t="s">
        <v>11</v>
      </c>
      <c r="C7" s="4" t="s">
        <v>12</v>
      </c>
      <c r="D7" s="4" t="s">
        <v>5</v>
      </c>
      <c r="E7" s="3">
        <v>380</v>
      </c>
      <c r="F7" s="3">
        <v>2</v>
      </c>
      <c r="G7" s="3">
        <f>E16-E7</f>
        <v>60</v>
      </c>
      <c r="H7" s="3"/>
      <c r="I7" s="3"/>
      <c r="J7" s="3">
        <f t="shared" si="2"/>
        <v>2</v>
      </c>
      <c r="K7" s="3">
        <f t="shared" si="2"/>
        <v>60</v>
      </c>
      <c r="L7" s="9" t="str">
        <f t="shared" si="0"/>
        <v>Серебряный</v>
      </c>
      <c r="M7" s="3" t="str">
        <f t="shared" si="1"/>
        <v>Зачёт</v>
      </c>
    </row>
    <row r="8" spans="1:13" x14ac:dyDescent="0.25">
      <c r="A8" s="3">
        <v>7</v>
      </c>
      <c r="B8" s="4" t="s">
        <v>13</v>
      </c>
      <c r="C8" s="4" t="s">
        <v>14</v>
      </c>
      <c r="D8" s="4" t="s">
        <v>4</v>
      </c>
      <c r="E8" s="3">
        <v>275</v>
      </c>
      <c r="F8" s="3">
        <v>3</v>
      </c>
      <c r="G8" s="3">
        <f>E13-E8</f>
        <v>65</v>
      </c>
      <c r="H8" s="3">
        <f>F8</f>
        <v>3</v>
      </c>
      <c r="I8" s="3">
        <f>G8</f>
        <v>65</v>
      </c>
      <c r="J8" s="3"/>
      <c r="K8" s="3"/>
      <c r="L8" s="9" t="str">
        <f t="shared" si="0"/>
        <v>Бронзовый</v>
      </c>
      <c r="M8" s="3" t="str">
        <f t="shared" si="1"/>
        <v>Зачёт</v>
      </c>
    </row>
    <row r="9" spans="1:13" x14ac:dyDescent="0.25">
      <c r="A9" s="3">
        <v>8</v>
      </c>
      <c r="B9" s="4" t="s">
        <v>15</v>
      </c>
      <c r="C9" s="4" t="s">
        <v>16</v>
      </c>
      <c r="D9" s="4" t="s">
        <v>5</v>
      </c>
      <c r="E9" s="3">
        <v>421</v>
      </c>
      <c r="F9" s="3">
        <v>2</v>
      </c>
      <c r="G9" s="3">
        <f>E16-E9</f>
        <v>19</v>
      </c>
      <c r="H9" s="3"/>
      <c r="I9" s="3"/>
      <c r="J9" s="3">
        <f>F9</f>
        <v>2</v>
      </c>
      <c r="K9" s="3">
        <f>G9</f>
        <v>19</v>
      </c>
      <c r="L9" s="9" t="str">
        <f t="shared" si="0"/>
        <v>Серебряный</v>
      </c>
      <c r="M9" s="3" t="str">
        <f t="shared" si="1"/>
        <v>Зачёт</v>
      </c>
    </row>
    <row r="10" spans="1:13" x14ac:dyDescent="0.25">
      <c r="A10" s="8">
        <v>9</v>
      </c>
      <c r="B10" s="4" t="s">
        <v>17</v>
      </c>
      <c r="C10" s="4" t="s">
        <v>18</v>
      </c>
      <c r="D10" s="4" t="s">
        <v>4</v>
      </c>
      <c r="E10" s="3">
        <v>290</v>
      </c>
      <c r="F10" s="3">
        <v>2</v>
      </c>
      <c r="G10" s="3">
        <f>E13-E10</f>
        <v>50</v>
      </c>
      <c r="H10" s="3">
        <f>F10</f>
        <v>2</v>
      </c>
      <c r="I10" s="3">
        <f>G10</f>
        <v>50</v>
      </c>
      <c r="J10" s="3"/>
      <c r="K10" s="3"/>
      <c r="L10" s="9" t="str">
        <f t="shared" si="0"/>
        <v>Серебряный</v>
      </c>
      <c r="M10" s="3" t="str">
        <f t="shared" si="1"/>
        <v>Зачёт</v>
      </c>
    </row>
    <row r="11" spans="1:13" x14ac:dyDescent="0.25">
      <c r="A11" s="3">
        <v>10</v>
      </c>
      <c r="B11" s="4" t="s">
        <v>19</v>
      </c>
      <c r="C11" s="4" t="s">
        <v>20</v>
      </c>
      <c r="D11" s="4" t="s">
        <v>5</v>
      </c>
      <c r="E11" s="3">
        <v>370</v>
      </c>
      <c r="F11" s="3">
        <v>3</v>
      </c>
      <c r="G11" s="3">
        <f>E16-E11</f>
        <v>70</v>
      </c>
      <c r="H11" s="3"/>
      <c r="I11" s="3"/>
      <c r="J11" s="3">
        <f>F11</f>
        <v>3</v>
      </c>
      <c r="K11" s="3">
        <f>G11</f>
        <v>70</v>
      </c>
      <c r="L11" s="9" t="str">
        <f t="shared" si="0"/>
        <v>Бронзовый</v>
      </c>
      <c r="M11" s="3" t="str">
        <f t="shared" si="1"/>
        <v>Зачёт</v>
      </c>
    </row>
    <row r="12" spans="1:13" x14ac:dyDescent="0.25">
      <c r="A12" s="3">
        <v>11</v>
      </c>
      <c r="B12" s="4" t="s">
        <v>21</v>
      </c>
      <c r="C12" s="4" t="s">
        <v>22</v>
      </c>
      <c r="D12" s="4" t="s">
        <v>4</v>
      </c>
      <c r="E12" s="3">
        <v>265</v>
      </c>
      <c r="F12" s="3" t="s">
        <v>30</v>
      </c>
      <c r="G12" s="3">
        <f>E13-E12</f>
        <v>75</v>
      </c>
      <c r="H12" s="3" t="str">
        <f>F12</f>
        <v>-</v>
      </c>
      <c r="I12" s="3">
        <f>G12</f>
        <v>75</v>
      </c>
      <c r="J12" s="3"/>
      <c r="K12" s="3"/>
      <c r="L12" s="9" t="str">
        <f>IF(F12=3,"Бронзовый",IF(F12=2,"Серебряный",IF(F12=1,"Золотой","Нет")))</f>
        <v>Нет</v>
      </c>
      <c r="M12" s="3" t="str">
        <f t="shared" si="1"/>
        <v>Незачёт</v>
      </c>
    </row>
    <row r="13" spans="1:13" x14ac:dyDescent="0.25">
      <c r="A13" s="3">
        <v>12</v>
      </c>
      <c r="B13" s="4" t="s">
        <v>23</v>
      </c>
      <c r="C13" s="4" t="s">
        <v>24</v>
      </c>
      <c r="D13" s="4" t="s">
        <v>4</v>
      </c>
      <c r="E13" s="3">
        <v>340</v>
      </c>
      <c r="F13" s="3">
        <v>1</v>
      </c>
      <c r="G13" s="3">
        <f>E13-E13</f>
        <v>0</v>
      </c>
      <c r="H13" s="3">
        <f>F13</f>
        <v>1</v>
      </c>
      <c r="I13" s="3">
        <f>G13</f>
        <v>0</v>
      </c>
      <c r="J13" s="3"/>
      <c r="K13" s="3"/>
      <c r="L13" s="9" t="str">
        <f>IF(F13=3,"Бронзовый",IF(F13=2,"Серебряный",IF(F13=1,"Золотой","Нет")))</f>
        <v>Золотой</v>
      </c>
      <c r="M13" s="3" t="str">
        <f t="shared" si="1"/>
        <v>Зачёт</v>
      </c>
    </row>
    <row r="14" spans="1:13" x14ac:dyDescent="0.25">
      <c r="A14" s="8">
        <v>13</v>
      </c>
      <c r="B14" s="4" t="s">
        <v>25</v>
      </c>
      <c r="C14" s="4" t="s">
        <v>16</v>
      </c>
      <c r="D14" s="4" t="s">
        <v>5</v>
      </c>
      <c r="E14" s="3">
        <v>400</v>
      </c>
      <c r="F14" s="3">
        <v>2</v>
      </c>
      <c r="G14" s="3">
        <f>E16-E14</f>
        <v>40</v>
      </c>
      <c r="H14" s="3"/>
      <c r="I14" s="3"/>
      <c r="J14" s="3">
        <f t="shared" ref="J14:K16" si="3">F14</f>
        <v>2</v>
      </c>
      <c r="K14" s="3">
        <f t="shared" si="3"/>
        <v>40</v>
      </c>
      <c r="L14" s="9" t="str">
        <f t="shared" si="0"/>
        <v>Серебряный</v>
      </c>
      <c r="M14" s="3" t="str">
        <f t="shared" si="1"/>
        <v>Зачёт</v>
      </c>
    </row>
    <row r="15" spans="1:13" x14ac:dyDescent="0.25">
      <c r="A15" s="3">
        <v>14</v>
      </c>
      <c r="B15" s="4" t="s">
        <v>26</v>
      </c>
      <c r="C15" s="4" t="s">
        <v>27</v>
      </c>
      <c r="D15" s="4" t="s">
        <v>5</v>
      </c>
      <c r="E15" s="3">
        <v>430</v>
      </c>
      <c r="F15" s="3">
        <v>1</v>
      </c>
      <c r="G15" s="3">
        <f>E16-E15</f>
        <v>10</v>
      </c>
      <c r="H15" s="3"/>
      <c r="I15" s="3"/>
      <c r="J15" s="3">
        <f t="shared" si="3"/>
        <v>1</v>
      </c>
      <c r="K15" s="3">
        <f t="shared" si="3"/>
        <v>10</v>
      </c>
      <c r="L15" s="9" t="str">
        <f t="shared" si="0"/>
        <v>Золотой</v>
      </c>
      <c r="M15" s="3" t="str">
        <f t="shared" si="1"/>
        <v>Зачёт</v>
      </c>
    </row>
    <row r="16" spans="1:13" x14ac:dyDescent="0.25">
      <c r="A16" s="3">
        <v>15</v>
      </c>
      <c r="B16" s="4" t="s">
        <v>28</v>
      </c>
      <c r="C16" s="4" t="s">
        <v>29</v>
      </c>
      <c r="D16" s="4" t="s">
        <v>5</v>
      </c>
      <c r="E16" s="3">
        <v>440</v>
      </c>
      <c r="F16" s="3">
        <v>1</v>
      </c>
      <c r="G16" s="3">
        <f>E16-E16</f>
        <v>0</v>
      </c>
      <c r="H16" s="3"/>
      <c r="I16" s="3"/>
      <c r="J16" s="3">
        <f t="shared" si="3"/>
        <v>1</v>
      </c>
      <c r="K16" s="3">
        <f t="shared" si="3"/>
        <v>0</v>
      </c>
      <c r="L16" s="9" t="str">
        <f>IF(F16=3,"Бронзовый",IF(F16=2,"Серебряный",IF(F16=1,"Золотой","Нет")))</f>
        <v>Золотой</v>
      </c>
      <c r="M16" s="3" t="str">
        <f t="shared" si="1"/>
        <v>Зачёт</v>
      </c>
    </row>
    <row r="17" spans="1:5" x14ac:dyDescent="0.25">
      <c r="A17" s="1"/>
      <c r="E17" s="2"/>
    </row>
    <row r="18" spans="1:5" x14ac:dyDescent="0.25">
      <c r="A18" s="11" t="s">
        <v>46</v>
      </c>
      <c r="E18" s="2"/>
    </row>
    <row r="19" spans="1:5" x14ac:dyDescent="0.25">
      <c r="A19" s="24" t="s">
        <v>31</v>
      </c>
      <c r="B19" s="24"/>
      <c r="E19" s="2"/>
    </row>
    <row r="20" spans="1:5" x14ac:dyDescent="0.25">
      <c r="A20" s="12" t="s">
        <v>32</v>
      </c>
      <c r="B20" s="13">
        <v>3</v>
      </c>
      <c r="E20" s="2"/>
    </row>
    <row r="21" spans="1:5" x14ac:dyDescent="0.25">
      <c r="A21" s="14" t="s">
        <v>33</v>
      </c>
      <c r="B21" s="15">
        <v>6</v>
      </c>
      <c r="E21" s="2"/>
    </row>
    <row r="22" spans="1:5" x14ac:dyDescent="0.25">
      <c r="A22" s="16" t="s">
        <v>34</v>
      </c>
      <c r="B22" s="17">
        <v>5</v>
      </c>
      <c r="E22" s="2"/>
    </row>
    <row r="23" spans="1:5" x14ac:dyDescent="0.25">
      <c r="A23" s="18" t="s">
        <v>35</v>
      </c>
      <c r="B23" s="19">
        <v>1</v>
      </c>
      <c r="E23" s="2"/>
    </row>
    <row r="24" spans="1:5" x14ac:dyDescent="0.25">
      <c r="A24" s="1"/>
      <c r="E24" s="2"/>
    </row>
    <row r="25" spans="1:5" x14ac:dyDescent="0.25">
      <c r="A25" s="1"/>
      <c r="E25" s="2"/>
    </row>
    <row r="26" spans="1:5" x14ac:dyDescent="0.25">
      <c r="A26" s="25" t="s">
        <v>36</v>
      </c>
      <c r="B26" s="25"/>
      <c r="E26" s="2"/>
    </row>
    <row r="27" spans="1:5" x14ac:dyDescent="0.25">
      <c r="A27" s="12" t="s">
        <v>37</v>
      </c>
      <c r="B27" s="13">
        <v>1</v>
      </c>
      <c r="E27" s="2"/>
    </row>
    <row r="28" spans="1:5" x14ac:dyDescent="0.25">
      <c r="A28" s="21" t="s">
        <v>38</v>
      </c>
      <c r="B28" s="15">
        <v>1</v>
      </c>
      <c r="E28" s="2"/>
    </row>
    <row r="29" spans="1:5" x14ac:dyDescent="0.25">
      <c r="A29" s="22" t="s">
        <v>39</v>
      </c>
      <c r="B29" s="17">
        <v>3</v>
      </c>
      <c r="E29" s="2"/>
    </row>
    <row r="30" spans="1:5" x14ac:dyDescent="0.25">
      <c r="A30" s="23" t="s">
        <v>40</v>
      </c>
      <c r="B30" s="19">
        <v>1</v>
      </c>
      <c r="E30" s="2"/>
    </row>
    <row r="31" spans="1:5" x14ac:dyDescent="0.25">
      <c r="A31" s="10"/>
      <c r="B31" s="10"/>
      <c r="E31" s="2"/>
    </row>
    <row r="32" spans="1:5" x14ac:dyDescent="0.25">
      <c r="E32" s="2"/>
    </row>
    <row r="33" spans="1:5" x14ac:dyDescent="0.25">
      <c r="A33" s="24" t="s">
        <v>41</v>
      </c>
      <c r="B33" s="24"/>
      <c r="E33" s="2"/>
    </row>
    <row r="34" spans="1:5" x14ac:dyDescent="0.25">
      <c r="A34" s="20" t="s">
        <v>42</v>
      </c>
      <c r="B34" s="13">
        <v>2</v>
      </c>
      <c r="E34" s="2"/>
    </row>
    <row r="35" spans="1:5" x14ac:dyDescent="0.25">
      <c r="A35" s="21" t="s">
        <v>43</v>
      </c>
      <c r="B35" s="15">
        <v>5</v>
      </c>
      <c r="E35" s="2"/>
    </row>
    <row r="36" spans="1:5" x14ac:dyDescent="0.25">
      <c r="A36" s="22" t="s">
        <v>44</v>
      </c>
      <c r="B36" s="17">
        <v>2</v>
      </c>
      <c r="E36" s="2"/>
    </row>
    <row r="37" spans="1:5" x14ac:dyDescent="0.25">
      <c r="A37" s="23" t="s">
        <v>45</v>
      </c>
      <c r="B37" s="19">
        <v>0</v>
      </c>
      <c r="E37" s="2"/>
    </row>
    <row r="38" spans="1:5" x14ac:dyDescent="0.25">
      <c r="E38" s="2"/>
    </row>
    <row r="39" spans="1:5" x14ac:dyDescent="0.25">
      <c r="E39" s="2"/>
    </row>
    <row r="40" spans="1:5" x14ac:dyDescent="0.25">
      <c r="E40" s="2"/>
    </row>
    <row r="41" spans="1:5" x14ac:dyDescent="0.25">
      <c r="E41" s="2"/>
    </row>
    <row r="42" spans="1:5" x14ac:dyDescent="0.25">
      <c r="E42" s="2"/>
    </row>
  </sheetData>
  <mergeCells count="3">
    <mergeCell ref="A19:B19"/>
    <mergeCell ref="A26:B26"/>
    <mergeCell ref="A33:B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2022-09-22T11:04:11Z</dcterms:modified>
</cp:coreProperties>
</file>