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her\OneDrive\Desktop\LINKIN OPTIMIZATION\STRATEGICI INVESTMENT APPRAISAL\WEEK 3 INVESTMENT APPRASAL TECHNIQUES\"/>
    </mc:Choice>
  </mc:AlternateContent>
  <xr:revisionPtr revIDLastSave="0" documentId="8_{45A35B8B-C319-44CA-9FF3-EC0EA384E15F}" xr6:coauthVersionLast="47" xr6:coauthVersionMax="47" xr10:uidLastSave="{00000000-0000-0000-0000-000000000000}"/>
  <bookViews>
    <workbookView xWindow="-110" yWindow="-110" windowWidth="19420" windowHeight="10300" activeTab="3" xr2:uid="{F8451CBF-CE80-446C-B7D9-29279887A7A1}"/>
  </bookViews>
  <sheets>
    <sheet name="Data" sheetId="1" r:id="rId1"/>
    <sheet name="Project A" sheetId="2" r:id="rId2"/>
    <sheet name="Project B" sheetId="3" r:id="rId3"/>
    <sheet name="Procect 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4" l="1"/>
  <c r="D10" i="4"/>
  <c r="H11" i="2"/>
  <c r="G12" i="4"/>
  <c r="H12" i="4" s="1"/>
  <c r="E12" i="4"/>
  <c r="F12" i="4" s="1"/>
  <c r="G11" i="4"/>
  <c r="H11" i="4" s="1"/>
  <c r="E11" i="4"/>
  <c r="F11" i="4" s="1"/>
  <c r="G10" i="4"/>
  <c r="H10" i="4" s="1"/>
  <c r="F10" i="4"/>
  <c r="E10" i="4"/>
  <c r="G9" i="4"/>
  <c r="H9" i="4" s="1"/>
  <c r="E9" i="4"/>
  <c r="F9" i="4" s="1"/>
  <c r="G8" i="4"/>
  <c r="H8" i="4" s="1"/>
  <c r="E8" i="4"/>
  <c r="F8" i="4" s="1"/>
  <c r="G7" i="4"/>
  <c r="H7" i="4" s="1"/>
  <c r="E7" i="4"/>
  <c r="F7" i="4" s="1"/>
  <c r="D7" i="4"/>
  <c r="D8" i="4" s="1"/>
  <c r="H5" i="4"/>
  <c r="F5" i="4"/>
  <c r="D12" i="3"/>
  <c r="D8" i="3"/>
  <c r="D9" i="3" s="1"/>
  <c r="D8" i="2"/>
  <c r="G12" i="3"/>
  <c r="H12" i="3" s="1"/>
  <c r="F12" i="3"/>
  <c r="E12" i="3"/>
  <c r="G11" i="3"/>
  <c r="H11" i="3" s="1"/>
  <c r="F11" i="3"/>
  <c r="E11" i="3"/>
  <c r="G10" i="3"/>
  <c r="H10" i="3" s="1"/>
  <c r="E10" i="3"/>
  <c r="F10" i="3" s="1"/>
  <c r="G9" i="3"/>
  <c r="H9" i="3" s="1"/>
  <c r="E9" i="3"/>
  <c r="F9" i="3" s="1"/>
  <c r="G8" i="3"/>
  <c r="H8" i="3" s="1"/>
  <c r="E8" i="3"/>
  <c r="F8" i="3" s="1"/>
  <c r="G7" i="3"/>
  <c r="H7" i="3" s="1"/>
  <c r="E7" i="3"/>
  <c r="F7" i="3" s="1"/>
  <c r="D7" i="3"/>
  <c r="H5" i="3"/>
  <c r="F5" i="3"/>
  <c r="F11" i="2"/>
  <c r="H5" i="2"/>
  <c r="G12" i="2"/>
  <c r="H12" i="2" s="1"/>
  <c r="G11" i="2"/>
  <c r="G10" i="2"/>
  <c r="H10" i="2" s="1"/>
  <c r="G9" i="2"/>
  <c r="H9" i="2" s="1"/>
  <c r="G8" i="2"/>
  <c r="H8" i="2" s="1"/>
  <c r="G7" i="2"/>
  <c r="H7" i="2" s="1"/>
  <c r="F7" i="2"/>
  <c r="F8" i="2"/>
  <c r="F9" i="2"/>
  <c r="F10" i="2"/>
  <c r="F12" i="2"/>
  <c r="F5" i="2"/>
  <c r="E12" i="2"/>
  <c r="E11" i="2"/>
  <c r="E10" i="2"/>
  <c r="E9" i="2"/>
  <c r="E8" i="2"/>
  <c r="E7" i="2"/>
  <c r="D7" i="2"/>
  <c r="F14" i="4" l="1"/>
  <c r="H14" i="4"/>
  <c r="D9" i="4"/>
  <c r="H14" i="3"/>
  <c r="D9" i="2"/>
  <c r="D12" i="2" s="1"/>
  <c r="F14" i="2"/>
  <c r="F14" i="3"/>
  <c r="H14" i="2"/>
  <c r="D10" i="2" l="1"/>
</calcChain>
</file>

<file path=xl/sharedStrings.xml><?xml version="1.0" encoding="utf-8"?>
<sst xmlns="http://schemas.openxmlformats.org/spreadsheetml/2006/main" count="73" uniqueCount="18">
  <si>
    <t>Data (£000s)</t>
  </si>
  <si>
    <t>Project A</t>
  </si>
  <si>
    <t>Project B</t>
  </si>
  <si>
    <t>Project C</t>
  </si>
  <si>
    <t>Initial outlay (t = 0)</t>
  </si>
  <si>
    <t>Net cash inflows:</t>
  </si>
  <si>
    <t>t=1</t>
  </si>
  <si>
    <t>t=2</t>
  </si>
  <si>
    <t>t=3</t>
  </si>
  <si>
    <t>t=4</t>
  </si>
  <si>
    <t>t=5</t>
  </si>
  <si>
    <t>Liquidation value at project end</t>
  </si>
  <si>
    <t xml:space="preserve">Cost of captial </t>
  </si>
  <si>
    <t>Payback Calculations</t>
  </si>
  <si>
    <t>Discount Factor</t>
  </si>
  <si>
    <t>NPV</t>
  </si>
  <si>
    <t>Present Value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</si>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</sst>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1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right" vertical="center" wrapText="1" indent="1" readingOrder="1"/>
    </xf>
    <xf numFmtId="0" fontId="3" fillId="4" borderId="4" xfId="0" applyFont="1" applyFill="1" applyBorder="1" applyAlignment="1">
      <alignment horizontal="left" vertical="center" wrapText="1" readingOrder="1"/>
    </xf>
    <xf numFmtId="0" fontId="3" fillId="4" borderId="5" xfId="0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right" vertical="center" wrapText="1" inden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right" vertical="center" wrapText="1" inden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right" vertical="center" wrapText="1" indent="1" readingOrder="1"/>
    </xf>
    <xf numFmtId="9" fontId="3" fillId="4" borderId="4" xfId="1" applyFont="1" applyFill="1" applyBorder="1" applyAlignment="1">
      <alignment horizontal="right" vertical="center" wrapText="1" indent="1" readingOrder="1"/>
    </xf>
    <xf numFmtId="2" fontId="3" fillId="3" borderId="3" xfId="0" applyNumberFormat="1" applyFont="1" applyFill="1" applyBorder="1" applyAlignment="1">
      <alignment horizontal="right" vertical="center" wrapText="1" indent="1" readingOrder="1"/>
    </xf>
    <xf numFmtId="2" fontId="3" fillId="4" borderId="3" xfId="0" applyNumberFormat="1" applyFont="1" applyFill="1" applyBorder="1" applyAlignment="1">
      <alignment horizontal="right" vertical="center" wrapText="1" indent="1" readingOrder="1"/>
    </xf>
    <xf numFmtId="0" fontId="3" fillId="4" borderId="4" xfId="0" applyFont="1" applyFill="1" applyBorder="1" applyAlignment="1">
      <alignment horizontal="center" vertical="center" wrapText="1" readingOrder="1"/>
    </xf>
    <xf numFmtId="2" fontId="3" fillId="3" borderId="6" xfId="0" applyNumberFormat="1" applyFont="1" applyFill="1" applyBorder="1" applyAlignment="1">
      <alignment horizontal="right" vertical="center" wrapText="1" indent="1" readingOrder="1"/>
    </xf>
    <xf numFmtId="2" fontId="3" fillId="4" borderId="6" xfId="0" applyNumberFormat="1" applyFont="1" applyFill="1" applyBorder="1" applyAlignment="1">
      <alignment horizontal="right" vertical="center" wrapText="1" indent="1" readingOrder="1"/>
    </xf>
    <xf numFmtId="0" fontId="3" fillId="4" borderId="7" xfId="0" applyFont="1" applyFill="1" applyBorder="1" applyAlignment="1">
      <alignment horizontal="center" vertical="center" wrapText="1" readingOrder="1"/>
    </xf>
    <xf numFmtId="0" fontId="0" fillId="0" borderId="9" xfId="0" applyBorder="1"/>
    <xf numFmtId="0" fontId="0" fillId="0" borderId="10" xfId="0" applyBorder="1"/>
    <xf numFmtId="0" fontId="2" fillId="2" borderId="11" xfId="0" applyFont="1" applyFill="1" applyBorder="1" applyAlignment="1">
      <alignment horizontal="left" vertical="center" wrapText="1" readingOrder="1"/>
    </xf>
    <xf numFmtId="0" fontId="2" fillId="2" borderId="10" xfId="0" applyFont="1" applyFill="1" applyBorder="1" applyAlignment="1">
      <alignment horizontal="left" vertical="center" wrapText="1" readingOrder="1"/>
    </xf>
    <xf numFmtId="2" fontId="3" fillId="3" borderId="12" xfId="0" applyNumberFormat="1" applyFont="1" applyFill="1" applyBorder="1" applyAlignment="1">
      <alignment horizontal="right" vertical="center" wrapText="1" indent="1" readingOrder="1"/>
    </xf>
    <xf numFmtId="2" fontId="3" fillId="3" borderId="13" xfId="0" applyNumberFormat="1" applyFont="1" applyFill="1" applyBorder="1" applyAlignment="1">
      <alignment horizontal="right" vertical="center" wrapText="1" indent="1" readingOrder="1"/>
    </xf>
    <xf numFmtId="2" fontId="3" fillId="4" borderId="12" xfId="0" applyNumberFormat="1" applyFont="1" applyFill="1" applyBorder="1" applyAlignment="1">
      <alignment horizontal="right" vertical="center" wrapText="1" indent="1" readingOrder="1"/>
    </xf>
    <xf numFmtId="2" fontId="3" fillId="4" borderId="13" xfId="0" applyNumberFormat="1" applyFont="1" applyFill="1" applyBorder="1" applyAlignment="1">
      <alignment horizontal="right" vertical="center" wrapText="1" indent="1" readingOrder="1"/>
    </xf>
    <xf numFmtId="2" fontId="2" fillId="2" borderId="15" xfId="0" applyNumberFormat="1" applyFont="1" applyFill="1" applyBorder="1" applyAlignment="1">
      <alignment horizontal="right" vertical="center" wrapText="1" readingOrder="1"/>
    </xf>
    <xf numFmtId="0" fontId="2" fillId="2" borderId="16" xfId="0" applyFont="1" applyFill="1" applyBorder="1" applyAlignment="1">
      <alignment horizontal="left" vertical="center" wrapText="1" readingOrder="1"/>
    </xf>
    <xf numFmtId="0" fontId="3" fillId="3" borderId="17" xfId="0" applyFont="1" applyFill="1" applyBorder="1" applyAlignment="1">
      <alignment horizontal="right" vertical="center" wrapText="1" indent="1" readingOrder="1"/>
    </xf>
    <xf numFmtId="164" fontId="3" fillId="4" borderId="6" xfId="0" applyNumberFormat="1" applyFont="1" applyFill="1" applyBorder="1" applyAlignment="1">
      <alignment horizontal="right" vertical="center" wrapText="1" indent="1" readingOrder="1"/>
    </xf>
    <xf numFmtId="0" fontId="0" fillId="0" borderId="18" xfId="0" applyBorder="1"/>
    <xf numFmtId="10" fontId="3" fillId="4" borderId="8" xfId="1" applyNumberFormat="1" applyFont="1" applyFill="1" applyBorder="1" applyAlignment="1">
      <alignment horizontal="right" vertical="center" wrapText="1" indent="1" readingOrder="1"/>
    </xf>
    <xf numFmtId="0" fontId="2" fillId="2" borderId="14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right" vertical="center" wrapText="1" indent="1" readingOrder="1"/>
    </xf>
    <xf numFmtId="0" fontId="3" fillId="4" borderId="5" xfId="0" applyFont="1" applyFill="1" applyBorder="1" applyAlignment="1">
      <alignment horizontal="right" vertical="center" wrapText="1" inden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F979-6D2F-4406-AD7A-134C6B698A5F}">
  <dimension ref="B1:E12"/>
  <sheetViews>
    <sheetView workbookViewId="0">
      <selection activeCell="B19" sqref="B19"/>
    </sheetView>
  </sheetViews>
  <sheetFormatPr defaultRowHeight="14.5" x14ac:dyDescent="0.35"/>
  <cols>
    <col min="2" max="5" width="31.6328125" customWidth="1"/>
  </cols>
  <sheetData>
    <row r="1" spans="2:5" ht="15" thickBot="1" x14ac:dyDescent="0.4"/>
    <row r="2" spans="2:5" ht="23.5" x14ac:dyDescent="0.35">
      <c r="B2" s="6" t="s">
        <v>12</v>
      </c>
      <c r="C2" s="11">
        <v>0.1</v>
      </c>
    </row>
    <row r="3" spans="2:5" ht="15" thickBot="1" x14ac:dyDescent="0.4"/>
    <row r="4" spans="2:5" ht="24" thickBot="1" x14ac:dyDescent="0.4">
      <c r="B4" s="1" t="s">
        <v>0</v>
      </c>
      <c r="C4" s="1" t="s">
        <v>1</v>
      </c>
      <c r="D4" s="1" t="s">
        <v>2</v>
      </c>
      <c r="E4" s="1" t="s">
        <v>3</v>
      </c>
    </row>
    <row r="5" spans="2:5" ht="24.5" thickTop="1" thickBot="1" x14ac:dyDescent="0.4">
      <c r="B5" s="2" t="s">
        <v>4</v>
      </c>
      <c r="C5" s="3">
        <v>300</v>
      </c>
      <c r="D5" s="3">
        <v>500</v>
      </c>
      <c r="E5" s="3">
        <v>350</v>
      </c>
    </row>
    <row r="6" spans="2:5" ht="23.5" x14ac:dyDescent="0.35">
      <c r="B6" s="4" t="s">
        <v>5</v>
      </c>
      <c r="C6" s="33">
        <v>100</v>
      </c>
      <c r="D6" s="33">
        <v>250</v>
      </c>
      <c r="E6" s="33">
        <v>90</v>
      </c>
    </row>
    <row r="7" spans="2:5" ht="24" thickBot="1" x14ac:dyDescent="0.4">
      <c r="B7" s="5" t="s">
        <v>6</v>
      </c>
      <c r="C7" s="34"/>
      <c r="D7" s="34"/>
      <c r="E7" s="34"/>
    </row>
    <row r="8" spans="2:5" ht="24" thickBot="1" x14ac:dyDescent="0.4">
      <c r="B8" s="7" t="s">
        <v>7</v>
      </c>
      <c r="C8" s="8">
        <v>100</v>
      </c>
      <c r="D8" s="8">
        <v>200</v>
      </c>
      <c r="E8" s="8">
        <v>90</v>
      </c>
    </row>
    <row r="9" spans="2:5" ht="24" thickBot="1" x14ac:dyDescent="0.4">
      <c r="B9" s="9" t="s">
        <v>8</v>
      </c>
      <c r="C9" s="10">
        <v>90</v>
      </c>
      <c r="D9" s="10">
        <v>180</v>
      </c>
      <c r="E9" s="10">
        <v>95</v>
      </c>
    </row>
    <row r="10" spans="2:5" ht="24" thickBot="1" x14ac:dyDescent="0.4">
      <c r="B10" s="7" t="s">
        <v>9</v>
      </c>
      <c r="C10" s="8">
        <v>80</v>
      </c>
      <c r="D10" s="8">
        <v>80</v>
      </c>
      <c r="E10" s="8">
        <v>95</v>
      </c>
    </row>
    <row r="11" spans="2:5" ht="24" thickBot="1" x14ac:dyDescent="0.4">
      <c r="B11" s="9" t="s">
        <v>10</v>
      </c>
      <c r="C11" s="10">
        <v>0</v>
      </c>
      <c r="D11" s="10">
        <v>-50</v>
      </c>
      <c r="E11" s="10">
        <v>100</v>
      </c>
    </row>
    <row r="12" spans="2:5" ht="47.5" thickBot="1" x14ac:dyDescent="0.4">
      <c r="B12" s="7" t="s">
        <v>11</v>
      </c>
      <c r="C12" s="8">
        <v>20</v>
      </c>
      <c r="D12" s="8">
        <v>-50</v>
      </c>
      <c r="E12" s="8">
        <v>0</v>
      </c>
    </row>
  </sheetData>
  <mergeCells count="3">
    <mergeCell ref="C6:C7"/>
    <mergeCell ref="D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1A44-CF1C-4A3C-9AA8-0A3FA69AF9C4}">
  <dimension ref="B1:H14"/>
  <sheetViews>
    <sheetView workbookViewId="0">
      <selection activeCell="H11" sqref="H11"/>
    </sheetView>
  </sheetViews>
  <sheetFormatPr defaultRowHeight="14.5" x14ac:dyDescent="0.35"/>
  <cols>
    <col min="2" max="2" width="45.453125" bestFit="1" customWidth="1"/>
    <col min="3" max="3" width="18.54296875" customWidth="1"/>
    <col min="4" max="4" width="18.08984375" bestFit="1" customWidth="1"/>
    <col min="5" max="5" width="18.54296875" customWidth="1"/>
    <col min="6" max="6" width="18.08984375" customWidth="1"/>
    <col min="7" max="7" width="16.6328125" customWidth="1"/>
    <col min="8" max="8" width="15.6328125" customWidth="1"/>
  </cols>
  <sheetData>
    <row r="1" spans="2:8" ht="15" thickBot="1" x14ac:dyDescent="0.4"/>
    <row r="2" spans="2:8" ht="23.5" x14ac:dyDescent="0.35">
      <c r="B2" s="14" t="s">
        <v>12</v>
      </c>
      <c r="C2" s="11">
        <v>0.1</v>
      </c>
      <c r="E2" s="17" t="s">
        <v>15</v>
      </c>
      <c r="F2" s="30"/>
      <c r="G2" s="17" t="s">
        <v>17</v>
      </c>
      <c r="H2" s="31">
        <v>0.11252037466945924</v>
      </c>
    </row>
    <row r="3" spans="2:8" ht="15" thickBot="1" x14ac:dyDescent="0.4">
      <c r="E3" s="18"/>
      <c r="F3" s="19"/>
      <c r="G3" s="18"/>
      <c r="H3" s="19"/>
    </row>
    <row r="4" spans="2:8" ht="47.5" thickBot="1" x14ac:dyDescent="0.4">
      <c r="B4" s="1" t="s">
        <v>0</v>
      </c>
      <c r="C4" s="1" t="s">
        <v>1</v>
      </c>
      <c r="D4" s="27" t="s">
        <v>13</v>
      </c>
      <c r="E4" s="20" t="s">
        <v>14</v>
      </c>
      <c r="F4" s="21" t="s">
        <v>16</v>
      </c>
      <c r="G4" s="20" t="s">
        <v>14</v>
      </c>
      <c r="H4" s="21" t="s">
        <v>16</v>
      </c>
    </row>
    <row r="5" spans="2:8" ht="24.5" thickTop="1" thickBot="1" x14ac:dyDescent="0.4">
      <c r="B5" s="2" t="s">
        <v>4</v>
      </c>
      <c r="C5" s="3">
        <v>300</v>
      </c>
      <c r="D5" s="28"/>
      <c r="E5" s="22">
        <v>-1</v>
      </c>
      <c r="F5" s="23">
        <f>C5*E5</f>
        <v>-300</v>
      </c>
      <c r="G5" s="22">
        <v>-1</v>
      </c>
      <c r="H5" s="23">
        <f>C5*G5</f>
        <v>-300</v>
      </c>
    </row>
    <row r="6" spans="2:8" ht="24" thickBot="1" x14ac:dyDescent="0.4">
      <c r="B6" s="4" t="s">
        <v>5</v>
      </c>
      <c r="C6" s="13"/>
      <c r="D6" s="16"/>
      <c r="E6" s="24"/>
      <c r="F6" s="25"/>
      <c r="G6" s="24"/>
      <c r="H6" s="25"/>
    </row>
    <row r="7" spans="2:8" ht="24" thickBot="1" x14ac:dyDescent="0.4">
      <c r="B7" s="5" t="s">
        <v>6</v>
      </c>
      <c r="C7" s="12">
        <v>100</v>
      </c>
      <c r="D7" s="15">
        <f>C5-C7</f>
        <v>200</v>
      </c>
      <c r="E7" s="22">
        <f>1/(1+$C$2)^1</f>
        <v>0.90909090909090906</v>
      </c>
      <c r="F7" s="23">
        <f t="shared" ref="F7:F12" si="0">C7*E7</f>
        <v>90.909090909090907</v>
      </c>
      <c r="G7" s="22">
        <f>1/(1+$H$2)^1</f>
        <v>0.8988599424950845</v>
      </c>
      <c r="H7" s="23">
        <f t="shared" ref="H7:H12" si="1">C7*G7</f>
        <v>89.885994249508457</v>
      </c>
    </row>
    <row r="8" spans="2:8" ht="24" thickBot="1" x14ac:dyDescent="0.4">
      <c r="B8" s="7" t="s">
        <v>7</v>
      </c>
      <c r="C8" s="13">
        <v>100</v>
      </c>
      <c r="D8" s="16">
        <f>D7-C8</f>
        <v>100</v>
      </c>
      <c r="E8" s="24">
        <f>1/(1+$C$2)^2</f>
        <v>0.82644628099173545</v>
      </c>
      <c r="F8" s="25">
        <f t="shared" si="0"/>
        <v>82.644628099173545</v>
      </c>
      <c r="G8" s="24">
        <f>1/(1+$H$2)^2</f>
        <v>0.80794919622226669</v>
      </c>
      <c r="H8" s="25">
        <f t="shared" si="1"/>
        <v>80.794919622226672</v>
      </c>
    </row>
    <row r="9" spans="2:8" ht="24" thickBot="1" x14ac:dyDescent="0.4">
      <c r="B9" s="9" t="s">
        <v>8</v>
      </c>
      <c r="C9" s="12">
        <v>90</v>
      </c>
      <c r="D9" s="15">
        <f>D8-C9</f>
        <v>10</v>
      </c>
      <c r="E9" s="22">
        <f>1/(1+$C$2)^3</f>
        <v>0.75131480090157754</v>
      </c>
      <c r="F9" s="23">
        <f t="shared" si="0"/>
        <v>67.618332081141972</v>
      </c>
      <c r="G9" s="22">
        <f>1/(1+$H$2)^3</f>
        <v>0.72623316805529636</v>
      </c>
      <c r="H9" s="23">
        <f t="shared" si="1"/>
        <v>65.360985124976679</v>
      </c>
    </row>
    <row r="10" spans="2:8" ht="24" thickBot="1" x14ac:dyDescent="0.4">
      <c r="B10" s="7" t="s">
        <v>9</v>
      </c>
      <c r="C10" s="13">
        <v>80</v>
      </c>
      <c r="D10" s="16">
        <f>D9-C10</f>
        <v>-70</v>
      </c>
      <c r="E10" s="24">
        <f>1/(1+$C$2)^4</f>
        <v>0.68301345536507052</v>
      </c>
      <c r="F10" s="25">
        <f t="shared" si="0"/>
        <v>54.64107642920564</v>
      </c>
      <c r="G10" s="24">
        <f>1/(1+$H$2)^4</f>
        <v>0.6527819036762067</v>
      </c>
      <c r="H10" s="25">
        <f t="shared" si="1"/>
        <v>52.222552294096538</v>
      </c>
    </row>
    <row r="11" spans="2:8" ht="24" thickBot="1" x14ac:dyDescent="0.4">
      <c r="B11" s="9" t="s">
        <v>10</v>
      </c>
      <c r="C11" s="12">
        <v>0</v>
      </c>
      <c r="D11" s="15"/>
      <c r="E11" s="22">
        <f>1/(1+$C$2)^5</f>
        <v>0.62092132305915493</v>
      </c>
      <c r="F11" s="23">
        <f t="shared" si="0"/>
        <v>0</v>
      </c>
      <c r="G11" s="22">
        <f>1/(1+$H$2)^5</f>
        <v>0.58675950440022695</v>
      </c>
      <c r="H11" s="23">
        <f>C11*G11</f>
        <v>0</v>
      </c>
    </row>
    <row r="12" spans="2:8" ht="24" thickBot="1" x14ac:dyDescent="0.4">
      <c r="B12" s="7" t="s">
        <v>11</v>
      </c>
      <c r="C12" s="13">
        <v>20</v>
      </c>
      <c r="D12" s="29">
        <f>3+D9/C10</f>
        <v>3.125</v>
      </c>
      <c r="E12" s="24">
        <f>1/(1+$C$2)^5</f>
        <v>0.62092132305915493</v>
      </c>
      <c r="F12" s="25">
        <f t="shared" si="0"/>
        <v>12.418426461183099</v>
      </c>
      <c r="G12" s="24">
        <f>1/(1+$H$2)^5</f>
        <v>0.58675950440022695</v>
      </c>
      <c r="H12" s="25">
        <f t="shared" si="1"/>
        <v>11.73519008800454</v>
      </c>
    </row>
    <row r="13" spans="2:8" x14ac:dyDescent="0.35">
      <c r="E13" s="18"/>
      <c r="F13" s="19"/>
      <c r="G13" s="18"/>
      <c r="H13" s="19"/>
    </row>
    <row r="14" spans="2:8" ht="24" thickBot="1" x14ac:dyDescent="0.4">
      <c r="E14" s="32" t="s">
        <v>15</v>
      </c>
      <c r="F14" s="26">
        <f>SUM(F5:F12)</f>
        <v>8.2315539797951622</v>
      </c>
      <c r="G14" s="32" t="s">
        <v>15</v>
      </c>
      <c r="H14" s="26">
        <f>SUM(H5:H12)</f>
        <v>-3.5862118711449398E-4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B9EC-9D70-4493-8294-8676A66BAB48}">
  <dimension ref="B1:H14"/>
  <sheetViews>
    <sheetView workbookViewId="0">
      <selection activeCell="F7" sqref="F7"/>
    </sheetView>
  </sheetViews>
  <sheetFormatPr defaultRowHeight="14.5" x14ac:dyDescent="0.35"/>
  <cols>
    <col min="2" max="2" width="47.6328125" customWidth="1"/>
    <col min="3" max="3" width="14" bestFit="1" customWidth="1"/>
    <col min="4" max="4" width="18.08984375" bestFit="1" customWidth="1"/>
    <col min="5" max="5" width="20.54296875" customWidth="1"/>
    <col min="6" max="6" width="18.08984375" customWidth="1"/>
    <col min="7" max="7" width="19.81640625" customWidth="1"/>
    <col min="8" max="8" width="18.08984375" customWidth="1"/>
  </cols>
  <sheetData>
    <row r="1" spans="2:8" ht="15" thickBot="1" x14ac:dyDescent="0.4"/>
    <row r="2" spans="2:8" ht="23.5" x14ac:dyDescent="0.35">
      <c r="B2" s="14" t="s">
        <v>12</v>
      </c>
      <c r="C2" s="11">
        <v>0.1</v>
      </c>
      <c r="E2" s="17" t="s">
        <v>15</v>
      </c>
      <c r="F2" s="30"/>
      <c r="G2" s="17" t="s">
        <v>17</v>
      </c>
      <c r="H2" s="31">
        <v>0.12649939045243477</v>
      </c>
    </row>
    <row r="3" spans="2:8" ht="15" thickBot="1" x14ac:dyDescent="0.4">
      <c r="E3" s="18"/>
      <c r="F3" s="19"/>
      <c r="G3" s="18"/>
      <c r="H3" s="19"/>
    </row>
    <row r="4" spans="2:8" ht="47.5" thickBot="1" x14ac:dyDescent="0.4">
      <c r="B4" s="1" t="s">
        <v>0</v>
      </c>
      <c r="C4" s="1" t="s">
        <v>1</v>
      </c>
      <c r="D4" s="27" t="s">
        <v>13</v>
      </c>
      <c r="E4" s="20" t="s">
        <v>14</v>
      </c>
      <c r="F4" s="21" t="s">
        <v>16</v>
      </c>
      <c r="G4" s="20" t="s">
        <v>14</v>
      </c>
      <c r="H4" s="21" t="s">
        <v>16</v>
      </c>
    </row>
    <row r="5" spans="2:8" ht="24.5" thickTop="1" thickBot="1" x14ac:dyDescent="0.4">
      <c r="B5" s="2" t="s">
        <v>4</v>
      </c>
      <c r="C5" s="3">
        <v>500</v>
      </c>
      <c r="D5" s="28"/>
      <c r="E5" s="22">
        <v>-1</v>
      </c>
      <c r="F5" s="23">
        <f>C5*E5</f>
        <v>-500</v>
      </c>
      <c r="G5" s="22">
        <v>-1</v>
      </c>
      <c r="H5" s="23">
        <f>C5*G5</f>
        <v>-500</v>
      </c>
    </row>
    <row r="6" spans="2:8" ht="24" thickBot="1" x14ac:dyDescent="0.4">
      <c r="B6" s="4" t="s">
        <v>5</v>
      </c>
      <c r="C6" s="13"/>
      <c r="D6" s="16"/>
      <c r="E6" s="24"/>
      <c r="F6" s="25"/>
      <c r="G6" s="24"/>
      <c r="H6" s="25"/>
    </row>
    <row r="7" spans="2:8" ht="24" thickBot="1" x14ac:dyDescent="0.4">
      <c r="B7" s="5" t="s">
        <v>6</v>
      </c>
      <c r="C7" s="12">
        <v>250</v>
      </c>
      <c r="D7" s="15">
        <f>C5-C7</f>
        <v>250</v>
      </c>
      <c r="E7" s="22">
        <f>1/(1+$C$2)^1</f>
        <v>0.90909090909090906</v>
      </c>
      <c r="F7" s="23">
        <f t="shared" ref="F7:F12" si="0">C7*E7</f>
        <v>227.27272727272725</v>
      </c>
      <c r="G7" s="22">
        <f>1/(1+$H$2)^1</f>
        <v>0.88770576218276609</v>
      </c>
      <c r="H7" s="23">
        <f t="shared" ref="H7:H12" si="1">C7*G7</f>
        <v>221.92644054569152</v>
      </c>
    </row>
    <row r="8" spans="2:8" ht="24" thickBot="1" x14ac:dyDescent="0.4">
      <c r="B8" s="7" t="s">
        <v>7</v>
      </c>
      <c r="C8" s="13">
        <v>200</v>
      </c>
      <c r="D8" s="16">
        <f>D7-C8</f>
        <v>50</v>
      </c>
      <c r="E8" s="24">
        <f>1/(1+$C$2)^2</f>
        <v>0.82644628099173545</v>
      </c>
      <c r="F8" s="25">
        <f t="shared" si="0"/>
        <v>165.28925619834709</v>
      </c>
      <c r="G8" s="24">
        <f>1/(1+$H$2)^2</f>
        <v>0.78802152021248573</v>
      </c>
      <c r="H8" s="25">
        <f t="shared" si="1"/>
        <v>157.60430404249715</v>
      </c>
    </row>
    <row r="9" spans="2:8" ht="24" thickBot="1" x14ac:dyDescent="0.4">
      <c r="B9" s="9" t="s">
        <v>8</v>
      </c>
      <c r="C9" s="12">
        <v>180</v>
      </c>
      <c r="D9" s="15">
        <f>D8-C9</f>
        <v>-130</v>
      </c>
      <c r="E9" s="22">
        <f>1/(1+$C$2)^3</f>
        <v>0.75131480090157754</v>
      </c>
      <c r="F9" s="23">
        <f t="shared" si="0"/>
        <v>135.23666416228394</v>
      </c>
      <c r="G9" s="22">
        <f>1/(1+$H$2)^3</f>
        <v>0.69953124421664659</v>
      </c>
      <c r="H9" s="23">
        <f t="shared" si="1"/>
        <v>125.91562395899639</v>
      </c>
    </row>
    <row r="10" spans="2:8" ht="24" thickBot="1" x14ac:dyDescent="0.4">
      <c r="B10" s="7" t="s">
        <v>9</v>
      </c>
      <c r="C10" s="13">
        <v>80</v>
      </c>
      <c r="D10" s="16"/>
      <c r="E10" s="24">
        <f>1/(1+$C$2)^4</f>
        <v>0.68301345536507052</v>
      </c>
      <c r="F10" s="25">
        <f t="shared" si="0"/>
        <v>54.64107642920564</v>
      </c>
      <c r="G10" s="24">
        <f>1/(1+$H$2)^4</f>
        <v>0.62097791631799704</v>
      </c>
      <c r="H10" s="25">
        <f t="shared" si="1"/>
        <v>49.678233305439761</v>
      </c>
    </row>
    <row r="11" spans="2:8" ht="24" thickBot="1" x14ac:dyDescent="0.4">
      <c r="B11" s="9" t="s">
        <v>10</v>
      </c>
      <c r="C11" s="12">
        <v>-50</v>
      </c>
      <c r="D11" s="15"/>
      <c r="E11" s="22">
        <f>1/(1+$C$2)^5</f>
        <v>0.62092132305915493</v>
      </c>
      <c r="F11" s="23">
        <f t="shared" si="0"/>
        <v>-31.046066152957746</v>
      </c>
      <c r="G11" s="22">
        <f>1/(1+$H$2)^5</f>
        <v>0.55124567450373352</v>
      </c>
      <c r="H11" s="23">
        <f t="shared" si="1"/>
        <v>-27.562283725186674</v>
      </c>
    </row>
    <row r="12" spans="2:8" ht="24" thickBot="1" x14ac:dyDescent="0.4">
      <c r="B12" s="7" t="s">
        <v>11</v>
      </c>
      <c r="C12" s="13">
        <v>-50</v>
      </c>
      <c r="D12" s="29">
        <f>2+D8/C9</f>
        <v>2.2777777777777777</v>
      </c>
      <c r="E12" s="24">
        <f>1/(1+$C$2)^5</f>
        <v>0.62092132305915493</v>
      </c>
      <c r="F12" s="25">
        <f t="shared" si="0"/>
        <v>-31.046066152957746</v>
      </c>
      <c r="G12" s="24">
        <f>1/(1+$H$2)^5</f>
        <v>0.55124567450373352</v>
      </c>
      <c r="H12" s="25">
        <f t="shared" si="1"/>
        <v>-27.562283725186674</v>
      </c>
    </row>
    <row r="13" spans="2:8" x14ac:dyDescent="0.35">
      <c r="E13" s="18"/>
      <c r="F13" s="19"/>
      <c r="G13" s="18"/>
      <c r="H13" s="19"/>
    </row>
    <row r="14" spans="2:8" ht="24" thickBot="1" x14ac:dyDescent="0.4">
      <c r="E14" s="32" t="s">
        <v>15</v>
      </c>
      <c r="F14" s="26">
        <f>SUM(F5:F12)</f>
        <v>20.347591756648431</v>
      </c>
      <c r="G14" s="32" t="s">
        <v>15</v>
      </c>
      <c r="H14" s="26">
        <f>SUM(H5:H12)</f>
        <v>3.4402251500864622E-5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EB1F-0FE2-4BCF-98F2-B73677E4DD56}">
  <dimension ref="B1:H14"/>
  <sheetViews>
    <sheetView tabSelected="1" workbookViewId="0">
      <selection activeCell="F19" sqref="F19"/>
    </sheetView>
  </sheetViews>
  <sheetFormatPr defaultRowHeight="14.5" x14ac:dyDescent="0.35"/>
  <cols>
    <col min="2" max="2" width="45.453125" bestFit="1" customWidth="1"/>
    <col min="3" max="3" width="16.08984375" customWidth="1"/>
    <col min="4" max="4" width="18.08984375" bestFit="1" customWidth="1"/>
    <col min="5" max="8" width="16.81640625" customWidth="1"/>
  </cols>
  <sheetData>
    <row r="1" spans="2:8" ht="15" thickBot="1" x14ac:dyDescent="0.4"/>
    <row r="2" spans="2:8" ht="23.5" x14ac:dyDescent="0.35">
      <c r="B2" s="14" t="s">
        <v>12</v>
      </c>
      <c r="C2" s="11">
        <v>0.1</v>
      </c>
      <c r="E2" s="17" t="s">
        <v>15</v>
      </c>
      <c r="F2" s="30"/>
      <c r="G2" s="17" t="s">
        <v>17</v>
      </c>
      <c r="H2" s="31">
        <v>0.10498531084453921</v>
      </c>
    </row>
    <row r="3" spans="2:8" ht="15" thickBot="1" x14ac:dyDescent="0.4">
      <c r="E3" s="18"/>
      <c r="F3" s="19"/>
      <c r="G3" s="18"/>
      <c r="H3" s="19"/>
    </row>
    <row r="4" spans="2:8" ht="47.5" thickBot="1" x14ac:dyDescent="0.4">
      <c r="B4" s="1" t="s">
        <v>0</v>
      </c>
      <c r="C4" s="1" t="s">
        <v>1</v>
      </c>
      <c r="D4" s="27" t="s">
        <v>13</v>
      </c>
      <c r="E4" s="20" t="s">
        <v>14</v>
      </c>
      <c r="F4" s="21" t="s">
        <v>16</v>
      </c>
      <c r="G4" s="20" t="s">
        <v>14</v>
      </c>
      <c r="H4" s="21" t="s">
        <v>16</v>
      </c>
    </row>
    <row r="5" spans="2:8" ht="24.5" thickTop="1" thickBot="1" x14ac:dyDescent="0.4">
      <c r="B5" s="2" t="s">
        <v>4</v>
      </c>
      <c r="C5" s="3">
        <v>350</v>
      </c>
      <c r="D5" s="28"/>
      <c r="E5" s="22">
        <v>-1</v>
      </c>
      <c r="F5" s="23">
        <f>C5*E5</f>
        <v>-350</v>
      </c>
      <c r="G5" s="22">
        <v>-1</v>
      </c>
      <c r="H5" s="23">
        <f>C5*G5</f>
        <v>-350</v>
      </c>
    </row>
    <row r="6" spans="2:8" ht="24" thickBot="1" x14ac:dyDescent="0.4">
      <c r="B6" s="4" t="s">
        <v>5</v>
      </c>
      <c r="C6" s="13"/>
      <c r="D6" s="16"/>
      <c r="E6" s="24"/>
      <c r="F6" s="25"/>
      <c r="G6" s="24"/>
      <c r="H6" s="25"/>
    </row>
    <row r="7" spans="2:8" ht="24" thickBot="1" x14ac:dyDescent="0.4">
      <c r="B7" s="5" t="s">
        <v>6</v>
      </c>
      <c r="C7" s="12">
        <v>90</v>
      </c>
      <c r="D7" s="15">
        <f>C5-C7</f>
        <v>260</v>
      </c>
      <c r="E7" s="22">
        <f>1/(1+$C$2)^1</f>
        <v>0.90909090909090906</v>
      </c>
      <c r="F7" s="23">
        <f t="shared" ref="F7:F12" si="0">C7*E7</f>
        <v>81.818181818181813</v>
      </c>
      <c r="G7" s="22">
        <f>1/(1+$H$2)^1</f>
        <v>0.90498940590956911</v>
      </c>
      <c r="H7" s="23">
        <f t="shared" ref="H7:H12" si="1">C7*G7</f>
        <v>81.449046531861214</v>
      </c>
    </row>
    <row r="8" spans="2:8" ht="24" thickBot="1" x14ac:dyDescent="0.4">
      <c r="B8" s="7" t="s">
        <v>7</v>
      </c>
      <c r="C8" s="13">
        <v>90</v>
      </c>
      <c r="D8" s="16">
        <f>D7-C8</f>
        <v>170</v>
      </c>
      <c r="E8" s="24">
        <f>1/(1+$C$2)^2</f>
        <v>0.82644628099173545</v>
      </c>
      <c r="F8" s="25">
        <f t="shared" si="0"/>
        <v>74.380165289256183</v>
      </c>
      <c r="G8" s="24">
        <f>1/(1+$H$2)^2</f>
        <v>0.81900582480855477</v>
      </c>
      <c r="H8" s="25">
        <f t="shared" si="1"/>
        <v>73.710524232769927</v>
      </c>
    </row>
    <row r="9" spans="2:8" ht="24" thickBot="1" x14ac:dyDescent="0.4">
      <c r="B9" s="9" t="s">
        <v>8</v>
      </c>
      <c r="C9" s="12">
        <v>95</v>
      </c>
      <c r="D9" s="15">
        <f>D8-C9</f>
        <v>75</v>
      </c>
      <c r="E9" s="22">
        <f>1/(1+$C$2)^3</f>
        <v>0.75131480090157754</v>
      </c>
      <c r="F9" s="23">
        <f t="shared" si="0"/>
        <v>71.374906085649869</v>
      </c>
      <c r="G9" s="22">
        <f>1/(1+$H$2)^3</f>
        <v>0.74119159482997055</v>
      </c>
      <c r="H9" s="23">
        <f t="shared" si="1"/>
        <v>70.413201508847209</v>
      </c>
    </row>
    <row r="10" spans="2:8" ht="24" thickBot="1" x14ac:dyDescent="0.4">
      <c r="B10" s="7" t="s">
        <v>9</v>
      </c>
      <c r="C10" s="13">
        <v>95</v>
      </c>
      <c r="D10" s="16">
        <f>D9-C10</f>
        <v>-20</v>
      </c>
      <c r="E10" s="24">
        <f>1/(1+$C$2)^4</f>
        <v>0.68301345536507052</v>
      </c>
      <c r="F10" s="25">
        <f t="shared" si="0"/>
        <v>64.886278259681703</v>
      </c>
      <c r="G10" s="24">
        <f>1/(1+$H$2)^4</f>
        <v>0.67077054107034118</v>
      </c>
      <c r="H10" s="25">
        <f t="shared" si="1"/>
        <v>63.72320140168241</v>
      </c>
    </row>
    <row r="11" spans="2:8" ht="24" thickBot="1" x14ac:dyDescent="0.4">
      <c r="B11" s="9" t="s">
        <v>10</v>
      </c>
      <c r="C11" s="12">
        <v>100</v>
      </c>
      <c r="D11" s="15"/>
      <c r="E11" s="22">
        <f>1/(1+$C$2)^5</f>
        <v>0.62092132305915493</v>
      </c>
      <c r="F11" s="23">
        <f t="shared" si="0"/>
        <v>62.092132305915491</v>
      </c>
      <c r="G11" s="22">
        <f>1/(1+$H$2)^5</f>
        <v>0.60704023346488822</v>
      </c>
      <c r="H11" s="25">
        <f t="shared" si="1"/>
        <v>60.704023346488825</v>
      </c>
    </row>
    <row r="12" spans="2:8" ht="24" thickBot="1" x14ac:dyDescent="0.4">
      <c r="B12" s="7" t="s">
        <v>11</v>
      </c>
      <c r="C12" s="13">
        <v>0</v>
      </c>
      <c r="D12" s="29">
        <f>3+D9/C10</f>
        <v>3.7894736842105265</v>
      </c>
      <c r="E12" s="24">
        <f>1/(1+$C$2)^5</f>
        <v>0.62092132305915493</v>
      </c>
      <c r="F12" s="25">
        <f t="shared" si="0"/>
        <v>0</v>
      </c>
      <c r="G12" s="24">
        <f>1/(1+$H$2)^5</f>
        <v>0.60704023346488822</v>
      </c>
      <c r="H12" s="25">
        <f t="shared" si="1"/>
        <v>0</v>
      </c>
    </row>
    <row r="13" spans="2:8" x14ac:dyDescent="0.35">
      <c r="E13" s="18"/>
      <c r="F13" s="19"/>
      <c r="G13" s="18"/>
      <c r="H13" s="19"/>
    </row>
    <row r="14" spans="2:8" ht="24" thickBot="1" x14ac:dyDescent="0.4">
      <c r="E14" s="32" t="s">
        <v>15</v>
      </c>
      <c r="F14" s="26">
        <f>SUM(F5:F12)</f>
        <v>4.5516637586850592</v>
      </c>
      <c r="G14" s="32" t="s">
        <v>15</v>
      </c>
      <c r="H14" s="26">
        <f>SUM(H5:H12)</f>
        <v>-2.9783504302827168E-6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Project A</vt:lpstr>
      <vt:lpstr>Project B</vt:lpstr>
      <vt:lpstr>Procect C</vt:lpstr>
    </vt:vector>
  </TitlesOfParts>
  <Company>University of Roehampton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Gupta</dc:creator>
  <cp:lastModifiedBy>Dumebi Konwea</cp:lastModifiedBy>
  <dcterms:created xsi:type="dcterms:W3CDTF">2022-10-11T16:40:49Z</dcterms:created>
  <dcterms:modified xsi:type="dcterms:W3CDTF">2025-07-03T23:52:39Z</dcterms:modified>
</cp:coreProperties>
</file>