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<sst xmlns="http://schemas.openxmlformats.org/spreadsheetml/2006/main" count="5503" uniqueCount="1439">
  <si>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</si>
  <si>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</si>
  <si>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</si>
  <si>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</si>
  <si>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</si>
  <si>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</si>
  <si>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</si>
  <si>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</si>
  <si>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</si>
  <si>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</si>
  <si>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</si>
  <si>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</si>
  <si>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</si>
  <si>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</si>
  <si>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</si>
  <si>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</si>
  <si>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</si>
  <si>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</si>
  <si>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</si>
  <si>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</si>
  <si>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</si>
  <si>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</si>
  <si>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</si>
  <si>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</si>
  <si>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</si>
  <si>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</si>
  <si>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</si>
  <si>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</si>
  <si>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</si>
  <si>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</si>
  <si>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</si>
  <si>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</si>
  <si>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</si>
  <si>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</si>
  <si>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</si>
  <si>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</si>
  <si>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</si>
  <si>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</si>
  <si>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</si>
  <si>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</si>
  <si>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</si>
  <si>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</si>
  <si>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</si>
  <si>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</si>
  <si>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</si>
  <si>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</si>
  <si>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</si>
  <si>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</si>
  <si>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</si>
  <si>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</si>
  <si>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</si>
  <si>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</si>
  <si>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</si>
  <si>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</si>
  <si>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</si>
  <si>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</si>
  <si>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</si>
  <si>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</si>
  <si>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</si>
  <si>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</si>
  <si>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</si>
  <si>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</si>
  <si>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</si>
  <si>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</si>
  <si>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</si>
  <si>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</si>
  <si>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</si>
  <si>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</si>
  <si>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</si>
  <si>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</si>
  <si>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</si>
  <si>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</si>
  <si>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</si>
  <si>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</si>
  <si>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</si>
  <si>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</si>
  <si>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</si>
  <si>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</si>
  <si>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</si>
  <si>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</si>
  <si>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</si>
  <si>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</si>
  <si>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</si>
  <si>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</si>
  <si>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</si>
  <si>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</si>
  <si>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</si>
  <si>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</si>
  <si>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</si>
  <si>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</si>
  <si>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</si>
  <si>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</si>
  <si>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</si>
  <si>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</si>
  <si>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</si>
  <si>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</si>
  <si>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</si>
  <si>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</si>
  <si>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</si>
  <si>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</si>
  <si>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</si>
  <si>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</si>
  <si>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</si>
  <si>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</si>
  <si>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</si>
  <si>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</si>
  <si>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</si>
  <si>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</si>
  <si>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</si>
  <si>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</si>
  <si>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</si>
  <si>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</si>
  <si>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</si>
  <si>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</si>
  <si>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</si>
  <si>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</si>
  <si>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</si>
  <si>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</si>
  <si>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</si>
  <si>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</si>
  <si>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</si>
  <si>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</si>
  <si>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</si>
  <si>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</si>
  <si>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</si>
  <si>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</si>
  <si>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</si>
  <si>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</si>
  <si>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</si>
  <si>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</si>
  <si>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</si>
  <si>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</si>
  <si>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</si>
  <si>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</si>
  <si>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</si>
  <si>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</si>
  <si>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</si>
  <si>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</si>
  <si>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</si>
  <si>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</si>
  <si>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</si>
  <si>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</si>
  <si>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</si>
  <si>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</si>
  <si>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</si>
  <si>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</si>
  <si>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</si>
  <si>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</si>
  <si>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</si>
  <si>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</si>
  <si>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</si>
  <si>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</si>
  <si>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</si>
  <si>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</si>
  <si>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</si>
  <si>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</si>
  <si>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</si>
  <si>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</si>
  <si>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</si>
  <si>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</si>
  <si>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</si>
  <si>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</si>
  <si>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</si>
  <si>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</si>
  <si>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</si>
  <si>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</si>
  <si>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</si>
  <si>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</si>
  <si>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</si>
  <si>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</si>
  <si>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</si>
  <si>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</si>
  <si>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</si>
  <si>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</si>
  <si>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</si>
  <si>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</si>
  <si>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</si>
  <si>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</si>
  <si>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</si>
  <si>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</si>
  <si>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</si>
  <si>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</si>
  <si>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</si>
  <si>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</si>
  <si>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</si>
  <si>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</si>
  <si>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</si>
  <si>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</si>
  <si>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</si>
  <si>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</si>
  <si>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</si>
  <si>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</si>
  <si>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</si>
  <si>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</si>
  <si>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</si>
  <si>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</si>
  <si>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</si>
  <si>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</si>
  <si>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</si>
  <si>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</si>
  <si>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</si>
  <si>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</si>
  <si>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</si>
  <si>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</si>
  <si>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</si>
  <si>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</si>
  <si>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</si>
  <si>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</si>
  <si>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</si>
  <si>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</si>
  <si>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</si>
  <si>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</si>
  <si>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</si>
  <si>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</si>
  <si>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</si>
  <si>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</si>
  <si>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</si>
  <si>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</si>
  <si>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</si>
  <si>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</si>
  <si>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</si>
  <si>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</si>
  <si>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</si>
  <si>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</si>
  <si>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</si>
  <si>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</si>
  <si>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</si>
  <si>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</si>
  <si>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</si>
  <si>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</si>
  <si>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</si>
  <si>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</si>
  <si>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</si>
  <si>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</si>
  <si>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</si>
  <si>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</si>
  <si>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</si>
  <si>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</si>
  <si>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</si>
  <si>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</si>
  <si>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</si>
  <si>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</si>
  <si>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</si>
  <si>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</si>
  <si>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</si>
  <si>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</si>
  <si>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</si>
  <si>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</si>
  <si>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</si>
  <si>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</si>
  <si>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</si>
  <si>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</si>
  <si>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</si>
  <si>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</si>
  <si>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</si>
  <si>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</si>
  <si>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</si>
  <si>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</si>
  <si>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</si>
  <si>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</si>
  <si>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</si>
  <si>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</si>
  <si>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</si>
  <si>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</si>
  <si>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</si>
  <si>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</si>
  <si>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</si>
  <si>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</si>
  <si>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</si>
  <si>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</si>
  <si>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</si>
  <si>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</si>
  <si>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</si>
  <si>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</si>
  <si>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</si>
  <si>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</si>
  <si>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</si>
  <si>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</si>
  <si>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</si>
  <si>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</si>
  <si>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</si>
  <si>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</si>
  <si>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</si>
  <si>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</si>
  <si>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</si>
  <si>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</si>
  <si>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</si>
  <si>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</si>
  <si>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</si>
  <si>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</si>
  <si>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</si>
  <si>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</si>
  <si>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</si>
  <si>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</si>
  <si>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</si>
  <si>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</si>
  <si>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</si>
  <si>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</si>
  <si>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</si>
  <si>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</si>
  <si>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</si>
  <si>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</si>
  <si>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</si>
  <si>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</si>
  <si>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</si>
  <si>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</si>
  <si>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</si>
  <si>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</si>
  <si>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</si>
  <si>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</si>
  <si>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</si>
  <si>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</si>
  <si>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</si>
  <si>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</si>
  <si>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</si>
  <si>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</si>
  <si>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</si>
  <si>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</si>
  <si>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</si>
  <si>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</si>
  <si>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</si>
  <si>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</si>
  <si>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</si>
  <si>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</si>
  <si>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</si>
  <si>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</si>
  <si>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</si>
  <si>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</si>
  <si>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</si>
  <si>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</si>
  <si>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</si>
  <si>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</si>
  <si>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</si>
  <si>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</si>
  <si>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</si>
  <si>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</si>
  <si>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</si>
  <si>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</si>
  <si>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</si>
  <si>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</si>
  <si>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</si>
  <si>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</si>
  <si>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</si>
  <si>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</si>
  <si>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</si>
  <si>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</si>
  <si>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</si>
  <si>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</si>
  <si>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</si>
  <si>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</si>
  <si>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</si>
  <si>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</si>
  <si>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</si>
  <si>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</si>
  <si>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</si>
  <si>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</si>
  <si>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</si>
  <si>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</si>
  <si>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</si>
  <si>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</si>
  <si>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</si>
  <si>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</si>
  <si>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</si>
  <si>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</si>
  <si>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</si>
  <si>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</si>
  <si>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</si>
  <si>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</si>
  <si>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</si>
  <si>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</si>
  <si>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</si>
  <si>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</si>
  <si>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</si>
  <si>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</si>
  <si>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</si>
  <si>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</si>
  <si>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</si>
  <si>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</si>
  <si>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</si>
  <si>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</si>
  <si>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</si>
  <si>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</si>
  <si>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</si>
  <si>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</si>
  <si>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</si>
  <si>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</si>
  <si>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</si>
  <si>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</si>
  <si>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</si>
  <si>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</si>
  <si>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</si>
  <si>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</si>
  <si>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</si>
  <si>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</si>
  <si>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</si>
  <si>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</si>
  <si>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</si>
  <si>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</si>
  <si>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</si>
  <si>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</si>
  <si>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</si>
  <si>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</si>
  <si>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</si>
  <si>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</si>
  <si>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</si>
  <si>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</si>
  <si>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</si>
  <si>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</si>
  <si>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</si>
  <si>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</si>
  <si>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</si>
  <si>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</si>
  <si>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</si>
  <si>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</si>
  <si>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</si>
  <si>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</si>
  <si>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</si>
  <si>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</si>
  <si>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</si>
  <si>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</si>
  <si>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</si>
  <si>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</si>
  <si>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</si>
  <si>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</si>
  <si>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</si>
  <si>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</si>
  <si>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</si>
  <si>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</si>
  <si>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</si>
  <si>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</si>
  <si>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</si>
  <si>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</si>
  <si>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</si>
  <si>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</si>
  <si>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</si>
  <si>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</si>
  <si>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</si>
  <si>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</si>
  <si>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</si>
  <si>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</si>
  <si>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</si>
  <si>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</si>
  <si>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</si>
  <si>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</si>
  <si>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</si>
  <si>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</si>
  <si>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</si>
  <si>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</si>
  <si>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</si>
  <si>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</si>
  <si>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</si>
  <si>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</si>
  <si>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</si>
  <si>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</si>
  <si>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</si>
  <si>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</si>
  <si>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</si>
  <si>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</si>
  <si>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</si>
  <si>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</si>
  <si>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</si>
  <si>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</si>
  <si>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</si>
  <si>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</si>
  <si>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</si>
  <si>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</si>
  <si>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</si>
  <si>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</si>
  <si>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</si>
  <si>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</si>
  <si>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</si>
  <si>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</si>
  <si>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</si>
  <si>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</si>
  <si>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</si>
  <si>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</si>
  <si>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</si>
  <si>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</si>
  <si>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</si>
  <si>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</si>
  <si>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</si>
  <si>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</si>
  <si>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</si>
  <si>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</si>
  <si>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</si>
  <si>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</si>
  <si>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</si>
  <si>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</si>
  <si>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</si>
  <si>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</si>
  <si>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</si>
  <si>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</si>
  <si>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</si>
  <si>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</si>
  <si>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</si>
  <si>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</si>
  <si>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</si>
  <si>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</si>
  <si>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</si>
  <si>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</si>
  <si>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</si>
  <si>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</si>
  <si>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</si>
  <si>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</si>
  <si>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</si>
  <si>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</si>
  <si>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</si>
  <si>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</si>
  <si>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</si>
  <si>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</si>
  <si>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</si>
  <si>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</si>
  <si>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</si>
  <si>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</si>
  <si>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</si>
  <si>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</si>
  <si>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</si>
  <si>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</si>
  <si>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</si>
  <si>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</si>
  <si>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</si>
  <si>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</si>
  <si>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</si>
  <si>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</si>
  <si>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</si>
  <si>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</si>
  <si>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</si>
  <si>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</si>
  <si>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</si>
  <si>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</si>
  <si>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</si>
  <si>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</si>
  <si>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</si>
  <si>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</si>
  <si>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</si>
  <si>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</si>
  <si>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</si>
  <si>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</si>
  <si>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</si>
  <si>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</si>
  <si>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</si>
  <si>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</si>
  <si>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</si>
  <si>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</si>
  <si>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</si>
  <si>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</si>
  <si>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</si>
  <si>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</si>
  <si>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</si>
  <si>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</si>
  <si>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</si>
  <si>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</si>
  <si>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</si>
  <si>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</si>
  <si>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</si>
  <si>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</si>
  <si>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</si>
  <si>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</si>
  <si>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</si>
  <si>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</si>
  <si>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</si>
  <si>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</si>
  <si>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</si>
  <si>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</si>
  <si>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</si>
  <si>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</si>
  <si>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</si>
  <si>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</si>
  <si>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</si>
  <si>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</si>
  <si>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</si>
  <si>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</si>
  <si>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</si>
  <si>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</si>
  <si>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</si>
  <si>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</si>
  <si>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</si>
  <si>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</si>
  <si>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</si>
  <si>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</si>
  <si>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</si>
  <si>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</si>
  <si>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</si>
  <si>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</si>
  <si>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</si>
  <si>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</si>
  <si>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</si>
  <si>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</si>
  <si>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</si>
  <si>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</si>
  <si>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</si>
  <si>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</si>
  <si>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</si>
  <si>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</si>
  <si>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</si>
  <si>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</si>
  <si>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</si>
  <si>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</si>
  <si>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</si>
  <si>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</si>
  <si>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</si>
  <si>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</si>
  <si>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</si>
  <si>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</si>
  <si>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</si>
  <si>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</si>
  <si>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</si>
  <si>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</si>
  <si>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</si>
  <si>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</si>
  <si>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</si>
  <si>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</si>
  <si>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</si>
  <si>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</si>
  <si>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</si>
  <si>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</si>
  <si>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</si>
  <si>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</si>
  <si>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</si>
  <si>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</si>
  <si>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</si>
  <si>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</si>
  <si>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</si>
  <si>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</si>
  <si>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</si>
  <si>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</si>
  <si>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</si>
  <si>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</si>
  <si>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</si>
  <si>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</si>
  <si>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</si>
  <si>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</si>
  <si>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</si>
  <si>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</si>
  <si>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</si>
  <si>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</si>
  <si>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</si>
  <si>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</si>
  <si>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</si>
  <si>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</si>
  <si>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</si>
  <si>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</si>
  <si>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</si>
  <si>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</si>
  <si>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</si>
  <si>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</si>
  <si>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</si>
  <si>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</si>
  <si>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</si>
  <si>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</si>
  <si>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</si>
  <si>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</si>
  <si>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</si>
  <si>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</si>
  <si>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</si>
  <si>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</si>
  <si>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</si>
  <si>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</si>
  <si>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</si>
  <si>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</si>
  <si>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</si>
  <si>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</si>
  <si>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</si>
  <si>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</si>
  <si>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</si>
  <si>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</si>
  <si>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</si>
  <si>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</si>
  <si>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</si>
  <si>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</si>
  <si>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</si>
  <si>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</si>
  <si>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</si>
  <si>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</si>
  <si>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</si>
  <si>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</si>
  <si>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</si>
  <si>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</si>
  <si>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</si>
  <si>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</si>
  <si>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</si>
  <si>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</si>
  <si>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</si>
  <si>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</si>
  <si>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</si>
  <si>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</si>
  <si>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</si>
  <si>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</si>
  <si>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</si>
  <si>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</si>
  <si>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</si>
  <si>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</si>
  <si>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</si>
  <si>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</si>
  <si>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</si>
  <si>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</si>
  <si>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</si>
  <si>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</si>
  <si>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</si>
  <si>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</si>
  <si>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</si>
  <si>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</si>
  <si>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</si>
  <si>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</si>
  <si>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</si>
  <si>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</si>
  <si>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</si>
  <si>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</si>
  <si>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</si>
  <si>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</si>
  <si>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</si>
  <si>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</si>
  <si>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</si>
  <si>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</si>
  <si>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</si>
  <si>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</si>
  <si>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</si>
  <si>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</si>
  <si>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</si>
  <si>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</si>
  <si>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</si>
  <si>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</si>
  <si>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</si>
  <si>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</si>
  <si>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</si>
  <si>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</si>
  <si>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</si>
  <si>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</si>
  <si>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</si>
  <si>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</si>
  <si>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</si>
  <si>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</si>
  <si>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</si>
  <si>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</si>
  <si>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</si>
  <si>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</si>
  <si>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</si>
  <si>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</si>
  <si>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</si>
  <si>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</si>
  <si>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</si>
  <si>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</si>
  <si>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</si>
  <si>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</si>
  <si>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</si>
  <si>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</si>
  <si>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</si>
  <si>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</si>
  <si>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</si>
  <si>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</si>
  <si>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</si>
  <si>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</si>
  <si>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</si>
  <si>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</si>
  <si>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</si>
  <si>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</si>
  <si>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</si>
  <si>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</si>
  <si>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</si>
  <si>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</si>
  <si>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</si>
  <si>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</si>
  <si>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</si>
  <si>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</si>
  <si>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</si>
  <si>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</si>
  <si>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</si>
  <si>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</si>
  <si>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</si>
  <si>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</si>
  <si>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</si>
  <si>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</si>
  <si>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</si>
  <si>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</si>
  <si>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</si>
  <si>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</si>
  <si>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</si>
  <si>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</si>
  <si>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</si>
  <si>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</si>
  <si>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</si>
  <si>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</si>
  <si>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</si>
  <si>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</si>
  <si>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</si>
  <si>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</si>
  <si>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</si>
  <si>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</si>
  <si>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</si>
  <si>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</si>
  <si>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</si>
  <si>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</si>
  <si>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</si>
  <si>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</si>
  <si>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</si>
  <si>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</si>
  <si>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</si>
  <si>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</si>
  <si>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</si>
  <si>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</si>
  <si>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</si>
  <si>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</si>
  <si>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</si>
  <si>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</si>
  <si>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</si>
  <si>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</si>
  <si>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</si>
  <si>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</si>
  <si>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</si>
  <si>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</si>
  <si>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</si>
  <si>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</si>
  <si>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</si>
  <si>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</si>
  <si>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</si>
  <si>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</si>
  <si>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</si>
  <si>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</si>
  <si>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</si>
  <si>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</si>
  <si>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</si>
  <si>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</si>
  <si>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</si>
  <si>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</si>
  <si>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</si>
  <si>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</si>
  <si>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</si>
  <si>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</si>
  <si>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</si>
  <si>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</si>
  <si>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</si>
  <si>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</si>
  <si>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</si>
  <si>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</si>
  <si>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</si>
  <si>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</si>
  <si>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</si>
  <si>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</si>
  <si>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</si>
  <si>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</si>
  <si>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</si>
  <si>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</si>
  <si>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</si>
  <si>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</si>
  <si>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</si>
  <si>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</si>
  <si>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</si>
  <si>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</si>
  <si>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</si>
  <si>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</si>
  <si>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</si>
  <si>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</si>
  <si>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</si>
  <si>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</si>
  <si>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</si>
  <si>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</si>
  <si>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</si>
  <si>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</si>
  <si>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</si>
  <si>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</si>
  <si>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</si>
  <si>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</si>
  <si>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</si>
  <si>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</si>
  <si>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</si>
  <si>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</si>
  <si>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</si>
  <si>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</si>
  <si>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</si>
  <si>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</si>
  <si>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</si>
  <si>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</si>
  <si>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</si>
  <si>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</si>
  <si>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</si>
  <si>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</si>
  <si>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</si>
  <si>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</si>
  <si>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</si>
  <si>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</si>
  <si>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</si>
  <si>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</si>
  <si>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</si>
  <si>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</si>
  <si>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</si>
  <si>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</si>
  <si>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</si>
  <si>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</si>
  <si>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</si>
  <si>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</si>
  <si>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</si>
  <si>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</si>
  <si>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</si>
  <si>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</si>
  <si>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</si>
  <si>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</si>
  <si>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</si>
  <si>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</si>
  <si>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</si>
  <si>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</si>
  <si>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</si>
  <si>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</si>
  <si>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</si>
  <si>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</si>
  <si>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</si>
  <si>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</si>
  <si>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</si>
  <si>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</si>
  <si>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</si>
  <si>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</si>
  <si>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</si>
  <si>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</si>
  <si>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</si>
  <si>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</si>
  <si>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</si>
  <si>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</si>
  <si>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</si>
  <si>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</si>
  <si>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</si>
  <si>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</si>
  <si>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</si>
  <si>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</si>
  <si>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</si>
  <si>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</si>
  <si>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</si>
  <si>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</si>
  <si>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</si>
  <si>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</si>
  <si>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</si>
  <si>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</si>
  <si>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</si>
  <si>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</si>
  <si>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</si>
  <si>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</si>
  <si>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</si>
  <si>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</si>
  <si>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</si>
  <si>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</si>
  <si>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</si>
  <si>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</si>
  <si>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</si>
  <si>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</si>
  <si>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</si>
  <si>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</si>
  <si>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</si>
  <si>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</si>
  <si>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</si>
  <si>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</si>
  <si>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</si>
  <si>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</si>
  <si>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</si>
  <si>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</si>
  <si>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</si>
  <si>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</si>
  <si>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</si>
  <si>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</si>
  <si>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</si>
  <si>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</si>
  <si>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</si>
  <si>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</si>
  <si>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</si>
  <si>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</si>
  <si>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</si>
  <si>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</si>
  <si>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</si>
  <si>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</si>
  <si>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</si>
  <si>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</si>
  <si>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</si>
  <si>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</si>
  <si>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</si>
  <si>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</si>
  <si>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</si>
  <si>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</si>
  <si>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</si>
  <si>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</si>
  <si>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</si>
  <si>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</si>
  <si>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</si>
  <si>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</si>
  <si>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</si>
  <si>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</si>
  <si>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</si>
  <si>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</si>
  <si>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</si>
  <si>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</si>
  <si>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</si>
  <si>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</si>
  <si>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</si>
  <si>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</si>
  <si>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</si>
  <si>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</si>
  <si>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</si>
  <si>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</si>
  <si>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</si>
  <si>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</si>
  <si>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</si>
  <si>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</si>
  <si>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</si>
  <si>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</si>
  <si>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</si>
  <si>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</si>
  <si>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</si>
  <si>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</si>
  <si>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</si>
  <si>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</si>
  <si>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</si>
  <si>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</si>
  <si>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</si>
  <si>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</si>
  <si>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</si>
  <si>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</si>
  <si>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</si>
  <si>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</si>
  <si>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</si>
  <si>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</si>
  <si>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</si>
  <si>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</si>
  <si>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</si>
  <si>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</si>
  <si>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</si>
  <si>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</si>
  <si>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</si>
  <si>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</si>
  <si>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</si>
  <si>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</si>
  <si>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</si>
  <si>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</si>
  <si>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</si>
  <si>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</si>
  <si>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</si>
  <si>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</si>
  <si>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</si>
  <si>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</si>
  <si>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</si>
  <si>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</si>
  <si>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</si>
  <si>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</si>
  <si>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</si>
  <si>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</si>
  <si>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</si>
  <si>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</si>
  <si>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</si>
  <si>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</si>
  <si>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</si>
  <si>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</si>
  <si>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</si>
  <si>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</si>
  <si>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</si>
  <si>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</si>
  <si>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</si>
  <si>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</si>
  <si>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</si>
  <si>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</si>
  <si>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</si>
  <si>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</si>
  <si>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</si>
  <si>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</si>
  <si>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</si>
  <si>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</si>
  <si>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</si>
  <si>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</si>
  <si>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</si>
  <si>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</si>
  <si>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</si>
  <si>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</si>
  <si>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</si>
  <si>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</si>
  <si>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</si>
  <si>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</si>
  <si>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</si>
  <si>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</si>
  <si>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</si>
  <si>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</si>
  <si>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signing a new office</t>
  </si>
  <si>
    <t xml:space="preserve">SAMPLE approvals, windows, certificates</t>
  </si>
  <si>
    <t xml:space="preserve">SAMPLE meet the courier at five first-drop offices</t>
  </si>
  <si>
    <t xml:space="preserve">SAMPLE redeliver office SAMPLE-O-009</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</si>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</sst>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46437</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T+7 report and office summaries</v>
      </c>
      <c r="G33" s="11" t="n">
        <f aca="false">IF(INDEX(drops!$A$2:$A$21,2)="","",INDEX(drops!$Y$2:$Y$21,2))</f>
        <v>46437</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50.5</v>
      </c>
      <c r="O33" s="12" t="n">
        <f aca="false">IF(INDEX(drops!$A$2:$A$21,2)="","",INDEX(drops!$AJ$2:$AJ$21,2))</f>
        <v>3760</v>
      </c>
      <c r="P33" s="12" t="n">
        <f aca="false">IF(INDEX(drops!$A$2:$A$21,2)="","",INDEX(drops!$AK$2:$AK$21,2))</f>
        <v>74.46</v>
      </c>
      <c r="Q33" s="14" t="n">
        <f aca="false">IF(INDEX(drops!$A$2:$A$21,2)="","",INDEX(drops!$AL$2:$AL$21,2))</f>
        <v>1</v>
      </c>
      <c r="R33" s="10" t="n">
        <f aca="false">IF(INDEX(drops!$A$2:$A$21,2)="","",INDEX(drops!$AM$2:$AM$21,2))</f>
        <v>4</v>
      </c>
      <c r="S33" s="10" t="n">
        <f aca="false">IF(INDEX(drops!$A$2:$A$21,2)="","",INDEX(drops!$AN$2:$AN$21,2))</f>
        <v>0</v>
      </c>
      <c r="T33" s="10" t="n">
        <f aca="false">IF(INDEX(drops!$A$2:$A$21,2)="","",INDEX(drops!$AO$2:$AO$21,2))</f>
        <v>0</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9</v>
      </c>
      <c r="T52" s="12" t="n">
        <f aca="false">IF(INDEX(campaigns!$A$2:$A$51,3)="","",INDEX(campaigns!$DC$2:$DC$51,3))</f>
        <v>1500</v>
      </c>
      <c r="U52" s="12" t="n">
        <f aca="false">IF(INDEX(campaigns!$A$2:$A$51,3)="","",INDEX(campaigns!$DM$2:$DM$51,3))</f>
        <v>75.56</v>
      </c>
      <c r="V52" s="0" t="str">
        <f aca="false">IF(INDEX(campaigns!$A$2:$A$51,3)="","",INDEX(campaigns!$DS$2:$DS$51,3))</f>
        <v>pass</v>
      </c>
      <c r="W52" s="0" t="str">
        <f aca="false">IF(INDEX(campaigns!$A$2:$A$51,3)="","",INDEX(campaigns!$DT$2:$DT$51,3))</f>
        <v>pass</v>
      </c>
      <c r="X52" s="0" t="str">
        <f aca="false">IF(INDEX(campaigns!$A$2:$A$51,3)="","",INDEX(campaigns!$DU$2:$DU$51,3))</f>
        <v>pass</v>
      </c>
      <c r="Y52" s="10" t="n">
        <f aca="false">IF(INDEX(campaigns!$A$2:$A$51,3)="","",INDEX(campaigns!$AV$2:$AV$51,3))</f>
        <v>0</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5</v>
      </c>
      <c r="T53" s="12" t="n">
        <f aca="false">IF(INDEX(campaigns!$A$2:$A$51,4)="","",INDEX(campaigns!$DC$2:$DC$51,4))</f>
        <v>1350</v>
      </c>
      <c r="U53" s="12" t="n">
        <f aca="false">IF(INDEX(campaigns!$A$2:$A$51,4)="","",INDEX(campaigns!$DM$2:$DM$51,4))</f>
        <v>72.08</v>
      </c>
      <c r="V53" s="0" t="str">
        <f aca="false">IF(INDEX(campaigns!$A$2:$A$51,4)="","",INDEX(campaigns!$DS$2:$DS$51,4))</f>
        <v>pass</v>
      </c>
      <c r="W53" s="0" t="str">
        <f aca="false">IF(INDEX(campaigns!$A$2:$A$51,4)="","",INDEX(campaigns!$DT$2:$DT$51,4))</f>
        <v>pass</v>
      </c>
      <c r="X53" s="0" t="str">
        <f aca="false">IF(INDEX(campaigns!$A$2:$A$51,4)="","",INDEX(campaigns!$DU$2:$DU$51,4))</f>
        <v>pass</v>
      </c>
      <c r="Y53" s="10" t="n">
        <f aca="false">IF(INDEX(campaigns!$A$2:$A$51,4)="","",INDEX(campaigns!$AV$2:$AV$51,4))</f>
        <v>0</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12</v>
      </c>
      <c r="T54" s="12" t="n">
        <f aca="false">IF(INDEX(campaigns!$A$2:$A$51,5)="","",INDEX(campaigns!$DC$2:$DC$51,5))</f>
        <v>1500</v>
      </c>
      <c r="U54" s="12" t="n">
        <f aca="false">IF(INDEX(campaigns!$A$2:$A$51,5)="","",INDEX(campaigns!$DM$2:$DM$51,5))</f>
        <v>75.56</v>
      </c>
      <c r="V54" s="0" t="str">
        <f aca="false">IF(INDEX(campaigns!$A$2:$A$51,5)="","",INDEX(campaigns!$DS$2:$DS$51,5))</f>
        <v>pass</v>
      </c>
      <c r="W54" s="0" t="str">
        <f aca="false">IF(INDEX(campaigns!$A$2:$A$51,5)="","",INDEX(campaigns!$DT$2:$DT$51,5))</f>
        <v>miss</v>
      </c>
      <c r="X54" s="0" t="str">
        <f aca="false">IF(INDEX(campaigns!$A$2:$A$51,5)="","",INDEX(campaigns!$DU$2:$DU$51,5))</f>
        <v>pass</v>
      </c>
      <c r="Y54" s="10" t="n">
        <f aca="false">IF(INDEX(campaigns!$A$2:$A$51,5)="","",INDEX(campaigns!$AV$2:$AV$51,5))</f>
        <v>0</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45.5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37.5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7</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13</v>
      </c>
      <c r="C88" s="13" t="n">
        <f aca="false">SUMIFS(hours!$E$2:$E$1501,hours!$D$2:$D$1501,"drop_day",hours!$B$2:$B$1501,"")</f>
        <v>0</v>
      </c>
      <c r="D88" s="13" t="n">
        <f aca="false">IF(D84="","",SUMIFS(hours!$E$2:$E$1501,hours!$D$2:$D$1501,"drop_day",hours!$B$2:$B$1501,D84))</f>
        <v>5</v>
      </c>
      <c r="E88" s="13" t="n">
        <f aca="false">IF(E84="","",SUMIFS(hours!$E$2:$E$1501,hours!$D$2:$D$1501,"drop_day",hours!$B$2:$B$1501,E84))</f>
        <v>8</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7</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8.5</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4.5</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4</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122.5</v>
      </c>
      <c r="C92" s="13" t="n">
        <f aca="false">SUM(C85:C91)</f>
        <v>15</v>
      </c>
      <c r="D92" s="13" t="n">
        <f aca="false">IF(D84="","",SUM(D85:D91))</f>
        <v>57</v>
      </c>
      <c r="E92" s="13" t="n">
        <f aca="false">IF(E84="","",SUM(E85:E91))</f>
        <v>50.5</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46437</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T+7 report and office summaries</v>
      </c>
      <c r="Y3" s="31" t="n">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46437</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50.5</v>
      </c>
      <c r="AJ3" s="32" t="n">
        <f aca="false">IF($A3="","",$AC3-SUMIFS(campaigns!$DG$2:$DG$51,campaigns!$B$2:$B$51,$A3)-$AG3)</f>
        <v>3760</v>
      </c>
      <c r="AK3" s="32" t="n">
        <f aca="false">IF(OR($A3="",N($AI3)=0),"",ROUND($AJ3/$AI3,2))</f>
        <v>74.46</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0</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IF($A4="","",SUMIFS(campaigns!$DC$2:$DC$51,campaigns!$B$2:$B$51,$A4))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IF($A4="","",$AC4-SUMIFS(campaigns!$DG$2:$DG$51,campaigns!$B$2:$B$51,$A4)-$AG4)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IF(OR($A4="",$T4=""),"",COUNTIFS(campaigns!$B$2:$B$51,$A4,campaigns!$DU$2:$DU$51,"late"))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349</v>
      </c>
      <c r="B1" s="28" t="s">
        <v>299</v>
      </c>
      <c r="C1" s="28" t="s">
        <v>350</v>
      </c>
      <c r="D1" s="28" t="s">
        <v>100</v>
      </c>
      <c r="E1" s="28" t="s">
        <v>351</v>
      </c>
      <c r="F1" s="28" t="s">
        <v>352</v>
      </c>
      <c r="G1" s="28" t="s">
        <v>353</v>
      </c>
      <c r="H1" s="28" t="s">
        <v>354</v>
      </c>
      <c r="I1" s="28" t="s">
        <v>355</v>
      </c>
      <c r="J1" s="28" t="s">
        <v>356</v>
      </c>
      <c r="K1" s="28" t="s">
        <v>357</v>
      </c>
      <c r="L1" s="28" t="s">
        <v>358</v>
      </c>
      <c r="M1" s="28" t="s">
        <v>359</v>
      </c>
      <c r="N1" s="28" t="s">
        <v>360</v>
      </c>
      <c r="O1" s="28" t="s">
        <v>361</v>
      </c>
      <c r="P1" s="28" t="s">
        <v>362</v>
      </c>
      <c r="Q1" s="28" t="s">
        <v>363</v>
      </c>
      <c r="R1" s="28" t="s">
        <v>364</v>
      </c>
      <c r="S1" s="28" t="s">
        <v>365</v>
      </c>
      <c r="T1" s="28" t="s">
        <v>366</v>
      </c>
      <c r="U1" s="28" t="s">
        <v>367</v>
      </c>
      <c r="V1" s="28" t="s">
        <v>368</v>
      </c>
      <c r="W1" s="28" t="s">
        <v>369</v>
      </c>
      <c r="X1" s="28" t="s">
        <v>370</v>
      </c>
      <c r="Y1" s="28" t="s">
        <v>371</v>
      </c>
      <c r="Z1" s="28" t="s">
        <v>372</v>
      </c>
      <c r="AA1" s="28" t="s">
        <v>373</v>
      </c>
      <c r="AB1" s="28" t="s">
        <v>374</v>
      </c>
      <c r="AC1" s="28" t="s">
        <v>375</v>
      </c>
      <c r="AD1" s="28" t="s">
        <v>376</v>
      </c>
      <c r="AE1" s="28" t="s">
        <v>377</v>
      </c>
      <c r="AF1" s="28" t="s">
        <v>378</v>
      </c>
      <c r="AG1" s="28" t="s">
        <v>379</v>
      </c>
      <c r="AH1" s="28" t="s">
        <v>380</v>
      </c>
      <c r="AI1" s="28" t="s">
        <v>381</v>
      </c>
      <c r="AJ1" s="28" t="s">
        <v>382</v>
      </c>
      <c r="AK1" s="28" t="s">
        <v>383</v>
      </c>
      <c r="AL1" s="28" t="s">
        <v>384</v>
      </c>
      <c r="AM1" s="28" t="s">
        <v>385</v>
      </c>
      <c r="AN1" s="28" t="s">
        <v>386</v>
      </c>
      <c r="AO1" s="28" t="s">
        <v>387</v>
      </c>
      <c r="AP1" s="28" t="s">
        <v>388</v>
      </c>
      <c r="AQ1" s="28" t="s">
        <v>389</v>
      </c>
      <c r="AR1" s="28" t="s">
        <v>390</v>
      </c>
      <c r="AS1" s="28" t="s">
        <v>391</v>
      </c>
      <c r="AT1" s="28" t="s">
        <v>392</v>
      </c>
      <c r="AU1" s="28" t="s">
        <v>393</v>
      </c>
      <c r="AV1" s="28" t="s">
        <v>394</v>
      </c>
      <c r="AW1" s="28" t="s">
        <v>395</v>
      </c>
      <c r="AX1" s="28" t="s">
        <v>396</v>
      </c>
      <c r="AY1" s="28" t="s">
        <v>397</v>
      </c>
      <c r="AZ1" s="28" t="s">
        <v>398</v>
      </c>
      <c r="BA1" s="28" t="s">
        <v>399</v>
      </c>
      <c r="BB1" s="28" t="s">
        <v>400</v>
      </c>
      <c r="BC1" s="28" t="s">
        <v>401</v>
      </c>
      <c r="BD1" s="28" t="s">
        <v>305</v>
      </c>
      <c r="BE1" s="29" t="s">
        <v>402</v>
      </c>
      <c r="BF1" s="29" t="s">
        <v>403</v>
      </c>
      <c r="BG1" s="29" t="s">
        <v>300</v>
      </c>
      <c r="BH1" s="29" t="s">
        <v>301</v>
      </c>
      <c r="BI1" s="29" t="s">
        <v>404</v>
      </c>
      <c r="BJ1" s="29" t="s">
        <v>405</v>
      </c>
      <c r="BK1" s="29" t="s">
        <v>406</v>
      </c>
      <c r="BL1" s="29" t="s">
        <v>407</v>
      </c>
      <c r="BM1" s="29" t="s">
        <v>309</v>
      </c>
      <c r="BN1" s="29" t="s">
        <v>408</v>
      </c>
      <c r="BO1" s="29" t="s">
        <v>409</v>
      </c>
      <c r="BP1" s="29" t="s">
        <v>410</v>
      </c>
      <c r="BQ1" s="29" t="s">
        <v>411</v>
      </c>
      <c r="BR1" s="29" t="s">
        <v>324</v>
      </c>
      <c r="BS1" s="29" t="s">
        <v>412</v>
      </c>
      <c r="BT1" s="29" t="s">
        <v>413</v>
      </c>
      <c r="BU1" s="29" t="s">
        <v>414</v>
      </c>
      <c r="BV1" s="29" t="s">
        <v>415</v>
      </c>
      <c r="BW1" s="29" t="s">
        <v>416</v>
      </c>
      <c r="BX1" s="29" t="s">
        <v>417</v>
      </c>
      <c r="BY1" s="29" t="s">
        <v>418</v>
      </c>
      <c r="BZ1" s="29" t="s">
        <v>419</v>
      </c>
      <c r="CA1" s="29" t="s">
        <v>420</v>
      </c>
      <c r="CB1" s="29" t="s">
        <v>421</v>
      </c>
      <c r="CC1" s="29" t="s">
        <v>422</v>
      </c>
      <c r="CD1" s="29" t="s">
        <v>423</v>
      </c>
      <c r="CE1" s="29" t="s">
        <v>424</v>
      </c>
      <c r="CF1" s="29" t="s">
        <v>425</v>
      </c>
      <c r="CG1" s="29" t="s">
        <v>426</v>
      </c>
      <c r="CH1" s="29" t="s">
        <v>427</v>
      </c>
      <c r="CI1" s="29" t="s">
        <v>428</v>
      </c>
      <c r="CJ1" s="29" t="s">
        <v>429</v>
      </c>
      <c r="CK1" s="29" t="s">
        <v>430</v>
      </c>
      <c r="CL1" s="29" t="s">
        <v>431</v>
      </c>
      <c r="CM1" s="29" t="s">
        <v>432</v>
      </c>
      <c r="CN1" s="29" t="s">
        <v>433</v>
      </c>
      <c r="CO1" s="29" t="s">
        <v>434</v>
      </c>
      <c r="CP1" s="29" t="s">
        <v>435</v>
      </c>
      <c r="CQ1" s="29" t="s">
        <v>436</v>
      </c>
      <c r="CR1" s="29" t="s">
        <v>437</v>
      </c>
      <c r="CS1" s="29" t="s">
        <v>438</v>
      </c>
      <c r="CT1" s="29" t="s">
        <v>439</v>
      </c>
      <c r="CU1" s="29" t="s">
        <v>440</v>
      </c>
      <c r="CV1" s="29" t="s">
        <v>441</v>
      </c>
      <c r="CW1" s="29" t="s">
        <v>442</v>
      </c>
      <c r="CX1" s="29" t="s">
        <v>443</v>
      </c>
      <c r="CY1" s="29" t="s">
        <v>444</v>
      </c>
      <c r="CZ1" s="29" t="s">
        <v>445</v>
      </c>
      <c r="DA1" s="29" t="s">
        <v>446</v>
      </c>
      <c r="DB1" s="29" t="s">
        <v>447</v>
      </c>
      <c r="DC1" s="29" t="s">
        <v>325</v>
      </c>
      <c r="DD1" s="29" t="s">
        <v>448</v>
      </c>
      <c r="DE1" s="29" t="s">
        <v>449</v>
      </c>
      <c r="DF1" s="29" t="s">
        <v>450</v>
      </c>
      <c r="DG1" s="29" t="s">
        <v>451</v>
      </c>
      <c r="DH1" s="29" t="s">
        <v>329</v>
      </c>
      <c r="DI1" s="29" t="s">
        <v>452</v>
      </c>
      <c r="DJ1" s="29" t="s">
        <v>453</v>
      </c>
      <c r="DK1" s="29" t="s">
        <v>454</v>
      </c>
      <c r="DL1" s="29" t="s">
        <v>332</v>
      </c>
      <c r="DM1" s="29" t="s">
        <v>333</v>
      </c>
      <c r="DN1" s="29" t="s">
        <v>455</v>
      </c>
      <c r="DO1" s="29" t="s">
        <v>456</v>
      </c>
      <c r="DP1" s="29" t="s">
        <v>457</v>
      </c>
      <c r="DQ1" s="29" t="s">
        <v>458</v>
      </c>
      <c r="DR1" s="29" t="s">
        <v>459</v>
      </c>
      <c r="DS1" s="29" t="s">
        <v>460</v>
      </c>
      <c r="DT1" s="29" t="s">
        <v>461</v>
      </c>
      <c r="DU1" s="29" t="s">
        <v>462</v>
      </c>
      <c r="DV1" s="29" t="s">
        <v>120</v>
      </c>
    </row>
    <row r="2" customFormat="false" ht="41.75" hidden="false" customHeight="false" outlineLevel="0" collapsed="false">
      <c r="A2" s="0" t="s">
        <v>463</v>
      </c>
      <c r="B2" s="0" t="s">
        <v>337</v>
      </c>
      <c r="C2" s="0" t="s">
        <v>464</v>
      </c>
      <c r="D2" s="10" t="s">
        <v>465</v>
      </c>
      <c r="F2" s="0" t="n">
        <v>5</v>
      </c>
      <c r="G2" s="12"/>
      <c r="H2" s="11" t="n">
        <v>46363</v>
      </c>
      <c r="I2" s="10" t="s">
        <v>466</v>
      </c>
      <c r="J2" s="10" t="s">
        <v>467</v>
      </c>
      <c r="L2" s="10" t="s">
        <v>468</v>
      </c>
      <c r="M2" s="10" t="s">
        <v>469</v>
      </c>
      <c r="N2" s="10" t="s">
        <v>470</v>
      </c>
      <c r="O2" s="10" t="s">
        <v>471</v>
      </c>
      <c r="U2" s="10" t="s">
        <v>472</v>
      </c>
      <c r="V2" s="10" t="s">
        <v>473</v>
      </c>
      <c r="W2" s="10" t="s">
        <v>474</v>
      </c>
      <c r="X2" s="10" t="s">
        <v>475</v>
      </c>
      <c r="Y2" s="10" t="s">
        <v>476</v>
      </c>
      <c r="Z2" s="10" t="s">
        <v>477</v>
      </c>
      <c r="AA2" s="10" t="s">
        <v>478</v>
      </c>
      <c r="AB2" s="11" t="n">
        <v>46370</v>
      </c>
      <c r="AC2" s="11" t="n">
        <v>46370</v>
      </c>
      <c r="AD2" s="11" t="n">
        <v>46370</v>
      </c>
      <c r="AF2" s="11" t="n">
        <v>46377</v>
      </c>
      <c r="AG2" s="11" t="n">
        <v>46374</v>
      </c>
      <c r="AH2" s="0" t="n">
        <v>275</v>
      </c>
      <c r="AI2" s="10" t="s">
        <v>479</v>
      </c>
      <c r="AJ2" s="10" t="s">
        <v>480</v>
      </c>
      <c r="AK2" s="10" t="s">
        <v>481</v>
      </c>
      <c r="AL2" s="10" t="s">
        <v>482</v>
      </c>
      <c r="AM2" s="10" t="s">
        <v>483</v>
      </c>
      <c r="AN2" s="10" t="s">
        <v>484</v>
      </c>
      <c r="AO2" s="2" t="s">
        <v>485</v>
      </c>
      <c r="AP2" s="10" t="s">
        <v>486</v>
      </c>
      <c r="AT2" s="11" t="n">
        <v>46409</v>
      </c>
      <c r="AU2" s="11" t="n">
        <v>46414</v>
      </c>
      <c r="AV2" s="10" t="s">
        <v>487</v>
      </c>
      <c r="AW2" s="10" t="s">
        <v>477</v>
      </c>
      <c r="AX2" s="10" t="s">
        <v>488</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489</v>
      </c>
      <c r="B3" s="0" t="s">
        <v>337</v>
      </c>
      <c r="C3" s="0" t="s">
        <v>490</v>
      </c>
      <c r="D3" s="10" t="s">
        <v>465</v>
      </c>
      <c r="F3" s="0" t="n">
        <v>5</v>
      </c>
      <c r="G3" s="12"/>
      <c r="H3" s="11" t="n">
        <v>46364</v>
      </c>
      <c r="I3" s="10" t="s">
        <v>466</v>
      </c>
      <c r="J3" s="10" t="s">
        <v>491</v>
      </c>
      <c r="K3" s="0" t="n">
        <v>24</v>
      </c>
      <c r="L3" s="10" t="s">
        <v>492</v>
      </c>
      <c r="M3" s="10" t="s">
        <v>493</v>
      </c>
      <c r="N3" s="10" t="s">
        <v>494</v>
      </c>
      <c r="U3" s="10" t="s">
        <v>495</v>
      </c>
      <c r="V3" s="10" t="s">
        <v>496</v>
      </c>
      <c r="W3" s="10" t="s">
        <v>474</v>
      </c>
      <c r="Y3" s="10" t="s">
        <v>497</v>
      </c>
      <c r="Z3" s="10" t="s">
        <v>498</v>
      </c>
      <c r="AB3" s="11" t="n">
        <v>46371</v>
      </c>
      <c r="AC3" s="11" t="n">
        <v>46370</v>
      </c>
      <c r="AD3" s="11" t="n">
        <v>46370</v>
      </c>
      <c r="AF3" s="11" t="n">
        <v>46377</v>
      </c>
      <c r="AG3" s="11" t="n">
        <v>46374</v>
      </c>
      <c r="AH3" s="0" t="n">
        <v>275</v>
      </c>
      <c r="AI3" s="10" t="s">
        <v>499</v>
      </c>
      <c r="AJ3" s="10" t="s">
        <v>500</v>
      </c>
      <c r="AL3" s="10" t="s">
        <v>501</v>
      </c>
      <c r="AM3" s="10" t="s">
        <v>502</v>
      </c>
      <c r="AN3" s="10" t="s">
        <v>503</v>
      </c>
      <c r="AO3" s="2" t="s">
        <v>504</v>
      </c>
      <c r="AP3" s="10" t="s">
        <v>505</v>
      </c>
      <c r="AT3" s="11" t="n">
        <v>46409</v>
      </c>
      <c r="AU3" s="11" t="n">
        <v>46414</v>
      </c>
      <c r="AV3" s="10" t="s">
        <v>145</v>
      </c>
      <c r="AW3" s="10" t="s">
        <v>498</v>
      </c>
      <c r="AX3" s="10" t="s">
        <v>506</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507</v>
      </c>
      <c r="B4" s="0" t="s">
        <v>344</v>
      </c>
      <c r="C4" s="0" t="s">
        <v>508</v>
      </c>
      <c r="D4" s="10" t="s">
        <v>509</v>
      </c>
      <c r="F4" s="0" t="n">
        <v>10</v>
      </c>
      <c r="G4" s="12"/>
      <c r="H4" s="11" t="n">
        <v>46391</v>
      </c>
      <c r="I4" s="10" t="s">
        <v>466</v>
      </c>
      <c r="J4" s="10" t="s">
        <v>510</v>
      </c>
      <c r="L4" s="10" t="s">
        <v>511</v>
      </c>
      <c r="M4" s="10" t="s">
        <v>469</v>
      </c>
      <c r="N4" s="10" t="s">
        <v>512</v>
      </c>
      <c r="O4" s="10" t="s">
        <v>513</v>
      </c>
      <c r="U4" s="10" t="s">
        <v>472</v>
      </c>
      <c r="V4" s="10" t="s">
        <v>514</v>
      </c>
      <c r="W4" s="10" t="s">
        <v>474</v>
      </c>
      <c r="Y4" s="10" t="s">
        <v>476</v>
      </c>
      <c r="Z4" s="10" t="s">
        <v>498</v>
      </c>
      <c r="AB4" s="11" t="n">
        <v>46394</v>
      </c>
      <c r="AC4" s="11" t="n">
        <v>46394</v>
      </c>
      <c r="AD4" s="11" t="n">
        <v>46394</v>
      </c>
      <c r="AF4" s="11" t="n">
        <v>46416</v>
      </c>
      <c r="AG4" s="11" t="n">
        <v>46402</v>
      </c>
      <c r="AH4" s="0" t="n">
        <v>567</v>
      </c>
      <c r="AI4" s="10" t="s">
        <v>515</v>
      </c>
      <c r="AJ4" s="10" t="s">
        <v>516</v>
      </c>
      <c r="AL4" s="10" t="s">
        <v>517</v>
      </c>
      <c r="AM4" s="10" t="s">
        <v>518</v>
      </c>
      <c r="AN4" s="10" t="s">
        <v>519</v>
      </c>
      <c r="AO4" s="2" t="s">
        <v>520</v>
      </c>
      <c r="AP4" s="10" t="s">
        <v>521</v>
      </c>
      <c r="AT4" s="11" t="n">
        <v>46437</v>
      </c>
      <c r="AU4" s="11"/>
      <c r="AV4" s="10"/>
      <c r="AW4" s="10"/>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9</v>
      </c>
      <c r="DA4" s="31" t="n">
        <f aca="false">IF($A4="","",IFERROR(1/(1/SUMPRODUCT(MAX((redemptions!$A$2:$A$121=$A4)*redemptions!$B$2:$B$121))),""))</f>
        <v>46436</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7.5</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75.56</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522</v>
      </c>
      <c r="B5" s="0" t="s">
        <v>344</v>
      </c>
      <c r="C5" s="0" t="s">
        <v>523</v>
      </c>
      <c r="D5" s="10" t="s">
        <v>509</v>
      </c>
      <c r="F5" s="0" t="n">
        <v>10</v>
      </c>
      <c r="G5" s="12"/>
      <c r="H5" s="11" t="n">
        <v>46393</v>
      </c>
      <c r="I5" s="10" t="s">
        <v>466</v>
      </c>
      <c r="J5" s="10" t="s">
        <v>524</v>
      </c>
      <c r="L5" s="10" t="s">
        <v>525</v>
      </c>
      <c r="M5" s="10" t="s">
        <v>493</v>
      </c>
      <c r="N5" s="10" t="s">
        <v>526</v>
      </c>
      <c r="O5" s="10" t="s">
        <v>527</v>
      </c>
      <c r="U5" s="10" t="s">
        <v>495</v>
      </c>
      <c r="V5" s="10" t="s">
        <v>528</v>
      </c>
      <c r="W5" s="10" t="s">
        <v>474</v>
      </c>
      <c r="Y5" s="10" t="s">
        <v>497</v>
      </c>
      <c r="Z5" s="10" t="s">
        <v>477</v>
      </c>
      <c r="AA5" s="10" t="s">
        <v>529</v>
      </c>
      <c r="AB5" s="11" t="n">
        <v>46398</v>
      </c>
      <c r="AC5" s="11" t="n">
        <v>46398</v>
      </c>
      <c r="AD5" s="11" t="n">
        <v>46398</v>
      </c>
      <c r="AF5" s="11" t="n">
        <v>46416</v>
      </c>
      <c r="AG5" s="11" t="n">
        <v>46402</v>
      </c>
      <c r="AH5" s="0" t="n">
        <v>501</v>
      </c>
      <c r="AI5" s="10" t="s">
        <v>530</v>
      </c>
      <c r="AJ5" s="10" t="s">
        <v>531</v>
      </c>
      <c r="AK5" s="10" t="s">
        <v>532</v>
      </c>
      <c r="AL5" s="10" t="s">
        <v>533</v>
      </c>
      <c r="AM5" s="10" t="s">
        <v>534</v>
      </c>
      <c r="AN5" s="10" t="s">
        <v>535</v>
      </c>
      <c r="AO5" s="2" t="s">
        <v>536</v>
      </c>
      <c r="AP5" s="10" t="s">
        <v>537</v>
      </c>
      <c r="AT5" s="11" t="n">
        <v>46437</v>
      </c>
      <c r="AU5" s="11"/>
      <c r="AV5" s="10"/>
      <c r="AW5" s="10"/>
      <c r="AY5" s="11" t="n">
        <v>46435</v>
      </c>
      <c r="AZ5" s="0" t="n">
        <v>4</v>
      </c>
      <c r="BA5" s="11" t="n">
        <v>46435</v>
      </c>
      <c r="BB5" s="11"/>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5</v>
      </c>
      <c r="DA5" s="31" t="n">
        <f aca="false">IF($A5="","",IFERROR(1/(1/SUMPRODUCT(MAX((redemptions!$A$2:$A$121=$A5)*redemptions!$B$2:$B$121))),""))</f>
        <v>46436</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7.5</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72.08</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538</v>
      </c>
      <c r="B6" s="0" t="s">
        <v>344</v>
      </c>
      <c r="C6" s="0" t="s">
        <v>539</v>
      </c>
      <c r="D6" s="10" t="s">
        <v>509</v>
      </c>
      <c r="F6" s="0" t="n">
        <v>10</v>
      </c>
      <c r="G6" s="12"/>
      <c r="H6" s="11" t="n">
        <v>46395</v>
      </c>
      <c r="I6" s="10" t="s">
        <v>466</v>
      </c>
      <c r="J6" s="10" t="s">
        <v>540</v>
      </c>
      <c r="K6" s="0" t="n">
        <v>24</v>
      </c>
      <c r="L6" s="10" t="s">
        <v>541</v>
      </c>
      <c r="M6" s="10" t="s">
        <v>542</v>
      </c>
      <c r="N6" s="10" t="s">
        <v>543</v>
      </c>
      <c r="U6" s="10" t="s">
        <v>472</v>
      </c>
      <c r="V6" s="10" t="s">
        <v>544</v>
      </c>
      <c r="W6" s="10" t="s">
        <v>474</v>
      </c>
      <c r="Y6" s="10" t="s">
        <v>476</v>
      </c>
      <c r="Z6" s="10" t="s">
        <v>498</v>
      </c>
      <c r="AB6" s="11" t="n">
        <v>46399</v>
      </c>
      <c r="AC6" s="11" t="n">
        <v>46399</v>
      </c>
      <c r="AD6" s="11" t="n">
        <v>46399</v>
      </c>
      <c r="AF6" s="11" t="n">
        <v>46416</v>
      </c>
      <c r="AG6" s="11" t="n">
        <v>46402</v>
      </c>
      <c r="AH6" s="0" t="n">
        <v>567</v>
      </c>
      <c r="AI6" s="10" t="s">
        <v>545</v>
      </c>
      <c r="AJ6" s="10" t="s">
        <v>546</v>
      </c>
      <c r="AL6" s="10" t="s">
        <v>547</v>
      </c>
      <c r="AM6" s="10" t="s">
        <v>548</v>
      </c>
      <c r="AN6" s="10" t="s">
        <v>549</v>
      </c>
      <c r="AO6" s="2" t="s">
        <v>550</v>
      </c>
      <c r="AP6" s="10" t="s">
        <v>551</v>
      </c>
      <c r="AT6" s="11" t="n">
        <v>46437</v>
      </c>
      <c r="AU6" s="11"/>
      <c r="AV6" s="10"/>
      <c r="AW6" s="10"/>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12</v>
      </c>
      <c r="DA6" s="31" t="n">
        <f aca="false">IF($A6="","",IFERROR(1/(1/SUMPRODUCT(MAX((redemptions!$A$2:$A$121=$A6)*redemptions!$B$2:$B$121))),""))</f>
        <v>46436</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7.5</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75.56</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V7" s="10"/>
      <c r="AW7" s="10"/>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IF($A7="","",SUMIFS(approvals!$AL$2:$AL$251,approvals!$A$2:$A$251,$A7,approvals!$Q$2:$Q$251,"Y"))</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IF($A7="","",SUMIFS(approvals!$AM$2:$AM$251,approvals!$A$2:$A$251,$A7,approvals!$Q$2:$Q$251,"Y"))</f>
        <v/>
      </c>
      <c r="CL7" s="30" t="str">
        <f aca="false">IF($A7="","",SUMIFS(approvals!$AQ$2:$AQ$251,approvals!$A$2:$A$251,$A7,approvals!$Q$2:$Q$251,"Y"))</f>
        <v/>
      </c>
      <c r="CM7" s="30" t="str">
        <f aca="false">IF($A7="","",SUMIFS(approvals!$AR$2:$AR$251,approvals!$A$2:$A$251,$A7,approvals!$Q$2:$Q$251,"Y"))</f>
        <v/>
      </c>
      <c r="CN7" s="30" t="str">
        <f aca="false">IF($A7="","",SUMIFS(approvals!$AS$2:$AS$251,approvals!$A$2:$A$251,$A7,approvals!$Q$2:$Q$251,"Y"))</f>
        <v/>
      </c>
      <c r="CO7" s="30" t="str">
        <f aca="false">IF($A7="","",SUMIFS(approvals!$AT$2:$AT$251,approvals!$A$2:$A$251,$A7,approvals!$Q$2:$Q$251,"Y"))</f>
        <v/>
      </c>
      <c r="CP7" s="33" t="str">
        <f aca="false">IF($A7="","",IF(N($CO7)=0,"",ROUND(SUMIFS(approvals!$AU$2:$AU$251,approvals!$A$2:$A$251,$A7,approvals!$Q$2:$Q$251,"Y")/$CO7,1)))</f>
        <v/>
      </c>
      <c r="CQ7" s="30" t="str">
        <f aca="false">IF($A7="","",SUMIFS(approvals!$AV$2:$AV$251,approvals!$A$2:$A$251,$A7,approvals!$Q$2:$Q$251,"Y"))</f>
        <v/>
      </c>
      <c r="CR7" s="30" t="str">
        <f aca="false">IF($A7="","",SUMIFS(approvals!$AW$2:$AW$251,approvals!$A$2:$A$251,$A7,approvals!$Q$2:$Q$251,"Y"))</f>
        <v/>
      </c>
      <c r="CS7" s="30" t="str">
        <f aca="false">IF($A7="","",SUMIFS(approvals!$AX$2:$AX$251,approvals!$A$2:$A$251,$A7,approvals!$Q$2:$Q$251,"Y"))</f>
        <v/>
      </c>
      <c r="CT7" s="30" t="str">
        <f aca="false">IF($A7="","",SUMIFS(approvals!$AY$2:$AY$251,approvals!$A$2:$A$251,$A7,approvals!$Q$2:$Q$251,"Y"))</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N($CW7)))</f>
        <v/>
      </c>
      <c r="CW7" s="30" t="str">
        <f aca="false">IF($A7="","",IF($BG7="","",SUMIFS(approvals!$AL$2:$AL$251,approvals!$A$2:$A$251,$A7,approvals!$Q$2:$Q$251,"&lt;&gt;Y")))</f>
        <v/>
      </c>
      <c r="CX7" s="30" t="str">
        <f aca="false">IF($A7="","",SUMIFS(approvals!$AN$2:$AN$251,approvals!$A$2:$A$251,$A7,approvals!$Q$2:$Q$251,"Y"))</f>
        <v/>
      </c>
      <c r="CY7" s="30" t="str">
        <f aca="false">IF($A7="","",SUMIFS(approvals!$AO$2:$AO$251,approvals!$A$2:$A$251,$A7,approvals!$Q$2:$Q$251,"Y"))</f>
        <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str">
        <f aca="false">IF($A7="","",SUMIFS(invoices!$E$2:$E$151,invoices!$B$2:$B$151,$A7))</f>
        <v/>
      </c>
      <c r="DD7" s="32" t="str">
        <f aca="false">IF($A7="","",IF(COUNTIFS(invoices!$B$2:$B$151,$A7,invoices!$C$2:$C$151,"standard_deposit",invoices!$H$2:$H$151,"&gt;0")=0,"",SUMIFS(invoices!$I$2:$I$151,invoices!$B$2:$B$151,$A7,invoices!$C$2:$C$151,"standard_deposit")))</f>
        <v/>
      </c>
      <c r="DE7" s="31" t="str">
        <f aca="false">IF($A7="","",IFERROR(1/(1/SUMPRODUCT(MAX((invoices!$B$2:$B$151=$A7)*(invoices!$C$2:$C$151="standard_deposit")*invoices!$H$2:$H$151))),""))</f>
        <v/>
      </c>
      <c r="DF7" s="31" t="str">
        <f aca="false">IF($A7="","",IFERROR(1/(1/SUMPRODUCT(MAX((invoices!$B$2:$B$151=$A7)*((invoices!$C$2:$C$151="founding_full")+(invoices!$C$2:$C$151="standard_balance"))*invoices!$H$2:$H$151))),""))</f>
        <v/>
      </c>
      <c r="DG7" s="32" t="str">
        <f aca="false">IF($A7="","",SUMIFS(invoices!$L$2:$L$151,invoices!$B$2:$B$151,$A7))</f>
        <v/>
      </c>
      <c r="DH7" s="32" t="str">
        <f aca="false">IF($A7="","",SUMIFS(costs!$E$2:$E$301,costs!$C$2:$C$301,$A7))</f>
        <v/>
      </c>
      <c r="DI7" s="32" t="str">
        <f aca="false">IF($A7="","",ROUND(IF(SUMIFS(campaigns!$BO$2:$BO$51,campaigns!$B$2:$B$51,$B7)=0,0,$BO7/SUMIFS(campaigns!$BO$2:$BO$51,campaigns!$B$2:$B$51,$B7))*(SUMIFS(costs!$E$2:$E$301,costs!$B$2:$B$301,$B7)-SUMPRODUCT((costs!$B$2:$B$301=$B7)*(LEN(costs!$C$2:$C$301)&gt;0)*costs!$E$2:$E$301)),2))</f>
        <v/>
      </c>
      <c r="DJ7" s="33" t="str">
        <f aca="false">IF($A7="","",SUMIFS(hours!$E$2:$E$1501,hours!$C$2:$C$1501,$A7))</f>
        <v/>
      </c>
      <c r="DK7" s="33" t="str">
        <f aca="false">IF($A7="","",ROUND(IF(SUMIFS(campaigns!$BO$2:$BO$51,campaigns!$B$2:$B$51,$B7)=0,0,$BO7/SUMIFS(campaigns!$BO$2:$BO$51,campaigns!$B$2:$B$51,$B7))*(SUMIFS(hours!$E$2:$E$1501,hours!$B$2:$B$1501,$B7)-SUMPRODUCT((hours!$B$2:$B$1501=$B7)*(LEN(hours!$C$2:$C$1501)&gt;0)*hours!$E$2:$E$1501)),2))</f>
        <v/>
      </c>
      <c r="DL7" s="32" t="str">
        <f aca="false">IF($A7="","",$DC7-$DG7-$DH7-$DI7)</f>
        <v/>
      </c>
      <c r="DM7" s="32" t="str">
        <f aca="false">IF($A7="","",IF(N($DJ7)+N($DK7)=0,"",ROUND($DL7/($DJ7+$DK7),2)))</f>
        <v/>
      </c>
      <c r="DN7" s="34" t="str">
        <f aca="false">IF($A7="","",IF(N($BP7)=0,"",COUNTIFS(approvals!$A$2:$A$251,$A7,approvals!$Q$2:$Q$251,"Y",approvals!$AK$2:$AK$251,"Y")/$BP7))</f>
        <v/>
      </c>
      <c r="DO7" s="33" t="str">
        <f aca="false">IF($A7="","",IF(COUNTIFS(approvals!$A$2:$A$251,$A7,approvals!$AC$2:$AC$251,"&gt;=0")=0,"",ROUND(SUMIFS(approvals!$AC$2:$AC$251,approvals!$A$2:$A$251,$A7)/COUNTIFS(approvals!$A$2:$A$251,$A7,approvals!$AC$2:$AC$251,"&gt;=0"),1)))</f>
        <v/>
      </c>
      <c r="DP7" s="31" t="str">
        <f aca="false">IF($A7="","",IFERROR(IF(INDEX(drops!$T$2:$T$21,MATCH($B7,drops!$A$2:$A$21,0))="","",INDEX(drops!$T$2:$T$21,MATCH($B7,drops!$A$2:$A$21,0))),""))</f>
        <v/>
      </c>
      <c r="DQ7" s="31" t="str">
        <f aca="false">IF($A7="","",IFERROR(IF(INDEX(drops!$U$2:$U$21,MATCH($B7,drops!$A$2:$A$21,0))="","",INDEX(drops!$U$2:$U$21,MATCH($B7,drops!$A$2:$A$21,0))),""))</f>
        <v/>
      </c>
      <c r="DR7" s="31" t="str">
        <f aca="false">IF($A7="","",IFERROR(IF(INDEX(drops!$W$2:$W$21,MATCH($B7,drops!$A$2:$A$21,0))="","",INDEX(drops!$W$2:$W$21,MATCH($B7,drops!$A$2:$A$21,0))),""))</f>
        <v/>
      </c>
      <c r="DS7" s="30" t="str">
        <f aca="false">IF($A7="","",IF($CE7="","",IF($CE7&gt;=config!$B$31,"pass","miss")))</f>
        <v/>
      </c>
      <c r="DT7" s="30" t="str">
        <f aca="false">IF($A7="","",IF($CI7="","",IF($CI7&gt;=config!$B$30,"pass","miss")))</f>
        <v/>
      </c>
      <c r="DU7" s="30" t="str">
        <f aca="true">IF($A7="","",IF($AT7="",IF($DP7="","",IF(IF(config!$B$37&lt;&gt;"",config!$B$37,TODAY())&gt;$DP7,"late","due")),IF($AT7&lt;=$DP7,"pass","late")))</f>
        <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350</v>
      </c>
      <c r="B1" s="28" t="s">
        <v>552</v>
      </c>
      <c r="C1" s="28" t="s">
        <v>553</v>
      </c>
      <c r="D1" s="28" t="s">
        <v>554</v>
      </c>
      <c r="E1" s="28" t="s">
        <v>555</v>
      </c>
      <c r="F1" s="28" t="s">
        <v>556</v>
      </c>
      <c r="G1" s="28" t="s">
        <v>557</v>
      </c>
      <c r="H1" s="28" t="s">
        <v>558</v>
      </c>
      <c r="I1" s="28" t="s">
        <v>79</v>
      </c>
      <c r="J1" s="28" t="s">
        <v>305</v>
      </c>
      <c r="K1" s="29" t="s">
        <v>402</v>
      </c>
      <c r="L1" s="29" t="s">
        <v>559</v>
      </c>
      <c r="M1" s="29" t="s">
        <v>403</v>
      </c>
      <c r="N1" s="29" t="s">
        <v>356</v>
      </c>
      <c r="O1" s="29" t="s">
        <v>560</v>
      </c>
      <c r="P1" s="29" t="s">
        <v>561</v>
      </c>
      <c r="Q1" s="29" t="s">
        <v>562</v>
      </c>
      <c r="R1" s="29" t="s">
        <v>563</v>
      </c>
      <c r="S1" s="29" t="s">
        <v>564</v>
      </c>
      <c r="T1" s="29" t="s">
        <v>565</v>
      </c>
      <c r="U1" s="29" t="s">
        <v>566</v>
      </c>
      <c r="V1" s="29" t="s">
        <v>567</v>
      </c>
      <c r="W1" s="29" t="s">
        <v>568</v>
      </c>
      <c r="X1" s="29" t="s">
        <v>569</v>
      </c>
      <c r="Y1" s="29" t="s">
        <v>570</v>
      </c>
      <c r="Z1" s="29" t="s">
        <v>571</v>
      </c>
      <c r="AA1" s="29" t="s">
        <v>572</v>
      </c>
      <c r="AB1" s="29" t="s">
        <v>573</v>
      </c>
      <c r="AC1" s="29" t="s">
        <v>574</v>
      </c>
      <c r="AD1" s="29" t="s">
        <v>575</v>
      </c>
      <c r="AE1" s="29" t="s">
        <v>576</v>
      </c>
      <c r="AF1" s="29" t="s">
        <v>577</v>
      </c>
      <c r="AG1" s="29" t="s">
        <v>578</v>
      </c>
      <c r="AH1" s="29" t="s">
        <v>323</v>
      </c>
      <c r="AI1" s="29" t="s">
        <v>579</v>
      </c>
      <c r="AJ1" s="29" t="s">
        <v>580</v>
      </c>
    </row>
    <row r="2" customFormat="false" ht="15" hidden="false" customHeight="false" outlineLevel="0" collapsed="false">
      <c r="A2" s="0" t="s">
        <v>464</v>
      </c>
      <c r="B2" s="35" t="s">
        <v>581</v>
      </c>
      <c r="C2" s="10" t="s">
        <v>582</v>
      </c>
      <c r="D2" s="10" t="s">
        <v>583</v>
      </c>
      <c r="E2" s="10" t="s">
        <v>584</v>
      </c>
      <c r="F2" s="10" t="s">
        <v>585</v>
      </c>
      <c r="G2" s="10" t="s">
        <v>477</v>
      </c>
      <c r="H2" s="11" t="n">
        <v>46568</v>
      </c>
      <c r="I2" s="10" t="s">
        <v>586</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490</v>
      </c>
      <c r="B3" s="35" t="s">
        <v>587</v>
      </c>
      <c r="C3" s="10" t="s">
        <v>588</v>
      </c>
      <c r="D3" s="10" t="s">
        <v>583</v>
      </c>
      <c r="E3" s="10" t="s">
        <v>589</v>
      </c>
      <c r="F3" s="10" t="s">
        <v>585</v>
      </c>
      <c r="G3" s="10" t="s">
        <v>477</v>
      </c>
      <c r="H3" s="11" t="n">
        <v>46843</v>
      </c>
      <c r="I3" s="10" t="s">
        <v>586</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508</v>
      </c>
      <c r="B4" s="35" t="s">
        <v>590</v>
      </c>
      <c r="C4" s="10" t="s">
        <v>591</v>
      </c>
      <c r="D4" s="10" t="s">
        <v>583</v>
      </c>
      <c r="E4" s="10" t="s">
        <v>592</v>
      </c>
      <c r="F4" s="10" t="s">
        <v>585</v>
      </c>
      <c r="G4" s="10" t="s">
        <v>477</v>
      </c>
      <c r="H4" s="11" t="n">
        <v>46843</v>
      </c>
      <c r="I4" s="10" t="s">
        <v>586</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523</v>
      </c>
      <c r="B5" s="35" t="s">
        <v>593</v>
      </c>
      <c r="C5" s="10" t="s">
        <v>594</v>
      </c>
      <c r="D5" s="10" t="s">
        <v>583</v>
      </c>
      <c r="E5" s="10" t="s">
        <v>595</v>
      </c>
      <c r="F5" s="10" t="s">
        <v>585</v>
      </c>
      <c r="G5" s="10" t="s">
        <v>477</v>
      </c>
      <c r="H5" s="11" t="n">
        <v>46843</v>
      </c>
      <c r="I5" s="10" t="s">
        <v>586</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539</v>
      </c>
      <c r="B6" s="35" t="s">
        <v>596</v>
      </c>
      <c r="C6" s="10" t="s">
        <v>597</v>
      </c>
      <c r="D6" s="10" t="s">
        <v>583</v>
      </c>
      <c r="E6" s="10" t="s">
        <v>598</v>
      </c>
      <c r="F6" s="10" t="s">
        <v>585</v>
      </c>
      <c r="G6" s="10" t="s">
        <v>477</v>
      </c>
      <c r="H6" s="11" t="n">
        <v>46843</v>
      </c>
      <c r="I6" s="10" t="s">
        <v>586</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599</v>
      </c>
      <c r="B1" s="28" t="s">
        <v>600</v>
      </c>
      <c r="C1" s="28" t="s">
        <v>601</v>
      </c>
      <c r="D1" s="28" t="s">
        <v>602</v>
      </c>
      <c r="E1" s="28" t="s">
        <v>603</v>
      </c>
      <c r="F1" s="28" t="s">
        <v>604</v>
      </c>
      <c r="G1" s="28" t="s">
        <v>605</v>
      </c>
      <c r="H1" s="28" t="s">
        <v>606</v>
      </c>
      <c r="I1" s="28" t="s">
        <v>607</v>
      </c>
      <c r="J1" s="28" t="s">
        <v>608</v>
      </c>
      <c r="K1" s="28" t="s">
        <v>79</v>
      </c>
      <c r="L1" s="28" t="s">
        <v>609</v>
      </c>
      <c r="M1" s="28" t="s">
        <v>305</v>
      </c>
      <c r="N1" s="28" t="s">
        <v>610</v>
      </c>
      <c r="O1" s="29" t="s">
        <v>138</v>
      </c>
      <c r="P1" s="29" t="s">
        <v>611</v>
      </c>
      <c r="Q1" s="29" t="s">
        <v>612</v>
      </c>
      <c r="R1" s="29" t="s">
        <v>613</v>
      </c>
      <c r="S1" s="29" t="s">
        <v>561</v>
      </c>
      <c r="T1" s="29" t="s">
        <v>564</v>
      </c>
      <c r="U1" s="29" t="s">
        <v>563</v>
      </c>
      <c r="V1" s="29" t="s">
        <v>614</v>
      </c>
      <c r="W1" s="29" t="s">
        <v>615</v>
      </c>
      <c r="X1" s="29" t="s">
        <v>616</v>
      </c>
      <c r="Y1" s="29" t="s">
        <v>617</v>
      </c>
      <c r="Z1" s="29" t="s">
        <v>618</v>
      </c>
      <c r="AA1" s="29" t="s">
        <v>619</v>
      </c>
      <c r="AB1" s="29" t="s">
        <v>620</v>
      </c>
      <c r="AC1" s="29" t="s">
        <v>621</v>
      </c>
      <c r="AD1" s="29" t="s">
        <v>622</v>
      </c>
      <c r="AE1" s="29" t="s">
        <v>354</v>
      </c>
      <c r="AF1" s="29" t="s">
        <v>623</v>
      </c>
      <c r="AG1" s="29" t="s">
        <v>624</v>
      </c>
      <c r="AH1" s="29" t="s">
        <v>625</v>
      </c>
      <c r="AI1" s="29" t="s">
        <v>626</v>
      </c>
      <c r="AJ1" s="29" t="s">
        <v>627</v>
      </c>
      <c r="AK1" s="29" t="s">
        <v>628</v>
      </c>
      <c r="AL1" s="29" t="s">
        <v>629</v>
      </c>
      <c r="AM1" s="29" t="s">
        <v>630</v>
      </c>
      <c r="AN1" s="29" t="s">
        <v>631</v>
      </c>
      <c r="AO1" s="29" t="s">
        <v>632</v>
      </c>
      <c r="AP1" s="29" t="s">
        <v>633</v>
      </c>
      <c r="AQ1" s="29" t="s">
        <v>634</v>
      </c>
      <c r="AR1" s="29" t="s">
        <v>120</v>
      </c>
    </row>
    <row r="2" customFormat="false" ht="15" hidden="false" customHeight="false" outlineLevel="0" collapsed="false">
      <c r="A2" s="0" t="s">
        <v>635</v>
      </c>
      <c r="C2" s="36" t="n">
        <v>40.7398</v>
      </c>
      <c r="D2" s="36" t="n">
        <v>-73.9893</v>
      </c>
      <c r="G2" s="10" t="s">
        <v>498</v>
      </c>
      <c r="H2" s="10" t="s">
        <v>636</v>
      </c>
      <c r="I2" s="10" t="s">
        <v>637</v>
      </c>
      <c r="J2" s="11"/>
      <c r="K2" s="10" t="s">
        <v>586</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2</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638</v>
      </c>
      <c r="C3" s="36" t="n">
        <v>40.7411</v>
      </c>
      <c r="D3" s="36" t="n">
        <v>-73.9874</v>
      </c>
      <c r="G3" s="10" t="s">
        <v>477</v>
      </c>
      <c r="H3" s="10" t="s">
        <v>639</v>
      </c>
      <c r="I3" s="10" t="s">
        <v>637</v>
      </c>
      <c r="J3" s="11"/>
      <c r="K3" s="10" t="s">
        <v>586</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2</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640</v>
      </c>
      <c r="C4" s="36" t="n">
        <v>40.7389</v>
      </c>
      <c r="D4" s="36" t="n">
        <v>-73.9917</v>
      </c>
      <c r="G4" s="10" t="s">
        <v>498</v>
      </c>
      <c r="H4" s="10" t="s">
        <v>641</v>
      </c>
      <c r="I4" s="10" t="s">
        <v>642</v>
      </c>
      <c r="J4" s="11" t="n">
        <v>46379</v>
      </c>
      <c r="K4" s="10" t="s">
        <v>586</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2</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643</v>
      </c>
      <c r="C5" s="36" t="n">
        <v>40.7376</v>
      </c>
      <c r="D5" s="36" t="n">
        <v>-73.9879</v>
      </c>
      <c r="G5" s="10" t="s">
        <v>477</v>
      </c>
      <c r="H5" s="10" t="s">
        <v>644</v>
      </c>
      <c r="I5" s="10" t="s">
        <v>637</v>
      </c>
      <c r="J5" s="11"/>
      <c r="K5" s="10" t="s">
        <v>586</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2</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645</v>
      </c>
      <c r="C6" s="36" t="n">
        <v>40.7425</v>
      </c>
      <c r="D6" s="36" t="n">
        <v>-73.9901</v>
      </c>
      <c r="G6" s="10" t="s">
        <v>477</v>
      </c>
      <c r="H6" s="10" t="s">
        <v>646</v>
      </c>
      <c r="I6" s="10" t="s">
        <v>642</v>
      </c>
      <c r="J6" s="11" t="n">
        <v>46379</v>
      </c>
      <c r="K6" s="10" t="s">
        <v>586</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2</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647</v>
      </c>
      <c r="C7" s="36" t="n">
        <v>40.7433</v>
      </c>
      <c r="D7" s="36" t="n">
        <v>-73.9878</v>
      </c>
      <c r="G7" s="10" t="s">
        <v>498</v>
      </c>
      <c r="H7" s="10" t="s">
        <v>648</v>
      </c>
      <c r="I7" s="10" t="s">
        <v>637</v>
      </c>
      <c r="J7" s="11"/>
      <c r="K7" s="10" t="s">
        <v>586</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1</v>
      </c>
      <c r="AO7" s="30" t="n">
        <f aca="false">IF($A7="","",COUNTIFS(stops!$B$2:$B$151,$A7,stops!$AF$2:$AF$151,"Y"))</f>
        <v>0</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649</v>
      </c>
      <c r="C8" s="36" t="n">
        <v>40.7402</v>
      </c>
      <c r="D8" s="36" t="n">
        <v>-73.9851</v>
      </c>
      <c r="G8" s="10" t="s">
        <v>477</v>
      </c>
      <c r="H8" s="10" t="s">
        <v>650</v>
      </c>
      <c r="I8" s="10" t="s">
        <v>637</v>
      </c>
      <c r="J8" s="11"/>
      <c r="K8" s="10" t="s">
        <v>586</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1</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651</v>
      </c>
      <c r="C9" s="36" t="n">
        <v>40.7417</v>
      </c>
      <c r="D9" s="36" t="n">
        <v>-73.9925</v>
      </c>
      <c r="G9" s="10" t="s">
        <v>477</v>
      </c>
      <c r="H9" s="10" t="s">
        <v>652</v>
      </c>
      <c r="I9" s="10" t="s">
        <v>642</v>
      </c>
      <c r="J9" s="11" t="n">
        <v>46416</v>
      </c>
      <c r="K9" s="10" t="s">
        <v>586</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1</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653</v>
      </c>
      <c r="C10" s="36" t="n">
        <v>40.7381</v>
      </c>
      <c r="D10" s="36" t="n">
        <v>-73.9937</v>
      </c>
      <c r="G10" s="10" t="s">
        <v>498</v>
      </c>
      <c r="H10" s="10" t="s">
        <v>654</v>
      </c>
      <c r="I10" s="10" t="s">
        <v>637</v>
      </c>
      <c r="J10" s="11"/>
      <c r="K10" s="10" t="s">
        <v>586</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1</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655</v>
      </c>
      <c r="C11" s="36" t="n">
        <v>40.7369</v>
      </c>
      <c r="D11" s="36" t="n">
        <v>-73.9906</v>
      </c>
      <c r="G11" s="10" t="s">
        <v>498</v>
      </c>
      <c r="H11" s="10" t="s">
        <v>656</v>
      </c>
      <c r="I11" s="10" t="s">
        <v>637</v>
      </c>
      <c r="J11" s="11"/>
      <c r="K11" s="10" t="s">
        <v>586</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1</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349</v>
      </c>
      <c r="B1" s="28" t="s">
        <v>599</v>
      </c>
      <c r="C1" s="28" t="s">
        <v>657</v>
      </c>
      <c r="D1" s="28" t="s">
        <v>658</v>
      </c>
      <c r="E1" s="28" t="s">
        <v>659</v>
      </c>
      <c r="F1" s="28" t="s">
        <v>660</v>
      </c>
      <c r="G1" s="28" t="s">
        <v>661</v>
      </c>
      <c r="H1" s="29" t="s">
        <v>299</v>
      </c>
      <c r="I1" s="29" t="s">
        <v>300</v>
      </c>
      <c r="J1" s="29" t="s">
        <v>402</v>
      </c>
      <c r="K1" s="29" t="s">
        <v>138</v>
      </c>
      <c r="L1" s="29" t="s">
        <v>662</v>
      </c>
      <c r="M1" s="29" t="s">
        <v>663</v>
      </c>
      <c r="N1" s="29" t="s">
        <v>664</v>
      </c>
      <c r="O1" s="29" t="s">
        <v>665</v>
      </c>
      <c r="P1" s="29" t="s">
        <v>666</v>
      </c>
      <c r="Q1" s="29" t="s">
        <v>667</v>
      </c>
      <c r="R1" s="29" t="s">
        <v>668</v>
      </c>
      <c r="S1" s="29" t="s">
        <v>324</v>
      </c>
      <c r="T1" s="29" t="s">
        <v>669</v>
      </c>
      <c r="U1" s="29" t="s">
        <v>421</v>
      </c>
      <c r="V1" s="29" t="s">
        <v>670</v>
      </c>
      <c r="W1" s="29" t="s">
        <v>671</v>
      </c>
      <c r="X1" s="29" t="s">
        <v>672</v>
      </c>
      <c r="Y1" s="29" t="s">
        <v>673</v>
      </c>
      <c r="Z1" s="29" t="s">
        <v>674</v>
      </c>
      <c r="AA1" s="29" t="s">
        <v>422</v>
      </c>
      <c r="AB1" s="29" t="s">
        <v>675</v>
      </c>
      <c r="AC1" s="29" t="s">
        <v>676</v>
      </c>
      <c r="AD1" s="29" t="s">
        <v>425</v>
      </c>
      <c r="AE1" s="29" t="s">
        <v>677</v>
      </c>
      <c r="AF1" s="29" t="s">
        <v>678</v>
      </c>
      <c r="AG1" s="29" t="s">
        <v>426</v>
      </c>
      <c r="AH1" s="29" t="s">
        <v>679</v>
      </c>
      <c r="AI1" s="29" t="s">
        <v>680</v>
      </c>
      <c r="AJ1" s="29" t="s">
        <v>681</v>
      </c>
      <c r="AK1" s="29" t="s">
        <v>682</v>
      </c>
      <c r="AL1" s="29" t="s">
        <v>427</v>
      </c>
      <c r="AM1" s="29" t="s">
        <v>683</v>
      </c>
      <c r="AN1" s="29" t="s">
        <v>443</v>
      </c>
      <c r="AO1" s="29" t="s">
        <v>444</v>
      </c>
      <c r="AP1" s="29" t="s">
        <v>120</v>
      </c>
      <c r="AQ1" s="29" t="s">
        <v>431</v>
      </c>
      <c r="AR1" s="29" t="s">
        <v>432</v>
      </c>
      <c r="AS1" s="29" t="s">
        <v>433</v>
      </c>
      <c r="AT1" s="29" t="s">
        <v>684</v>
      </c>
      <c r="AU1" s="29" t="s">
        <v>685</v>
      </c>
      <c r="AV1" s="29" t="s">
        <v>686</v>
      </c>
      <c r="AW1" s="29" t="s">
        <v>687</v>
      </c>
      <c r="AX1" s="29" t="s">
        <v>688</v>
      </c>
      <c r="AY1" s="29" t="s">
        <v>147</v>
      </c>
      <c r="AZ1" s="29" t="s">
        <v>689</v>
      </c>
      <c r="BA1" s="29" t="s">
        <v>690</v>
      </c>
      <c r="BB1" s="29" t="s">
        <v>691</v>
      </c>
      <c r="BC1" s="29" t="s">
        <v>692</v>
      </c>
      <c r="BD1" s="29" t="s">
        <v>693</v>
      </c>
    </row>
    <row r="2" customFormat="false" ht="15" hidden="false" customHeight="false" outlineLevel="0" collapsed="false">
      <c r="A2" s="0" t="s">
        <v>463</v>
      </c>
      <c r="B2" s="0" t="s">
        <v>635</v>
      </c>
      <c r="C2" s="11" t="n">
        <v>46370</v>
      </c>
      <c r="D2" s="10" t="s">
        <v>487</v>
      </c>
      <c r="E2" s="11" t="n">
        <v>46372</v>
      </c>
      <c r="F2" s="10" t="s">
        <v>694</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463</v>
      </c>
      <c r="B3" s="0" t="s">
        <v>638</v>
      </c>
      <c r="C3" s="11" t="n">
        <v>46370</v>
      </c>
      <c r="D3" s="10" t="s">
        <v>487</v>
      </c>
      <c r="E3" s="11" t="n">
        <v>46372</v>
      </c>
      <c r="F3" s="10" t="s">
        <v>694</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463</v>
      </c>
      <c r="B4" s="0" t="s">
        <v>640</v>
      </c>
      <c r="C4" s="11" t="n">
        <v>46370</v>
      </c>
      <c r="D4" s="10" t="s">
        <v>487</v>
      </c>
      <c r="E4" s="11" t="n">
        <v>46372</v>
      </c>
      <c r="F4" s="10" t="s">
        <v>694</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463</v>
      </c>
      <c r="B5" s="0" t="s">
        <v>643</v>
      </c>
      <c r="C5" s="11" t="n">
        <v>46370</v>
      </c>
      <c r="D5" s="10" t="s">
        <v>487</v>
      </c>
      <c r="E5" s="11" t="n">
        <v>46374</v>
      </c>
      <c r="F5" s="10" t="s">
        <v>694</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463</v>
      </c>
      <c r="B6" s="0" t="s">
        <v>645</v>
      </c>
      <c r="C6" s="11" t="n">
        <v>46370</v>
      </c>
      <c r="D6" s="10" t="s">
        <v>487</v>
      </c>
      <c r="E6" s="11" t="n">
        <v>46372</v>
      </c>
      <c r="F6" s="10" t="s">
        <v>694</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489</v>
      </c>
      <c r="B7" s="0" t="s">
        <v>635</v>
      </c>
      <c r="C7" s="11" t="n">
        <v>46370</v>
      </c>
      <c r="D7" s="10" t="s">
        <v>487</v>
      </c>
      <c r="E7" s="11" t="n">
        <v>46372</v>
      </c>
      <c r="F7" s="10" t="s">
        <v>694</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489</v>
      </c>
      <c r="B8" s="0" t="s">
        <v>638</v>
      </c>
      <c r="C8" s="11" t="n">
        <v>46370</v>
      </c>
      <c r="D8" s="10" t="s">
        <v>487</v>
      </c>
      <c r="E8" s="11" t="n">
        <v>46372</v>
      </c>
      <c r="F8" s="10" t="s">
        <v>694</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489</v>
      </c>
      <c r="B9" s="0" t="s">
        <v>640</v>
      </c>
      <c r="C9" s="11" t="n">
        <v>46370</v>
      </c>
      <c r="D9" s="10" t="s">
        <v>487</v>
      </c>
      <c r="E9" s="11" t="n">
        <v>46372</v>
      </c>
      <c r="F9" s="10" t="s">
        <v>694</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489</v>
      </c>
      <c r="B10" s="0" t="s">
        <v>643</v>
      </c>
      <c r="C10" s="11" t="n">
        <v>46370</v>
      </c>
      <c r="D10" s="10" t="s">
        <v>487</v>
      </c>
      <c r="E10" s="11" t="n">
        <v>46374</v>
      </c>
      <c r="F10" s="10" t="s">
        <v>694</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489</v>
      </c>
      <c r="B11" s="0" t="s">
        <v>645</v>
      </c>
      <c r="C11" s="11" t="n">
        <v>46370</v>
      </c>
      <c r="D11" s="10" t="s">
        <v>487</v>
      </c>
      <c r="E11" s="11" t="n">
        <v>46372</v>
      </c>
      <c r="F11" s="10" t="s">
        <v>694</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507</v>
      </c>
      <c r="B12" s="0" t="s">
        <v>635</v>
      </c>
      <c r="C12" s="11" t="n">
        <v>46391</v>
      </c>
      <c r="D12" s="10" t="s">
        <v>487</v>
      </c>
      <c r="E12" s="11" t="n">
        <v>46392</v>
      </c>
      <c r="F12" s="10" t="s">
        <v>694</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507</v>
      </c>
      <c r="B13" s="0" t="s">
        <v>638</v>
      </c>
      <c r="C13" s="11" t="n">
        <v>46391</v>
      </c>
      <c r="D13" s="10" t="s">
        <v>487</v>
      </c>
      <c r="E13" s="11" t="n">
        <v>46393</v>
      </c>
      <c r="F13" s="10" t="s">
        <v>694</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507</v>
      </c>
      <c r="B14" s="0" t="s">
        <v>640</v>
      </c>
      <c r="C14" s="11" t="n">
        <v>46391</v>
      </c>
      <c r="D14" s="10" t="s">
        <v>487</v>
      </c>
      <c r="E14" s="11" t="n">
        <v>46394</v>
      </c>
      <c r="F14" s="10" t="s">
        <v>694</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507</v>
      </c>
      <c r="B15" s="0" t="s">
        <v>643</v>
      </c>
      <c r="C15" s="11" t="n">
        <v>46391</v>
      </c>
      <c r="D15" s="10" t="s">
        <v>487</v>
      </c>
      <c r="E15" s="11" t="n">
        <v>46392</v>
      </c>
      <c r="F15" s="10" t="s">
        <v>694</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507</v>
      </c>
      <c r="B16" s="0" t="s">
        <v>645</v>
      </c>
      <c r="C16" s="11" t="n">
        <v>46391</v>
      </c>
      <c r="D16" s="10" t="s">
        <v>487</v>
      </c>
      <c r="E16" s="11" t="n">
        <v>46393</v>
      </c>
      <c r="F16" s="10" t="s">
        <v>694</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507</v>
      </c>
      <c r="B17" s="0" t="s">
        <v>647</v>
      </c>
      <c r="C17" s="11" t="n">
        <v>46392</v>
      </c>
      <c r="D17" s="10" t="s">
        <v>487</v>
      </c>
      <c r="E17" s="11" t="n">
        <v>46395</v>
      </c>
      <c r="F17" s="10" t="s">
        <v>694</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507</v>
      </c>
      <c r="B18" s="0" t="s">
        <v>649</v>
      </c>
      <c r="C18" s="11" t="n">
        <v>46393</v>
      </c>
      <c r="D18" s="10" t="s">
        <v>487</v>
      </c>
      <c r="E18" s="11" t="n">
        <v>46394</v>
      </c>
      <c r="F18" s="10" t="s">
        <v>694</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507</v>
      </c>
      <c r="B19" s="0" t="s">
        <v>651</v>
      </c>
      <c r="C19" s="11" t="n">
        <v>46394</v>
      </c>
      <c r="D19" s="10" t="s">
        <v>487</v>
      </c>
      <c r="E19" s="11" t="n">
        <v>46396</v>
      </c>
      <c r="F19" s="10" t="s">
        <v>694</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507</v>
      </c>
      <c r="B20" s="0" t="s">
        <v>653</v>
      </c>
      <c r="C20" s="11" t="n">
        <v>46395</v>
      </c>
      <c r="D20" s="10" t="s">
        <v>487</v>
      </c>
      <c r="E20" s="11" t="n">
        <v>46398</v>
      </c>
      <c r="F20" s="10" t="s">
        <v>694</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507</v>
      </c>
      <c r="B21" s="0" t="s">
        <v>655</v>
      </c>
      <c r="C21" s="11" t="n">
        <v>46400</v>
      </c>
      <c r="D21" s="10" t="s">
        <v>487</v>
      </c>
      <c r="E21" s="11" t="n">
        <v>46401</v>
      </c>
      <c r="F21" s="10" t="s">
        <v>694</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522</v>
      </c>
      <c r="B22" s="0" t="s">
        <v>635</v>
      </c>
      <c r="C22" s="11" t="n">
        <v>46393</v>
      </c>
      <c r="D22" s="10" t="s">
        <v>487</v>
      </c>
      <c r="E22" s="11" t="n">
        <v>46394</v>
      </c>
      <c r="F22" s="10" t="s">
        <v>694</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522</v>
      </c>
      <c r="B23" s="0" t="s">
        <v>638</v>
      </c>
      <c r="C23" s="11" t="n">
        <v>46393</v>
      </c>
      <c r="D23" s="10" t="s">
        <v>487</v>
      </c>
      <c r="E23" s="11" t="n">
        <v>46395</v>
      </c>
      <c r="F23" s="10" t="s">
        <v>694</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522</v>
      </c>
      <c r="B24" s="0" t="s">
        <v>640</v>
      </c>
      <c r="C24" s="11" t="n">
        <v>46393</v>
      </c>
      <c r="D24" s="10" t="s">
        <v>487</v>
      </c>
      <c r="E24" s="11" t="n">
        <v>46396</v>
      </c>
      <c r="F24" s="10" t="s">
        <v>694</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522</v>
      </c>
      <c r="B25" s="0" t="s">
        <v>643</v>
      </c>
      <c r="C25" s="11" t="n">
        <v>46393</v>
      </c>
      <c r="D25" s="10" t="s">
        <v>487</v>
      </c>
      <c r="E25" s="11" t="n">
        <v>46394</v>
      </c>
      <c r="F25" s="10" t="s">
        <v>694</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522</v>
      </c>
      <c r="B26" s="0" t="s">
        <v>645</v>
      </c>
      <c r="C26" s="11" t="n">
        <v>46393</v>
      </c>
      <c r="D26" s="10" t="s">
        <v>487</v>
      </c>
      <c r="E26" s="11" t="n">
        <v>46395</v>
      </c>
      <c r="F26" s="10" t="s">
        <v>694</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522</v>
      </c>
      <c r="B27" s="0" t="s">
        <v>647</v>
      </c>
      <c r="C27" s="11" t="n">
        <v>46393</v>
      </c>
      <c r="D27" s="10" t="s">
        <v>487</v>
      </c>
      <c r="E27" s="11" t="n">
        <v>46396</v>
      </c>
      <c r="F27" s="10" t="s">
        <v>694</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522</v>
      </c>
      <c r="B28" s="0" t="s">
        <v>649</v>
      </c>
      <c r="C28" s="11" t="n">
        <v>46393</v>
      </c>
      <c r="D28" s="10" t="s">
        <v>146</v>
      </c>
      <c r="E28" s="11" t="n">
        <v>46395</v>
      </c>
      <c r="F28" s="10" t="s">
        <v>694</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522</v>
      </c>
      <c r="B29" s="0" t="s">
        <v>651</v>
      </c>
      <c r="C29" s="11" t="n">
        <v>46394</v>
      </c>
      <c r="D29" s="10" t="s">
        <v>487</v>
      </c>
      <c r="E29" s="11" t="n">
        <v>46396</v>
      </c>
      <c r="F29" s="10" t="s">
        <v>694</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522</v>
      </c>
      <c r="B30" s="0" t="s">
        <v>653</v>
      </c>
      <c r="C30" s="11" t="n">
        <v>46395</v>
      </c>
      <c r="D30" s="10" t="s">
        <v>487</v>
      </c>
      <c r="E30" s="11" t="n">
        <v>46398</v>
      </c>
      <c r="F30" s="10" t="s">
        <v>694</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522</v>
      </c>
      <c r="B31" s="0" t="s">
        <v>655</v>
      </c>
      <c r="C31" s="11" t="n">
        <v>46400</v>
      </c>
      <c r="D31" s="10" t="s">
        <v>487</v>
      </c>
      <c r="E31" s="11" t="n">
        <v>46401</v>
      </c>
      <c r="F31" s="10" t="s">
        <v>694</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538</v>
      </c>
      <c r="B32" s="0" t="s">
        <v>635</v>
      </c>
      <c r="C32" s="11" t="n">
        <v>46395</v>
      </c>
      <c r="D32" s="10" t="s">
        <v>487</v>
      </c>
      <c r="E32" s="11" t="n">
        <v>46396</v>
      </c>
      <c r="F32" s="10" t="s">
        <v>694</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538</v>
      </c>
      <c r="B33" s="0" t="s">
        <v>638</v>
      </c>
      <c r="C33" s="11" t="n">
        <v>46395</v>
      </c>
      <c r="D33" s="10" t="s">
        <v>487</v>
      </c>
      <c r="E33" s="11" t="n">
        <v>46397</v>
      </c>
      <c r="F33" s="10" t="s">
        <v>694</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538</v>
      </c>
      <c r="B34" s="0" t="s">
        <v>640</v>
      </c>
      <c r="C34" s="11" t="n">
        <v>46395</v>
      </c>
      <c r="D34" s="10" t="s">
        <v>487</v>
      </c>
      <c r="E34" s="11" t="n">
        <v>46398</v>
      </c>
      <c r="F34" s="10" t="s">
        <v>694</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538</v>
      </c>
      <c r="B35" s="0" t="s">
        <v>643</v>
      </c>
      <c r="C35" s="11" t="n">
        <v>46395</v>
      </c>
      <c r="D35" s="10" t="s">
        <v>487</v>
      </c>
      <c r="E35" s="11" t="n">
        <v>46396</v>
      </c>
      <c r="F35" s="10" t="s">
        <v>694</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538</v>
      </c>
      <c r="B36" s="0" t="s">
        <v>645</v>
      </c>
      <c r="C36" s="11" t="n">
        <v>46395</v>
      </c>
      <c r="D36" s="10" t="s">
        <v>487</v>
      </c>
      <c r="E36" s="11" t="n">
        <v>46397</v>
      </c>
      <c r="F36" s="10" t="s">
        <v>694</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538</v>
      </c>
      <c r="B37" s="0" t="s">
        <v>647</v>
      </c>
      <c r="C37" s="11" t="n">
        <v>46395</v>
      </c>
      <c r="D37" s="10" t="s">
        <v>487</v>
      </c>
      <c r="E37" s="11" t="n">
        <v>46398</v>
      </c>
      <c r="F37" s="10" t="s">
        <v>694</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538</v>
      </c>
      <c r="B38" s="0" t="s">
        <v>649</v>
      </c>
      <c r="C38" s="11" t="n">
        <v>46395</v>
      </c>
      <c r="D38" s="10" t="s">
        <v>487</v>
      </c>
      <c r="E38" s="11" t="n">
        <v>46396</v>
      </c>
      <c r="F38" s="10" t="s">
        <v>694</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538</v>
      </c>
      <c r="B39" s="0" t="s">
        <v>651</v>
      </c>
      <c r="C39" s="11" t="n">
        <v>46395</v>
      </c>
      <c r="D39" s="10" t="s">
        <v>487</v>
      </c>
      <c r="E39" s="11" t="n">
        <v>46397</v>
      </c>
      <c r="F39" s="10" t="s">
        <v>694</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538</v>
      </c>
      <c r="B40" s="0" t="s">
        <v>653</v>
      </c>
      <c r="C40" s="11" t="n">
        <v>46395</v>
      </c>
      <c r="D40" s="10" t="s">
        <v>487</v>
      </c>
      <c r="E40" s="11" t="n">
        <v>46398</v>
      </c>
      <c r="F40" s="10" t="s">
        <v>694</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538</v>
      </c>
      <c r="B41" s="0" t="s">
        <v>655</v>
      </c>
      <c r="C41" s="11" t="n">
        <v>46400</v>
      </c>
      <c r="D41" s="10" t="s">
        <v>487</v>
      </c>
      <c r="E41" s="11" t="n">
        <v>46401</v>
      </c>
      <c r="F41" s="10" t="s">
        <v>694</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IF($B42="","",IFERROR(IF(INDEX(offices!$O$2:$O$61,MATCH($B42,offices!$A$2:$A$61,0))="","",INDEX(offices!$O$2:$O$61,MATCH($B42,offices!$A$2:$A$61,0))),""))</f>
        <v/>
      </c>
      <c r="L42" s="30" t="str">
        <f aca="false">IF($A42="","",IF($Q42="N","",COUNTIFS($A$2:$A42,$A42,$Q$2:$Q42,"&lt;&gt;N")))</f>
        <v/>
      </c>
      <c r="M42" s="30" t="str">
        <f aca="false">IF(OR($A42="",$L42=""),"",IF(AND(config!$B$34="names_if_public",IFERROR(IF(INDEX(offices!$AG$2:$AG$61,MATCH($B42,offices!$A$2:$A$61,0))="","",INDEX(offices!$AG$2:$AG$61,MATCH($B42,offices!$A$2:$A$61,0))),"")="Y"),$K42,CHAR(64+$L42)))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str">
        <f aca="false">IF($A42="","",IF($G42&lt;&gt;"",$G42,IFERROR(IF(INDEX(offices!$AM$2:$AM$61,MATCH($B42,offices!$A$2:$A$61,0))="","",INDEX(offices!$AM$2:$AM$61,MATCH($B42,offices!$A$2:$A$61,0))),"")))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IF($B43="","",IFERROR(IF(INDEX(offices!$O$2:$O$61,MATCH($B43,offices!$A$2:$A$61,0))="","",INDEX(offices!$O$2:$O$61,MATCH($B43,offices!$A$2:$A$61,0))),""))</f>
        <v/>
      </c>
      <c r="L43" s="30" t="str">
        <f aca="false">IF($A43="","",IF($Q43="N","",COUNTIFS($A$2:$A43,$A43,$Q$2:$Q43,"&lt;&gt;N")))</f>
        <v/>
      </c>
      <c r="M43" s="30" t="str">
        <f aca="false">IF(OR($A43="",$L43=""),"",IF(AND(config!$B$34="names_if_public",IFERROR(IF(INDEX(offices!$AG$2:$AG$61,MATCH($B43,offices!$A$2:$A$61,0))="","",INDEX(offices!$AG$2:$AG$61,MATCH($B43,offices!$A$2:$A$61,0))),"")="Y"),$K43,CHAR(64+$L43)))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str">
        <f aca="false">IF($A43="","",IF($G43&lt;&gt;"",$G43,IFERROR(IF(INDEX(offices!$AM$2:$AM$61,MATCH($B43,offices!$A$2:$A$61,0))="","",INDEX(offices!$AM$2:$AM$61,MATCH($B43,offices!$A$2:$A$61,0))),"")))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IF($B44="","",IFERROR(IF(INDEX(offices!$O$2:$O$61,MATCH($B44,offices!$A$2:$A$61,0))="","",INDEX(offices!$O$2:$O$61,MATCH($B44,offices!$A$2:$A$61,0))),""))</f>
        <v/>
      </c>
      <c r="L44" s="30" t="str">
        <f aca="false">IF($A44="","",IF($Q44="N","",COUNTIFS($A$2:$A44,$A44,$Q$2:$Q44,"&lt;&gt;N")))</f>
        <v/>
      </c>
      <c r="M44" s="30" t="str">
        <f aca="false">IF(OR($A44="",$L44=""),"",IF(AND(config!$B$34="names_if_public",IFERROR(IF(INDEX(offices!$AG$2:$AG$61,MATCH($B44,offices!$A$2:$A$61,0))="","",INDEX(offices!$AG$2:$AG$61,MATCH($B44,offices!$A$2:$A$61,0))),"")="Y"),$K44,CHAR(64+$L44)))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str">
        <f aca="false">IF($A44="","",IF($G44&lt;&gt;"",$G44,IFERROR(IF(INDEX(offices!$AM$2:$AM$61,MATCH($B44,offices!$A$2:$A$61,0))="","",INDEX(offices!$AM$2:$AM$61,MATCH($B44,offices!$A$2:$A$61,0))),"")))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IF($B45="","",IFERROR(IF(INDEX(offices!$O$2:$O$61,MATCH($B45,offices!$A$2:$A$61,0))="","",INDEX(offices!$O$2:$O$61,MATCH($B45,offices!$A$2:$A$61,0))),""))</f>
        <v/>
      </c>
      <c r="L45" s="30" t="str">
        <f aca="false">IF($A45="","",IF($Q45="N","",COUNTIFS($A$2:$A45,$A45,$Q$2:$Q45,"&lt;&gt;N")))</f>
        <v/>
      </c>
      <c r="M45" s="30" t="str">
        <f aca="false">IF(OR($A45="",$L45=""),"",IF(AND(config!$B$34="names_if_public",IFERROR(IF(INDEX(offices!$AG$2:$AG$61,MATCH($B45,offices!$A$2:$A$61,0))="","",INDEX(offices!$AG$2:$AG$61,MATCH($B45,offices!$A$2:$A$61,0))),"")="Y"),$K45,CHAR(64+$L45)))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str">
        <f aca="false">IF($A45="","",IF($G45&lt;&gt;"",$G45,IFERROR(IF(INDEX(offices!$AM$2:$AM$61,MATCH($B45,offices!$A$2:$A$61,0))="","",INDEX(offices!$AM$2:$AM$61,MATCH($B45,offices!$A$2:$A$61,0))),"")))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IF($B46="","",IFERROR(IF(INDEX(offices!$O$2:$O$61,MATCH($B46,offices!$A$2:$A$61,0))="","",INDEX(offices!$O$2:$O$61,MATCH($B46,offices!$A$2:$A$61,0))),""))</f>
        <v/>
      </c>
      <c r="L46" s="30" t="str">
        <f aca="false">IF($A46="","",IF($Q46="N","",COUNTIFS($A$2:$A46,$A46,$Q$2:$Q46,"&lt;&gt;N")))</f>
        <v/>
      </c>
      <c r="M46" s="30" t="str">
        <f aca="false">IF(OR($A46="",$L46=""),"",IF(AND(config!$B$34="names_if_public",IFERROR(IF(INDEX(offices!$AG$2:$AG$61,MATCH($B46,offices!$A$2:$A$61,0))="","",INDEX(offices!$AG$2:$AG$61,MATCH($B46,offices!$A$2:$A$61,0))),"")="Y"),$K46,CHAR(64+$L46)))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str">
        <f aca="false">IF($A46="","",IF($G46&lt;&gt;"",$G46,IFERROR(IF(INDEX(offices!$AM$2:$AM$61,MATCH($B46,offices!$A$2:$A$61,0))="","",INDEX(offices!$AM$2:$AM$61,MATCH($B46,offices!$A$2:$A$61,0))),"")))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IF($B47="","",IFERROR(IF(INDEX(offices!$O$2:$O$61,MATCH($B47,offices!$A$2:$A$61,0))="","",INDEX(offices!$O$2:$O$61,MATCH($B47,offices!$A$2:$A$61,0))),""))</f>
        <v/>
      </c>
      <c r="L47" s="30" t="str">
        <f aca="false">IF($A47="","",IF($Q47="N","",COUNTIFS($A$2:$A47,$A47,$Q$2:$Q47,"&lt;&gt;N")))</f>
        <v/>
      </c>
      <c r="M47" s="30" t="str">
        <f aca="false">IF(OR($A47="",$L47=""),"",IF(AND(config!$B$34="names_if_public",IFERROR(IF(INDEX(offices!$AG$2:$AG$61,MATCH($B47,offices!$A$2:$A$61,0))="","",INDEX(offices!$AG$2:$AG$61,MATCH($B47,offices!$A$2:$A$61,0))),"")="Y"),$K47,CHAR(64+$L47)))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str">
        <f aca="false">IF($A47="","",IF($G47&lt;&gt;"",$G47,IFERROR(IF(INDEX(offices!$AM$2:$AM$61,MATCH($B47,offices!$A$2:$A$61,0))="","",INDEX(offices!$AM$2:$AM$61,MATCH($B47,offices!$A$2:$A$61,0))),"")))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IF($B48="","",IFERROR(IF(INDEX(offices!$O$2:$O$61,MATCH($B48,offices!$A$2:$A$61,0))="","",INDEX(offices!$O$2:$O$61,MATCH($B48,offices!$A$2:$A$61,0))),""))</f>
        <v/>
      </c>
      <c r="L48" s="30" t="str">
        <f aca="false">IF($A48="","",IF($Q48="N","",COUNTIFS($A$2:$A48,$A48,$Q$2:$Q48,"&lt;&gt;N")))</f>
        <v/>
      </c>
      <c r="M48" s="30" t="str">
        <f aca="false">IF(OR($A48="",$L48=""),"",IF(AND(config!$B$34="names_if_public",IFERROR(IF(INDEX(offices!$AG$2:$AG$61,MATCH($B48,offices!$A$2:$A$61,0))="","",INDEX(offices!$AG$2:$AG$61,MATCH($B48,offices!$A$2:$A$61,0))),"")="Y"),$K48,CHAR(64+$L48)))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30" t="str">
        <f aca="false">IF($A48="","",IF($G48&lt;&gt;"",$G48,IFERROR(IF(INDEX(offices!$AM$2:$AM$61,MATCH($B48,offices!$A$2:$A$61,0))="","",INDEX(offices!$AM$2:$AM$61,MATCH($B48,offices!$A$2:$A$61,0))),"")))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IF($B49="","",IFERROR(IF(INDEX(offices!$O$2:$O$61,MATCH($B49,offices!$A$2:$A$61,0))="","",INDEX(offices!$O$2:$O$61,MATCH($B49,offices!$A$2:$A$61,0))),""))</f>
        <v/>
      </c>
      <c r="L49" s="30" t="str">
        <f aca="false">IF($A49="","",IF($Q49="N","",COUNTIFS($A$2:$A49,$A49,$Q$2:$Q49,"&lt;&gt;N")))</f>
        <v/>
      </c>
      <c r="M49" s="30" t="str">
        <f aca="false">IF(OR($A49="",$L49=""),"",IF(AND(config!$B$34="names_if_public",IFERROR(IF(INDEX(offices!$AG$2:$AG$61,MATCH($B49,offices!$A$2:$A$61,0))="","",INDEX(offices!$AG$2:$AG$61,MATCH($B49,offices!$A$2:$A$61,0))),"")="Y"),$K49,CHAR(64+$L49)))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str">
        <f aca="false">IF($A49="","",IF($G49&lt;&gt;"",$G49,IFERROR(IF(INDEX(offices!$AM$2:$AM$61,MATCH($B49,offices!$A$2:$A$61,0))="","",INDEX(offices!$AM$2:$AM$61,MATCH($B49,offices!$A$2:$A$61,0))),"")))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IF($B50="","",IFERROR(IF(INDEX(offices!$O$2:$O$61,MATCH($B50,offices!$A$2:$A$61,0))="","",INDEX(offices!$O$2:$O$61,MATCH($B50,offices!$A$2:$A$61,0))),""))</f>
        <v/>
      </c>
      <c r="L50" s="30" t="str">
        <f aca="false">IF($A50="","",IF($Q50="N","",COUNTIFS($A$2:$A50,$A50,$Q$2:$Q50,"&lt;&gt;N")))</f>
        <v/>
      </c>
      <c r="M50" s="30" t="str">
        <f aca="false">IF(OR($A50="",$L50=""),"",IF(AND(config!$B$34="names_if_public",IFERROR(IF(INDEX(offices!$AG$2:$AG$61,MATCH($B50,offices!$A$2:$A$61,0))="","",INDEX(offices!$AG$2:$AG$61,MATCH($B50,offices!$A$2:$A$61,0))),"")="Y"),$K50,CHAR(64+$L50)))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str">
        <f aca="false">IF($A50="","",IF($G50&lt;&gt;"",$G50,IFERROR(IF(INDEX(offices!$AM$2:$AM$61,MATCH($B50,offices!$A$2:$A$61,0))="","",INDEX(offices!$AM$2:$AM$61,MATCH($B50,offices!$A$2:$A$61,0))),"")))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IF($B51="","",IFERROR(IF(INDEX(offices!$O$2:$O$61,MATCH($B51,offices!$A$2:$A$61,0))="","",INDEX(offices!$O$2:$O$61,MATCH($B51,offices!$A$2:$A$61,0))),""))</f>
        <v/>
      </c>
      <c r="L51" s="30" t="str">
        <f aca="false">IF($A51="","",IF($Q51="N","",COUNTIFS($A$2:$A51,$A51,$Q$2:$Q51,"&lt;&gt;N")))</f>
        <v/>
      </c>
      <c r="M51" s="30" t="str">
        <f aca="false">IF(OR($A51="",$L51=""),"",IF(AND(config!$B$34="names_if_public",IFERROR(IF(INDEX(offices!$AG$2:$AG$61,MATCH($B51,offices!$A$2:$A$61,0))="","",INDEX(offices!$AG$2:$AG$61,MATCH($B51,offices!$A$2:$A$61,0))),"")="Y"),$K51,CHAR(64+$L51)))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str">
        <f aca="false">IF($A51="","",IF($G51&lt;&gt;"",$G51,IFERROR(IF(INDEX(offices!$AM$2:$AM$61,MATCH($B51,offices!$A$2:$A$61,0))="","",INDEX(offices!$AM$2:$AM$61,MATCH($B51,offices!$A$2:$A$61,0))),"")))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599</v>
      </c>
      <c r="C1" s="28" t="s">
        <v>695</v>
      </c>
      <c r="D1" s="28" t="s">
        <v>696</v>
      </c>
      <c r="E1" s="28" t="s">
        <v>697</v>
      </c>
      <c r="F1" s="28" t="s">
        <v>698</v>
      </c>
      <c r="G1" s="28" t="s">
        <v>699</v>
      </c>
      <c r="H1" s="28" t="s">
        <v>700</v>
      </c>
      <c r="I1" s="28" t="s">
        <v>701</v>
      </c>
      <c r="J1" s="28" t="s">
        <v>702</v>
      </c>
      <c r="K1" s="28" t="s">
        <v>703</v>
      </c>
      <c r="L1" s="28" t="s">
        <v>704</v>
      </c>
      <c r="M1" s="28" t="s">
        <v>305</v>
      </c>
      <c r="N1" s="28" t="s">
        <v>705</v>
      </c>
      <c r="O1" s="28" t="s">
        <v>706</v>
      </c>
      <c r="P1" s="29" t="s">
        <v>300</v>
      </c>
      <c r="Q1" s="29" t="s">
        <v>138</v>
      </c>
      <c r="R1" s="29" t="s">
        <v>611</v>
      </c>
      <c r="S1" s="29" t="s">
        <v>612</v>
      </c>
      <c r="T1" s="29" t="s">
        <v>618</v>
      </c>
      <c r="U1" s="29" t="s">
        <v>617</v>
      </c>
      <c r="V1" s="29" t="s">
        <v>614</v>
      </c>
      <c r="W1" s="29" t="s">
        <v>627</v>
      </c>
      <c r="X1" s="29" t="s">
        <v>605</v>
      </c>
      <c r="Y1" s="29" t="s">
        <v>607</v>
      </c>
      <c r="Z1" s="29" t="s">
        <v>707</v>
      </c>
      <c r="AA1" s="29" t="s">
        <v>708</v>
      </c>
      <c r="AB1" s="29" t="s">
        <v>709</v>
      </c>
      <c r="AC1" s="29" t="s">
        <v>710</v>
      </c>
      <c r="AD1" s="29" t="s">
        <v>120</v>
      </c>
      <c r="AE1" s="29" t="s">
        <v>606</v>
      </c>
      <c r="AF1" s="29" t="s">
        <v>711</v>
      </c>
    </row>
    <row r="2" customFormat="false" ht="15" hidden="false" customHeight="false" outlineLevel="0" collapsed="false">
      <c r="A2" s="0" t="s">
        <v>337</v>
      </c>
      <c r="B2" s="0" t="s">
        <v>635</v>
      </c>
      <c r="C2" s="0" t="n">
        <v>1</v>
      </c>
      <c r="D2" s="38" t="n">
        <v>0.340277777777778</v>
      </c>
      <c r="E2" s="11" t="n">
        <v>46394</v>
      </c>
      <c r="F2" s="11" t="n">
        <v>46398</v>
      </c>
      <c r="G2" s="11"/>
      <c r="I2" s="38" t="n">
        <v>0.347222222222222</v>
      </c>
      <c r="J2" s="38" t="n">
        <v>0.359722222222222</v>
      </c>
      <c r="K2" s="10" t="s">
        <v>712</v>
      </c>
      <c r="L2" s="10" t="s">
        <v>713</v>
      </c>
      <c r="N2" s="11" t="n">
        <v>46412</v>
      </c>
      <c r="O2" s="10" t="s">
        <v>487</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640</v>
      </c>
      <c r="C3" s="0" t="n">
        <v>2</v>
      </c>
      <c r="D3" s="38" t="n">
        <v>0.371527777777778</v>
      </c>
      <c r="E3" s="11" t="n">
        <v>46394</v>
      </c>
      <c r="F3" s="11" t="n">
        <v>46398</v>
      </c>
      <c r="G3" s="11"/>
      <c r="I3" s="38" t="n">
        <v>0.372916666666667</v>
      </c>
      <c r="J3" s="38" t="n">
        <v>0.384722222222222</v>
      </c>
      <c r="K3" s="10" t="s">
        <v>712</v>
      </c>
      <c r="L3" s="10" t="s">
        <v>713</v>
      </c>
      <c r="N3" s="11" t="n">
        <v>46412</v>
      </c>
      <c r="O3" s="10" t="s">
        <v>487</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638</v>
      </c>
      <c r="C4" s="0" t="n">
        <v>3</v>
      </c>
      <c r="D4" s="38" t="n">
        <v>0.395833333333333</v>
      </c>
      <c r="E4" s="11" t="n">
        <v>46394</v>
      </c>
      <c r="F4" s="11" t="n">
        <v>46398</v>
      </c>
      <c r="G4" s="11"/>
      <c r="I4" s="38" t="n">
        <v>0.396527777777778</v>
      </c>
      <c r="J4" s="38" t="n">
        <v>0.406944444444444</v>
      </c>
      <c r="K4" s="10" t="s">
        <v>712</v>
      </c>
      <c r="L4" s="10" t="s">
        <v>714</v>
      </c>
      <c r="N4" s="11" t="n">
        <v>46412</v>
      </c>
      <c r="O4" s="10" t="s">
        <v>487</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645</v>
      </c>
      <c r="C5" s="0" t="n">
        <v>4</v>
      </c>
      <c r="D5" s="38" t="n">
        <v>0.423611111111111</v>
      </c>
      <c r="E5" s="11" t="n">
        <v>46394</v>
      </c>
      <c r="F5" s="11" t="n">
        <v>46398</v>
      </c>
      <c r="G5" s="11"/>
      <c r="I5" s="38" t="n">
        <v>0.426388888888889</v>
      </c>
      <c r="J5" s="38" t="n">
        <v>0.441666666666667</v>
      </c>
      <c r="K5" s="10" t="s">
        <v>712</v>
      </c>
      <c r="L5" s="10" t="s">
        <v>714</v>
      </c>
      <c r="N5" s="11" t="n">
        <v>46412</v>
      </c>
      <c r="O5" s="10" t="s">
        <v>487</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643</v>
      </c>
      <c r="C6" s="0" t="n">
        <v>5</v>
      </c>
      <c r="D6" s="38" t="n">
        <v>0.451388888888889</v>
      </c>
      <c r="E6" s="11" t="n">
        <v>46394</v>
      </c>
      <c r="F6" s="11" t="n">
        <v>46398</v>
      </c>
      <c r="G6" s="11"/>
      <c r="I6" s="38" t="n">
        <v>0.452777777777778</v>
      </c>
      <c r="J6" s="38" t="n">
        <v>0.461111111111111</v>
      </c>
      <c r="K6" s="10" t="s">
        <v>715</v>
      </c>
      <c r="L6" s="10" t="s">
        <v>716</v>
      </c>
      <c r="M6" s="10" t="s">
        <v>717</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635</v>
      </c>
      <c r="C7" s="0" t="n">
        <v>1</v>
      </c>
      <c r="D7" s="38" t="n">
        <v>0.336805555555556</v>
      </c>
      <c r="E7" s="11" t="n">
        <v>46422</v>
      </c>
      <c r="F7" s="11" t="n">
        <v>46426</v>
      </c>
      <c r="G7" s="11"/>
      <c r="I7" s="38" t="n">
        <v>0.3375</v>
      </c>
      <c r="J7" s="38" t="n">
        <v>0.345833333333333</v>
      </c>
      <c r="K7" s="10" t="s">
        <v>712</v>
      </c>
      <c r="L7" s="10" t="s">
        <v>714</v>
      </c>
      <c r="N7" s="11" t="n">
        <v>46435</v>
      </c>
      <c r="O7" s="10" t="s">
        <v>487</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647</v>
      </c>
      <c r="C8" s="0" t="n">
        <v>2</v>
      </c>
      <c r="D8" s="38" t="n">
        <v>0.348611111111111</v>
      </c>
      <c r="E8" s="11" t="n">
        <v>46422</v>
      </c>
      <c r="F8" s="11" t="n">
        <v>46426</v>
      </c>
      <c r="G8" s="11"/>
      <c r="I8" s="38" t="n">
        <v>0.349305555555556</v>
      </c>
      <c r="J8" s="38" t="n">
        <v>0.357638888888889</v>
      </c>
      <c r="K8" s="10" t="s">
        <v>712</v>
      </c>
      <c r="L8" s="10" t="s">
        <v>714</v>
      </c>
      <c r="N8" s="11" t="n">
        <v>46435</v>
      </c>
      <c r="O8" s="10" t="s">
        <v>487</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655</v>
      </c>
      <c r="C9" s="0" t="n">
        <v>3</v>
      </c>
      <c r="D9" s="38" t="n">
        <v>0.361111111111111</v>
      </c>
      <c r="E9" s="11" t="n">
        <v>46422</v>
      </c>
      <c r="F9" s="11" t="n">
        <v>46426</v>
      </c>
      <c r="G9" s="11"/>
      <c r="I9" s="38" t="n">
        <v>0.361805555555556</v>
      </c>
      <c r="J9" s="38" t="n">
        <v>0.370138888888889</v>
      </c>
      <c r="K9" s="10" t="s">
        <v>712</v>
      </c>
      <c r="L9" s="10" t="s">
        <v>714</v>
      </c>
      <c r="N9" s="11" t="n">
        <v>46435</v>
      </c>
      <c r="O9" s="10" t="s">
        <v>487</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640</v>
      </c>
      <c r="C10" s="0" t="n">
        <v>4</v>
      </c>
      <c r="D10" s="38" t="n">
        <v>0.376388888888889</v>
      </c>
      <c r="E10" s="11" t="n">
        <v>46422</v>
      </c>
      <c r="F10" s="11" t="n">
        <v>46426</v>
      </c>
      <c r="G10" s="11"/>
      <c r="I10" s="38" t="n">
        <v>0.377083333333333</v>
      </c>
      <c r="J10" s="38" t="n">
        <v>0.385416666666667</v>
      </c>
      <c r="K10" s="10" t="s">
        <v>712</v>
      </c>
      <c r="L10" s="10" t="s">
        <v>714</v>
      </c>
      <c r="N10" s="11" t="n">
        <v>46435</v>
      </c>
      <c r="O10" s="10" t="s">
        <v>487</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638</v>
      </c>
      <c r="C11" s="0" t="n">
        <v>5</v>
      </c>
      <c r="D11" s="38" t="n">
        <v>0.388888888888889</v>
      </c>
      <c r="E11" s="11" t="n">
        <v>46422</v>
      </c>
      <c r="F11" s="11" t="n">
        <v>46426</v>
      </c>
      <c r="G11" s="11"/>
      <c r="I11" s="38" t="n">
        <v>0.389583333333333</v>
      </c>
      <c r="J11" s="38" t="n">
        <v>0.397916666666667</v>
      </c>
      <c r="K11" s="10" t="s">
        <v>712</v>
      </c>
      <c r="L11" s="10" t="s">
        <v>714</v>
      </c>
      <c r="N11" s="11" t="n">
        <v>46435</v>
      </c>
      <c r="O11" s="10" t="s">
        <v>487</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649</v>
      </c>
      <c r="C12" s="0" t="n">
        <v>6</v>
      </c>
      <c r="D12" s="38" t="n">
        <v>0.401388888888889</v>
      </c>
      <c r="E12" s="11" t="n">
        <v>46422</v>
      </c>
      <c r="F12" s="11" t="n">
        <v>46426</v>
      </c>
      <c r="G12" s="11"/>
      <c r="I12" s="38" t="n">
        <v>0.402083333333333</v>
      </c>
      <c r="J12" s="38" t="n">
        <v>0.410416666666667</v>
      </c>
      <c r="K12" s="10" t="s">
        <v>712</v>
      </c>
      <c r="L12" s="10" t="s">
        <v>714</v>
      </c>
      <c r="N12" s="11" t="n">
        <v>46435</v>
      </c>
      <c r="O12" s="10" t="s">
        <v>487</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651</v>
      </c>
      <c r="C13" s="0" t="n">
        <v>7</v>
      </c>
      <c r="D13" s="38" t="n">
        <v>0.415277777777778</v>
      </c>
      <c r="E13" s="11" t="n">
        <v>46422</v>
      </c>
      <c r="F13" s="11" t="n">
        <v>46426</v>
      </c>
      <c r="G13" s="11"/>
      <c r="I13" s="38" t="n">
        <v>0.415972222222222</v>
      </c>
      <c r="J13" s="38" t="n">
        <v>0.424305555555556</v>
      </c>
      <c r="K13" s="10" t="s">
        <v>712</v>
      </c>
      <c r="L13" s="10" t="s">
        <v>714</v>
      </c>
      <c r="N13" s="11" t="n">
        <v>46435</v>
      </c>
      <c r="O13" s="10" t="s">
        <v>487</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643</v>
      </c>
      <c r="C14" s="0" t="n">
        <v>8</v>
      </c>
      <c r="D14" s="38" t="n">
        <v>0.429166666666667</v>
      </c>
      <c r="E14" s="11" t="n">
        <v>46422</v>
      </c>
      <c r="F14" s="11" t="n">
        <v>46426</v>
      </c>
      <c r="G14" s="11"/>
      <c r="I14" s="38" t="n">
        <v>0.429861111111111</v>
      </c>
      <c r="J14" s="38" t="n">
        <v>0.438194444444444</v>
      </c>
      <c r="K14" s="10" t="s">
        <v>712</v>
      </c>
      <c r="L14" s="10" t="s">
        <v>714</v>
      </c>
      <c r="N14" s="11" t="n">
        <v>46435</v>
      </c>
      <c r="O14" s="10" t="s">
        <v>487</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645</v>
      </c>
      <c r="C15" s="0" t="n">
        <v>9</v>
      </c>
      <c r="D15" s="38" t="n">
        <v>0.444444444444444</v>
      </c>
      <c r="E15" s="11" t="n">
        <v>46422</v>
      </c>
      <c r="F15" s="11" t="n">
        <v>46426</v>
      </c>
      <c r="G15" s="11"/>
      <c r="I15" s="38" t="n">
        <v>0.445138888888889</v>
      </c>
      <c r="J15" s="38" t="n">
        <v>0.453472222222222</v>
      </c>
      <c r="K15" s="10" t="s">
        <v>712</v>
      </c>
      <c r="L15" s="10" t="s">
        <v>714</v>
      </c>
      <c r="N15" s="11" t="n">
        <v>46435</v>
      </c>
      <c r="O15" s="10" t="s">
        <v>487</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653</v>
      </c>
      <c r="C16" s="0" t="n">
        <v>10</v>
      </c>
      <c r="D16" s="38" t="n">
        <v>0.459722222222222</v>
      </c>
      <c r="E16" s="11" t="n">
        <v>46422</v>
      </c>
      <c r="F16" s="11" t="n">
        <v>46426</v>
      </c>
      <c r="G16" s="11"/>
      <c r="I16" s="38" t="n">
        <v>0.460416666666667</v>
      </c>
      <c r="J16" s="38" t="n">
        <v>0.46875</v>
      </c>
      <c r="K16" s="10" t="s">
        <v>718</v>
      </c>
      <c r="L16" s="10" t="s">
        <v>719</v>
      </c>
      <c r="M16" s="10" t="s">
        <v>720</v>
      </c>
      <c r="N16" s="11" t="n">
        <v>46435</v>
      </c>
      <c r="O16" s="10" t="s">
        <v>487</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D17" s="38"/>
      <c r="E17" s="11"/>
      <c r="F17" s="11"/>
      <c r="G17" s="11"/>
      <c r="I17" s="38"/>
      <c r="J17" s="38"/>
      <c r="K17" s="10"/>
      <c r="L17" s="10"/>
      <c r="N17" s="11"/>
      <c r="O17" s="10"/>
      <c r="P17" s="31" t="str">
        <f aca="false">IF($A17="","",IF(IFERROR(IF(INDEX(drops!$I$2:$I$21,MATCH($A17,drops!$A$2:$A$21,0))="","",INDEX(drops!$I$2:$I$21,MATCH($A17,drops!$A$2:$A$21,0))),"")="OK",IFERROR(IF(INDEX(drops!$B$2:$B$21,MATCH($A17,drops!$A$2:$A$21,0))="","",INDEX(drops!$B$2:$B$21,MATCH($A17,drops!$A$2:$A$21,0))),""),""))</f>
        <v/>
      </c>
      <c r="Q17" s="30" t="str">
        <f aca="false">IF($B17="","",IFERROR(IF(INDEX(offices!$O$2:$O$61,MATCH($B17,offices!$A$2:$A$61,0))="","",INDEX(offices!$O$2:$O$61,MATCH($B17,offices!$A$2:$A$61,0))),""))</f>
        <v/>
      </c>
      <c r="R17" s="30" t="str">
        <f aca="false">IF($B17="","",IFERROR(IF(INDEX(offices!$P$2:$P$61,MATCH($B17,offices!$A$2:$A$61,0))="","",INDEX(offices!$P$2:$P$61,MATCH($B17,offices!$A$2:$A$61,0))),""))</f>
        <v/>
      </c>
      <c r="S17" s="30" t="str">
        <f aca="false">IF($B17="","",IFERROR(IF(INDEX(offices!$Q$2:$Q$61,MATCH($B17,offices!$A$2:$A$61,0))="","",INDEX(offices!$Q$2:$Q$61,MATCH($B17,offices!$A$2:$A$61,0))),""))</f>
        <v/>
      </c>
      <c r="T17" s="30" t="str">
        <f aca="false">IF($B17="","",IFERROR(IF(INDEX(offices!$Z$2:$Z$61,MATCH($B17,offices!$A$2:$A$61,0))="","",INDEX(offices!$Z$2:$Z$61,MATCH($B17,offices!$A$2:$A$61,0))),""))</f>
        <v/>
      </c>
      <c r="U17" s="30" t="str">
        <f aca="false">IF($B17="","",IFERROR(IF(INDEX(offices!$Y$2:$Y$61,MATCH($B17,offices!$A$2:$A$61,0))="","",INDEX(offices!$Y$2:$Y$61,MATCH($B17,offices!$A$2:$A$61,0))),""))</f>
        <v/>
      </c>
      <c r="V17" s="30" t="str">
        <f aca="false">IF($B17="","",IFERROR(IF(INDEX(offices!$V$2:$V$61,MATCH($B17,offices!$A$2:$A$61,0))="","",INDEX(offices!$V$2:$V$61,MATCH($B17,offices!$A$2:$A$61,0))),""))</f>
        <v/>
      </c>
      <c r="W17" s="30" t="str">
        <f aca="false">IF($B17="","",IFERROR(IF(INDEX(offices!$AJ$2:$AJ$61,MATCH($B17,offices!$A$2:$A$61,0))="","",INDEX(offices!$AJ$2:$AJ$61,MATCH($B17,offices!$A$2:$A$61,0))),""))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
      </c>
      <c r="AF17" s="30" t="str">
        <f aca="false">IF($A17="","",IF(AND($L17="declined",N($Z17)&gt;0,COUNTIFS(approvals!$H$2:$H$251,$A17,approvals!$B$2:$B$251,$B17,approvals!$P$2:$P$251,"Y",approvals!$U$2:$U$251,"&gt;0")=0),"Y",""))</f>
        <v/>
      </c>
    </row>
    <row r="18" customFormat="false" ht="15" hidden="false" customHeight="false" outlineLevel="0" collapsed="false">
      <c r="D18" s="38"/>
      <c r="E18" s="11"/>
      <c r="F18" s="11"/>
      <c r="G18" s="11"/>
      <c r="I18" s="38"/>
      <c r="J18" s="38"/>
      <c r="K18" s="10"/>
      <c r="L18" s="10"/>
      <c r="N18" s="11"/>
      <c r="O18" s="10"/>
      <c r="P18" s="31" t="str">
        <f aca="false">IF($A18="","",IF(IFERROR(IF(INDEX(drops!$I$2:$I$21,MATCH($A18,drops!$A$2:$A$21,0))="","",INDEX(drops!$I$2:$I$21,MATCH($A18,drops!$A$2:$A$21,0))),"")="OK",IFERROR(IF(INDEX(drops!$B$2:$B$21,MATCH($A18,drops!$A$2:$A$21,0))="","",INDEX(drops!$B$2:$B$21,MATCH($A18,drops!$A$2:$A$21,0))),""),""))</f>
        <v/>
      </c>
      <c r="Q18" s="30" t="str">
        <f aca="false">IF($B18="","",IFERROR(IF(INDEX(offices!$O$2:$O$61,MATCH($B18,offices!$A$2:$A$61,0))="","",INDEX(offices!$O$2:$O$61,MATCH($B18,offices!$A$2:$A$61,0))),""))</f>
        <v/>
      </c>
      <c r="R18" s="30" t="str">
        <f aca="false">IF($B18="","",IFERROR(IF(INDEX(offices!$P$2:$P$61,MATCH($B18,offices!$A$2:$A$61,0))="","",INDEX(offices!$P$2:$P$61,MATCH($B18,offices!$A$2:$A$61,0))),""))</f>
        <v/>
      </c>
      <c r="S18" s="30" t="str">
        <f aca="false">IF($B18="","",IFERROR(IF(INDEX(offices!$Q$2:$Q$61,MATCH($B18,offices!$A$2:$A$61,0))="","",INDEX(offices!$Q$2:$Q$61,MATCH($B18,offices!$A$2:$A$61,0))),""))</f>
        <v/>
      </c>
      <c r="T18" s="30" t="str">
        <f aca="false">IF($B18="","",IFERROR(IF(INDEX(offices!$Z$2:$Z$61,MATCH($B18,offices!$A$2:$A$61,0))="","",INDEX(offices!$Z$2:$Z$61,MATCH($B18,offices!$A$2:$A$61,0))),""))</f>
        <v/>
      </c>
      <c r="U18" s="30" t="str">
        <f aca="false">IF($B18="","",IFERROR(IF(INDEX(offices!$Y$2:$Y$61,MATCH($B18,offices!$A$2:$A$61,0))="","",INDEX(offices!$Y$2:$Y$61,MATCH($B18,offices!$A$2:$A$61,0))),""))</f>
        <v/>
      </c>
      <c r="V18" s="30" t="str">
        <f aca="false">IF($B18="","",IFERROR(IF(INDEX(offices!$V$2:$V$61,MATCH($B18,offices!$A$2:$A$61,0))="","",INDEX(offices!$V$2:$V$61,MATCH($B18,offices!$A$2:$A$61,0))),""))</f>
        <v/>
      </c>
      <c r="W18" s="30" t="str">
        <f aca="false">IF($B18="","",IFERROR(IF(INDEX(offices!$AJ$2:$AJ$61,MATCH($B18,offices!$A$2:$A$61,0))="","",INDEX(offices!$AJ$2:$AJ$61,MATCH($B18,offices!$A$2:$A$61,0))),""))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
      </c>
      <c r="AF18" s="30" t="str">
        <f aca="false">IF($A18="","",IF(AND($L18="declined",N($Z18)&gt;0,COUNTIFS(approvals!$H$2:$H$251,$A18,approvals!$B$2:$B$251,$B18,approvals!$P$2:$P$251,"Y",approvals!$U$2:$U$251,"&gt;0")=0),"Y",""))</f>
        <v/>
      </c>
    </row>
    <row r="19" customFormat="false" ht="15" hidden="false" customHeight="false" outlineLevel="0" collapsed="false">
      <c r="D19" s="38"/>
      <c r="E19" s="11"/>
      <c r="F19" s="11"/>
      <c r="G19" s="11"/>
      <c r="I19" s="38"/>
      <c r="J19" s="38"/>
      <c r="K19" s="10"/>
      <c r="L19" s="10"/>
      <c r="N19" s="11"/>
      <c r="O19" s="10"/>
      <c r="P19" s="31" t="str">
        <f aca="false">IF($A19="","",IF(IFERROR(IF(INDEX(drops!$I$2:$I$21,MATCH($A19,drops!$A$2:$A$21,0))="","",INDEX(drops!$I$2:$I$21,MATCH($A19,drops!$A$2:$A$21,0))),"")="OK",IFERROR(IF(INDEX(drops!$B$2:$B$21,MATCH($A19,drops!$A$2:$A$21,0))="","",INDEX(drops!$B$2:$B$21,MATCH($A19,drops!$A$2:$A$21,0))),""),""))</f>
        <v/>
      </c>
      <c r="Q19" s="30" t="str">
        <f aca="false">IF($B19="","",IFERROR(IF(INDEX(offices!$O$2:$O$61,MATCH($B19,offices!$A$2:$A$61,0))="","",INDEX(offices!$O$2:$O$61,MATCH($B19,offices!$A$2:$A$61,0))),""))</f>
        <v/>
      </c>
      <c r="R19" s="30" t="str">
        <f aca="false">IF($B19="","",IFERROR(IF(INDEX(offices!$P$2:$P$61,MATCH($B19,offices!$A$2:$A$61,0))="","",INDEX(offices!$P$2:$P$61,MATCH($B19,offices!$A$2:$A$61,0))),""))</f>
        <v/>
      </c>
      <c r="S19" s="30" t="str">
        <f aca="false">IF($B19="","",IFERROR(IF(INDEX(offices!$Q$2:$Q$61,MATCH($B19,offices!$A$2:$A$61,0))="","",INDEX(offices!$Q$2:$Q$61,MATCH($B19,offices!$A$2:$A$61,0))),""))</f>
        <v/>
      </c>
      <c r="T19" s="30" t="str">
        <f aca="false">IF($B19="","",IFERROR(IF(INDEX(offices!$Z$2:$Z$61,MATCH($B19,offices!$A$2:$A$61,0))="","",INDEX(offices!$Z$2:$Z$61,MATCH($B19,offices!$A$2:$A$61,0))),""))</f>
        <v/>
      </c>
      <c r="U19" s="30" t="str">
        <f aca="false">IF($B19="","",IFERROR(IF(INDEX(offices!$Y$2:$Y$61,MATCH($B19,offices!$A$2:$A$61,0))="","",INDEX(offices!$Y$2:$Y$61,MATCH($B19,offices!$A$2:$A$61,0))),""))</f>
        <v/>
      </c>
      <c r="V19" s="30" t="str">
        <f aca="false">IF($B19="","",IFERROR(IF(INDEX(offices!$V$2:$V$61,MATCH($B19,offices!$A$2:$A$61,0))="","",INDEX(offices!$V$2:$V$61,MATCH($B19,offices!$A$2:$A$61,0))),""))</f>
        <v/>
      </c>
      <c r="W19" s="30" t="str">
        <f aca="false">IF($B19="","",IFERROR(IF(INDEX(offices!$AJ$2:$AJ$61,MATCH($B19,offices!$A$2:$A$61,0))="","",INDEX(offices!$AJ$2:$AJ$61,MATCH($B19,offices!$A$2:$A$61,0))),""))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
      </c>
      <c r="AF19" s="30" t="str">
        <f aca="false">IF($A19="","",IF(AND($L19="declined",N($Z19)&gt;0,COUNTIFS(approvals!$H$2:$H$251,$A19,approvals!$B$2:$B$251,$B19,approvals!$P$2:$P$251,"Y",approvals!$U$2:$U$251,"&gt;0")=0),"Y",""))</f>
        <v/>
      </c>
    </row>
    <row r="20" customFormat="false" ht="15" hidden="false" customHeight="false" outlineLevel="0" collapsed="false">
      <c r="D20" s="38"/>
      <c r="E20" s="11"/>
      <c r="F20" s="11"/>
      <c r="G20" s="11"/>
      <c r="I20" s="38"/>
      <c r="J20" s="38"/>
      <c r="K20" s="10"/>
      <c r="L20" s="10"/>
      <c r="N20" s="11"/>
      <c r="O20" s="10"/>
      <c r="P20" s="31" t="str">
        <f aca="false">IF($A20="","",IF(IFERROR(IF(INDEX(drops!$I$2:$I$21,MATCH($A20,drops!$A$2:$A$21,0))="","",INDEX(drops!$I$2:$I$21,MATCH($A20,drops!$A$2:$A$21,0))),"")="OK",IFERROR(IF(INDEX(drops!$B$2:$B$21,MATCH($A20,drops!$A$2:$A$21,0))="","",INDEX(drops!$B$2:$B$21,MATCH($A20,drops!$A$2:$A$21,0))),""),""))</f>
        <v/>
      </c>
      <c r="Q20" s="30" t="str">
        <f aca="false">IF($B20="","",IFERROR(IF(INDEX(offices!$O$2:$O$61,MATCH($B20,offices!$A$2:$A$61,0))="","",INDEX(offices!$O$2:$O$61,MATCH($B20,offices!$A$2:$A$61,0))),""))</f>
        <v/>
      </c>
      <c r="R20" s="30" t="str">
        <f aca="false">IF($B20="","",IFERROR(IF(INDEX(offices!$P$2:$P$61,MATCH($B20,offices!$A$2:$A$61,0))="","",INDEX(offices!$P$2:$P$61,MATCH($B20,offices!$A$2:$A$61,0))),""))</f>
        <v/>
      </c>
      <c r="S20" s="30" t="str">
        <f aca="false">IF($B20="","",IFERROR(IF(INDEX(offices!$Q$2:$Q$61,MATCH($B20,offices!$A$2:$A$61,0))="","",INDEX(offices!$Q$2:$Q$61,MATCH($B20,offices!$A$2:$A$61,0))),""))</f>
        <v/>
      </c>
      <c r="T20" s="30" t="str">
        <f aca="false">IF($B20="","",IFERROR(IF(INDEX(offices!$Z$2:$Z$61,MATCH($B20,offices!$A$2:$A$61,0))="","",INDEX(offices!$Z$2:$Z$61,MATCH($B20,offices!$A$2:$A$61,0))),""))</f>
        <v/>
      </c>
      <c r="U20" s="30" t="str">
        <f aca="false">IF($B20="","",IFERROR(IF(INDEX(offices!$Y$2:$Y$61,MATCH($B20,offices!$A$2:$A$61,0))="","",INDEX(offices!$Y$2:$Y$61,MATCH($B20,offices!$A$2:$A$61,0))),""))</f>
        <v/>
      </c>
      <c r="V20" s="30" t="str">
        <f aca="false">IF($B20="","",IFERROR(IF(INDEX(offices!$V$2:$V$61,MATCH($B20,offices!$A$2:$A$61,0))="","",INDEX(offices!$V$2:$V$61,MATCH($B20,offices!$A$2:$A$61,0))),""))</f>
        <v/>
      </c>
      <c r="W20" s="30" t="str">
        <f aca="false">IF($B20="","",IFERROR(IF(INDEX(offices!$AJ$2:$AJ$61,MATCH($B20,offices!$A$2:$A$61,0))="","",INDEX(offices!$AJ$2:$AJ$61,MATCH($B20,offices!$A$2:$A$61,0))),""))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
      </c>
      <c r="AF20" s="30" t="str">
        <f aca="false">IF($A20="","",IF(AND($L20="declined",N($Z20)&gt;0,COUNTIFS(approvals!$H$2:$H$251,$A20,approvals!$B$2:$B$251,$B20,approvals!$P$2:$P$251,"Y",approvals!$U$2:$U$251,"&gt;0")=0),"Y",""))</f>
        <v/>
      </c>
    </row>
    <row r="21" customFormat="false" ht="15" hidden="false" customHeight="false" outlineLevel="0" collapsed="false">
      <c r="D21" s="38"/>
      <c r="E21" s="11"/>
      <c r="F21" s="11"/>
      <c r="G21" s="11"/>
      <c r="I21" s="38"/>
      <c r="J21" s="38"/>
      <c r="K21" s="10"/>
      <c r="L21" s="10"/>
      <c r="N21" s="11"/>
      <c r="O21" s="10"/>
      <c r="P21" s="31" t="str">
        <f aca="false">IF($A21="","",IF(IFERROR(IF(INDEX(drops!$I$2:$I$21,MATCH($A21,drops!$A$2:$A$21,0))="","",INDEX(drops!$I$2:$I$21,MATCH($A21,drops!$A$2:$A$21,0))),"")="OK",IFERROR(IF(INDEX(drops!$B$2:$B$21,MATCH($A21,drops!$A$2:$A$21,0))="","",INDEX(drops!$B$2:$B$21,MATCH($A21,drops!$A$2:$A$21,0))),""),""))</f>
        <v/>
      </c>
      <c r="Q21" s="30" t="str">
        <f aca="false">IF($B21="","",IFERROR(IF(INDEX(offices!$O$2:$O$61,MATCH($B21,offices!$A$2:$A$61,0))="","",INDEX(offices!$O$2:$O$61,MATCH($B21,offices!$A$2:$A$61,0))),""))</f>
        <v/>
      </c>
      <c r="R21" s="30" t="str">
        <f aca="false">IF($B21="","",IFERROR(IF(INDEX(offices!$P$2:$P$61,MATCH($B21,offices!$A$2:$A$61,0))="","",INDEX(offices!$P$2:$P$61,MATCH($B21,offices!$A$2:$A$61,0))),""))</f>
        <v/>
      </c>
      <c r="S21" s="30" t="str">
        <f aca="false">IF($B21="","",IFERROR(IF(INDEX(offices!$Q$2:$Q$61,MATCH($B21,offices!$A$2:$A$61,0))="","",INDEX(offices!$Q$2:$Q$61,MATCH($B21,offices!$A$2:$A$61,0))),""))</f>
        <v/>
      </c>
      <c r="T21" s="30" t="str">
        <f aca="false">IF($B21="","",IFERROR(IF(INDEX(offices!$Z$2:$Z$61,MATCH($B21,offices!$A$2:$A$61,0))="","",INDEX(offices!$Z$2:$Z$61,MATCH($B21,offices!$A$2:$A$61,0))),""))</f>
        <v/>
      </c>
      <c r="U21" s="30" t="str">
        <f aca="false">IF($B21="","",IFERROR(IF(INDEX(offices!$Y$2:$Y$61,MATCH($B21,offices!$A$2:$A$61,0))="","",INDEX(offices!$Y$2:$Y$61,MATCH($B21,offices!$A$2:$A$61,0))),""))</f>
        <v/>
      </c>
      <c r="V21" s="30" t="str">
        <f aca="false">IF($B21="","",IFERROR(IF(INDEX(offices!$V$2:$V$61,MATCH($B21,offices!$A$2:$A$61,0))="","",INDEX(offices!$V$2:$V$61,MATCH($B21,offices!$A$2:$A$61,0))),""))</f>
        <v/>
      </c>
      <c r="W21" s="30" t="str">
        <f aca="false">IF($B21="","",IFERROR(IF(INDEX(offices!$AJ$2:$AJ$61,MATCH($B21,offices!$A$2:$A$61,0))="","",INDEX(offices!$AJ$2:$AJ$61,MATCH($B21,offices!$A$2:$A$61,0))),""))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
      </c>
      <c r="AF21" s="30" t="str">
        <f aca="false">IF($A21="","",IF(AND($L21="declined",N($Z21)&gt;0,COUNTIFS(approvals!$H$2:$H$251,$A21,approvals!$B$2:$B$251,$B21,approvals!$P$2:$P$251,"Y",approvals!$U$2:$U$251,"&gt;0")=0),"Y",""))</f>
        <v/>
      </c>
    </row>
    <row r="22" customFormat="false" ht="15" hidden="false" customHeight="false" outlineLevel="0" collapsed="false">
      <c r="D22" s="38"/>
      <c r="E22" s="11"/>
      <c r="F22" s="11"/>
      <c r="G22" s="11"/>
      <c r="I22" s="38"/>
      <c r="J22" s="38"/>
      <c r="K22" s="10"/>
      <c r="L22" s="10"/>
      <c r="N22" s="11"/>
      <c r="O22" s="10"/>
      <c r="P22" s="31" t="str">
        <f aca="false">IF($A22="","",IF(IFERROR(IF(INDEX(drops!$I$2:$I$21,MATCH($A22,drops!$A$2:$A$21,0))="","",INDEX(drops!$I$2:$I$21,MATCH($A22,drops!$A$2:$A$21,0))),"")="OK",IFERROR(IF(INDEX(drops!$B$2:$B$21,MATCH($A22,drops!$A$2:$A$21,0))="","",INDEX(drops!$B$2:$B$21,MATCH($A22,drops!$A$2:$A$21,0))),""),""))</f>
        <v/>
      </c>
      <c r="Q22" s="30" t="str">
        <f aca="false">IF($B22="","",IFERROR(IF(INDEX(offices!$O$2:$O$61,MATCH($B22,offices!$A$2:$A$61,0))="","",INDEX(offices!$O$2:$O$61,MATCH($B22,offices!$A$2:$A$61,0))),""))</f>
        <v/>
      </c>
      <c r="R22" s="30" t="str">
        <f aca="false">IF($B22="","",IFERROR(IF(INDEX(offices!$P$2:$P$61,MATCH($B22,offices!$A$2:$A$61,0))="","",INDEX(offices!$P$2:$P$61,MATCH($B22,offices!$A$2:$A$61,0))),""))</f>
        <v/>
      </c>
      <c r="S22" s="30" t="str">
        <f aca="false">IF($B22="","",IFERROR(IF(INDEX(offices!$Q$2:$Q$61,MATCH($B22,offices!$A$2:$A$61,0))="","",INDEX(offices!$Q$2:$Q$61,MATCH($B22,offices!$A$2:$A$61,0))),""))</f>
        <v/>
      </c>
      <c r="T22" s="30" t="str">
        <f aca="false">IF($B22="","",IFERROR(IF(INDEX(offices!$Z$2:$Z$61,MATCH($B22,offices!$A$2:$A$61,0))="","",INDEX(offices!$Z$2:$Z$61,MATCH($B22,offices!$A$2:$A$61,0))),""))</f>
        <v/>
      </c>
      <c r="U22" s="30" t="str">
        <f aca="false">IF($B22="","",IFERROR(IF(INDEX(offices!$Y$2:$Y$61,MATCH($B22,offices!$A$2:$A$61,0))="","",INDEX(offices!$Y$2:$Y$61,MATCH($B22,offices!$A$2:$A$61,0))),""))</f>
        <v/>
      </c>
      <c r="V22" s="30" t="str">
        <f aca="false">IF($B22="","",IFERROR(IF(INDEX(offices!$V$2:$V$61,MATCH($B22,offices!$A$2:$A$61,0))="","",INDEX(offices!$V$2:$V$61,MATCH($B22,offices!$A$2:$A$61,0))),""))</f>
        <v/>
      </c>
      <c r="W22" s="30" t="str">
        <f aca="false">IF($B22="","",IFERROR(IF(INDEX(offices!$AJ$2:$AJ$61,MATCH($B22,offices!$A$2:$A$61,0))="","",INDEX(offices!$AJ$2:$AJ$61,MATCH($B22,offices!$A$2:$A$61,0))),""))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
      </c>
      <c r="AF22" s="30" t="str">
        <f aca="false">IF($A22="","",IF(AND($L22="declined",N($Z22)&gt;0,COUNTIFS(approvals!$H$2:$H$251,$A22,approvals!$B$2:$B$251,$B22,approvals!$P$2:$P$251,"Y",approvals!$U$2:$U$251,"&gt;0")=0),"Y",""))</f>
        <v/>
      </c>
    </row>
    <row r="23" customFormat="false" ht="15" hidden="false" customHeight="false" outlineLevel="0" collapsed="false">
      <c r="D23" s="38"/>
      <c r="E23" s="11"/>
      <c r="F23" s="11"/>
      <c r="G23" s="11"/>
      <c r="I23" s="38"/>
      <c r="J23" s="38"/>
      <c r="K23" s="10"/>
      <c r="L23" s="10"/>
      <c r="N23" s="11"/>
      <c r="O23" s="10"/>
      <c r="P23" s="31" t="str">
        <f aca="false">IF($A23="","",IF(IFERROR(IF(INDEX(drops!$I$2:$I$21,MATCH($A23,drops!$A$2:$A$21,0))="","",INDEX(drops!$I$2:$I$21,MATCH($A23,drops!$A$2:$A$21,0))),"")="OK",IFERROR(IF(INDEX(drops!$B$2:$B$21,MATCH($A23,drops!$A$2:$A$21,0))="","",INDEX(drops!$B$2:$B$21,MATCH($A23,drops!$A$2:$A$21,0))),""),""))</f>
        <v/>
      </c>
      <c r="Q23" s="30" t="str">
        <f aca="false">IF($B23="","",IFERROR(IF(INDEX(offices!$O$2:$O$61,MATCH($B23,offices!$A$2:$A$61,0))="","",INDEX(offices!$O$2:$O$61,MATCH($B23,offices!$A$2:$A$61,0))),""))</f>
        <v/>
      </c>
      <c r="R23" s="30" t="str">
        <f aca="false">IF($B23="","",IFERROR(IF(INDEX(offices!$P$2:$P$61,MATCH($B23,offices!$A$2:$A$61,0))="","",INDEX(offices!$P$2:$P$61,MATCH($B23,offices!$A$2:$A$61,0))),""))</f>
        <v/>
      </c>
      <c r="S23" s="30" t="str">
        <f aca="false">IF($B23="","",IFERROR(IF(INDEX(offices!$Q$2:$Q$61,MATCH($B23,offices!$A$2:$A$61,0))="","",INDEX(offices!$Q$2:$Q$61,MATCH($B23,offices!$A$2:$A$61,0))),""))</f>
        <v/>
      </c>
      <c r="T23" s="30" t="str">
        <f aca="false">IF($B23="","",IFERROR(IF(INDEX(offices!$Z$2:$Z$61,MATCH($B23,offices!$A$2:$A$61,0))="","",INDEX(offices!$Z$2:$Z$61,MATCH($B23,offices!$A$2:$A$61,0))),""))</f>
        <v/>
      </c>
      <c r="U23" s="30" t="str">
        <f aca="false">IF($B23="","",IFERROR(IF(INDEX(offices!$Y$2:$Y$61,MATCH($B23,offices!$A$2:$A$61,0))="","",INDEX(offices!$Y$2:$Y$61,MATCH($B23,offices!$A$2:$A$61,0))),""))</f>
        <v/>
      </c>
      <c r="V23" s="30" t="str">
        <f aca="false">IF($B23="","",IFERROR(IF(INDEX(offices!$V$2:$V$61,MATCH($B23,offices!$A$2:$A$61,0))="","",INDEX(offices!$V$2:$V$61,MATCH($B23,offices!$A$2:$A$61,0))),""))</f>
        <v/>
      </c>
      <c r="W23" s="30" t="str">
        <f aca="false">IF($B23="","",IFERROR(IF(INDEX(offices!$AJ$2:$AJ$61,MATCH($B23,offices!$A$2:$A$61,0))="","",INDEX(offices!$AJ$2:$AJ$61,MATCH($B23,offices!$A$2:$A$61,0))),""))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
      </c>
      <c r="AF23" s="30" t="str">
        <f aca="false">IF($A23="","",IF(AND($L23="declined",N($Z23)&gt;0,COUNTIFS(approvals!$H$2:$H$251,$A23,approvals!$B$2:$B$251,$B23,approvals!$P$2:$P$251,"Y",approvals!$U$2:$U$251,"&gt;0")=0),"Y",""))</f>
        <v/>
      </c>
    </row>
    <row r="24" customFormat="false" ht="15" hidden="false" customHeight="false" outlineLevel="0" collapsed="false">
      <c r="D24" s="38"/>
      <c r="E24" s="11"/>
      <c r="F24" s="11"/>
      <c r="G24" s="11"/>
      <c r="I24" s="38"/>
      <c r="J24" s="38"/>
      <c r="K24" s="10"/>
      <c r="L24" s="10"/>
      <c r="N24" s="11"/>
      <c r="O24" s="10"/>
      <c r="P24" s="31" t="str">
        <f aca="false">IF($A24="","",IF(IFERROR(IF(INDEX(drops!$I$2:$I$21,MATCH($A24,drops!$A$2:$A$21,0))="","",INDEX(drops!$I$2:$I$21,MATCH($A24,drops!$A$2:$A$21,0))),"")="OK",IFERROR(IF(INDEX(drops!$B$2:$B$21,MATCH($A24,drops!$A$2:$A$21,0))="","",INDEX(drops!$B$2:$B$21,MATCH($A24,drops!$A$2:$A$21,0))),""),""))</f>
        <v/>
      </c>
      <c r="Q24" s="30" t="str">
        <f aca="false">IF($B24="","",IFERROR(IF(INDEX(offices!$O$2:$O$61,MATCH($B24,offices!$A$2:$A$61,0))="","",INDEX(offices!$O$2:$O$61,MATCH($B24,offices!$A$2:$A$61,0))),""))</f>
        <v/>
      </c>
      <c r="R24" s="30" t="str">
        <f aca="false">IF($B24="","",IFERROR(IF(INDEX(offices!$P$2:$P$61,MATCH($B24,offices!$A$2:$A$61,0))="","",INDEX(offices!$P$2:$P$61,MATCH($B24,offices!$A$2:$A$61,0))),""))</f>
        <v/>
      </c>
      <c r="S24" s="30" t="str">
        <f aca="false">IF($B24="","",IFERROR(IF(INDEX(offices!$Q$2:$Q$61,MATCH($B24,offices!$A$2:$A$61,0))="","",INDEX(offices!$Q$2:$Q$61,MATCH($B24,offices!$A$2:$A$61,0))),""))</f>
        <v/>
      </c>
      <c r="T24" s="30" t="str">
        <f aca="false">IF($B24="","",IFERROR(IF(INDEX(offices!$Z$2:$Z$61,MATCH($B24,offices!$A$2:$A$61,0))="","",INDEX(offices!$Z$2:$Z$61,MATCH($B24,offices!$A$2:$A$61,0))),""))</f>
        <v/>
      </c>
      <c r="U24" s="30" t="str">
        <f aca="false">IF($B24="","",IFERROR(IF(INDEX(offices!$Y$2:$Y$61,MATCH($B24,offices!$A$2:$A$61,0))="","",INDEX(offices!$Y$2:$Y$61,MATCH($B24,offices!$A$2:$A$61,0))),""))</f>
        <v/>
      </c>
      <c r="V24" s="30" t="str">
        <f aca="false">IF($B24="","",IFERROR(IF(INDEX(offices!$V$2:$V$61,MATCH($B24,offices!$A$2:$A$61,0))="","",INDEX(offices!$V$2:$V$61,MATCH($B24,offices!$A$2:$A$61,0))),""))</f>
        <v/>
      </c>
      <c r="W24" s="30" t="str">
        <f aca="false">IF($B24="","",IFERROR(IF(INDEX(offices!$AJ$2:$AJ$61,MATCH($B24,offices!$A$2:$A$61,0))="","",INDEX(offices!$AJ$2:$AJ$61,MATCH($B24,offices!$A$2:$A$61,0))),""))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
      </c>
      <c r="AF24" s="30" t="str">
        <f aca="false">IF($A24="","",IF(AND($L24="declined",N($Z24)&gt;0,COUNTIFS(approvals!$H$2:$H$251,$A24,approvals!$B$2:$B$251,$B24,approvals!$P$2:$P$251,"Y",approvals!$U$2:$U$251,"&gt;0")=0),"Y",""))</f>
        <v/>
      </c>
    </row>
    <row r="25" customFormat="false" ht="15" hidden="false" customHeight="false" outlineLevel="0" collapsed="false">
      <c r="D25" s="38"/>
      <c r="E25" s="11"/>
      <c r="F25" s="11"/>
      <c r="G25" s="11"/>
      <c r="I25" s="38"/>
      <c r="J25" s="38"/>
      <c r="K25" s="10"/>
      <c r="L25" s="10"/>
      <c r="N25" s="11"/>
      <c r="O25" s="10"/>
      <c r="P25" s="31" t="str">
        <f aca="false">IF($A25="","",IF(IFERROR(IF(INDEX(drops!$I$2:$I$21,MATCH($A25,drops!$A$2:$A$21,0))="","",INDEX(drops!$I$2:$I$21,MATCH($A25,drops!$A$2:$A$21,0))),"")="OK",IFERROR(IF(INDEX(drops!$B$2:$B$21,MATCH($A25,drops!$A$2:$A$21,0))="","",INDEX(drops!$B$2:$B$21,MATCH($A25,drops!$A$2:$A$21,0))),""),""))</f>
        <v/>
      </c>
      <c r="Q25" s="30" t="str">
        <f aca="false">IF($B25="","",IFERROR(IF(INDEX(offices!$O$2:$O$61,MATCH($B25,offices!$A$2:$A$61,0))="","",INDEX(offices!$O$2:$O$61,MATCH($B25,offices!$A$2:$A$61,0))),""))</f>
        <v/>
      </c>
      <c r="R25" s="30" t="str">
        <f aca="false">IF($B25="","",IFERROR(IF(INDEX(offices!$P$2:$P$61,MATCH($B25,offices!$A$2:$A$61,0))="","",INDEX(offices!$P$2:$P$61,MATCH($B25,offices!$A$2:$A$61,0))),""))</f>
        <v/>
      </c>
      <c r="S25" s="30" t="str">
        <f aca="false">IF($B25="","",IFERROR(IF(INDEX(offices!$Q$2:$Q$61,MATCH($B25,offices!$A$2:$A$61,0))="","",INDEX(offices!$Q$2:$Q$61,MATCH($B25,offices!$A$2:$A$61,0))),""))</f>
        <v/>
      </c>
      <c r="T25" s="30" t="str">
        <f aca="false">IF($B25="","",IFERROR(IF(INDEX(offices!$Z$2:$Z$61,MATCH($B25,offices!$A$2:$A$61,0))="","",INDEX(offices!$Z$2:$Z$61,MATCH($B25,offices!$A$2:$A$61,0))),""))</f>
        <v/>
      </c>
      <c r="U25" s="30" t="str">
        <f aca="false">IF($B25="","",IFERROR(IF(INDEX(offices!$Y$2:$Y$61,MATCH($B25,offices!$A$2:$A$61,0))="","",INDEX(offices!$Y$2:$Y$61,MATCH($B25,offices!$A$2:$A$61,0))),""))</f>
        <v/>
      </c>
      <c r="V25" s="30" t="str">
        <f aca="false">IF($B25="","",IFERROR(IF(INDEX(offices!$V$2:$V$61,MATCH($B25,offices!$A$2:$A$61,0))="","",INDEX(offices!$V$2:$V$61,MATCH($B25,offices!$A$2:$A$61,0))),""))</f>
        <v/>
      </c>
      <c r="W25" s="30" t="str">
        <f aca="false">IF($B25="","",IFERROR(IF(INDEX(offices!$AJ$2:$AJ$61,MATCH($B25,offices!$A$2:$A$61,0))="","",INDEX(offices!$AJ$2:$AJ$61,MATCH($B25,offices!$A$2:$A$61,0))),""))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
      </c>
      <c r="AF25" s="30" t="str">
        <f aca="false">IF($A25="","",IF(AND($L25="declined",N($Z25)&gt;0,COUNTIFS(approvals!$H$2:$H$251,$A25,approvals!$B$2:$B$251,$B25,approvals!$P$2:$P$251,"Y",approvals!$U$2:$U$251,"&gt;0")=0),"Y",""))</f>
        <v/>
      </c>
    </row>
    <row r="26" customFormat="false" ht="15" hidden="false" customHeight="false" outlineLevel="0" collapsed="false">
      <c r="D26" s="38"/>
      <c r="E26" s="11"/>
      <c r="F26" s="11"/>
      <c r="G26" s="11"/>
      <c r="I26" s="38"/>
      <c r="J26" s="38"/>
      <c r="K26" s="10"/>
      <c r="L26" s="10"/>
      <c r="N26" s="11"/>
      <c r="O26" s="10"/>
      <c r="P26" s="31" t="str">
        <f aca="false">IF($A26="","",IF(IFERROR(IF(INDEX(drops!$I$2:$I$21,MATCH($A26,drops!$A$2:$A$21,0))="","",INDEX(drops!$I$2:$I$21,MATCH($A26,drops!$A$2:$A$21,0))),"")="OK",IFERROR(IF(INDEX(drops!$B$2:$B$21,MATCH($A26,drops!$A$2:$A$21,0))="","",INDEX(drops!$B$2:$B$21,MATCH($A26,drops!$A$2:$A$21,0))),""),""))</f>
        <v/>
      </c>
      <c r="Q26" s="30" t="str">
        <f aca="false">IF($B26="","",IFERROR(IF(INDEX(offices!$O$2:$O$61,MATCH($B26,offices!$A$2:$A$61,0))="","",INDEX(offices!$O$2:$O$61,MATCH($B26,offices!$A$2:$A$61,0))),""))</f>
        <v/>
      </c>
      <c r="R26" s="30" t="str">
        <f aca="false">IF($B26="","",IFERROR(IF(INDEX(offices!$P$2:$P$61,MATCH($B26,offices!$A$2:$A$61,0))="","",INDEX(offices!$P$2:$P$61,MATCH($B26,offices!$A$2:$A$61,0))),""))</f>
        <v/>
      </c>
      <c r="S26" s="30" t="str">
        <f aca="false">IF($B26="","",IFERROR(IF(INDEX(offices!$Q$2:$Q$61,MATCH($B26,offices!$A$2:$A$61,0))="","",INDEX(offices!$Q$2:$Q$61,MATCH($B26,offices!$A$2:$A$61,0))),""))</f>
        <v/>
      </c>
      <c r="T26" s="30" t="str">
        <f aca="false">IF($B26="","",IFERROR(IF(INDEX(offices!$Z$2:$Z$61,MATCH($B26,offices!$A$2:$A$61,0))="","",INDEX(offices!$Z$2:$Z$61,MATCH($B26,offices!$A$2:$A$61,0))),""))</f>
        <v/>
      </c>
      <c r="U26" s="30" t="str">
        <f aca="false">IF($B26="","",IFERROR(IF(INDEX(offices!$Y$2:$Y$61,MATCH($B26,offices!$A$2:$A$61,0))="","",INDEX(offices!$Y$2:$Y$61,MATCH($B26,offices!$A$2:$A$61,0))),""))</f>
        <v/>
      </c>
      <c r="V26" s="30" t="str">
        <f aca="false">IF($B26="","",IFERROR(IF(INDEX(offices!$V$2:$V$61,MATCH($B26,offices!$A$2:$A$61,0))="","",INDEX(offices!$V$2:$V$61,MATCH($B26,offices!$A$2:$A$61,0))),""))</f>
        <v/>
      </c>
      <c r="W26" s="30" t="str">
        <f aca="false">IF($B26="","",IFERROR(IF(INDEX(offices!$AJ$2:$AJ$61,MATCH($B26,offices!$A$2:$A$61,0))="","",INDEX(offices!$AJ$2:$AJ$61,MATCH($B26,offices!$A$2:$A$61,0))),""))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30" t="str">
        <f aca="false">IF($B26="","",IFERROR(IF(INDEX(offices!$H$2:$H$61,MATCH($B26,offices!$A$2:$A$61,0))="","",INDEX(offices!$H$2:$H$61,MATCH($B26,offices!$A$2:$A$61,0))),""))</f>
        <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721</v>
      </c>
      <c r="C1" s="28" t="s">
        <v>349</v>
      </c>
      <c r="D1" s="28" t="s">
        <v>599</v>
      </c>
      <c r="E1" s="28" t="s">
        <v>722</v>
      </c>
      <c r="F1" s="28" t="s">
        <v>723</v>
      </c>
      <c r="G1" s="28" t="s">
        <v>724</v>
      </c>
      <c r="H1" s="28" t="s">
        <v>725</v>
      </c>
      <c r="I1" s="28" t="s">
        <v>726</v>
      </c>
      <c r="J1" s="28" t="s">
        <v>727</v>
      </c>
      <c r="K1" s="28" t="s">
        <v>178</v>
      </c>
      <c r="L1" s="29" t="s">
        <v>300</v>
      </c>
      <c r="M1" s="29" t="s">
        <v>728</v>
      </c>
      <c r="N1" s="29" t="s">
        <v>729</v>
      </c>
      <c r="O1" s="29" t="s">
        <v>730</v>
      </c>
      <c r="P1" s="29" t="s">
        <v>731</v>
      </c>
      <c r="Q1" s="29" t="s">
        <v>120</v>
      </c>
      <c r="R1" s="29" t="s">
        <v>176</v>
      </c>
    </row>
    <row r="2" customFormat="false" ht="15" hidden="false" customHeight="false" outlineLevel="0" collapsed="false">
      <c r="A2" s="11" t="n">
        <v>46384</v>
      </c>
      <c r="B2" s="38" t="n">
        <v>0.638888888888889</v>
      </c>
      <c r="C2" s="10" t="s">
        <v>463</v>
      </c>
      <c r="E2" s="10" t="s">
        <v>642</v>
      </c>
      <c r="G2" s="0" t="n">
        <v>276</v>
      </c>
      <c r="H2" s="10" t="s">
        <v>732</v>
      </c>
      <c r="I2" s="11" t="n">
        <v>46568</v>
      </c>
      <c r="J2" s="10" t="s">
        <v>733</v>
      </c>
      <c r="K2" s="10" t="s">
        <v>734</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489</v>
      </c>
      <c r="E3" s="10" t="s">
        <v>642</v>
      </c>
      <c r="G3" s="0" t="n">
        <v>263</v>
      </c>
      <c r="H3" s="10" t="s">
        <v>735</v>
      </c>
      <c r="I3" s="11" t="n">
        <v>46631</v>
      </c>
      <c r="J3" s="10" t="s">
        <v>733</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489</v>
      </c>
      <c r="E4" s="10" t="s">
        <v>642</v>
      </c>
      <c r="G4" s="0" t="n">
        <v>12</v>
      </c>
      <c r="H4" s="10" t="s">
        <v>736</v>
      </c>
      <c r="I4" s="11" t="n">
        <v>46447</v>
      </c>
      <c r="J4" s="10" t="s">
        <v>733</v>
      </c>
      <c r="K4" s="10" t="s">
        <v>737</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489</v>
      </c>
      <c r="E5" s="10" t="s">
        <v>738</v>
      </c>
      <c r="G5" s="0" t="n">
        <v>12</v>
      </c>
      <c r="H5" s="10" t="s">
        <v>736</v>
      </c>
      <c r="I5" s="11"/>
      <c r="J5" s="10"/>
      <c r="K5" s="10" t="s">
        <v>739</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489</v>
      </c>
      <c r="E6" s="10" t="s">
        <v>738</v>
      </c>
      <c r="G6" s="0" t="n">
        <v>4</v>
      </c>
      <c r="H6" s="10" t="s">
        <v>735</v>
      </c>
      <c r="I6" s="11"/>
      <c r="J6" s="10"/>
      <c r="K6" s="10" t="s">
        <v>740</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463</v>
      </c>
      <c r="D7" s="10" t="s">
        <v>635</v>
      </c>
      <c r="E7" s="10" t="s">
        <v>105</v>
      </c>
      <c r="G7" s="0" t="n">
        <v>40</v>
      </c>
      <c r="I7" s="11"/>
      <c r="J7" s="10" t="s">
        <v>733</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463</v>
      </c>
      <c r="D8" s="10" t="s">
        <v>638</v>
      </c>
      <c r="E8" s="10" t="s">
        <v>105</v>
      </c>
      <c r="G8" s="0" t="n">
        <v>40</v>
      </c>
      <c r="I8" s="11"/>
      <c r="J8" s="10" t="s">
        <v>733</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463</v>
      </c>
      <c r="D9" s="10" t="s">
        <v>640</v>
      </c>
      <c r="E9" s="10" t="s">
        <v>105</v>
      </c>
      <c r="G9" s="0" t="n">
        <v>50</v>
      </c>
      <c r="I9" s="11"/>
      <c r="J9" s="10" t="s">
        <v>733</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463</v>
      </c>
      <c r="D10" s="10" t="s">
        <v>643</v>
      </c>
      <c r="E10" s="10" t="s">
        <v>105</v>
      </c>
      <c r="G10" s="0" t="n">
        <v>50</v>
      </c>
      <c r="I10" s="11"/>
      <c r="J10" s="10" t="s">
        <v>733</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463</v>
      </c>
      <c r="D11" s="10" t="s">
        <v>645</v>
      </c>
      <c r="E11" s="10" t="s">
        <v>105</v>
      </c>
      <c r="G11" s="0" t="n">
        <v>70</v>
      </c>
      <c r="I11" s="11"/>
      <c r="J11" s="10" t="s">
        <v>733</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489</v>
      </c>
      <c r="D12" s="10" t="s">
        <v>635</v>
      </c>
      <c r="E12" s="10" t="s">
        <v>105</v>
      </c>
      <c r="G12" s="0" t="n">
        <v>40</v>
      </c>
      <c r="I12" s="11"/>
      <c r="J12" s="10" t="s">
        <v>733</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489</v>
      </c>
      <c r="D13" s="10" t="s">
        <v>638</v>
      </c>
      <c r="E13" s="10" t="s">
        <v>105</v>
      </c>
      <c r="G13" s="0" t="n">
        <v>40</v>
      </c>
      <c r="I13" s="11"/>
      <c r="J13" s="10" t="s">
        <v>733</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489</v>
      </c>
      <c r="D14" s="10" t="s">
        <v>640</v>
      </c>
      <c r="E14" s="10" t="s">
        <v>105</v>
      </c>
      <c r="G14" s="0" t="n">
        <v>50</v>
      </c>
      <c r="I14" s="11"/>
      <c r="J14" s="10" t="s">
        <v>733</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489</v>
      </c>
      <c r="D15" s="10" t="s">
        <v>643</v>
      </c>
      <c r="E15" s="10" t="s">
        <v>105</v>
      </c>
      <c r="G15" s="0" t="n">
        <v>50</v>
      </c>
      <c r="I15" s="11"/>
      <c r="J15" s="10" t="s">
        <v>733</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489</v>
      </c>
      <c r="D16" s="10" t="s">
        <v>645</v>
      </c>
      <c r="E16" s="10" t="s">
        <v>105</v>
      </c>
      <c r="G16" s="0" t="n">
        <v>70</v>
      </c>
      <c r="I16" s="11"/>
      <c r="J16" s="10" t="s">
        <v>733</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463</v>
      </c>
      <c r="D17" s="10" t="s">
        <v>635</v>
      </c>
      <c r="E17" s="10" t="s">
        <v>741</v>
      </c>
      <c r="G17" s="0" t="n">
        <v>5</v>
      </c>
      <c r="I17" s="11"/>
      <c r="J17" s="10" t="s">
        <v>733</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489</v>
      </c>
      <c r="D18" s="10" t="s">
        <v>640</v>
      </c>
      <c r="E18" s="10" t="s">
        <v>741</v>
      </c>
      <c r="G18" s="0" t="n">
        <v>6</v>
      </c>
      <c r="I18" s="11"/>
      <c r="J18" s="10" t="s">
        <v>733</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463</v>
      </c>
      <c r="D19" s="10" t="s">
        <v>635</v>
      </c>
      <c r="E19" s="10" t="s">
        <v>742</v>
      </c>
      <c r="F19" s="0" t="s">
        <v>743</v>
      </c>
      <c r="G19" s="0" t="n">
        <v>10</v>
      </c>
      <c r="I19" s="11"/>
      <c r="J19" s="10" t="s">
        <v>733</v>
      </c>
      <c r="K19" s="10" t="s">
        <v>744</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463</v>
      </c>
      <c r="D20" s="10" t="s">
        <v>640</v>
      </c>
      <c r="E20" s="10" t="s">
        <v>742</v>
      </c>
      <c r="F20" s="0" t="s">
        <v>743</v>
      </c>
      <c r="G20" s="0" t="n">
        <v>11</v>
      </c>
      <c r="I20" s="11"/>
      <c r="J20" s="10" t="s">
        <v>733</v>
      </c>
      <c r="K20" s="10" t="s">
        <v>744</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489</v>
      </c>
      <c r="D21" s="10" t="s">
        <v>635</v>
      </c>
      <c r="E21" s="10" t="s">
        <v>745</v>
      </c>
      <c r="G21" s="0" t="n">
        <v>3</v>
      </c>
      <c r="I21" s="11"/>
      <c r="J21" s="10" t="s">
        <v>733</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489</v>
      </c>
      <c r="D22" s="10" t="s">
        <v>638</v>
      </c>
      <c r="E22" s="10" t="s">
        <v>745</v>
      </c>
      <c r="G22" s="0" t="n">
        <v>4</v>
      </c>
      <c r="I22" s="11"/>
      <c r="J22" s="10" t="s">
        <v>733</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489</v>
      </c>
      <c r="D23" s="10" t="s">
        <v>640</v>
      </c>
      <c r="E23" s="10" t="s">
        <v>745</v>
      </c>
      <c r="G23" s="0" t="n">
        <v>6</v>
      </c>
      <c r="I23" s="11"/>
      <c r="J23" s="10" t="s">
        <v>733</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489</v>
      </c>
      <c r="D24" s="10" t="s">
        <v>643</v>
      </c>
      <c r="E24" s="10" t="s">
        <v>745</v>
      </c>
      <c r="G24" s="0" t="n">
        <v>2</v>
      </c>
      <c r="I24" s="11"/>
      <c r="J24" s="10" t="s">
        <v>733</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489</v>
      </c>
      <c r="D25" s="10" t="s">
        <v>645</v>
      </c>
      <c r="E25" s="10" t="s">
        <v>745</v>
      </c>
      <c r="G25" s="0" t="n">
        <v>3</v>
      </c>
      <c r="I25" s="11"/>
      <c r="J25" s="10" t="s">
        <v>733</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489</v>
      </c>
      <c r="E26" s="10" t="s">
        <v>746</v>
      </c>
      <c r="F26" s="0" t="s">
        <v>743</v>
      </c>
      <c r="G26" s="0" t="n">
        <v>3</v>
      </c>
      <c r="I26" s="11"/>
      <c r="J26" s="10" t="s">
        <v>733</v>
      </c>
      <c r="K26" s="10" t="s">
        <v>747</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489</v>
      </c>
      <c r="E27" s="10" t="s">
        <v>746</v>
      </c>
      <c r="F27" s="0" t="s">
        <v>748</v>
      </c>
      <c r="G27" s="0" t="n">
        <v>18</v>
      </c>
      <c r="I27" s="11"/>
      <c r="J27" s="10" t="s">
        <v>733</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489</v>
      </c>
      <c r="E28" s="10" t="s">
        <v>746</v>
      </c>
      <c r="F28" s="0" t="s">
        <v>738</v>
      </c>
      <c r="G28" s="0" t="n">
        <v>16</v>
      </c>
      <c r="I28" s="11"/>
      <c r="J28" s="10" t="s">
        <v>733</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507</v>
      </c>
      <c r="E29" s="10" t="s">
        <v>642</v>
      </c>
      <c r="G29" s="0" t="n">
        <v>510</v>
      </c>
      <c r="H29" s="10" t="s">
        <v>749</v>
      </c>
      <c r="I29" s="11" t="n">
        <v>46599</v>
      </c>
      <c r="J29" s="10" t="s">
        <v>733</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522</v>
      </c>
      <c r="E30" s="10" t="s">
        <v>642</v>
      </c>
      <c r="G30" s="0" t="n">
        <v>501</v>
      </c>
      <c r="H30" s="10" t="s">
        <v>750</v>
      </c>
      <c r="I30" s="11" t="n">
        <v>46568</v>
      </c>
      <c r="J30" s="10" t="s">
        <v>733</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538</v>
      </c>
      <c r="E31" s="10" t="s">
        <v>642</v>
      </c>
      <c r="G31" s="0" t="n">
        <v>567</v>
      </c>
      <c r="H31" s="10" t="s">
        <v>751</v>
      </c>
      <c r="I31" s="11" t="n">
        <v>46522</v>
      </c>
      <c r="J31" s="10" t="s">
        <v>733</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507</v>
      </c>
      <c r="D32" s="10" t="s">
        <v>635</v>
      </c>
      <c r="E32" s="10" t="s">
        <v>105</v>
      </c>
      <c r="G32" s="0" t="n">
        <v>37</v>
      </c>
      <c r="I32" s="11"/>
      <c r="J32" s="10" t="s">
        <v>752</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507</v>
      </c>
      <c r="D33" s="10" t="s">
        <v>638</v>
      </c>
      <c r="E33" s="10" t="s">
        <v>105</v>
      </c>
      <c r="G33" s="0" t="n">
        <v>37</v>
      </c>
      <c r="I33" s="11"/>
      <c r="J33" s="10" t="s">
        <v>752</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507</v>
      </c>
      <c r="D34" s="10" t="s">
        <v>640</v>
      </c>
      <c r="E34" s="10" t="s">
        <v>105</v>
      </c>
      <c r="G34" s="0" t="n">
        <v>47</v>
      </c>
      <c r="I34" s="11"/>
      <c r="J34" s="10" t="s">
        <v>752</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507</v>
      </c>
      <c r="D35" s="10" t="s">
        <v>643</v>
      </c>
      <c r="E35" s="10" t="s">
        <v>105</v>
      </c>
      <c r="G35" s="0" t="n">
        <v>47</v>
      </c>
      <c r="I35" s="11"/>
      <c r="J35" s="10" t="s">
        <v>752</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507</v>
      </c>
      <c r="D36" s="10" t="s">
        <v>645</v>
      </c>
      <c r="E36" s="10" t="s">
        <v>105</v>
      </c>
      <c r="G36" s="0" t="n">
        <v>67</v>
      </c>
      <c r="I36" s="11"/>
      <c r="J36" s="10" t="s">
        <v>752</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507</v>
      </c>
      <c r="D37" s="10" t="s">
        <v>647</v>
      </c>
      <c r="E37" s="10" t="s">
        <v>105</v>
      </c>
      <c r="G37" s="0" t="n">
        <v>42</v>
      </c>
      <c r="I37" s="11"/>
      <c r="J37" s="10" t="s">
        <v>752</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507</v>
      </c>
      <c r="D38" s="10" t="s">
        <v>649</v>
      </c>
      <c r="E38" s="10" t="s">
        <v>105</v>
      </c>
      <c r="G38" s="0" t="n">
        <v>57</v>
      </c>
      <c r="I38" s="11"/>
      <c r="J38" s="10" t="s">
        <v>752</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507</v>
      </c>
      <c r="D39" s="10" t="s">
        <v>651</v>
      </c>
      <c r="E39" s="10" t="s">
        <v>105</v>
      </c>
      <c r="G39" s="0" t="n">
        <v>42</v>
      </c>
      <c r="I39" s="11"/>
      <c r="J39" s="10" t="s">
        <v>752</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507</v>
      </c>
      <c r="D40" s="10" t="s">
        <v>653</v>
      </c>
      <c r="E40" s="10" t="s">
        <v>105</v>
      </c>
      <c r="G40" s="0" t="n">
        <v>72</v>
      </c>
      <c r="I40" s="11"/>
      <c r="J40" s="10" t="s">
        <v>733</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507</v>
      </c>
      <c r="D41" s="10" t="s">
        <v>655</v>
      </c>
      <c r="E41" s="10" t="s">
        <v>105</v>
      </c>
      <c r="G41" s="0" t="n">
        <v>37</v>
      </c>
      <c r="I41" s="11"/>
      <c r="J41" s="10" t="s">
        <v>752</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522</v>
      </c>
      <c r="D42" s="10" t="s">
        <v>635</v>
      </c>
      <c r="E42" s="10" t="s">
        <v>105</v>
      </c>
      <c r="G42" s="0" t="n">
        <v>40</v>
      </c>
      <c r="I42" s="11"/>
      <c r="J42" s="10" t="s">
        <v>752</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522</v>
      </c>
      <c r="D43" s="10" t="s">
        <v>638</v>
      </c>
      <c r="E43" s="10" t="s">
        <v>105</v>
      </c>
      <c r="G43" s="0" t="n">
        <v>40</v>
      </c>
      <c r="I43" s="11"/>
      <c r="J43" s="10" t="s">
        <v>752</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522</v>
      </c>
      <c r="D44" s="10" t="s">
        <v>640</v>
      </c>
      <c r="E44" s="10" t="s">
        <v>105</v>
      </c>
      <c r="G44" s="0" t="n">
        <v>50</v>
      </c>
      <c r="I44" s="11"/>
      <c r="J44" s="10" t="s">
        <v>752</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522</v>
      </c>
      <c r="D45" s="10" t="s">
        <v>643</v>
      </c>
      <c r="E45" s="10" t="s">
        <v>105</v>
      </c>
      <c r="G45" s="0" t="n">
        <v>50</v>
      </c>
      <c r="I45" s="11"/>
      <c r="J45" s="10" t="s">
        <v>752</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522</v>
      </c>
      <c r="D46" s="10" t="s">
        <v>645</v>
      </c>
      <c r="E46" s="10" t="s">
        <v>105</v>
      </c>
      <c r="G46" s="0" t="n">
        <v>70</v>
      </c>
      <c r="I46" s="11"/>
      <c r="J46" s="10" t="s">
        <v>752</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522</v>
      </c>
      <c r="D47" s="10" t="s">
        <v>647</v>
      </c>
      <c r="E47" s="10" t="s">
        <v>105</v>
      </c>
      <c r="G47" s="0" t="n">
        <v>45</v>
      </c>
      <c r="I47" s="11"/>
      <c r="J47" s="10" t="s">
        <v>752</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522</v>
      </c>
      <c r="D48" s="10" t="s">
        <v>651</v>
      </c>
      <c r="E48" s="10" t="s">
        <v>105</v>
      </c>
      <c r="G48" s="0" t="n">
        <v>45</v>
      </c>
      <c r="I48" s="11"/>
      <c r="J48" s="10" t="s">
        <v>752</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522</v>
      </c>
      <c r="D49" s="10" t="s">
        <v>653</v>
      </c>
      <c r="E49" s="10" t="s">
        <v>105</v>
      </c>
      <c r="G49" s="0" t="n">
        <v>75</v>
      </c>
      <c r="I49" s="11"/>
      <c r="J49" s="10" t="s">
        <v>733</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522</v>
      </c>
      <c r="D50" s="10" t="s">
        <v>653</v>
      </c>
      <c r="E50" s="10" t="s">
        <v>741</v>
      </c>
      <c r="G50" s="0" t="n">
        <v>6</v>
      </c>
      <c r="I50" s="11"/>
      <c r="J50" s="10" t="s">
        <v>733</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522</v>
      </c>
      <c r="D51" s="10" t="s">
        <v>655</v>
      </c>
      <c r="E51" s="10" t="s">
        <v>105</v>
      </c>
      <c r="G51" s="0" t="n">
        <v>40</v>
      </c>
      <c r="I51" s="11"/>
      <c r="J51" s="10" t="s">
        <v>752</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538</v>
      </c>
      <c r="D52" s="10" t="s">
        <v>635</v>
      </c>
      <c r="E52" s="10" t="s">
        <v>105</v>
      </c>
      <c r="G52" s="0" t="n">
        <v>40</v>
      </c>
      <c r="I52" s="11"/>
      <c r="J52" s="10" t="s">
        <v>752</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538</v>
      </c>
      <c r="D53" s="10" t="s">
        <v>638</v>
      </c>
      <c r="E53" s="10" t="s">
        <v>105</v>
      </c>
      <c r="G53" s="0" t="n">
        <v>40</v>
      </c>
      <c r="I53" s="11"/>
      <c r="J53" s="10" t="s">
        <v>752</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538</v>
      </c>
      <c r="D54" s="10" t="s">
        <v>640</v>
      </c>
      <c r="E54" s="10" t="s">
        <v>105</v>
      </c>
      <c r="G54" s="0" t="n">
        <v>50</v>
      </c>
      <c r="I54" s="11"/>
      <c r="J54" s="10" t="s">
        <v>752</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538</v>
      </c>
      <c r="D55" s="10" t="s">
        <v>643</v>
      </c>
      <c r="E55" s="10" t="s">
        <v>105</v>
      </c>
      <c r="G55" s="0" t="n">
        <v>50</v>
      </c>
      <c r="I55" s="11"/>
      <c r="J55" s="10" t="s">
        <v>752</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538</v>
      </c>
      <c r="D56" s="10" t="s">
        <v>645</v>
      </c>
      <c r="E56" s="10" t="s">
        <v>105</v>
      </c>
      <c r="G56" s="0" t="n">
        <v>70</v>
      </c>
      <c r="I56" s="11"/>
      <c r="J56" s="10" t="s">
        <v>752</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538</v>
      </c>
      <c r="D57" s="10" t="s">
        <v>647</v>
      </c>
      <c r="E57" s="10" t="s">
        <v>105</v>
      </c>
      <c r="G57" s="0" t="n">
        <v>45</v>
      </c>
      <c r="I57" s="11"/>
      <c r="J57" s="10" t="s">
        <v>752</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538</v>
      </c>
      <c r="D58" s="10" t="s">
        <v>649</v>
      </c>
      <c r="E58" s="10" t="s">
        <v>105</v>
      </c>
      <c r="G58" s="0" t="n">
        <v>60</v>
      </c>
      <c r="I58" s="11"/>
      <c r="J58" s="10" t="s">
        <v>752</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538</v>
      </c>
      <c r="D59" s="10" t="s">
        <v>651</v>
      </c>
      <c r="E59" s="10" t="s">
        <v>105</v>
      </c>
      <c r="G59" s="0" t="n">
        <v>45</v>
      </c>
      <c r="I59" s="11"/>
      <c r="J59" s="10" t="s">
        <v>752</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538</v>
      </c>
      <c r="D60" s="10" t="s">
        <v>653</v>
      </c>
      <c r="E60" s="10" t="s">
        <v>105</v>
      </c>
      <c r="G60" s="0" t="n">
        <v>75</v>
      </c>
      <c r="I60" s="11"/>
      <c r="J60" s="10" t="s">
        <v>733</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538</v>
      </c>
      <c r="D61" s="10" t="s">
        <v>653</v>
      </c>
      <c r="E61" s="10" t="s">
        <v>741</v>
      </c>
      <c r="G61" s="0" t="n">
        <v>6</v>
      </c>
      <c r="I61" s="11"/>
      <c r="J61" s="10" t="s">
        <v>733</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538</v>
      </c>
      <c r="D62" s="10" t="s">
        <v>655</v>
      </c>
      <c r="E62" s="10" t="s">
        <v>105</v>
      </c>
      <c r="G62" s="0" t="n">
        <v>40</v>
      </c>
      <c r="I62" s="11"/>
      <c r="J62" s="10" t="s">
        <v>752</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538</v>
      </c>
      <c r="D63" s="10" t="s">
        <v>655</v>
      </c>
      <c r="E63" s="10" t="s">
        <v>741</v>
      </c>
      <c r="G63" s="0" t="n">
        <v>6</v>
      </c>
      <c r="I63" s="11"/>
      <c r="J63" s="10" t="s">
        <v>733</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507</v>
      </c>
      <c r="D64" s="10" t="s">
        <v>645</v>
      </c>
      <c r="E64" s="10" t="s">
        <v>742</v>
      </c>
      <c r="F64" s="0" t="s">
        <v>743</v>
      </c>
      <c r="G64" s="0" t="n">
        <v>25</v>
      </c>
      <c r="I64" s="11"/>
      <c r="J64" s="10" t="s">
        <v>733</v>
      </c>
      <c r="K64" s="10" t="s">
        <v>753</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522</v>
      </c>
      <c r="D65" s="10" t="s">
        <v>635</v>
      </c>
      <c r="E65" s="10" t="s">
        <v>745</v>
      </c>
      <c r="G65" s="0" t="n">
        <v>2</v>
      </c>
      <c r="I65" s="11"/>
      <c r="J65" s="10" t="s">
        <v>733</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522</v>
      </c>
      <c r="D66" s="10" t="s">
        <v>638</v>
      </c>
      <c r="E66" s="10" t="s">
        <v>745</v>
      </c>
      <c r="G66" s="0" t="n">
        <v>4</v>
      </c>
      <c r="I66" s="11"/>
      <c r="J66" s="10" t="s">
        <v>733</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522</v>
      </c>
      <c r="D67" s="10" t="s">
        <v>640</v>
      </c>
      <c r="E67" s="10" t="s">
        <v>745</v>
      </c>
      <c r="G67" s="0" t="n">
        <v>2</v>
      </c>
      <c r="I67" s="11"/>
      <c r="J67" s="10" t="s">
        <v>733</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522</v>
      </c>
      <c r="D68" s="10" t="s">
        <v>643</v>
      </c>
      <c r="E68" s="10" t="s">
        <v>745</v>
      </c>
      <c r="G68" s="0" t="n">
        <v>6</v>
      </c>
      <c r="I68" s="11"/>
      <c r="J68" s="10" t="s">
        <v>733</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522</v>
      </c>
      <c r="D69" s="10" t="s">
        <v>645</v>
      </c>
      <c r="E69" s="10" t="s">
        <v>745</v>
      </c>
      <c r="G69" s="0" t="n">
        <v>6</v>
      </c>
      <c r="I69" s="11"/>
      <c r="J69" s="10" t="s">
        <v>733</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522</v>
      </c>
      <c r="D70" s="10" t="s">
        <v>647</v>
      </c>
      <c r="E70" s="10" t="s">
        <v>745</v>
      </c>
      <c r="G70" s="0" t="n">
        <v>4</v>
      </c>
      <c r="I70" s="11"/>
      <c r="J70" s="10" t="s">
        <v>733</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522</v>
      </c>
      <c r="D71" s="10" t="s">
        <v>651</v>
      </c>
      <c r="E71" s="10" t="s">
        <v>745</v>
      </c>
      <c r="G71" s="0" t="n">
        <v>2</v>
      </c>
      <c r="I71" s="11"/>
      <c r="J71" s="10" t="s">
        <v>733</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522</v>
      </c>
      <c r="D72" s="10" t="s">
        <v>653</v>
      </c>
      <c r="E72" s="10" t="s">
        <v>745</v>
      </c>
      <c r="G72" s="0" t="n">
        <v>3</v>
      </c>
      <c r="I72" s="11"/>
      <c r="J72" s="10" t="s">
        <v>733</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522</v>
      </c>
      <c r="D73" s="10" t="s">
        <v>655</v>
      </c>
      <c r="E73" s="10" t="s">
        <v>745</v>
      </c>
      <c r="G73" s="0" t="n">
        <v>4</v>
      </c>
      <c r="I73" s="11"/>
      <c r="J73" s="10" t="s">
        <v>733</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522</v>
      </c>
      <c r="E74" s="10" t="s">
        <v>746</v>
      </c>
      <c r="F74" s="0" t="s">
        <v>743</v>
      </c>
      <c r="G74" s="0" t="n">
        <v>40</v>
      </c>
      <c r="I74" s="11"/>
      <c r="J74" s="10" t="s">
        <v>733</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522</v>
      </c>
      <c r="E75" s="10" t="s">
        <v>746</v>
      </c>
      <c r="F75" s="0" t="s">
        <v>748</v>
      </c>
      <c r="G75" s="0" t="n">
        <v>33</v>
      </c>
      <c r="I75" s="11"/>
      <c r="J75" s="10" t="s">
        <v>733</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538</v>
      </c>
      <c r="D76" s="10" t="s">
        <v>645</v>
      </c>
      <c r="E76" s="10" t="s">
        <v>742</v>
      </c>
      <c r="F76" s="0" t="s">
        <v>743</v>
      </c>
      <c r="G76" s="0" t="n">
        <v>40</v>
      </c>
      <c r="I76" s="11"/>
      <c r="J76" s="10" t="s">
        <v>733</v>
      </c>
      <c r="K76" s="10" t="s">
        <v>753</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721</v>
      </c>
      <c r="C1" s="28" t="s">
        <v>349</v>
      </c>
      <c r="D1" s="28" t="s">
        <v>599</v>
      </c>
      <c r="E1" s="28" t="s">
        <v>754</v>
      </c>
      <c r="F1" s="28" t="s">
        <v>85</v>
      </c>
      <c r="G1" s="28" t="s">
        <v>755</v>
      </c>
      <c r="H1" s="28" t="s">
        <v>756</v>
      </c>
      <c r="I1" s="28" t="s">
        <v>178</v>
      </c>
      <c r="J1" s="29" t="s">
        <v>757</v>
      </c>
      <c r="K1" s="29" t="s">
        <v>120</v>
      </c>
    </row>
    <row r="2" customFormat="false" ht="15" hidden="false" customHeight="false" outlineLevel="0" collapsed="false">
      <c r="A2" s="11" t="n">
        <v>46399</v>
      </c>
      <c r="B2" s="38" t="n">
        <v>0.356944444444445</v>
      </c>
      <c r="C2" s="10" t="s">
        <v>463</v>
      </c>
      <c r="D2" s="10" t="s">
        <v>635</v>
      </c>
      <c r="E2" s="10" t="s">
        <v>758</v>
      </c>
      <c r="F2" s="0" t="n">
        <v>40</v>
      </c>
      <c r="G2" s="10" t="s">
        <v>759</v>
      </c>
      <c r="H2" s="10" t="s">
        <v>760</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463</v>
      </c>
      <c r="D3" s="10" t="s">
        <v>635</v>
      </c>
      <c r="E3" s="10" t="s">
        <v>677</v>
      </c>
      <c r="F3" s="0" t="n">
        <v>4</v>
      </c>
      <c r="G3" s="10" t="s">
        <v>761</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463</v>
      </c>
      <c r="D4" s="10" t="s">
        <v>635</v>
      </c>
      <c r="E4" s="10" t="s">
        <v>678</v>
      </c>
      <c r="F4" s="0" t="n">
        <v>1</v>
      </c>
      <c r="G4" s="10" t="s">
        <v>759</v>
      </c>
      <c r="H4" s="10" t="s">
        <v>762</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463</v>
      </c>
      <c r="D5" s="10" t="s">
        <v>638</v>
      </c>
      <c r="E5" s="10" t="s">
        <v>758</v>
      </c>
      <c r="F5" s="0" t="n">
        <v>38</v>
      </c>
      <c r="G5" s="10" t="s">
        <v>759</v>
      </c>
      <c r="H5" s="10" t="s">
        <v>763</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463</v>
      </c>
      <c r="D6" s="10" t="s">
        <v>638</v>
      </c>
      <c r="E6" s="10" t="s">
        <v>677</v>
      </c>
      <c r="F6" s="0" t="n">
        <v>15</v>
      </c>
      <c r="G6" s="10" t="s">
        <v>761</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463</v>
      </c>
      <c r="D7" s="10" t="s">
        <v>638</v>
      </c>
      <c r="E7" s="10" t="s">
        <v>678</v>
      </c>
      <c r="F7" s="0" t="n">
        <v>7</v>
      </c>
      <c r="G7" s="10" t="s">
        <v>759</v>
      </c>
      <c r="H7" s="10" t="s">
        <v>764</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463</v>
      </c>
      <c r="D8" s="10" t="s">
        <v>640</v>
      </c>
      <c r="E8" s="10" t="s">
        <v>758</v>
      </c>
      <c r="F8" s="0" t="n">
        <v>50</v>
      </c>
      <c r="G8" s="10" t="s">
        <v>759</v>
      </c>
      <c r="H8" s="10" t="s">
        <v>765</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463</v>
      </c>
      <c r="D9" s="10" t="s">
        <v>640</v>
      </c>
      <c r="E9" s="10" t="s">
        <v>677</v>
      </c>
      <c r="F9" s="0" t="n">
        <v>18</v>
      </c>
      <c r="G9" s="10" t="s">
        <v>761</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463</v>
      </c>
      <c r="D10" s="10" t="s">
        <v>640</v>
      </c>
      <c r="E10" s="10" t="s">
        <v>678</v>
      </c>
      <c r="F10" s="0" t="n">
        <v>9</v>
      </c>
      <c r="G10" s="10" t="s">
        <v>759</v>
      </c>
      <c r="H10" s="10" t="s">
        <v>766</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463</v>
      </c>
      <c r="D11" s="10" t="s">
        <v>643</v>
      </c>
      <c r="E11" s="10" t="s">
        <v>758</v>
      </c>
      <c r="F11" s="0" t="n">
        <v>50</v>
      </c>
      <c r="G11" s="10" t="s">
        <v>759</v>
      </c>
      <c r="H11" s="10" t="s">
        <v>767</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463</v>
      </c>
      <c r="D12" s="10" t="s">
        <v>643</v>
      </c>
      <c r="E12" s="10" t="s">
        <v>677</v>
      </c>
      <c r="F12" s="0" t="n">
        <v>41</v>
      </c>
      <c r="G12" s="10" t="s">
        <v>761</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463</v>
      </c>
      <c r="D13" s="10" t="s">
        <v>643</v>
      </c>
      <c r="E13" s="10" t="s">
        <v>678</v>
      </c>
      <c r="F13" s="0" t="n">
        <v>28</v>
      </c>
      <c r="G13" s="10" t="s">
        <v>759</v>
      </c>
      <c r="H13" s="10" t="s">
        <v>768</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463</v>
      </c>
      <c r="D14" s="10" t="s">
        <v>645</v>
      </c>
      <c r="E14" s="10" t="s">
        <v>758</v>
      </c>
      <c r="F14" s="0" t="n">
        <v>70</v>
      </c>
      <c r="G14" s="10" t="s">
        <v>759</v>
      </c>
      <c r="H14" s="10" t="s">
        <v>769</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463</v>
      </c>
      <c r="D15" s="10" t="s">
        <v>645</v>
      </c>
      <c r="E15" s="10" t="s">
        <v>677</v>
      </c>
      <c r="F15" s="0" t="n">
        <v>22</v>
      </c>
      <c r="G15" s="10" t="s">
        <v>761</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463</v>
      </c>
      <c r="D16" s="10" t="s">
        <v>645</v>
      </c>
      <c r="E16" s="10" t="s">
        <v>678</v>
      </c>
      <c r="F16" s="0" t="n">
        <v>8</v>
      </c>
      <c r="G16" s="10" t="s">
        <v>759</v>
      </c>
      <c r="H16" s="10" t="s">
        <v>770</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489</v>
      </c>
      <c r="D17" s="10" t="s">
        <v>635</v>
      </c>
      <c r="E17" s="10" t="s">
        <v>758</v>
      </c>
      <c r="F17" s="0" t="n">
        <v>40</v>
      </c>
      <c r="G17" s="10" t="s">
        <v>759</v>
      </c>
      <c r="H17" s="10" t="s">
        <v>771</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489</v>
      </c>
      <c r="D18" s="10" t="s">
        <v>635</v>
      </c>
      <c r="E18" s="10" t="s">
        <v>677</v>
      </c>
      <c r="F18" s="0" t="n">
        <v>14</v>
      </c>
      <c r="G18" s="10" t="s">
        <v>761</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489</v>
      </c>
      <c r="D19" s="10" t="s">
        <v>635</v>
      </c>
      <c r="E19" s="10" t="s">
        <v>678</v>
      </c>
      <c r="F19" s="0" t="n">
        <v>3</v>
      </c>
      <c r="G19" s="10" t="s">
        <v>733</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489</v>
      </c>
      <c r="D20" s="10" t="s">
        <v>638</v>
      </c>
      <c r="E20" s="10" t="s">
        <v>758</v>
      </c>
      <c r="F20" s="0" t="n">
        <v>40</v>
      </c>
      <c r="G20" s="10" t="s">
        <v>759</v>
      </c>
      <c r="H20" s="10" t="s">
        <v>772</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489</v>
      </c>
      <c r="D21" s="10" t="s">
        <v>638</v>
      </c>
      <c r="E21" s="10" t="s">
        <v>677</v>
      </c>
      <c r="F21" s="0" t="n">
        <v>16</v>
      </c>
      <c r="G21" s="10" t="s">
        <v>761</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489</v>
      </c>
      <c r="D22" s="10" t="s">
        <v>638</v>
      </c>
      <c r="E22" s="10" t="s">
        <v>678</v>
      </c>
      <c r="F22" s="0" t="n">
        <v>4</v>
      </c>
      <c r="G22" s="10" t="s">
        <v>733</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489</v>
      </c>
      <c r="D23" s="10" t="s">
        <v>640</v>
      </c>
      <c r="E23" s="10" t="s">
        <v>758</v>
      </c>
      <c r="F23" s="0" t="n">
        <v>50</v>
      </c>
      <c r="G23" s="10" t="s">
        <v>759</v>
      </c>
      <c r="H23" s="10" t="s">
        <v>773</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489</v>
      </c>
      <c r="D24" s="10" t="s">
        <v>640</v>
      </c>
      <c r="E24" s="10" t="s">
        <v>677</v>
      </c>
      <c r="F24" s="0" t="n">
        <v>3</v>
      </c>
      <c r="G24" s="10" t="s">
        <v>761</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489</v>
      </c>
      <c r="D25" s="10" t="s">
        <v>640</v>
      </c>
      <c r="E25" s="10" t="s">
        <v>678</v>
      </c>
      <c r="F25" s="0" t="n">
        <v>6</v>
      </c>
      <c r="G25" s="10" t="s">
        <v>733</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489</v>
      </c>
      <c r="D26" s="10" t="s">
        <v>643</v>
      </c>
      <c r="E26" s="10" t="s">
        <v>758</v>
      </c>
      <c r="F26" s="0" t="n">
        <v>50</v>
      </c>
      <c r="G26" s="10" t="s">
        <v>759</v>
      </c>
      <c r="H26" s="10" t="s">
        <v>774</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489</v>
      </c>
      <c r="D27" s="10" t="s">
        <v>643</v>
      </c>
      <c r="E27" s="10" t="s">
        <v>677</v>
      </c>
      <c r="F27" s="0" t="n">
        <v>28</v>
      </c>
      <c r="G27" s="10" t="s">
        <v>761</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489</v>
      </c>
      <c r="D28" s="10" t="s">
        <v>643</v>
      </c>
      <c r="E28" s="10" t="s">
        <v>678</v>
      </c>
      <c r="F28" s="0" t="n">
        <v>2</v>
      </c>
      <c r="G28" s="10" t="s">
        <v>733</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489</v>
      </c>
      <c r="D29" s="10" t="s">
        <v>645</v>
      </c>
      <c r="E29" s="10" t="s">
        <v>758</v>
      </c>
      <c r="F29" s="0" t="n">
        <v>70</v>
      </c>
      <c r="G29" s="10" t="s">
        <v>759</v>
      </c>
      <c r="H29" s="10" t="s">
        <v>775</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489</v>
      </c>
      <c r="D30" s="10" t="s">
        <v>645</v>
      </c>
      <c r="E30" s="10" t="s">
        <v>677</v>
      </c>
      <c r="F30" s="0" t="n">
        <v>25</v>
      </c>
      <c r="G30" s="10" t="s">
        <v>761</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489</v>
      </c>
      <c r="D31" s="10" t="s">
        <v>645</v>
      </c>
      <c r="E31" s="10" t="s">
        <v>678</v>
      </c>
      <c r="F31" s="0" t="n">
        <v>3</v>
      </c>
      <c r="G31" s="10" t="s">
        <v>733</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507</v>
      </c>
      <c r="D32" s="10" t="s">
        <v>635</v>
      </c>
      <c r="E32" s="10" t="s">
        <v>758</v>
      </c>
      <c r="F32" s="0" t="n">
        <v>37</v>
      </c>
      <c r="G32" s="10" t="s">
        <v>759</v>
      </c>
      <c r="H32" s="10" t="s">
        <v>776</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507</v>
      </c>
      <c r="D33" s="10" t="s">
        <v>635</v>
      </c>
      <c r="E33" s="10" t="s">
        <v>677</v>
      </c>
      <c r="F33" s="0" t="n">
        <v>13</v>
      </c>
      <c r="G33" s="10" t="s">
        <v>761</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507</v>
      </c>
      <c r="D34" s="10" t="s">
        <v>635</v>
      </c>
      <c r="E34" s="10" t="s">
        <v>678</v>
      </c>
      <c r="F34" s="0" t="n">
        <v>1</v>
      </c>
      <c r="G34" s="10" t="s">
        <v>759</v>
      </c>
      <c r="H34" s="10" t="s">
        <v>777</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507</v>
      </c>
      <c r="D35" s="10" t="s">
        <v>638</v>
      </c>
      <c r="E35" s="10" t="s">
        <v>758</v>
      </c>
      <c r="F35" s="0" t="n">
        <v>37</v>
      </c>
      <c r="G35" s="10" t="s">
        <v>759</v>
      </c>
      <c r="H35" s="10" t="s">
        <v>778</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507</v>
      </c>
      <c r="D36" s="10" t="s">
        <v>638</v>
      </c>
      <c r="E36" s="10" t="s">
        <v>677</v>
      </c>
      <c r="F36" s="0" t="n">
        <v>17</v>
      </c>
      <c r="G36" s="10" t="s">
        <v>761</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507</v>
      </c>
      <c r="D37" s="10" t="s">
        <v>638</v>
      </c>
      <c r="E37" s="10" t="s">
        <v>678</v>
      </c>
      <c r="F37" s="0" t="n">
        <v>2</v>
      </c>
      <c r="G37" s="10" t="s">
        <v>759</v>
      </c>
      <c r="H37" s="10" t="s">
        <v>779</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507</v>
      </c>
      <c r="D38" s="10" t="s">
        <v>640</v>
      </c>
      <c r="E38" s="10" t="s">
        <v>758</v>
      </c>
      <c r="F38" s="0" t="n">
        <v>47</v>
      </c>
      <c r="G38" s="10" t="s">
        <v>759</v>
      </c>
      <c r="H38" s="10" t="s">
        <v>780</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507</v>
      </c>
      <c r="D39" s="10" t="s">
        <v>640</v>
      </c>
      <c r="E39" s="10" t="s">
        <v>677</v>
      </c>
      <c r="F39" s="0" t="n">
        <v>20</v>
      </c>
      <c r="G39" s="10" t="s">
        <v>761</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507</v>
      </c>
      <c r="D40" s="10" t="s">
        <v>640</v>
      </c>
      <c r="E40" s="10" t="s">
        <v>678</v>
      </c>
      <c r="F40" s="0" t="n">
        <v>4</v>
      </c>
      <c r="G40" s="10" t="s">
        <v>759</v>
      </c>
      <c r="H40" s="10" t="s">
        <v>781</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507</v>
      </c>
      <c r="D41" s="10" t="s">
        <v>643</v>
      </c>
      <c r="E41" s="10" t="s">
        <v>758</v>
      </c>
      <c r="F41" s="0" t="n">
        <v>47</v>
      </c>
      <c r="G41" s="10" t="s">
        <v>759</v>
      </c>
      <c r="H41" s="10" t="s">
        <v>782</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507</v>
      </c>
      <c r="D42" s="10" t="s">
        <v>643</v>
      </c>
      <c r="E42" s="10" t="s">
        <v>677</v>
      </c>
      <c r="F42" s="0" t="n">
        <v>12</v>
      </c>
      <c r="G42" s="10" t="s">
        <v>761</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507</v>
      </c>
      <c r="D43" s="10" t="s">
        <v>643</v>
      </c>
      <c r="E43" s="10" t="s">
        <v>678</v>
      </c>
      <c r="F43" s="0" t="n">
        <v>3</v>
      </c>
      <c r="G43" s="10" t="s">
        <v>759</v>
      </c>
      <c r="H43" s="10" t="s">
        <v>783</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507</v>
      </c>
      <c r="D44" s="10" t="s">
        <v>645</v>
      </c>
      <c r="E44" s="10" t="s">
        <v>758</v>
      </c>
      <c r="F44" s="0" t="n">
        <v>67</v>
      </c>
      <c r="G44" s="10" t="s">
        <v>759</v>
      </c>
      <c r="H44" s="10" t="s">
        <v>784</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507</v>
      </c>
      <c r="D45" s="10" t="s">
        <v>645</v>
      </c>
      <c r="E45" s="10" t="s">
        <v>677</v>
      </c>
      <c r="F45" s="0" t="n">
        <v>17</v>
      </c>
      <c r="G45" s="10" t="s">
        <v>761</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507</v>
      </c>
      <c r="D46" s="10" t="s">
        <v>645</v>
      </c>
      <c r="E46" s="10" t="s">
        <v>678</v>
      </c>
      <c r="F46" s="0" t="n">
        <v>4</v>
      </c>
      <c r="G46" s="10" t="s">
        <v>759</v>
      </c>
      <c r="H46" s="10" t="s">
        <v>785</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507</v>
      </c>
      <c r="D47" s="10" t="s">
        <v>647</v>
      </c>
      <c r="E47" s="10" t="s">
        <v>758</v>
      </c>
      <c r="F47" s="0" t="n">
        <v>42</v>
      </c>
      <c r="G47" s="10" t="s">
        <v>759</v>
      </c>
      <c r="H47" s="10" t="s">
        <v>786</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507</v>
      </c>
      <c r="D48" s="10" t="s">
        <v>647</v>
      </c>
      <c r="E48" s="10" t="s">
        <v>677</v>
      </c>
      <c r="F48" s="0" t="n">
        <v>11</v>
      </c>
      <c r="G48" s="10" t="s">
        <v>761</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507</v>
      </c>
      <c r="D49" s="10" t="s">
        <v>647</v>
      </c>
      <c r="E49" s="10" t="s">
        <v>678</v>
      </c>
      <c r="F49" s="0" t="n">
        <v>1</v>
      </c>
      <c r="G49" s="10" t="s">
        <v>759</v>
      </c>
      <c r="H49" s="10" t="s">
        <v>787</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507</v>
      </c>
      <c r="D50" s="10" t="s">
        <v>649</v>
      </c>
      <c r="E50" s="10" t="s">
        <v>758</v>
      </c>
      <c r="F50" s="0" t="n">
        <v>57</v>
      </c>
      <c r="G50" s="10" t="s">
        <v>759</v>
      </c>
      <c r="H50" s="10" t="s">
        <v>788</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507</v>
      </c>
      <c r="D51" s="10" t="s">
        <v>649</v>
      </c>
      <c r="E51" s="10" t="s">
        <v>677</v>
      </c>
      <c r="F51" s="0" t="n">
        <v>22</v>
      </c>
      <c r="G51" s="10" t="s">
        <v>761</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507</v>
      </c>
      <c r="D52" s="10" t="s">
        <v>649</v>
      </c>
      <c r="E52" s="10" t="s">
        <v>678</v>
      </c>
      <c r="F52" s="0" t="n">
        <v>8</v>
      </c>
      <c r="G52" s="10" t="s">
        <v>759</v>
      </c>
      <c r="H52" s="10" t="s">
        <v>789</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507</v>
      </c>
      <c r="D53" s="10" t="s">
        <v>651</v>
      </c>
      <c r="E53" s="10" t="s">
        <v>758</v>
      </c>
      <c r="F53" s="0" t="n">
        <v>42</v>
      </c>
      <c r="G53" s="10" t="s">
        <v>759</v>
      </c>
      <c r="H53" s="10" t="s">
        <v>790</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507</v>
      </c>
      <c r="D54" s="10" t="s">
        <v>651</v>
      </c>
      <c r="E54" s="10" t="s">
        <v>677</v>
      </c>
      <c r="F54" s="0" t="n">
        <v>12</v>
      </c>
      <c r="G54" s="10" t="s">
        <v>761</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507</v>
      </c>
      <c r="D55" s="10" t="s">
        <v>651</v>
      </c>
      <c r="E55" s="10" t="s">
        <v>678</v>
      </c>
      <c r="F55" s="0" t="n">
        <v>2</v>
      </c>
      <c r="G55" s="10" t="s">
        <v>759</v>
      </c>
      <c r="H55" s="10" t="s">
        <v>791</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507</v>
      </c>
      <c r="D56" s="10" t="s">
        <v>653</v>
      </c>
      <c r="E56" s="10" t="s">
        <v>758</v>
      </c>
      <c r="F56" s="0" t="n">
        <v>72</v>
      </c>
      <c r="G56" s="10" t="s">
        <v>759</v>
      </c>
      <c r="H56" s="10" t="s">
        <v>792</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507</v>
      </c>
      <c r="D57" s="10" t="s">
        <v>653</v>
      </c>
      <c r="E57" s="10" t="s">
        <v>677</v>
      </c>
      <c r="F57" s="0" t="n">
        <v>33</v>
      </c>
      <c r="G57" s="10" t="s">
        <v>761</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507</v>
      </c>
      <c r="D58" s="10" t="s">
        <v>653</v>
      </c>
      <c r="E58" s="10" t="s">
        <v>678</v>
      </c>
      <c r="F58" s="0" t="n">
        <v>14</v>
      </c>
      <c r="G58" s="10" t="s">
        <v>759</v>
      </c>
      <c r="H58" s="10" t="s">
        <v>793</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507</v>
      </c>
      <c r="D59" s="10" t="s">
        <v>655</v>
      </c>
      <c r="E59" s="10" t="s">
        <v>758</v>
      </c>
      <c r="F59" s="0" t="n">
        <v>37</v>
      </c>
      <c r="G59" s="10" t="s">
        <v>759</v>
      </c>
      <c r="H59" s="10" t="s">
        <v>794</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507</v>
      </c>
      <c r="D60" s="10" t="s">
        <v>655</v>
      </c>
      <c r="E60" s="10" t="s">
        <v>677</v>
      </c>
      <c r="F60" s="0" t="n">
        <v>16</v>
      </c>
      <c r="G60" s="10" t="s">
        <v>761</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507</v>
      </c>
      <c r="D61" s="10" t="s">
        <v>655</v>
      </c>
      <c r="E61" s="10" t="s">
        <v>678</v>
      </c>
      <c r="F61" s="0" t="n">
        <v>3</v>
      </c>
      <c r="G61" s="10" t="s">
        <v>759</v>
      </c>
      <c r="H61" s="10" t="s">
        <v>795</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522</v>
      </c>
      <c r="D62" s="10" t="s">
        <v>635</v>
      </c>
      <c r="E62" s="10" t="s">
        <v>758</v>
      </c>
      <c r="F62" s="0" t="n">
        <v>40</v>
      </c>
      <c r="G62" s="10" t="s">
        <v>759</v>
      </c>
      <c r="H62" s="10" t="s">
        <v>796</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522</v>
      </c>
      <c r="D63" s="10" t="s">
        <v>635</v>
      </c>
      <c r="E63" s="10" t="s">
        <v>677</v>
      </c>
      <c r="F63" s="0" t="n">
        <v>23</v>
      </c>
      <c r="G63" s="10" t="s">
        <v>761</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522</v>
      </c>
      <c r="D64" s="10" t="s">
        <v>635</v>
      </c>
      <c r="E64" s="10" t="s">
        <v>678</v>
      </c>
      <c r="F64" s="0" t="n">
        <v>2</v>
      </c>
      <c r="G64" s="10" t="s">
        <v>759</v>
      </c>
      <c r="H64" s="10" t="s">
        <v>797</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522</v>
      </c>
      <c r="D65" s="10" t="s">
        <v>638</v>
      </c>
      <c r="E65" s="10" t="s">
        <v>758</v>
      </c>
      <c r="F65" s="0" t="n">
        <v>40</v>
      </c>
      <c r="G65" s="10" t="s">
        <v>759</v>
      </c>
      <c r="H65" s="10" t="s">
        <v>798</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522</v>
      </c>
      <c r="D66" s="10" t="s">
        <v>638</v>
      </c>
      <c r="E66" s="10" t="s">
        <v>677</v>
      </c>
      <c r="F66" s="0" t="n">
        <v>22</v>
      </c>
      <c r="G66" s="10" t="s">
        <v>761</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522</v>
      </c>
      <c r="D67" s="10" t="s">
        <v>638</v>
      </c>
      <c r="E67" s="10" t="s">
        <v>678</v>
      </c>
      <c r="F67" s="0" t="n">
        <v>4</v>
      </c>
      <c r="G67" s="10" t="s">
        <v>759</v>
      </c>
      <c r="H67" s="10" t="s">
        <v>799</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522</v>
      </c>
      <c r="D68" s="10" t="s">
        <v>640</v>
      </c>
      <c r="E68" s="10" t="s">
        <v>758</v>
      </c>
      <c r="F68" s="0" t="n">
        <v>50</v>
      </c>
      <c r="G68" s="10" t="s">
        <v>759</v>
      </c>
      <c r="H68" s="10" t="s">
        <v>800</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522</v>
      </c>
      <c r="D69" s="10" t="s">
        <v>640</v>
      </c>
      <c r="E69" s="10" t="s">
        <v>677</v>
      </c>
      <c r="F69" s="0" t="n">
        <v>15</v>
      </c>
      <c r="G69" s="10" t="s">
        <v>761</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522</v>
      </c>
      <c r="D70" s="10" t="s">
        <v>640</v>
      </c>
      <c r="E70" s="10" t="s">
        <v>678</v>
      </c>
      <c r="F70" s="0" t="n">
        <v>2</v>
      </c>
      <c r="G70" s="10" t="s">
        <v>759</v>
      </c>
      <c r="H70" s="10" t="s">
        <v>801</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522</v>
      </c>
      <c r="D71" s="10" t="s">
        <v>643</v>
      </c>
      <c r="E71" s="10" t="s">
        <v>758</v>
      </c>
      <c r="F71" s="0" t="n">
        <v>50</v>
      </c>
      <c r="G71" s="10" t="s">
        <v>759</v>
      </c>
      <c r="H71" s="10" t="s">
        <v>802</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522</v>
      </c>
      <c r="D72" s="10" t="s">
        <v>643</v>
      </c>
      <c r="E72" s="10" t="s">
        <v>677</v>
      </c>
      <c r="F72" s="0" t="n">
        <v>17</v>
      </c>
      <c r="G72" s="10" t="s">
        <v>761</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522</v>
      </c>
      <c r="D73" s="10" t="s">
        <v>643</v>
      </c>
      <c r="E73" s="10" t="s">
        <v>678</v>
      </c>
      <c r="F73" s="0" t="n">
        <v>6</v>
      </c>
      <c r="G73" s="10" t="s">
        <v>759</v>
      </c>
      <c r="H73" s="10" t="s">
        <v>803</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522</v>
      </c>
      <c r="D74" s="10" t="s">
        <v>645</v>
      </c>
      <c r="E74" s="10" t="s">
        <v>758</v>
      </c>
      <c r="F74" s="0" t="n">
        <v>70</v>
      </c>
      <c r="G74" s="10" t="s">
        <v>759</v>
      </c>
      <c r="H74" s="10" t="s">
        <v>804</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522</v>
      </c>
      <c r="D75" s="10" t="s">
        <v>645</v>
      </c>
      <c r="E75" s="10" t="s">
        <v>677</v>
      </c>
      <c r="F75" s="0" t="n">
        <v>21</v>
      </c>
      <c r="G75" s="10" t="s">
        <v>761</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522</v>
      </c>
      <c r="D76" s="10" t="s">
        <v>645</v>
      </c>
      <c r="E76" s="10" t="s">
        <v>678</v>
      </c>
      <c r="F76" s="0" t="n">
        <v>6</v>
      </c>
      <c r="G76" s="10" t="s">
        <v>759</v>
      </c>
      <c r="H76" s="10" t="s">
        <v>805</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522</v>
      </c>
      <c r="D77" s="10" t="s">
        <v>647</v>
      </c>
      <c r="E77" s="10" t="s">
        <v>758</v>
      </c>
      <c r="F77" s="0" t="n">
        <v>45</v>
      </c>
      <c r="G77" s="10" t="s">
        <v>759</v>
      </c>
      <c r="H77" s="10" t="s">
        <v>806</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522</v>
      </c>
      <c r="D78" s="10" t="s">
        <v>647</v>
      </c>
      <c r="E78" s="10" t="s">
        <v>677</v>
      </c>
      <c r="F78" s="0" t="n">
        <v>21</v>
      </c>
      <c r="G78" s="10" t="s">
        <v>761</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522</v>
      </c>
      <c r="D79" s="10" t="s">
        <v>647</v>
      </c>
      <c r="E79" s="10" t="s">
        <v>678</v>
      </c>
      <c r="F79" s="0" t="n">
        <v>4</v>
      </c>
      <c r="G79" s="10" t="s">
        <v>759</v>
      </c>
      <c r="H79" s="10" t="s">
        <v>807</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522</v>
      </c>
      <c r="D80" s="10" t="s">
        <v>651</v>
      </c>
      <c r="E80" s="10" t="s">
        <v>758</v>
      </c>
      <c r="F80" s="0" t="n">
        <v>45</v>
      </c>
      <c r="G80" s="10" t="s">
        <v>759</v>
      </c>
      <c r="H80" s="10" t="s">
        <v>808</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522</v>
      </c>
      <c r="D81" s="10" t="s">
        <v>651</v>
      </c>
      <c r="E81" s="10" t="s">
        <v>677</v>
      </c>
      <c r="F81" s="0" t="n">
        <v>19</v>
      </c>
      <c r="G81" s="10" t="s">
        <v>761</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522</v>
      </c>
      <c r="D82" s="10" t="s">
        <v>651</v>
      </c>
      <c r="E82" s="10" t="s">
        <v>678</v>
      </c>
      <c r="F82" s="0" t="n">
        <v>2</v>
      </c>
      <c r="G82" s="10" t="s">
        <v>759</v>
      </c>
      <c r="H82" s="10" t="s">
        <v>809</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522</v>
      </c>
      <c r="D83" s="10" t="s">
        <v>653</v>
      </c>
      <c r="E83" s="10" t="s">
        <v>758</v>
      </c>
      <c r="F83" s="0" t="n">
        <v>75</v>
      </c>
      <c r="G83" s="10" t="s">
        <v>759</v>
      </c>
      <c r="H83" s="10" t="s">
        <v>810</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522</v>
      </c>
      <c r="D84" s="10" t="s">
        <v>653</v>
      </c>
      <c r="E84" s="10" t="s">
        <v>677</v>
      </c>
      <c r="F84" s="0" t="n">
        <v>20</v>
      </c>
      <c r="G84" s="10" t="s">
        <v>761</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522</v>
      </c>
      <c r="D85" s="10" t="s">
        <v>653</v>
      </c>
      <c r="E85" s="10" t="s">
        <v>678</v>
      </c>
      <c r="F85" s="0" t="n">
        <v>3</v>
      </c>
      <c r="G85" s="10" t="s">
        <v>759</v>
      </c>
      <c r="H85" s="10" t="s">
        <v>811</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522</v>
      </c>
      <c r="D86" s="10" t="s">
        <v>655</v>
      </c>
      <c r="E86" s="10" t="s">
        <v>758</v>
      </c>
      <c r="F86" s="0" t="n">
        <v>40</v>
      </c>
      <c r="G86" s="10" t="s">
        <v>759</v>
      </c>
      <c r="H86" s="10" t="s">
        <v>812</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522</v>
      </c>
      <c r="D87" s="10" t="s">
        <v>655</v>
      </c>
      <c r="E87" s="10" t="s">
        <v>677</v>
      </c>
      <c r="F87" s="0" t="n">
        <v>19</v>
      </c>
      <c r="G87" s="10" t="s">
        <v>761</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522</v>
      </c>
      <c r="D88" s="10" t="s">
        <v>655</v>
      </c>
      <c r="E88" s="10" t="s">
        <v>678</v>
      </c>
      <c r="F88" s="0" t="n">
        <v>4</v>
      </c>
      <c r="G88" s="10" t="s">
        <v>759</v>
      </c>
      <c r="H88" s="10" t="s">
        <v>813</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538</v>
      </c>
      <c r="D89" s="10" t="s">
        <v>635</v>
      </c>
      <c r="E89" s="10" t="s">
        <v>758</v>
      </c>
      <c r="F89" s="0" t="n">
        <v>40</v>
      </c>
      <c r="G89" s="10" t="s">
        <v>759</v>
      </c>
      <c r="H89" s="10" t="s">
        <v>814</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538</v>
      </c>
      <c r="D90" s="10" t="s">
        <v>635</v>
      </c>
      <c r="E90" s="10" t="s">
        <v>677</v>
      </c>
      <c r="F90" s="0" t="n">
        <v>14</v>
      </c>
      <c r="G90" s="10" t="s">
        <v>761</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538</v>
      </c>
      <c r="D91" s="10" t="s">
        <v>635</v>
      </c>
      <c r="E91" s="10" t="s">
        <v>678</v>
      </c>
      <c r="F91" s="0" t="n">
        <v>4</v>
      </c>
      <c r="G91" s="10" t="s">
        <v>759</v>
      </c>
      <c r="H91" s="10" t="s">
        <v>815</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538</v>
      </c>
      <c r="D92" s="10" t="s">
        <v>638</v>
      </c>
      <c r="E92" s="10" t="s">
        <v>758</v>
      </c>
      <c r="F92" s="0" t="n">
        <v>40</v>
      </c>
      <c r="G92" s="10" t="s">
        <v>759</v>
      </c>
      <c r="H92" s="10" t="s">
        <v>816</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538</v>
      </c>
      <c r="D93" s="10" t="s">
        <v>638</v>
      </c>
      <c r="E93" s="10" t="s">
        <v>677</v>
      </c>
      <c r="F93" s="0" t="n">
        <v>16</v>
      </c>
      <c r="G93" s="10" t="s">
        <v>761</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538</v>
      </c>
      <c r="D94" s="10" t="s">
        <v>638</v>
      </c>
      <c r="E94" s="10" t="s">
        <v>678</v>
      </c>
      <c r="F94" s="0" t="n">
        <v>3</v>
      </c>
      <c r="G94" s="10" t="s">
        <v>759</v>
      </c>
      <c r="H94" s="10" t="s">
        <v>817</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538</v>
      </c>
      <c r="D95" s="10" t="s">
        <v>640</v>
      </c>
      <c r="E95" s="10" t="s">
        <v>758</v>
      </c>
      <c r="F95" s="0" t="n">
        <v>50</v>
      </c>
      <c r="G95" s="10" t="s">
        <v>759</v>
      </c>
      <c r="H95" s="10" t="s">
        <v>818</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538</v>
      </c>
      <c r="D96" s="10" t="s">
        <v>640</v>
      </c>
      <c r="E96" s="10" t="s">
        <v>677</v>
      </c>
      <c r="F96" s="0" t="n">
        <v>26</v>
      </c>
      <c r="G96" s="10" t="s">
        <v>761</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538</v>
      </c>
      <c r="D97" s="10" t="s">
        <v>640</v>
      </c>
      <c r="E97" s="10" t="s">
        <v>678</v>
      </c>
      <c r="F97" s="0" t="n">
        <v>8</v>
      </c>
      <c r="G97" s="10" t="s">
        <v>759</v>
      </c>
      <c r="H97" s="10" t="s">
        <v>819</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538</v>
      </c>
      <c r="D98" s="10" t="s">
        <v>643</v>
      </c>
      <c r="E98" s="10" t="s">
        <v>758</v>
      </c>
      <c r="F98" s="0" t="n">
        <v>50</v>
      </c>
      <c r="G98" s="10" t="s">
        <v>759</v>
      </c>
      <c r="H98" s="10" t="s">
        <v>820</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538</v>
      </c>
      <c r="D99" s="10" t="s">
        <v>643</v>
      </c>
      <c r="E99" s="10" t="s">
        <v>677</v>
      </c>
      <c r="F99" s="0" t="n">
        <v>16</v>
      </c>
      <c r="G99" s="10" t="s">
        <v>761</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538</v>
      </c>
      <c r="D100" s="10" t="s">
        <v>643</v>
      </c>
      <c r="E100" s="10" t="s">
        <v>678</v>
      </c>
      <c r="F100" s="0" t="n">
        <v>4</v>
      </c>
      <c r="G100" s="10" t="s">
        <v>759</v>
      </c>
      <c r="H100" s="10" t="s">
        <v>821</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538</v>
      </c>
      <c r="D101" s="10" t="s">
        <v>645</v>
      </c>
      <c r="E101" s="10" t="s">
        <v>758</v>
      </c>
      <c r="F101" s="0" t="n">
        <v>70</v>
      </c>
      <c r="G101" s="10" t="s">
        <v>759</v>
      </c>
      <c r="H101" s="10" t="s">
        <v>822</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538</v>
      </c>
      <c r="D102" s="10" t="s">
        <v>645</v>
      </c>
      <c r="E102" s="10" t="s">
        <v>677</v>
      </c>
      <c r="F102" s="0" t="n">
        <v>30</v>
      </c>
      <c r="G102" s="10" t="s">
        <v>761</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538</v>
      </c>
      <c r="D103" s="10" t="s">
        <v>645</v>
      </c>
      <c r="E103" s="10" t="s">
        <v>678</v>
      </c>
      <c r="F103" s="0" t="n">
        <v>12</v>
      </c>
      <c r="G103" s="10" t="s">
        <v>759</v>
      </c>
      <c r="H103" s="10" t="s">
        <v>823</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538</v>
      </c>
      <c r="D104" s="10" t="s">
        <v>647</v>
      </c>
      <c r="E104" s="10" t="s">
        <v>758</v>
      </c>
      <c r="F104" s="0" t="n">
        <v>45</v>
      </c>
      <c r="G104" s="10" t="s">
        <v>759</v>
      </c>
      <c r="H104" s="10" t="s">
        <v>824</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538</v>
      </c>
      <c r="D105" s="10" t="s">
        <v>647</v>
      </c>
      <c r="E105" s="10" t="s">
        <v>677</v>
      </c>
      <c r="F105" s="0" t="n">
        <v>22</v>
      </c>
      <c r="G105" s="10" t="s">
        <v>761</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538</v>
      </c>
      <c r="D106" s="10" t="s">
        <v>647</v>
      </c>
      <c r="E106" s="10" t="s">
        <v>678</v>
      </c>
      <c r="F106" s="0" t="n">
        <v>4</v>
      </c>
      <c r="G106" s="10" t="s">
        <v>759</v>
      </c>
      <c r="H106" s="10" t="s">
        <v>825</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538</v>
      </c>
      <c r="D107" s="10" t="s">
        <v>649</v>
      </c>
      <c r="E107" s="10" t="s">
        <v>758</v>
      </c>
      <c r="F107" s="0" t="n">
        <v>60</v>
      </c>
      <c r="G107" s="10" t="s">
        <v>759</v>
      </c>
      <c r="H107" s="10" t="s">
        <v>826</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538</v>
      </c>
      <c r="D108" s="10" t="s">
        <v>649</v>
      </c>
      <c r="E108" s="10" t="s">
        <v>677</v>
      </c>
      <c r="F108" s="0" t="n">
        <v>35</v>
      </c>
      <c r="G108" s="10" t="s">
        <v>761</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538</v>
      </c>
      <c r="D109" s="10" t="s">
        <v>649</v>
      </c>
      <c r="E109" s="10" t="s">
        <v>678</v>
      </c>
      <c r="F109" s="0" t="n">
        <v>4</v>
      </c>
      <c r="G109" s="10" t="s">
        <v>759</v>
      </c>
      <c r="H109" s="10" t="s">
        <v>827</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538</v>
      </c>
      <c r="D110" s="10" t="s">
        <v>651</v>
      </c>
      <c r="E110" s="10" t="s">
        <v>758</v>
      </c>
      <c r="F110" s="0" t="n">
        <v>45</v>
      </c>
      <c r="G110" s="10" t="s">
        <v>759</v>
      </c>
      <c r="H110" s="10" t="s">
        <v>828</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538</v>
      </c>
      <c r="D111" s="10" t="s">
        <v>651</v>
      </c>
      <c r="E111" s="10" t="s">
        <v>677</v>
      </c>
      <c r="F111" s="0" t="n">
        <v>17</v>
      </c>
      <c r="G111" s="10" t="s">
        <v>761</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538</v>
      </c>
      <c r="D112" s="10" t="s">
        <v>651</v>
      </c>
      <c r="E112" s="10" t="s">
        <v>678</v>
      </c>
      <c r="F112" s="0" t="n">
        <v>6</v>
      </c>
      <c r="G112" s="10" t="s">
        <v>759</v>
      </c>
      <c r="H112" s="10" t="s">
        <v>829</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538</v>
      </c>
      <c r="D113" s="10" t="s">
        <v>653</v>
      </c>
      <c r="E113" s="10" t="s">
        <v>758</v>
      </c>
      <c r="F113" s="0" t="n">
        <v>75</v>
      </c>
      <c r="G113" s="10" t="s">
        <v>759</v>
      </c>
      <c r="H113" s="10" t="s">
        <v>830</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538</v>
      </c>
      <c r="D114" s="10" t="s">
        <v>653</v>
      </c>
      <c r="E114" s="10" t="s">
        <v>677</v>
      </c>
      <c r="F114" s="0" t="n">
        <v>22</v>
      </c>
      <c r="G114" s="10" t="s">
        <v>761</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538</v>
      </c>
      <c r="D115" s="10" t="s">
        <v>653</v>
      </c>
      <c r="E115" s="10" t="s">
        <v>678</v>
      </c>
      <c r="F115" s="0" t="n">
        <v>5</v>
      </c>
      <c r="G115" s="10" t="s">
        <v>759</v>
      </c>
      <c r="H115" s="10" t="s">
        <v>831</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538</v>
      </c>
      <c r="D116" s="10" t="s">
        <v>655</v>
      </c>
      <c r="E116" s="10" t="s">
        <v>758</v>
      </c>
      <c r="F116" s="0" t="n">
        <v>40</v>
      </c>
      <c r="G116" s="10" t="s">
        <v>759</v>
      </c>
      <c r="H116" s="10" t="s">
        <v>832</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538</v>
      </c>
      <c r="D117" s="10" t="s">
        <v>655</v>
      </c>
      <c r="E117" s="10" t="s">
        <v>677</v>
      </c>
      <c r="F117" s="0" t="n">
        <v>10</v>
      </c>
      <c r="G117" s="10" t="s">
        <v>761</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538</v>
      </c>
      <c r="D118" s="10" t="s">
        <v>655</v>
      </c>
      <c r="E118" s="10" t="s">
        <v>678</v>
      </c>
      <c r="F118" s="0" t="n">
        <v>3</v>
      </c>
      <c r="G118" s="10" t="s">
        <v>759</v>
      </c>
      <c r="H118" s="10" t="s">
        <v>833</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756</v>
      </c>
      <c r="B1" s="28" t="s">
        <v>349</v>
      </c>
      <c r="C1" s="28" t="s">
        <v>599</v>
      </c>
      <c r="D1" s="28" t="s">
        <v>834</v>
      </c>
      <c r="E1" s="28" t="s">
        <v>835</v>
      </c>
      <c r="F1" s="28" t="s">
        <v>836</v>
      </c>
      <c r="G1" s="28" t="s">
        <v>755</v>
      </c>
      <c r="H1" s="28" t="s">
        <v>837</v>
      </c>
      <c r="I1" s="28" t="s">
        <v>838</v>
      </c>
      <c r="J1" s="28" t="s">
        <v>839</v>
      </c>
      <c r="K1" s="28" t="s">
        <v>840</v>
      </c>
      <c r="L1" s="28" t="s">
        <v>178</v>
      </c>
      <c r="M1" s="29" t="s">
        <v>300</v>
      </c>
      <c r="N1" s="29" t="s">
        <v>757</v>
      </c>
      <c r="O1" s="29" t="s">
        <v>841</v>
      </c>
      <c r="P1" s="29" t="s">
        <v>842</v>
      </c>
      <c r="Q1" s="29" t="s">
        <v>120</v>
      </c>
      <c r="R1" s="29" t="s">
        <v>176</v>
      </c>
      <c r="S1" s="29" t="s">
        <v>843</v>
      </c>
    </row>
    <row r="2" customFormat="false" ht="15" hidden="false" customHeight="false" outlineLevel="0" collapsed="false">
      <c r="A2" s="0" t="s">
        <v>760</v>
      </c>
      <c r="B2" s="0" t="s">
        <v>463</v>
      </c>
      <c r="C2" s="0" t="s">
        <v>635</v>
      </c>
      <c r="D2" s="10" t="s">
        <v>844</v>
      </c>
      <c r="E2" s="11" t="n">
        <v>46399</v>
      </c>
      <c r="F2" s="38" t="n">
        <v>0.356944444444445</v>
      </c>
      <c r="G2" s="10" t="s">
        <v>338</v>
      </c>
      <c r="H2" s="10" t="s">
        <v>845</v>
      </c>
      <c r="I2" s="11" t="n">
        <v>46399</v>
      </c>
      <c r="J2" s="10" t="s">
        <v>477</v>
      </c>
      <c r="K2" s="10" t="s">
        <v>477</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762</v>
      </c>
      <c r="B3" s="0" t="s">
        <v>463</v>
      </c>
      <c r="C3" s="0" t="s">
        <v>635</v>
      </c>
      <c r="D3" s="10" t="s">
        <v>846</v>
      </c>
      <c r="E3" s="11" t="n">
        <v>46406</v>
      </c>
      <c r="F3" s="38" t="n">
        <v>0.645833333333333</v>
      </c>
      <c r="G3" s="10" t="s">
        <v>137</v>
      </c>
      <c r="H3" s="10" t="s">
        <v>847</v>
      </c>
      <c r="I3" s="11" t="n">
        <v>46406</v>
      </c>
      <c r="J3" s="10" t="s">
        <v>477</v>
      </c>
      <c r="K3" s="10" t="s">
        <v>477</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763</v>
      </c>
      <c r="B4" s="0" t="s">
        <v>463</v>
      </c>
      <c r="C4" s="0" t="s">
        <v>638</v>
      </c>
      <c r="D4" s="10" t="s">
        <v>844</v>
      </c>
      <c r="E4" s="11" t="n">
        <v>46399</v>
      </c>
      <c r="F4" s="38" t="n">
        <v>0.486111111111111</v>
      </c>
      <c r="G4" s="10" t="s">
        <v>137</v>
      </c>
      <c r="H4" s="10" t="s">
        <v>848</v>
      </c>
      <c r="I4" s="11" t="n">
        <v>46399</v>
      </c>
      <c r="J4" s="10" t="s">
        <v>477</v>
      </c>
      <c r="K4" s="10" t="s">
        <v>477</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764</v>
      </c>
      <c r="B5" s="0" t="s">
        <v>463</v>
      </c>
      <c r="C5" s="0" t="s">
        <v>638</v>
      </c>
      <c r="D5" s="10" t="s">
        <v>846</v>
      </c>
      <c r="E5" s="11" t="n">
        <v>46406</v>
      </c>
      <c r="F5" s="38" t="n">
        <v>0.645833333333333</v>
      </c>
      <c r="G5" s="10" t="s">
        <v>137</v>
      </c>
      <c r="H5" s="10" t="s">
        <v>849</v>
      </c>
      <c r="I5" s="11" t="n">
        <v>46406</v>
      </c>
      <c r="J5" s="10" t="s">
        <v>477</v>
      </c>
      <c r="K5" s="10" t="s">
        <v>477</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765</v>
      </c>
      <c r="B6" s="0" t="s">
        <v>463</v>
      </c>
      <c r="C6" s="0" t="s">
        <v>640</v>
      </c>
      <c r="D6" s="10" t="s">
        <v>844</v>
      </c>
      <c r="E6" s="11" t="n">
        <v>46399</v>
      </c>
      <c r="F6" s="38" t="n">
        <v>0.381944444444444</v>
      </c>
      <c r="G6" s="10" t="s">
        <v>338</v>
      </c>
      <c r="H6" s="10" t="s">
        <v>850</v>
      </c>
      <c r="I6" s="11" t="n">
        <v>46399</v>
      </c>
      <c r="J6" s="10" t="s">
        <v>477</v>
      </c>
      <c r="K6" s="10" t="s">
        <v>477</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766</v>
      </c>
      <c r="B7" s="0" t="s">
        <v>463</v>
      </c>
      <c r="C7" s="0" t="s">
        <v>640</v>
      </c>
      <c r="D7" s="10" t="s">
        <v>846</v>
      </c>
      <c r="E7" s="11" t="n">
        <v>46406</v>
      </c>
      <c r="F7" s="38" t="n">
        <v>0.645833333333333</v>
      </c>
      <c r="G7" s="10" t="s">
        <v>137</v>
      </c>
      <c r="H7" s="10" t="s">
        <v>851</v>
      </c>
      <c r="I7" s="11" t="n">
        <v>46406</v>
      </c>
      <c r="J7" s="10" t="s">
        <v>477</v>
      </c>
      <c r="K7" s="10" t="s">
        <v>477</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767</v>
      </c>
      <c r="B8" s="0" t="s">
        <v>463</v>
      </c>
      <c r="C8" s="0" t="s">
        <v>643</v>
      </c>
      <c r="D8" s="10" t="s">
        <v>844</v>
      </c>
      <c r="E8" s="11" t="n">
        <v>46401</v>
      </c>
      <c r="F8" s="38" t="n">
        <v>0.40625</v>
      </c>
      <c r="G8" s="10" t="s">
        <v>137</v>
      </c>
      <c r="H8" s="10" t="s">
        <v>852</v>
      </c>
      <c r="I8" s="11" t="n">
        <v>46401</v>
      </c>
      <c r="J8" s="10" t="s">
        <v>477</v>
      </c>
      <c r="K8" s="10" t="s">
        <v>477</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768</v>
      </c>
      <c r="B9" s="0" t="s">
        <v>463</v>
      </c>
      <c r="C9" s="0" t="s">
        <v>643</v>
      </c>
      <c r="D9" s="10" t="s">
        <v>846</v>
      </c>
      <c r="E9" s="11" t="n">
        <v>46406</v>
      </c>
      <c r="F9" s="38" t="n">
        <v>0.645833333333333</v>
      </c>
      <c r="G9" s="10" t="s">
        <v>137</v>
      </c>
      <c r="H9" s="10" t="s">
        <v>853</v>
      </c>
      <c r="I9" s="11" t="n">
        <v>46406</v>
      </c>
      <c r="J9" s="10" t="s">
        <v>477</v>
      </c>
      <c r="K9" s="10" t="s">
        <v>477</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769</v>
      </c>
      <c r="B10" s="0" t="s">
        <v>463</v>
      </c>
      <c r="C10" s="0" t="s">
        <v>645</v>
      </c>
      <c r="D10" s="10" t="s">
        <v>844</v>
      </c>
      <c r="E10" s="11" t="n">
        <v>46399</v>
      </c>
      <c r="F10" s="38" t="n">
        <v>0.590277777777778</v>
      </c>
      <c r="G10" s="10" t="s">
        <v>137</v>
      </c>
      <c r="H10" s="10" t="s">
        <v>854</v>
      </c>
      <c r="I10" s="11" t="n">
        <v>46399</v>
      </c>
      <c r="J10" s="10" t="s">
        <v>477</v>
      </c>
      <c r="K10" s="10" t="s">
        <v>477</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855</v>
      </c>
      <c r="B11" s="0" t="s">
        <v>463</v>
      </c>
      <c r="C11" s="0" t="s">
        <v>645</v>
      </c>
      <c r="D11" s="10" t="s">
        <v>846</v>
      </c>
      <c r="E11" s="11" t="n">
        <v>46406</v>
      </c>
      <c r="F11" s="38" t="n">
        <v>0.626388888888889</v>
      </c>
      <c r="G11" s="10" t="s">
        <v>137</v>
      </c>
      <c r="H11" s="10" t="s">
        <v>856</v>
      </c>
      <c r="I11" s="11" t="n">
        <v>46406</v>
      </c>
      <c r="J11" s="10" t="s">
        <v>477</v>
      </c>
      <c r="K11" s="10" t="s">
        <v>498</v>
      </c>
      <c r="L11" s="10" t="s">
        <v>857</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770</v>
      </c>
      <c r="B12" s="0" t="s">
        <v>463</v>
      </c>
      <c r="C12" s="0" t="s">
        <v>645</v>
      </c>
      <c r="D12" s="10" t="s">
        <v>846</v>
      </c>
      <c r="E12" s="11" t="n">
        <v>46406</v>
      </c>
      <c r="F12" s="38" t="n">
        <v>0.694444444444444</v>
      </c>
      <c r="G12" s="10" t="s">
        <v>137</v>
      </c>
      <c r="H12" s="10" t="s">
        <v>856</v>
      </c>
      <c r="I12" s="11" t="n">
        <v>46406</v>
      </c>
      <c r="J12" s="10" t="s">
        <v>477</v>
      </c>
      <c r="K12" s="10" t="s">
        <v>477</v>
      </c>
      <c r="L12" s="10" t="s">
        <v>858</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771</v>
      </c>
      <c r="B13" s="0" t="s">
        <v>489</v>
      </c>
      <c r="C13" s="0" t="s">
        <v>635</v>
      </c>
      <c r="D13" s="10" t="s">
        <v>844</v>
      </c>
      <c r="E13" s="11" t="n">
        <v>46399</v>
      </c>
      <c r="F13" s="38" t="n">
        <v>0.356944444444445</v>
      </c>
      <c r="G13" s="10" t="s">
        <v>338</v>
      </c>
      <c r="H13" s="10" t="s">
        <v>859</v>
      </c>
      <c r="I13" s="11" t="n">
        <v>46399</v>
      </c>
      <c r="J13" s="10" t="s">
        <v>477</v>
      </c>
      <c r="K13" s="10" t="s">
        <v>477</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860</v>
      </c>
      <c r="B14" s="0" t="s">
        <v>489</v>
      </c>
      <c r="C14" s="0" t="s">
        <v>635</v>
      </c>
      <c r="D14" s="10" t="s">
        <v>846</v>
      </c>
      <c r="E14" s="11" t="n">
        <v>46406</v>
      </c>
      <c r="F14" s="38" t="n">
        <v>0.645833333333333</v>
      </c>
      <c r="G14" s="10" t="s">
        <v>338</v>
      </c>
      <c r="H14" s="10" t="s">
        <v>861</v>
      </c>
      <c r="I14" s="11" t="n">
        <v>46406</v>
      </c>
      <c r="J14" s="10" t="s">
        <v>477</v>
      </c>
      <c r="K14" s="10" t="s">
        <v>477</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772</v>
      </c>
      <c r="B15" s="0" t="s">
        <v>489</v>
      </c>
      <c r="C15" s="0" t="s">
        <v>638</v>
      </c>
      <c r="D15" s="10" t="s">
        <v>844</v>
      </c>
      <c r="E15" s="11" t="n">
        <v>46399</v>
      </c>
      <c r="F15" s="38" t="n">
        <v>0.486111111111111</v>
      </c>
      <c r="G15" s="10" t="s">
        <v>137</v>
      </c>
      <c r="H15" s="10" t="s">
        <v>862</v>
      </c>
      <c r="I15" s="11" t="n">
        <v>46399</v>
      </c>
      <c r="J15" s="10" t="s">
        <v>477</v>
      </c>
      <c r="K15" s="10" t="s">
        <v>477</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863</v>
      </c>
      <c r="B16" s="0" t="s">
        <v>489</v>
      </c>
      <c r="C16" s="0" t="s">
        <v>638</v>
      </c>
      <c r="D16" s="10" t="s">
        <v>846</v>
      </c>
      <c r="E16" s="11" t="n">
        <v>46401</v>
      </c>
      <c r="F16" s="38" t="n">
        <v>0.638888888888889</v>
      </c>
      <c r="G16" s="10" t="s">
        <v>137</v>
      </c>
      <c r="H16" s="10" t="s">
        <v>864</v>
      </c>
      <c r="I16" s="11" t="n">
        <v>46401</v>
      </c>
      <c r="J16" s="10" t="s">
        <v>477</v>
      </c>
      <c r="K16" s="10" t="s">
        <v>477</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773</v>
      </c>
      <c r="B17" s="0" t="s">
        <v>489</v>
      </c>
      <c r="C17" s="0" t="s">
        <v>640</v>
      </c>
      <c r="D17" s="10" t="s">
        <v>844</v>
      </c>
      <c r="E17" s="11" t="n">
        <v>46399</v>
      </c>
      <c r="F17" s="38" t="n">
        <v>0.381944444444444</v>
      </c>
      <c r="G17" s="10" t="s">
        <v>338</v>
      </c>
      <c r="H17" s="10" t="s">
        <v>865</v>
      </c>
      <c r="I17" s="11" t="n">
        <v>46399</v>
      </c>
      <c r="J17" s="10" t="s">
        <v>477</v>
      </c>
      <c r="K17" s="10" t="s">
        <v>477</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774</v>
      </c>
      <c r="B18" s="0" t="s">
        <v>489</v>
      </c>
      <c r="C18" s="0" t="s">
        <v>643</v>
      </c>
      <c r="D18" s="10" t="s">
        <v>844</v>
      </c>
      <c r="E18" s="11" t="n">
        <v>46400</v>
      </c>
      <c r="F18" s="38" t="n">
        <v>0.378472222222222</v>
      </c>
      <c r="G18" s="10" t="s">
        <v>137</v>
      </c>
      <c r="H18" s="10" t="s">
        <v>866</v>
      </c>
      <c r="I18" s="11" t="n">
        <v>46400</v>
      </c>
      <c r="J18" s="10" t="s">
        <v>477</v>
      </c>
      <c r="K18" s="10" t="s">
        <v>477</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867</v>
      </c>
      <c r="B19" s="0" t="s">
        <v>489</v>
      </c>
      <c r="C19" s="0" t="s">
        <v>643</v>
      </c>
      <c r="D19" s="10" t="s">
        <v>846</v>
      </c>
      <c r="E19" s="11" t="n">
        <v>46406</v>
      </c>
      <c r="F19" s="38" t="n">
        <v>0.645833333333333</v>
      </c>
      <c r="G19" s="10" t="s">
        <v>338</v>
      </c>
      <c r="H19" s="10" t="s">
        <v>868</v>
      </c>
      <c r="I19" s="11" t="n">
        <v>46406</v>
      </c>
      <c r="J19" s="10" t="s">
        <v>477</v>
      </c>
      <c r="K19" s="10" t="s">
        <v>477</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775</v>
      </c>
      <c r="B20" s="0" t="s">
        <v>489</v>
      </c>
      <c r="C20" s="0" t="s">
        <v>645</v>
      </c>
      <c r="D20" s="10" t="s">
        <v>844</v>
      </c>
      <c r="E20" s="11" t="n">
        <v>46399</v>
      </c>
      <c r="F20" s="38" t="n">
        <v>0.590277777777778</v>
      </c>
      <c r="G20" s="10" t="s">
        <v>137</v>
      </c>
      <c r="H20" s="10" t="s">
        <v>869</v>
      </c>
      <c r="I20" s="11" t="n">
        <v>46399</v>
      </c>
      <c r="J20" s="10" t="s">
        <v>477</v>
      </c>
      <c r="K20" s="10" t="s">
        <v>477</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870</v>
      </c>
      <c r="B21" s="0" t="s">
        <v>489</v>
      </c>
      <c r="C21" s="0" t="s">
        <v>645</v>
      </c>
      <c r="D21" s="10" t="s">
        <v>846</v>
      </c>
      <c r="E21" s="11" t="n">
        <v>46406</v>
      </c>
      <c r="F21" s="38" t="n">
        <v>0.645833333333333</v>
      </c>
      <c r="G21" s="10" t="s">
        <v>338</v>
      </c>
      <c r="H21" s="10" t="s">
        <v>871</v>
      </c>
      <c r="I21" s="11" t="n">
        <v>46406</v>
      </c>
      <c r="J21" s="10" t="s">
        <v>477</v>
      </c>
      <c r="K21" s="10" t="s">
        <v>477</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776</v>
      </c>
      <c r="B22" s="0" t="s">
        <v>507</v>
      </c>
      <c r="C22" s="0" t="s">
        <v>635</v>
      </c>
      <c r="D22" s="10" t="s">
        <v>844</v>
      </c>
      <c r="E22" s="11" t="n">
        <v>46427</v>
      </c>
      <c r="F22" s="38" t="n">
        <v>0.541666666666667</v>
      </c>
      <c r="G22" s="10" t="s">
        <v>137</v>
      </c>
      <c r="H22" s="10" t="s">
        <v>872</v>
      </c>
      <c r="I22" s="11" t="n">
        <v>46427</v>
      </c>
      <c r="J22" s="10" t="s">
        <v>477</v>
      </c>
      <c r="K22" s="10" t="s">
        <v>477</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777</v>
      </c>
      <c r="B23" s="0" t="s">
        <v>507</v>
      </c>
      <c r="C23" s="0" t="s">
        <v>635</v>
      </c>
      <c r="D23" s="10" t="s">
        <v>846</v>
      </c>
      <c r="E23" s="11" t="n">
        <v>46434</v>
      </c>
      <c r="F23" s="38" t="n">
        <v>0.625</v>
      </c>
      <c r="G23" s="10" t="s">
        <v>137</v>
      </c>
      <c r="H23" s="10" t="s">
        <v>873</v>
      </c>
      <c r="I23" s="11" t="n">
        <v>46434</v>
      </c>
      <c r="J23" s="10" t="s">
        <v>477</v>
      </c>
      <c r="K23" s="10" t="s">
        <v>477</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778</v>
      </c>
      <c r="B24" s="0" t="s">
        <v>507</v>
      </c>
      <c r="C24" s="0" t="s">
        <v>638</v>
      </c>
      <c r="D24" s="10" t="s">
        <v>844</v>
      </c>
      <c r="E24" s="11" t="n">
        <v>46427</v>
      </c>
      <c r="F24" s="38" t="n">
        <v>0.541666666666667</v>
      </c>
      <c r="G24" s="10" t="s">
        <v>137</v>
      </c>
      <c r="H24" s="10" t="s">
        <v>874</v>
      </c>
      <c r="I24" s="11" t="n">
        <v>46427</v>
      </c>
      <c r="J24" s="10" t="s">
        <v>477</v>
      </c>
      <c r="K24" s="10" t="s">
        <v>477</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779</v>
      </c>
      <c r="B25" s="0" t="s">
        <v>507</v>
      </c>
      <c r="C25" s="0" t="s">
        <v>638</v>
      </c>
      <c r="D25" s="10" t="s">
        <v>846</v>
      </c>
      <c r="E25" s="11" t="n">
        <v>46434</v>
      </c>
      <c r="F25" s="38" t="n">
        <v>0.625</v>
      </c>
      <c r="G25" s="10" t="s">
        <v>137</v>
      </c>
      <c r="H25" s="10" t="s">
        <v>875</v>
      </c>
      <c r="I25" s="11" t="n">
        <v>46434</v>
      </c>
      <c r="J25" s="10" t="s">
        <v>477</v>
      </c>
      <c r="K25" s="10" t="s">
        <v>477</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780</v>
      </c>
      <c r="B26" s="0" t="s">
        <v>507</v>
      </c>
      <c r="C26" s="0" t="s">
        <v>640</v>
      </c>
      <c r="D26" s="10" t="s">
        <v>844</v>
      </c>
      <c r="E26" s="11" t="n">
        <v>46427</v>
      </c>
      <c r="F26" s="38" t="n">
        <v>0.541666666666667</v>
      </c>
      <c r="G26" s="10" t="s">
        <v>137</v>
      </c>
      <c r="H26" s="10" t="s">
        <v>876</v>
      </c>
      <c r="I26" s="11" t="n">
        <v>46427</v>
      </c>
      <c r="J26" s="10" t="s">
        <v>477</v>
      </c>
      <c r="K26" s="10" t="s">
        <v>477</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781</v>
      </c>
      <c r="B27" s="0" t="s">
        <v>507</v>
      </c>
      <c r="C27" s="0" t="s">
        <v>640</v>
      </c>
      <c r="D27" s="10" t="s">
        <v>846</v>
      </c>
      <c r="E27" s="11" t="n">
        <v>46434</v>
      </c>
      <c r="F27" s="38" t="n">
        <v>0.625</v>
      </c>
      <c r="G27" s="10" t="s">
        <v>137</v>
      </c>
      <c r="H27" s="10" t="s">
        <v>877</v>
      </c>
      <c r="I27" s="11" t="n">
        <v>46434</v>
      </c>
      <c r="J27" s="10" t="s">
        <v>477</v>
      </c>
      <c r="K27" s="10" t="s">
        <v>477</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782</v>
      </c>
      <c r="B28" s="0" t="s">
        <v>507</v>
      </c>
      <c r="C28" s="0" t="s">
        <v>643</v>
      </c>
      <c r="D28" s="10" t="s">
        <v>844</v>
      </c>
      <c r="E28" s="11" t="n">
        <v>46428</v>
      </c>
      <c r="F28" s="38" t="n">
        <v>0.395833333333333</v>
      </c>
      <c r="G28" s="10" t="s">
        <v>137</v>
      </c>
      <c r="H28" s="10" t="s">
        <v>878</v>
      </c>
      <c r="I28" s="11" t="n">
        <v>46428</v>
      </c>
      <c r="J28" s="10" t="s">
        <v>477</v>
      </c>
      <c r="K28" s="10" t="s">
        <v>477</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783</v>
      </c>
      <c r="B29" s="0" t="s">
        <v>507</v>
      </c>
      <c r="C29" s="0" t="s">
        <v>643</v>
      </c>
      <c r="D29" s="10" t="s">
        <v>846</v>
      </c>
      <c r="E29" s="11" t="n">
        <v>46434</v>
      </c>
      <c r="F29" s="38" t="n">
        <v>0.625</v>
      </c>
      <c r="G29" s="10" t="s">
        <v>137</v>
      </c>
      <c r="H29" s="10" t="s">
        <v>879</v>
      </c>
      <c r="I29" s="11" t="n">
        <v>46434</v>
      </c>
      <c r="J29" s="10" t="s">
        <v>477</v>
      </c>
      <c r="K29" s="10" t="s">
        <v>477</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784</v>
      </c>
      <c r="B30" s="0" t="s">
        <v>507</v>
      </c>
      <c r="C30" s="0" t="s">
        <v>645</v>
      </c>
      <c r="D30" s="10" t="s">
        <v>844</v>
      </c>
      <c r="E30" s="11" t="n">
        <v>46427</v>
      </c>
      <c r="F30" s="38" t="n">
        <v>0.541666666666667</v>
      </c>
      <c r="G30" s="10" t="s">
        <v>137</v>
      </c>
      <c r="H30" s="10" t="s">
        <v>880</v>
      </c>
      <c r="I30" s="11" t="n">
        <v>46427</v>
      </c>
      <c r="J30" s="10" t="s">
        <v>477</v>
      </c>
      <c r="K30" s="10" t="s">
        <v>477</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785</v>
      </c>
      <c r="B31" s="0" t="s">
        <v>507</v>
      </c>
      <c r="C31" s="0" t="s">
        <v>645</v>
      </c>
      <c r="D31" s="10" t="s">
        <v>846</v>
      </c>
      <c r="E31" s="11" t="n">
        <v>46434</v>
      </c>
      <c r="F31" s="38" t="n">
        <v>0.625</v>
      </c>
      <c r="G31" s="10" t="s">
        <v>137</v>
      </c>
      <c r="H31" s="10" t="s">
        <v>881</v>
      </c>
      <c r="I31" s="11" t="n">
        <v>46434</v>
      </c>
      <c r="J31" s="10" t="s">
        <v>477</v>
      </c>
      <c r="K31" s="10" t="s">
        <v>477</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786</v>
      </c>
      <c r="B32" s="0" t="s">
        <v>507</v>
      </c>
      <c r="C32" s="0" t="s">
        <v>647</v>
      </c>
      <c r="D32" s="10" t="s">
        <v>844</v>
      </c>
      <c r="E32" s="11" t="n">
        <v>46427</v>
      </c>
      <c r="F32" s="38" t="n">
        <v>0.541666666666667</v>
      </c>
      <c r="G32" s="10" t="s">
        <v>137</v>
      </c>
      <c r="H32" s="10" t="s">
        <v>882</v>
      </c>
      <c r="I32" s="11" t="n">
        <v>46427</v>
      </c>
      <c r="J32" s="10" t="s">
        <v>477</v>
      </c>
      <c r="K32" s="10" t="s">
        <v>477</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787</v>
      </c>
      <c r="B33" s="0" t="s">
        <v>507</v>
      </c>
      <c r="C33" s="0" t="s">
        <v>647</v>
      </c>
      <c r="D33" s="10" t="s">
        <v>846</v>
      </c>
      <c r="E33" s="11" t="n">
        <v>46434</v>
      </c>
      <c r="F33" s="38" t="n">
        <v>0.625</v>
      </c>
      <c r="G33" s="10" t="s">
        <v>137</v>
      </c>
      <c r="H33" s="10" t="s">
        <v>883</v>
      </c>
      <c r="I33" s="11" t="n">
        <v>46434</v>
      </c>
      <c r="J33" s="10" t="s">
        <v>477</v>
      </c>
      <c r="K33" s="10" t="s">
        <v>477</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788</v>
      </c>
      <c r="B34" s="0" t="s">
        <v>507</v>
      </c>
      <c r="C34" s="0" t="s">
        <v>649</v>
      </c>
      <c r="D34" s="10" t="s">
        <v>844</v>
      </c>
      <c r="E34" s="11" t="n">
        <v>46427</v>
      </c>
      <c r="F34" s="38" t="n">
        <v>0.541666666666667</v>
      </c>
      <c r="G34" s="10" t="s">
        <v>137</v>
      </c>
      <c r="H34" s="10" t="s">
        <v>884</v>
      </c>
      <c r="I34" s="11" t="n">
        <v>46427</v>
      </c>
      <c r="J34" s="10" t="s">
        <v>477</v>
      </c>
      <c r="K34" s="10" t="s">
        <v>477</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789</v>
      </c>
      <c r="B35" s="0" t="s">
        <v>507</v>
      </c>
      <c r="C35" s="0" t="s">
        <v>649</v>
      </c>
      <c r="D35" s="10" t="s">
        <v>846</v>
      </c>
      <c r="E35" s="11" t="n">
        <v>46434</v>
      </c>
      <c r="F35" s="38" t="n">
        <v>0.625</v>
      </c>
      <c r="G35" s="10" t="s">
        <v>137</v>
      </c>
      <c r="H35" s="10" t="s">
        <v>885</v>
      </c>
      <c r="I35" s="11" t="n">
        <v>46434</v>
      </c>
      <c r="J35" s="10" t="s">
        <v>477</v>
      </c>
      <c r="K35" s="10" t="s">
        <v>477</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790</v>
      </c>
      <c r="B36" s="0" t="s">
        <v>507</v>
      </c>
      <c r="C36" s="0" t="s">
        <v>651</v>
      </c>
      <c r="D36" s="10" t="s">
        <v>844</v>
      </c>
      <c r="E36" s="11" t="n">
        <v>46427</v>
      </c>
      <c r="F36" s="38" t="n">
        <v>0.541666666666667</v>
      </c>
      <c r="G36" s="10" t="s">
        <v>137</v>
      </c>
      <c r="H36" s="10" t="s">
        <v>886</v>
      </c>
      <c r="I36" s="11" t="n">
        <v>46427</v>
      </c>
      <c r="J36" s="10" t="s">
        <v>477</v>
      </c>
      <c r="K36" s="10" t="s">
        <v>477</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791</v>
      </c>
      <c r="B37" s="0" t="s">
        <v>507</v>
      </c>
      <c r="C37" s="0" t="s">
        <v>651</v>
      </c>
      <c r="D37" s="10" t="s">
        <v>846</v>
      </c>
      <c r="E37" s="11" t="n">
        <v>46434</v>
      </c>
      <c r="F37" s="38" t="n">
        <v>0.625</v>
      </c>
      <c r="G37" s="10" t="s">
        <v>137</v>
      </c>
      <c r="H37" s="10" t="s">
        <v>887</v>
      </c>
      <c r="I37" s="11" t="n">
        <v>46434</v>
      </c>
      <c r="J37" s="10" t="s">
        <v>477</v>
      </c>
      <c r="K37" s="10" t="s">
        <v>477</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792</v>
      </c>
      <c r="B38" s="0" t="s">
        <v>507</v>
      </c>
      <c r="C38" s="0" t="s">
        <v>653</v>
      </c>
      <c r="D38" s="10" t="s">
        <v>844</v>
      </c>
      <c r="E38" s="11" t="n">
        <v>46428</v>
      </c>
      <c r="F38" s="38" t="n">
        <v>0.381944444444444</v>
      </c>
      <c r="G38" s="10" t="s">
        <v>137</v>
      </c>
      <c r="H38" s="10" t="s">
        <v>888</v>
      </c>
      <c r="I38" s="11" t="n">
        <v>46428</v>
      </c>
      <c r="J38" s="10" t="s">
        <v>477</v>
      </c>
      <c r="K38" s="10" t="s">
        <v>477</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793</v>
      </c>
      <c r="B39" s="0" t="s">
        <v>507</v>
      </c>
      <c r="C39" s="0" t="s">
        <v>653</v>
      </c>
      <c r="D39" s="10" t="s">
        <v>846</v>
      </c>
      <c r="E39" s="11" t="n">
        <v>46434</v>
      </c>
      <c r="F39" s="38" t="n">
        <v>0.625</v>
      </c>
      <c r="G39" s="10" t="s">
        <v>137</v>
      </c>
      <c r="H39" s="10" t="s">
        <v>889</v>
      </c>
      <c r="I39" s="11" t="n">
        <v>46434</v>
      </c>
      <c r="J39" s="10" t="s">
        <v>477</v>
      </c>
      <c r="K39" s="10" t="s">
        <v>477</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794</v>
      </c>
      <c r="B40" s="0" t="s">
        <v>507</v>
      </c>
      <c r="C40" s="0" t="s">
        <v>655</v>
      </c>
      <c r="D40" s="10" t="s">
        <v>844</v>
      </c>
      <c r="E40" s="11" t="n">
        <v>46427</v>
      </c>
      <c r="F40" s="38" t="n">
        <v>0.541666666666667</v>
      </c>
      <c r="G40" s="10" t="s">
        <v>137</v>
      </c>
      <c r="H40" s="10" t="s">
        <v>890</v>
      </c>
      <c r="I40" s="11" t="n">
        <v>46427</v>
      </c>
      <c r="J40" s="10" t="s">
        <v>477</v>
      </c>
      <c r="K40" s="10" t="s">
        <v>477</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795</v>
      </c>
      <c r="B41" s="0" t="s">
        <v>507</v>
      </c>
      <c r="C41" s="0" t="s">
        <v>655</v>
      </c>
      <c r="D41" s="10" t="s">
        <v>846</v>
      </c>
      <c r="E41" s="11" t="n">
        <v>46434</v>
      </c>
      <c r="F41" s="38" t="n">
        <v>0.625</v>
      </c>
      <c r="G41" s="10" t="s">
        <v>137</v>
      </c>
      <c r="H41" s="10" t="s">
        <v>891</v>
      </c>
      <c r="I41" s="11" t="n">
        <v>46434</v>
      </c>
      <c r="J41" s="10" t="s">
        <v>477</v>
      </c>
      <c r="K41" s="10" t="s">
        <v>477</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796</v>
      </c>
      <c r="B42" s="0" t="s">
        <v>522</v>
      </c>
      <c r="C42" s="0" t="s">
        <v>635</v>
      </c>
      <c r="D42" s="10" t="s">
        <v>844</v>
      </c>
      <c r="E42" s="11" t="n">
        <v>46427</v>
      </c>
      <c r="F42" s="38" t="n">
        <v>0.541666666666667</v>
      </c>
      <c r="G42" s="10" t="s">
        <v>137</v>
      </c>
      <c r="H42" s="10" t="s">
        <v>892</v>
      </c>
      <c r="I42" s="11" t="n">
        <v>46427</v>
      </c>
      <c r="J42" s="10" t="s">
        <v>477</v>
      </c>
      <c r="K42" s="10" t="s">
        <v>477</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797</v>
      </c>
      <c r="B43" s="0" t="s">
        <v>522</v>
      </c>
      <c r="C43" s="0" t="s">
        <v>635</v>
      </c>
      <c r="D43" s="10" t="s">
        <v>846</v>
      </c>
      <c r="E43" s="11" t="n">
        <v>46434</v>
      </c>
      <c r="F43" s="38" t="n">
        <v>0.625</v>
      </c>
      <c r="G43" s="10" t="s">
        <v>137</v>
      </c>
      <c r="H43" s="10" t="s">
        <v>893</v>
      </c>
      <c r="I43" s="11" t="n">
        <v>46434</v>
      </c>
      <c r="J43" s="10" t="s">
        <v>477</v>
      </c>
      <c r="K43" s="10" t="s">
        <v>477</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798</v>
      </c>
      <c r="B44" s="0" t="s">
        <v>522</v>
      </c>
      <c r="C44" s="0" t="s">
        <v>638</v>
      </c>
      <c r="D44" s="10" t="s">
        <v>844</v>
      </c>
      <c r="E44" s="11" t="n">
        <v>46427</v>
      </c>
      <c r="F44" s="38" t="n">
        <v>0.541666666666667</v>
      </c>
      <c r="G44" s="10" t="s">
        <v>137</v>
      </c>
      <c r="H44" s="10" t="s">
        <v>894</v>
      </c>
      <c r="I44" s="11" t="n">
        <v>46427</v>
      </c>
      <c r="J44" s="10" t="s">
        <v>477</v>
      </c>
      <c r="K44" s="10" t="s">
        <v>477</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799</v>
      </c>
      <c r="B45" s="0" t="s">
        <v>522</v>
      </c>
      <c r="C45" s="0" t="s">
        <v>638</v>
      </c>
      <c r="D45" s="10" t="s">
        <v>846</v>
      </c>
      <c r="E45" s="11" t="n">
        <v>46434</v>
      </c>
      <c r="F45" s="38" t="n">
        <v>0.625</v>
      </c>
      <c r="G45" s="10" t="s">
        <v>137</v>
      </c>
      <c r="H45" s="10" t="s">
        <v>895</v>
      </c>
      <c r="I45" s="11" t="n">
        <v>46434</v>
      </c>
      <c r="J45" s="10" t="s">
        <v>477</v>
      </c>
      <c r="K45" s="10" t="s">
        <v>477</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800</v>
      </c>
      <c r="B46" s="0" t="s">
        <v>522</v>
      </c>
      <c r="C46" s="0" t="s">
        <v>640</v>
      </c>
      <c r="D46" s="10" t="s">
        <v>844</v>
      </c>
      <c r="E46" s="11" t="n">
        <v>46427</v>
      </c>
      <c r="F46" s="38" t="n">
        <v>0.541666666666667</v>
      </c>
      <c r="G46" s="10" t="s">
        <v>137</v>
      </c>
      <c r="H46" s="10" t="s">
        <v>896</v>
      </c>
      <c r="I46" s="11" t="n">
        <v>46427</v>
      </c>
      <c r="J46" s="10" t="s">
        <v>477</v>
      </c>
      <c r="K46" s="10" t="s">
        <v>477</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801</v>
      </c>
      <c r="B47" s="0" t="s">
        <v>522</v>
      </c>
      <c r="C47" s="0" t="s">
        <v>640</v>
      </c>
      <c r="D47" s="10" t="s">
        <v>846</v>
      </c>
      <c r="E47" s="11" t="n">
        <v>46434</v>
      </c>
      <c r="F47" s="38" t="n">
        <v>0.625</v>
      </c>
      <c r="G47" s="10" t="s">
        <v>137</v>
      </c>
      <c r="H47" s="10" t="s">
        <v>897</v>
      </c>
      <c r="I47" s="11" t="n">
        <v>46434</v>
      </c>
      <c r="J47" s="10" t="s">
        <v>477</v>
      </c>
      <c r="K47" s="10" t="s">
        <v>477</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802</v>
      </c>
      <c r="B48" s="0" t="s">
        <v>522</v>
      </c>
      <c r="C48" s="0" t="s">
        <v>643</v>
      </c>
      <c r="D48" s="10" t="s">
        <v>844</v>
      </c>
      <c r="E48" s="11" t="n">
        <v>46428</v>
      </c>
      <c r="F48" s="38" t="n">
        <v>0.395833333333333</v>
      </c>
      <c r="G48" s="10" t="s">
        <v>137</v>
      </c>
      <c r="H48" s="10" t="s">
        <v>898</v>
      </c>
      <c r="I48" s="11" t="n">
        <v>46428</v>
      </c>
      <c r="J48" s="10" t="s">
        <v>477</v>
      </c>
      <c r="K48" s="10" t="s">
        <v>477</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803</v>
      </c>
      <c r="B49" s="0" t="s">
        <v>522</v>
      </c>
      <c r="C49" s="0" t="s">
        <v>643</v>
      </c>
      <c r="D49" s="10" t="s">
        <v>846</v>
      </c>
      <c r="E49" s="11" t="n">
        <v>46434</v>
      </c>
      <c r="F49" s="38" t="n">
        <v>0.625</v>
      </c>
      <c r="G49" s="10" t="s">
        <v>137</v>
      </c>
      <c r="H49" s="10" t="s">
        <v>899</v>
      </c>
      <c r="I49" s="11" t="n">
        <v>46434</v>
      </c>
      <c r="J49" s="10" t="s">
        <v>477</v>
      </c>
      <c r="K49" s="10" t="s">
        <v>477</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804</v>
      </c>
      <c r="B50" s="0" t="s">
        <v>522</v>
      </c>
      <c r="C50" s="0" t="s">
        <v>645</v>
      </c>
      <c r="D50" s="10" t="s">
        <v>844</v>
      </c>
      <c r="E50" s="11" t="n">
        <v>46427</v>
      </c>
      <c r="F50" s="38" t="n">
        <v>0.541666666666667</v>
      </c>
      <c r="G50" s="10" t="s">
        <v>137</v>
      </c>
      <c r="H50" s="10" t="s">
        <v>900</v>
      </c>
      <c r="I50" s="11" t="n">
        <v>46427</v>
      </c>
      <c r="J50" s="10" t="s">
        <v>477</v>
      </c>
      <c r="K50" s="10" t="s">
        <v>477</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805</v>
      </c>
      <c r="B51" s="0" t="s">
        <v>522</v>
      </c>
      <c r="C51" s="0" t="s">
        <v>645</v>
      </c>
      <c r="D51" s="10" t="s">
        <v>846</v>
      </c>
      <c r="E51" s="11" t="n">
        <v>46434</v>
      </c>
      <c r="F51" s="38" t="n">
        <v>0.625</v>
      </c>
      <c r="G51" s="10" t="s">
        <v>137</v>
      </c>
      <c r="H51" s="10" t="s">
        <v>901</v>
      </c>
      <c r="I51" s="11" t="n">
        <v>46434</v>
      </c>
      <c r="J51" s="10" t="s">
        <v>477</v>
      </c>
      <c r="K51" s="10" t="s">
        <v>477</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806</v>
      </c>
      <c r="B52" s="0" t="s">
        <v>522</v>
      </c>
      <c r="C52" s="0" t="s">
        <v>647</v>
      </c>
      <c r="D52" s="10" t="s">
        <v>844</v>
      </c>
      <c r="E52" s="11" t="n">
        <v>46427</v>
      </c>
      <c r="F52" s="38" t="n">
        <v>0.541666666666667</v>
      </c>
      <c r="G52" s="10" t="s">
        <v>137</v>
      </c>
      <c r="H52" s="10" t="s">
        <v>902</v>
      </c>
      <c r="I52" s="11" t="n">
        <v>46427</v>
      </c>
      <c r="J52" s="10" t="s">
        <v>477</v>
      </c>
      <c r="K52" s="10" t="s">
        <v>477</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807</v>
      </c>
      <c r="B53" s="0" t="s">
        <v>522</v>
      </c>
      <c r="C53" s="0" t="s">
        <v>647</v>
      </c>
      <c r="D53" s="10" t="s">
        <v>846</v>
      </c>
      <c r="E53" s="11" t="n">
        <v>46434</v>
      </c>
      <c r="F53" s="38" t="n">
        <v>0.625</v>
      </c>
      <c r="G53" s="10" t="s">
        <v>137</v>
      </c>
      <c r="H53" s="10" t="s">
        <v>903</v>
      </c>
      <c r="I53" s="11" t="n">
        <v>46434</v>
      </c>
      <c r="J53" s="10" t="s">
        <v>477</v>
      </c>
      <c r="K53" s="10" t="s">
        <v>477</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808</v>
      </c>
      <c r="B54" s="0" t="s">
        <v>522</v>
      </c>
      <c r="C54" s="0" t="s">
        <v>651</v>
      </c>
      <c r="D54" s="10" t="s">
        <v>844</v>
      </c>
      <c r="E54" s="11" t="n">
        <v>46427</v>
      </c>
      <c r="F54" s="38" t="n">
        <v>0.541666666666667</v>
      </c>
      <c r="G54" s="10" t="s">
        <v>137</v>
      </c>
      <c r="H54" s="10" t="s">
        <v>904</v>
      </c>
      <c r="I54" s="11" t="n">
        <v>46427</v>
      </c>
      <c r="J54" s="10" t="s">
        <v>477</v>
      </c>
      <c r="K54" s="10" t="s">
        <v>477</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809</v>
      </c>
      <c r="B55" s="0" t="s">
        <v>522</v>
      </c>
      <c r="C55" s="0" t="s">
        <v>651</v>
      </c>
      <c r="D55" s="10" t="s">
        <v>846</v>
      </c>
      <c r="E55" s="11" t="n">
        <v>46434</v>
      </c>
      <c r="F55" s="38" t="n">
        <v>0.625</v>
      </c>
      <c r="G55" s="10" t="s">
        <v>137</v>
      </c>
      <c r="H55" s="10" t="s">
        <v>905</v>
      </c>
      <c r="I55" s="11" t="n">
        <v>46434</v>
      </c>
      <c r="J55" s="10" t="s">
        <v>477</v>
      </c>
      <c r="K55" s="10" t="s">
        <v>477</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810</v>
      </c>
      <c r="B56" s="0" t="s">
        <v>522</v>
      </c>
      <c r="C56" s="0" t="s">
        <v>653</v>
      </c>
      <c r="D56" s="10" t="s">
        <v>844</v>
      </c>
      <c r="E56" s="11" t="n">
        <v>46428</v>
      </c>
      <c r="F56" s="38" t="n">
        <v>0.381944444444444</v>
      </c>
      <c r="G56" s="10" t="s">
        <v>137</v>
      </c>
      <c r="H56" s="10" t="s">
        <v>906</v>
      </c>
      <c r="I56" s="11" t="n">
        <v>46428</v>
      </c>
      <c r="J56" s="10" t="s">
        <v>477</v>
      </c>
      <c r="K56" s="10" t="s">
        <v>477</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811</v>
      </c>
      <c r="B57" s="0" t="s">
        <v>522</v>
      </c>
      <c r="C57" s="0" t="s">
        <v>653</v>
      </c>
      <c r="D57" s="10" t="s">
        <v>846</v>
      </c>
      <c r="E57" s="11" t="n">
        <v>46434</v>
      </c>
      <c r="F57" s="38" t="n">
        <v>0.625</v>
      </c>
      <c r="G57" s="10" t="s">
        <v>137</v>
      </c>
      <c r="H57" s="10" t="s">
        <v>907</v>
      </c>
      <c r="I57" s="11" t="n">
        <v>46434</v>
      </c>
      <c r="J57" s="10" t="s">
        <v>477</v>
      </c>
      <c r="K57" s="10" t="s">
        <v>477</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812</v>
      </c>
      <c r="B58" s="0" t="s">
        <v>522</v>
      </c>
      <c r="C58" s="0" t="s">
        <v>655</v>
      </c>
      <c r="D58" s="10" t="s">
        <v>844</v>
      </c>
      <c r="E58" s="11" t="n">
        <v>46427</v>
      </c>
      <c r="F58" s="38" t="n">
        <v>0.541666666666667</v>
      </c>
      <c r="G58" s="10" t="s">
        <v>137</v>
      </c>
      <c r="H58" s="10" t="s">
        <v>908</v>
      </c>
      <c r="I58" s="11" t="n">
        <v>46427</v>
      </c>
      <c r="J58" s="10" t="s">
        <v>477</v>
      </c>
      <c r="K58" s="10" t="s">
        <v>477</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813</v>
      </c>
      <c r="B59" s="0" t="s">
        <v>522</v>
      </c>
      <c r="C59" s="0" t="s">
        <v>655</v>
      </c>
      <c r="D59" s="10" t="s">
        <v>846</v>
      </c>
      <c r="E59" s="11" t="n">
        <v>46434</v>
      </c>
      <c r="F59" s="38" t="n">
        <v>0.625</v>
      </c>
      <c r="G59" s="10" t="s">
        <v>137</v>
      </c>
      <c r="H59" s="10" t="s">
        <v>909</v>
      </c>
      <c r="I59" s="11" t="n">
        <v>46434</v>
      </c>
      <c r="J59" s="10" t="s">
        <v>477</v>
      </c>
      <c r="K59" s="10" t="s">
        <v>477</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814</v>
      </c>
      <c r="B60" s="0" t="s">
        <v>538</v>
      </c>
      <c r="C60" s="0" t="s">
        <v>635</v>
      </c>
      <c r="D60" s="10" t="s">
        <v>844</v>
      </c>
      <c r="E60" s="11" t="n">
        <v>46427</v>
      </c>
      <c r="F60" s="38" t="n">
        <v>0.541666666666667</v>
      </c>
      <c r="G60" s="10" t="s">
        <v>137</v>
      </c>
      <c r="H60" s="10" t="s">
        <v>910</v>
      </c>
      <c r="I60" s="11" t="n">
        <v>46427</v>
      </c>
      <c r="J60" s="10" t="s">
        <v>477</v>
      </c>
      <c r="K60" s="10" t="s">
        <v>477</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815</v>
      </c>
      <c r="B61" s="0" t="s">
        <v>538</v>
      </c>
      <c r="C61" s="0" t="s">
        <v>635</v>
      </c>
      <c r="D61" s="10" t="s">
        <v>846</v>
      </c>
      <c r="E61" s="11" t="n">
        <v>46434</v>
      </c>
      <c r="F61" s="38" t="n">
        <v>0.625</v>
      </c>
      <c r="G61" s="10" t="s">
        <v>137</v>
      </c>
      <c r="H61" s="10" t="s">
        <v>911</v>
      </c>
      <c r="I61" s="11" t="n">
        <v>46434</v>
      </c>
      <c r="J61" s="10" t="s">
        <v>477</v>
      </c>
      <c r="K61" s="10" t="s">
        <v>477</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816</v>
      </c>
      <c r="B62" s="0" t="s">
        <v>538</v>
      </c>
      <c r="C62" s="0" t="s">
        <v>638</v>
      </c>
      <c r="D62" s="10" t="s">
        <v>844</v>
      </c>
      <c r="E62" s="11" t="n">
        <v>46427</v>
      </c>
      <c r="F62" s="38" t="n">
        <v>0.541666666666667</v>
      </c>
      <c r="G62" s="10" t="s">
        <v>137</v>
      </c>
      <c r="H62" s="10" t="s">
        <v>912</v>
      </c>
      <c r="I62" s="11" t="n">
        <v>46427</v>
      </c>
      <c r="J62" s="10" t="s">
        <v>477</v>
      </c>
      <c r="K62" s="10" t="s">
        <v>477</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817</v>
      </c>
      <c r="B63" s="0" t="s">
        <v>538</v>
      </c>
      <c r="C63" s="0" t="s">
        <v>638</v>
      </c>
      <c r="D63" s="10" t="s">
        <v>846</v>
      </c>
      <c r="E63" s="11" t="n">
        <v>46434</v>
      </c>
      <c r="F63" s="38" t="n">
        <v>0.625</v>
      </c>
      <c r="G63" s="10" t="s">
        <v>137</v>
      </c>
      <c r="H63" s="10" t="s">
        <v>913</v>
      </c>
      <c r="I63" s="11" t="n">
        <v>46434</v>
      </c>
      <c r="J63" s="10" t="s">
        <v>477</v>
      </c>
      <c r="K63" s="10" t="s">
        <v>477</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818</v>
      </c>
      <c r="B64" s="0" t="s">
        <v>538</v>
      </c>
      <c r="C64" s="0" t="s">
        <v>640</v>
      </c>
      <c r="D64" s="10" t="s">
        <v>844</v>
      </c>
      <c r="E64" s="11" t="n">
        <v>46427</v>
      </c>
      <c r="F64" s="38" t="n">
        <v>0.541666666666667</v>
      </c>
      <c r="G64" s="10" t="s">
        <v>137</v>
      </c>
      <c r="H64" s="10" t="s">
        <v>914</v>
      </c>
      <c r="I64" s="11" t="n">
        <v>46427</v>
      </c>
      <c r="J64" s="10" t="s">
        <v>477</v>
      </c>
      <c r="K64" s="10" t="s">
        <v>477</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819</v>
      </c>
      <c r="B65" s="0" t="s">
        <v>538</v>
      </c>
      <c r="C65" s="0" t="s">
        <v>640</v>
      </c>
      <c r="D65" s="10" t="s">
        <v>846</v>
      </c>
      <c r="E65" s="11" t="n">
        <v>46434</v>
      </c>
      <c r="F65" s="38" t="n">
        <v>0.625</v>
      </c>
      <c r="G65" s="10" t="s">
        <v>137</v>
      </c>
      <c r="H65" s="10" t="s">
        <v>915</v>
      </c>
      <c r="I65" s="11" t="n">
        <v>46434</v>
      </c>
      <c r="J65" s="10" t="s">
        <v>477</v>
      </c>
      <c r="K65" s="10" t="s">
        <v>477</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820</v>
      </c>
      <c r="B66" s="0" t="s">
        <v>538</v>
      </c>
      <c r="C66" s="0" t="s">
        <v>643</v>
      </c>
      <c r="D66" s="10" t="s">
        <v>844</v>
      </c>
      <c r="E66" s="11" t="n">
        <v>46428</v>
      </c>
      <c r="F66" s="38" t="n">
        <v>0.395833333333333</v>
      </c>
      <c r="G66" s="10" t="s">
        <v>137</v>
      </c>
      <c r="H66" s="10" t="s">
        <v>916</v>
      </c>
      <c r="I66" s="11" t="n">
        <v>46428</v>
      </c>
      <c r="J66" s="10" t="s">
        <v>477</v>
      </c>
      <c r="K66" s="10" t="s">
        <v>477</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821</v>
      </c>
      <c r="B67" s="0" t="s">
        <v>538</v>
      </c>
      <c r="C67" s="0" t="s">
        <v>643</v>
      </c>
      <c r="D67" s="10" t="s">
        <v>846</v>
      </c>
      <c r="E67" s="11" t="n">
        <v>46434</v>
      </c>
      <c r="F67" s="38" t="n">
        <v>0.625</v>
      </c>
      <c r="G67" s="10" t="s">
        <v>137</v>
      </c>
      <c r="H67" s="10" t="s">
        <v>917</v>
      </c>
      <c r="I67" s="11" t="n">
        <v>46434</v>
      </c>
      <c r="J67" s="10" t="s">
        <v>477</v>
      </c>
      <c r="K67" s="10" t="s">
        <v>477</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822</v>
      </c>
      <c r="B68" s="0" t="s">
        <v>538</v>
      </c>
      <c r="C68" s="0" t="s">
        <v>645</v>
      </c>
      <c r="D68" s="10" t="s">
        <v>844</v>
      </c>
      <c r="E68" s="11" t="n">
        <v>46427</v>
      </c>
      <c r="F68" s="38" t="n">
        <v>0.541666666666667</v>
      </c>
      <c r="G68" s="10" t="s">
        <v>137</v>
      </c>
      <c r="H68" s="10" t="s">
        <v>918</v>
      </c>
      <c r="I68" s="11" t="n">
        <v>46427</v>
      </c>
      <c r="J68" s="10" t="s">
        <v>477</v>
      </c>
      <c r="K68" s="10" t="s">
        <v>477</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823</v>
      </c>
      <c r="B69" s="0" t="s">
        <v>538</v>
      </c>
      <c r="C69" s="0" t="s">
        <v>645</v>
      </c>
      <c r="D69" s="10" t="s">
        <v>846</v>
      </c>
      <c r="E69" s="11" t="n">
        <v>46434</v>
      </c>
      <c r="F69" s="38" t="n">
        <v>0.625</v>
      </c>
      <c r="G69" s="10" t="s">
        <v>137</v>
      </c>
      <c r="H69" s="10" t="s">
        <v>919</v>
      </c>
      <c r="I69" s="11" t="n">
        <v>46434</v>
      </c>
      <c r="J69" s="10" t="s">
        <v>477</v>
      </c>
      <c r="K69" s="10" t="s">
        <v>477</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824</v>
      </c>
      <c r="B70" s="0" t="s">
        <v>538</v>
      </c>
      <c r="C70" s="0" t="s">
        <v>647</v>
      </c>
      <c r="D70" s="10" t="s">
        <v>844</v>
      </c>
      <c r="E70" s="11" t="n">
        <v>46427</v>
      </c>
      <c r="F70" s="38" t="n">
        <v>0.541666666666667</v>
      </c>
      <c r="G70" s="10" t="s">
        <v>137</v>
      </c>
      <c r="H70" s="10" t="s">
        <v>920</v>
      </c>
      <c r="I70" s="11" t="n">
        <v>46427</v>
      </c>
      <c r="J70" s="10" t="s">
        <v>477</v>
      </c>
      <c r="K70" s="10" t="s">
        <v>477</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825</v>
      </c>
      <c r="B71" s="0" t="s">
        <v>538</v>
      </c>
      <c r="C71" s="0" t="s">
        <v>647</v>
      </c>
      <c r="D71" s="10" t="s">
        <v>846</v>
      </c>
      <c r="E71" s="11" t="n">
        <v>46434</v>
      </c>
      <c r="F71" s="38" t="n">
        <v>0.625</v>
      </c>
      <c r="G71" s="10" t="s">
        <v>137</v>
      </c>
      <c r="H71" s="10" t="s">
        <v>921</v>
      </c>
      <c r="I71" s="11" t="n">
        <v>46434</v>
      </c>
      <c r="J71" s="10" t="s">
        <v>477</v>
      </c>
      <c r="K71" s="10" t="s">
        <v>477</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826</v>
      </c>
      <c r="B72" s="0" t="s">
        <v>538</v>
      </c>
      <c r="C72" s="0" t="s">
        <v>649</v>
      </c>
      <c r="D72" s="10" t="s">
        <v>844</v>
      </c>
      <c r="E72" s="11" t="n">
        <v>46427</v>
      </c>
      <c r="F72" s="38" t="n">
        <v>0.541666666666667</v>
      </c>
      <c r="G72" s="10" t="s">
        <v>137</v>
      </c>
      <c r="H72" s="10" t="s">
        <v>922</v>
      </c>
      <c r="I72" s="11" t="n">
        <v>46427</v>
      </c>
      <c r="J72" s="10" t="s">
        <v>477</v>
      </c>
      <c r="K72" s="10" t="s">
        <v>477</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827</v>
      </c>
      <c r="B73" s="0" t="s">
        <v>538</v>
      </c>
      <c r="C73" s="0" t="s">
        <v>649</v>
      </c>
      <c r="D73" s="10" t="s">
        <v>846</v>
      </c>
      <c r="E73" s="11" t="n">
        <v>46434</v>
      </c>
      <c r="F73" s="38" t="n">
        <v>0.625</v>
      </c>
      <c r="G73" s="10" t="s">
        <v>137</v>
      </c>
      <c r="H73" s="10" t="s">
        <v>923</v>
      </c>
      <c r="I73" s="11" t="n">
        <v>46434</v>
      </c>
      <c r="J73" s="10" t="s">
        <v>477</v>
      </c>
      <c r="K73" s="10" t="s">
        <v>477</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828</v>
      </c>
      <c r="B74" s="0" t="s">
        <v>538</v>
      </c>
      <c r="C74" s="0" t="s">
        <v>651</v>
      </c>
      <c r="D74" s="10" t="s">
        <v>844</v>
      </c>
      <c r="E74" s="11" t="n">
        <v>46427</v>
      </c>
      <c r="F74" s="38" t="n">
        <v>0.541666666666667</v>
      </c>
      <c r="G74" s="10" t="s">
        <v>137</v>
      </c>
      <c r="H74" s="10" t="s">
        <v>924</v>
      </c>
      <c r="I74" s="11" t="n">
        <v>46427</v>
      </c>
      <c r="J74" s="10" t="s">
        <v>477</v>
      </c>
      <c r="K74" s="10" t="s">
        <v>477</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829</v>
      </c>
      <c r="B75" s="0" t="s">
        <v>538</v>
      </c>
      <c r="C75" s="0" t="s">
        <v>651</v>
      </c>
      <c r="D75" s="10" t="s">
        <v>846</v>
      </c>
      <c r="E75" s="11" t="n">
        <v>46434</v>
      </c>
      <c r="F75" s="38" t="n">
        <v>0.625</v>
      </c>
      <c r="G75" s="10" t="s">
        <v>137</v>
      </c>
      <c r="H75" s="10" t="s">
        <v>925</v>
      </c>
      <c r="I75" s="11" t="n">
        <v>46434</v>
      </c>
      <c r="J75" s="10" t="s">
        <v>477</v>
      </c>
      <c r="K75" s="10" t="s">
        <v>477</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830</v>
      </c>
      <c r="B76" s="0" t="s">
        <v>538</v>
      </c>
      <c r="C76" s="0" t="s">
        <v>653</v>
      </c>
      <c r="D76" s="10" t="s">
        <v>844</v>
      </c>
      <c r="E76" s="11" t="n">
        <v>46428</v>
      </c>
      <c r="F76" s="38" t="n">
        <v>0.381944444444444</v>
      </c>
      <c r="G76" s="10" t="s">
        <v>137</v>
      </c>
      <c r="H76" s="10" t="s">
        <v>926</v>
      </c>
      <c r="I76" s="11" t="n">
        <v>46428</v>
      </c>
      <c r="J76" s="10" t="s">
        <v>477</v>
      </c>
      <c r="K76" s="10" t="s">
        <v>477</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831</v>
      </c>
      <c r="B77" s="0" t="s">
        <v>538</v>
      </c>
      <c r="C77" s="0" t="s">
        <v>653</v>
      </c>
      <c r="D77" s="10" t="s">
        <v>846</v>
      </c>
      <c r="E77" s="11" t="n">
        <v>46434</v>
      </c>
      <c r="F77" s="38" t="n">
        <v>0.625</v>
      </c>
      <c r="G77" s="10" t="s">
        <v>137</v>
      </c>
      <c r="H77" s="10" t="s">
        <v>927</v>
      </c>
      <c r="I77" s="11" t="n">
        <v>46434</v>
      </c>
      <c r="J77" s="10" t="s">
        <v>477</v>
      </c>
      <c r="K77" s="10" t="s">
        <v>477</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832</v>
      </c>
      <c r="B78" s="0" t="s">
        <v>538</v>
      </c>
      <c r="C78" s="0" t="s">
        <v>655</v>
      </c>
      <c r="D78" s="10" t="s">
        <v>844</v>
      </c>
      <c r="E78" s="11" t="n">
        <v>46427</v>
      </c>
      <c r="F78" s="38" t="n">
        <v>0.541666666666667</v>
      </c>
      <c r="G78" s="10" t="s">
        <v>137</v>
      </c>
      <c r="H78" s="10" t="s">
        <v>928</v>
      </c>
      <c r="I78" s="11" t="n">
        <v>46427</v>
      </c>
      <c r="J78" s="10" t="s">
        <v>477</v>
      </c>
      <c r="K78" s="10" t="s">
        <v>477</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833</v>
      </c>
      <c r="B79" s="0" t="s">
        <v>538</v>
      </c>
      <c r="C79" s="0" t="s">
        <v>655</v>
      </c>
      <c r="D79" s="10" t="s">
        <v>846</v>
      </c>
      <c r="E79" s="11" t="n">
        <v>46434</v>
      </c>
      <c r="F79" s="38" t="n">
        <v>0.625</v>
      </c>
      <c r="G79" s="10" t="s">
        <v>137</v>
      </c>
      <c r="H79" s="10" t="s">
        <v>929</v>
      </c>
      <c r="I79" s="11" t="n">
        <v>46434</v>
      </c>
      <c r="J79" s="10" t="s">
        <v>477</v>
      </c>
      <c r="K79" s="10" t="s">
        <v>477</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349</v>
      </c>
      <c r="B1" s="29" t="s">
        <v>599</v>
      </c>
      <c r="C1" s="29" t="s">
        <v>930</v>
      </c>
      <c r="D1" s="29" t="s">
        <v>931</v>
      </c>
      <c r="E1" s="29" t="s">
        <v>932</v>
      </c>
      <c r="F1" s="29" t="s">
        <v>669</v>
      </c>
      <c r="G1" s="29" t="s">
        <v>933</v>
      </c>
      <c r="H1" s="29" t="s">
        <v>934</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935</v>
      </c>
      <c r="B1" s="28" t="s">
        <v>936</v>
      </c>
      <c r="C1" s="28" t="s">
        <v>931</v>
      </c>
      <c r="D1" s="28" t="s">
        <v>937</v>
      </c>
      <c r="E1" s="28" t="s">
        <v>938</v>
      </c>
      <c r="F1" s="28" t="s">
        <v>178</v>
      </c>
      <c r="G1" s="29" t="s">
        <v>349</v>
      </c>
      <c r="H1" s="29" t="s">
        <v>599</v>
      </c>
      <c r="I1" s="29" t="s">
        <v>930</v>
      </c>
      <c r="J1" s="29" t="s">
        <v>120</v>
      </c>
    </row>
    <row r="2" customFormat="false" ht="15" hidden="false" customHeight="false" outlineLevel="0" collapsed="false">
      <c r="A2" s="11" t="n">
        <v>46398</v>
      </c>
      <c r="B2" s="38" t="n">
        <v>0.729166666666667</v>
      </c>
      <c r="C2" s="10" t="s">
        <v>939</v>
      </c>
      <c r="D2" s="10" t="s">
        <v>940</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939</v>
      </c>
      <c r="D3" s="10" t="s">
        <v>941</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939</v>
      </c>
      <c r="D4" s="10" t="s">
        <v>942</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939</v>
      </c>
      <c r="D5" s="10" t="s">
        <v>943</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944</v>
      </c>
      <c r="D6" s="10" t="s">
        <v>940</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944</v>
      </c>
      <c r="D7" s="10" t="s">
        <v>941</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944</v>
      </c>
      <c r="D8" s="10" t="s">
        <v>942</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944</v>
      </c>
      <c r="D9" s="10" t="s">
        <v>943</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945</v>
      </c>
      <c r="D10" s="10" t="s">
        <v>940</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945</v>
      </c>
      <c r="D11" s="10" t="s">
        <v>941</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945</v>
      </c>
      <c r="D12" s="10" t="s">
        <v>942</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945</v>
      </c>
      <c r="D13" s="10" t="s">
        <v>943</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946</v>
      </c>
      <c r="D14" s="10" t="s">
        <v>940</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946</v>
      </c>
      <c r="D15" s="10" t="s">
        <v>941</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946</v>
      </c>
      <c r="D16" s="10" t="s">
        <v>942</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946</v>
      </c>
      <c r="D17" s="10" t="s">
        <v>943</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947</v>
      </c>
      <c r="D18" s="10" t="s">
        <v>940</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947</v>
      </c>
      <c r="D19" s="10" t="s">
        <v>941</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947</v>
      </c>
      <c r="D20" s="10" t="s">
        <v>942</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947</v>
      </c>
      <c r="D21" s="10" t="s">
        <v>943</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948</v>
      </c>
      <c r="D22" s="10" t="s">
        <v>940</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948</v>
      </c>
      <c r="D23" s="10" t="s">
        <v>941</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948</v>
      </c>
      <c r="D24" s="10" t="s">
        <v>942</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948</v>
      </c>
      <c r="D25" s="10" t="s">
        <v>943</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949</v>
      </c>
      <c r="D26" s="10" t="s">
        <v>940</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949</v>
      </c>
      <c r="D27" s="10" t="s">
        <v>941</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949</v>
      </c>
      <c r="D28" s="10" t="s">
        <v>942</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949</v>
      </c>
      <c r="D29" s="10" t="s">
        <v>943</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950</v>
      </c>
      <c r="D30" s="10" t="s">
        <v>940</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950</v>
      </c>
      <c r="D31" s="10" t="s">
        <v>941</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950</v>
      </c>
      <c r="D32" s="10" t="s">
        <v>942</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950</v>
      </c>
      <c r="D33" s="10" t="s">
        <v>943</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951</v>
      </c>
      <c r="D34" s="10" t="s">
        <v>940</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951</v>
      </c>
      <c r="D35" s="10" t="s">
        <v>941</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951</v>
      </c>
      <c r="D36" s="10" t="s">
        <v>942</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951</v>
      </c>
      <c r="D37" s="10" t="s">
        <v>943</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952</v>
      </c>
      <c r="D38" s="10" t="s">
        <v>940</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952</v>
      </c>
      <c r="D39" s="10" t="s">
        <v>941</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952</v>
      </c>
      <c r="D40" s="10" t="s">
        <v>942</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952</v>
      </c>
      <c r="D41" s="10" t="s">
        <v>943</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953</v>
      </c>
      <c r="D42" s="10" t="s">
        <v>940</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953</v>
      </c>
      <c r="D43" s="10" t="s">
        <v>941</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953</v>
      </c>
      <c r="D44" s="10" t="s">
        <v>942</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953</v>
      </c>
      <c r="D45" s="10" t="s">
        <v>943</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954</v>
      </c>
      <c r="D46" s="10" t="s">
        <v>940</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954</v>
      </c>
      <c r="D47" s="10" t="s">
        <v>941</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954</v>
      </c>
      <c r="D48" s="10" t="s">
        <v>942</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954</v>
      </c>
      <c r="D49" s="10" t="s">
        <v>943</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955</v>
      </c>
      <c r="D50" s="10" t="s">
        <v>940</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955</v>
      </c>
      <c r="D51" s="10" t="s">
        <v>941</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955</v>
      </c>
      <c r="D52" s="10" t="s">
        <v>942</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955</v>
      </c>
      <c r="D53" s="10" t="s">
        <v>943</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956</v>
      </c>
      <c r="D54" s="10" t="s">
        <v>940</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956</v>
      </c>
      <c r="D55" s="10" t="s">
        <v>941</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956</v>
      </c>
      <c r="D56" s="10" t="s">
        <v>942</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956</v>
      </c>
      <c r="D57" s="10" t="s">
        <v>943</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957</v>
      </c>
      <c r="D58" s="10" t="s">
        <v>940</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957</v>
      </c>
      <c r="D59" s="10" t="s">
        <v>941</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957</v>
      </c>
      <c r="D60" s="10" t="s">
        <v>942</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957</v>
      </c>
      <c r="D61" s="10" t="s">
        <v>943</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958</v>
      </c>
      <c r="D62" s="10" t="s">
        <v>940</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958</v>
      </c>
      <c r="D63" s="10" t="s">
        <v>941</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958</v>
      </c>
      <c r="D64" s="10" t="s">
        <v>942</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958</v>
      </c>
      <c r="D65" s="10" t="s">
        <v>943</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959</v>
      </c>
      <c r="D66" s="10" t="s">
        <v>940</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959</v>
      </c>
      <c r="D67" s="10" t="s">
        <v>941</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959</v>
      </c>
      <c r="D68" s="10" t="s">
        <v>942</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959</v>
      </c>
      <c r="D69" s="10" t="s">
        <v>943</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960</v>
      </c>
      <c r="D70" s="10" t="s">
        <v>940</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960</v>
      </c>
      <c r="D71" s="10" t="s">
        <v>941</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960</v>
      </c>
      <c r="D72" s="10" t="s">
        <v>942</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960</v>
      </c>
      <c r="D73" s="10" t="s">
        <v>943</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961</v>
      </c>
      <c r="D74" s="10" t="s">
        <v>940</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961</v>
      </c>
      <c r="D75" s="10" t="s">
        <v>941</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961</v>
      </c>
      <c r="D76" s="10" t="s">
        <v>942</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961</v>
      </c>
      <c r="D77" s="10" t="s">
        <v>943</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962</v>
      </c>
      <c r="D78" s="10" t="s">
        <v>940</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962</v>
      </c>
      <c r="D79" s="10" t="s">
        <v>941</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962</v>
      </c>
      <c r="D80" s="10" t="s">
        <v>942</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962</v>
      </c>
      <c r="D81" s="10" t="s">
        <v>943</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963</v>
      </c>
      <c r="D82" s="10" t="s">
        <v>940</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963</v>
      </c>
      <c r="D83" s="10" t="s">
        <v>941</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963</v>
      </c>
      <c r="D84" s="10" t="s">
        <v>942</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964</v>
      </c>
      <c r="D85" s="10" t="s">
        <v>940</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964</v>
      </c>
      <c r="D86" s="10" t="s">
        <v>941</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964</v>
      </c>
      <c r="D87" s="10" t="s">
        <v>942</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965</v>
      </c>
      <c r="D88" s="10" t="s">
        <v>940</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965</v>
      </c>
      <c r="D89" s="10" t="s">
        <v>941</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965</v>
      </c>
      <c r="D90" s="10" t="s">
        <v>942</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966</v>
      </c>
      <c r="D91" s="10" t="s">
        <v>940</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966</v>
      </c>
      <c r="D92" s="10" t="s">
        <v>941</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966</v>
      </c>
      <c r="D93" s="10" t="s">
        <v>942</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967</v>
      </c>
      <c r="D94" s="10" t="s">
        <v>940</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967</v>
      </c>
      <c r="D95" s="10" t="s">
        <v>941</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967</v>
      </c>
      <c r="D96" s="10" t="s">
        <v>942</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968</v>
      </c>
      <c r="D97" s="10" t="s">
        <v>940</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968</v>
      </c>
      <c r="D98" s="10" t="s">
        <v>941</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968</v>
      </c>
      <c r="D99" s="10" t="s">
        <v>942</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969</v>
      </c>
      <c r="D100" s="10" t="s">
        <v>940</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969</v>
      </c>
      <c r="D101" s="10" t="s">
        <v>941</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969</v>
      </c>
      <c r="D102" s="10" t="s">
        <v>942</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970</v>
      </c>
      <c r="D103" s="10" t="s">
        <v>940</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970</v>
      </c>
      <c r="D104" s="10" t="s">
        <v>941</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970</v>
      </c>
      <c r="D105" s="10" t="s">
        <v>942</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971</v>
      </c>
      <c r="D106" s="10" t="s">
        <v>940</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971</v>
      </c>
      <c r="D107" s="10" t="s">
        <v>941</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971</v>
      </c>
      <c r="D108" s="10" t="s">
        <v>942</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972</v>
      </c>
      <c r="D109" s="10" t="s">
        <v>940</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972</v>
      </c>
      <c r="D110" s="10" t="s">
        <v>941</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972</v>
      </c>
      <c r="D111" s="10" t="s">
        <v>942</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973</v>
      </c>
      <c r="D112" s="10" t="s">
        <v>940</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973</v>
      </c>
      <c r="D113" s="10" t="s">
        <v>941</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973</v>
      </c>
      <c r="D114" s="10" t="s">
        <v>942</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974</v>
      </c>
      <c r="D115" s="10" t="s">
        <v>940</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974</v>
      </c>
      <c r="D116" s="10" t="s">
        <v>941</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974</v>
      </c>
      <c r="D117" s="10" t="s">
        <v>942</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975</v>
      </c>
      <c r="D118" s="10" t="s">
        <v>940</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975</v>
      </c>
      <c r="D119" s="10" t="s">
        <v>941</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975</v>
      </c>
      <c r="D120" s="10" t="s">
        <v>942</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976</v>
      </c>
      <c r="D121" s="10" t="s">
        <v>940</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976</v>
      </c>
      <c r="D122" s="10" t="s">
        <v>941</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976</v>
      </c>
      <c r="D123" s="10" t="s">
        <v>942</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977</v>
      </c>
      <c r="D124" s="10" t="s">
        <v>940</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977</v>
      </c>
      <c r="D125" s="10" t="s">
        <v>941</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977</v>
      </c>
      <c r="D126" s="10" t="s">
        <v>942</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978</v>
      </c>
      <c r="D127" s="10" t="s">
        <v>940</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978</v>
      </c>
      <c r="D128" s="10" t="s">
        <v>941</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978</v>
      </c>
      <c r="D129" s="10" t="s">
        <v>942</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979</v>
      </c>
      <c r="D130" s="10" t="s">
        <v>940</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979</v>
      </c>
      <c r="D131" s="10" t="s">
        <v>941</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979</v>
      </c>
      <c r="D132" s="10" t="s">
        <v>942</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980</v>
      </c>
      <c r="D133" s="10" t="s">
        <v>940</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980</v>
      </c>
      <c r="D134" s="10" t="s">
        <v>941</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980</v>
      </c>
      <c r="D135" s="10" t="s">
        <v>942</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981</v>
      </c>
      <c r="D136" s="10" t="s">
        <v>940</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981</v>
      </c>
      <c r="D137" s="10" t="s">
        <v>941</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981</v>
      </c>
      <c r="D138" s="10" t="s">
        <v>942</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982</v>
      </c>
      <c r="D139" s="10" t="s">
        <v>940</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982</v>
      </c>
      <c r="D140" s="10" t="s">
        <v>941</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982</v>
      </c>
      <c r="D141" s="10" t="s">
        <v>942</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983</v>
      </c>
      <c r="D142" s="10" t="s">
        <v>940</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983</v>
      </c>
      <c r="D143" s="10" t="s">
        <v>941</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983</v>
      </c>
      <c r="D144" s="10" t="s">
        <v>942</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984</v>
      </c>
      <c r="D145" s="10" t="s">
        <v>940</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984</v>
      </c>
      <c r="D146" s="10" t="s">
        <v>941</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984</v>
      </c>
      <c r="D147" s="10" t="s">
        <v>942</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985</v>
      </c>
      <c r="D148" s="10" t="s">
        <v>940</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985</v>
      </c>
      <c r="D149" s="10" t="s">
        <v>941</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985</v>
      </c>
      <c r="D150" s="10" t="s">
        <v>942</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986</v>
      </c>
      <c r="D151" s="10" t="s">
        <v>940</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986</v>
      </c>
      <c r="D152" s="10" t="s">
        <v>941</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986</v>
      </c>
      <c r="D153" s="10" t="s">
        <v>942</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987</v>
      </c>
      <c r="D154" s="10" t="s">
        <v>940</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987</v>
      </c>
      <c r="D155" s="10" t="s">
        <v>941</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987</v>
      </c>
      <c r="D156" s="10" t="s">
        <v>942</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988</v>
      </c>
      <c r="D157" s="10" t="s">
        <v>940</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988</v>
      </c>
      <c r="D158" s="10" t="s">
        <v>941</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988</v>
      </c>
      <c r="D159" s="10" t="s">
        <v>942</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989</v>
      </c>
      <c r="D160" s="10" t="s">
        <v>940</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989</v>
      </c>
      <c r="D161" s="10" t="s">
        <v>941</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989</v>
      </c>
      <c r="D162" s="10" t="s">
        <v>942</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990</v>
      </c>
      <c r="D163" s="10" t="s">
        <v>940</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990</v>
      </c>
      <c r="D164" s="10" t="s">
        <v>941</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990</v>
      </c>
      <c r="D165" s="10" t="s">
        <v>942</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991</v>
      </c>
      <c r="D166" s="10" t="s">
        <v>940</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991</v>
      </c>
      <c r="D167" s="10" t="s">
        <v>941</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991</v>
      </c>
      <c r="D168" s="10" t="s">
        <v>942</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992</v>
      </c>
      <c r="D169" s="10" t="s">
        <v>940</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992</v>
      </c>
      <c r="D170" s="10" t="s">
        <v>941</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992</v>
      </c>
      <c r="D171" s="10" t="s">
        <v>942</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993</v>
      </c>
      <c r="D172" s="10" t="s">
        <v>940</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993</v>
      </c>
      <c r="D173" s="10" t="s">
        <v>941</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993</v>
      </c>
      <c r="D174" s="10" t="s">
        <v>942</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994</v>
      </c>
      <c r="D175" s="10" t="s">
        <v>940</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994</v>
      </c>
      <c r="D176" s="10" t="s">
        <v>941</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994</v>
      </c>
      <c r="D177" s="10" t="s">
        <v>942</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995</v>
      </c>
      <c r="D178" s="10" t="s">
        <v>940</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995</v>
      </c>
      <c r="D179" s="10" t="s">
        <v>941</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995</v>
      </c>
      <c r="D180" s="10" t="s">
        <v>942</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996</v>
      </c>
      <c r="D181" s="10" t="s">
        <v>940</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996</v>
      </c>
      <c r="D182" s="10" t="s">
        <v>941</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996</v>
      </c>
      <c r="D183" s="10" t="s">
        <v>942</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997</v>
      </c>
      <c r="D184" s="10" t="s">
        <v>940</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997</v>
      </c>
      <c r="D185" s="10" t="s">
        <v>941</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997</v>
      </c>
      <c r="D186" s="10" t="s">
        <v>942</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998</v>
      </c>
      <c r="D187" s="10" t="s">
        <v>940</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998</v>
      </c>
      <c r="D188" s="10" t="s">
        <v>941</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998</v>
      </c>
      <c r="D189" s="10" t="s">
        <v>942</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999</v>
      </c>
      <c r="D190" s="10" t="s">
        <v>940</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999</v>
      </c>
      <c r="D191" s="10" t="s">
        <v>941</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999</v>
      </c>
      <c r="D192" s="10" t="s">
        <v>942</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1000</v>
      </c>
      <c r="D193" s="10" t="s">
        <v>940</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1000</v>
      </c>
      <c r="D194" s="10" t="s">
        <v>941</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1000</v>
      </c>
      <c r="D195" s="10" t="s">
        <v>942</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1001</v>
      </c>
      <c r="D196" s="10" t="s">
        <v>940</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1001</v>
      </c>
      <c r="D197" s="10" t="s">
        <v>941</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1001</v>
      </c>
      <c r="D198" s="10" t="s">
        <v>942</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1002</v>
      </c>
      <c r="D199" s="10" t="s">
        <v>940</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1002</v>
      </c>
      <c r="D200" s="10" t="s">
        <v>941</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1002</v>
      </c>
      <c r="D201" s="10" t="s">
        <v>942</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1003</v>
      </c>
      <c r="D202" s="10" t="s">
        <v>940</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1003</v>
      </c>
      <c r="D203" s="10" t="s">
        <v>941</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1003</v>
      </c>
      <c r="D204" s="10" t="s">
        <v>942</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1004</v>
      </c>
      <c r="D205" s="10" t="s">
        <v>940</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1004</v>
      </c>
      <c r="D206" s="10" t="s">
        <v>941</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1004</v>
      </c>
      <c r="D207" s="10" t="s">
        <v>942</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1005</v>
      </c>
      <c r="D208" s="10" t="s">
        <v>940</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1005</v>
      </c>
      <c r="D209" s="10" t="s">
        <v>941</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1005</v>
      </c>
      <c r="D210" s="10" t="s">
        <v>942</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1006</v>
      </c>
      <c r="D211" s="10" t="s">
        <v>940</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1006</v>
      </c>
      <c r="D212" s="10" t="s">
        <v>941</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1006</v>
      </c>
      <c r="D213" s="10" t="s">
        <v>942</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1007</v>
      </c>
      <c r="D214" s="10" t="s">
        <v>940</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1007</v>
      </c>
      <c r="D215" s="10" t="s">
        <v>941</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1007</v>
      </c>
      <c r="D216" s="10" t="s">
        <v>942</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1008</v>
      </c>
      <c r="D217" s="10" t="s">
        <v>940</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1008</v>
      </c>
      <c r="D218" s="10" t="s">
        <v>941</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1008</v>
      </c>
      <c r="D219" s="10" t="s">
        <v>942</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1009</v>
      </c>
      <c r="D220" s="10" t="s">
        <v>940</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1009</v>
      </c>
      <c r="D221" s="10" t="s">
        <v>941</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1009</v>
      </c>
      <c r="D222" s="10" t="s">
        <v>942</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1010</v>
      </c>
      <c r="D223" s="10" t="s">
        <v>940</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1010</v>
      </c>
      <c r="D224" s="10" t="s">
        <v>941</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1010</v>
      </c>
      <c r="D225" s="10" t="s">
        <v>942</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1011</v>
      </c>
      <c r="D226" s="10" t="s">
        <v>940</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1011</v>
      </c>
      <c r="D227" s="10" t="s">
        <v>941</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1011</v>
      </c>
      <c r="D228" s="10" t="s">
        <v>942</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1012</v>
      </c>
      <c r="D229" s="10" t="s">
        <v>940</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1012</v>
      </c>
      <c r="D230" s="10" t="s">
        <v>941</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1012</v>
      </c>
      <c r="D231" s="10" t="s">
        <v>942</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1013</v>
      </c>
      <c r="D232" s="10" t="s">
        <v>940</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1013</v>
      </c>
      <c r="D233" s="10" t="s">
        <v>941</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1013</v>
      </c>
      <c r="D234" s="10" t="s">
        <v>942</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1014</v>
      </c>
      <c r="D235" s="10" t="s">
        <v>940</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1014</v>
      </c>
      <c r="D236" s="10" t="s">
        <v>941</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1014</v>
      </c>
      <c r="D237" s="10" t="s">
        <v>942</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1015</v>
      </c>
      <c r="D238" s="10" t="s">
        <v>940</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1015</v>
      </c>
      <c r="D239" s="10" t="s">
        <v>941</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1015</v>
      </c>
      <c r="D240" s="10" t="s">
        <v>942</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1016</v>
      </c>
      <c r="D241" s="10" t="s">
        <v>940</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1016</v>
      </c>
      <c r="D242" s="10" t="s">
        <v>941</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1016</v>
      </c>
      <c r="D243" s="10" t="s">
        <v>942</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1017</v>
      </c>
      <c r="D244" s="10" t="s">
        <v>940</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1017</v>
      </c>
      <c r="D245" s="10" t="s">
        <v>941</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1017</v>
      </c>
      <c r="D246" s="10" t="s">
        <v>942</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1018</v>
      </c>
      <c r="D247" s="10" t="s">
        <v>940</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1018</v>
      </c>
      <c r="D248" s="10" t="s">
        <v>941</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1018</v>
      </c>
      <c r="D249" s="10" t="s">
        <v>942</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1019</v>
      </c>
      <c r="D250" s="10" t="s">
        <v>940</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1019</v>
      </c>
      <c r="D251" s="10" t="s">
        <v>941</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1019</v>
      </c>
      <c r="D252" s="10" t="s">
        <v>942</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1020</v>
      </c>
      <c r="D253" s="10" t="s">
        <v>940</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1020</v>
      </c>
      <c r="D254" s="10" t="s">
        <v>941</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1020</v>
      </c>
      <c r="D255" s="10" t="s">
        <v>942</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349</v>
      </c>
      <c r="B1" s="28" t="s">
        <v>1021</v>
      </c>
      <c r="C1" s="28" t="s">
        <v>1022</v>
      </c>
      <c r="D1" s="28" t="s">
        <v>1023</v>
      </c>
      <c r="E1" s="28" t="s">
        <v>1024</v>
      </c>
      <c r="F1" s="28" t="s">
        <v>178</v>
      </c>
      <c r="G1" s="29" t="s">
        <v>1025</v>
      </c>
      <c r="H1" s="29" t="s">
        <v>1026</v>
      </c>
    </row>
    <row r="2" customFormat="false" ht="15" hidden="false" customHeight="false" outlineLevel="0" collapsed="false">
      <c r="A2" s="0" t="s">
        <v>463</v>
      </c>
      <c r="B2" s="11" t="n">
        <v>46408</v>
      </c>
      <c r="C2" s="0" t="n">
        <v>6</v>
      </c>
      <c r="D2" s="11" t="n">
        <v>46408</v>
      </c>
      <c r="E2" s="10" t="s">
        <v>1027</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489</v>
      </c>
      <c r="B3" s="11" t="n">
        <v>46408</v>
      </c>
      <c r="C3" s="0" t="n">
        <v>2</v>
      </c>
      <c r="D3" s="11" t="n">
        <v>46408</v>
      </c>
      <c r="E3" s="10" t="s">
        <v>1027</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463</v>
      </c>
      <c r="B4" s="11" t="n">
        <v>46429</v>
      </c>
      <c r="C4" s="0" t="n">
        <v>11</v>
      </c>
      <c r="D4" s="11" t="n">
        <v>46429</v>
      </c>
      <c r="E4" s="10" t="s">
        <v>1027</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489</v>
      </c>
      <c r="B5" s="11" t="n">
        <v>46430</v>
      </c>
      <c r="C5" s="0" t="n">
        <v>4</v>
      </c>
      <c r="D5" s="11" t="n">
        <v>46430</v>
      </c>
      <c r="E5" s="10" t="s">
        <v>1027</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507</v>
      </c>
      <c r="B6" s="11" t="n">
        <v>46436</v>
      </c>
      <c r="C6" s="0" t="n">
        <v>9</v>
      </c>
      <c r="D6" s="11" t="n">
        <v>46436</v>
      </c>
      <c r="E6" s="10" t="s">
        <v>1028</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522</v>
      </c>
      <c r="B7" s="11" t="n">
        <v>46436</v>
      </c>
      <c r="C7" s="0" t="n">
        <v>5</v>
      </c>
      <c r="D7" s="11" t="n">
        <v>46436</v>
      </c>
      <c r="E7" s="10" t="s">
        <v>1028</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538</v>
      </c>
      <c r="B8" s="11" t="n">
        <v>46436</v>
      </c>
      <c r="C8" s="0" t="n">
        <v>12</v>
      </c>
      <c r="D8" s="11" t="n">
        <v>46436</v>
      </c>
      <c r="E8" s="10" t="s">
        <v>1028</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1029</v>
      </c>
      <c r="B1" s="28" t="s">
        <v>77</v>
      </c>
      <c r="C1" s="28" t="s">
        <v>721</v>
      </c>
      <c r="D1" s="28" t="s">
        <v>299</v>
      </c>
      <c r="E1" s="28" t="s">
        <v>349</v>
      </c>
      <c r="F1" s="28" t="s">
        <v>599</v>
      </c>
      <c r="G1" s="28" t="s">
        <v>1030</v>
      </c>
      <c r="H1" s="28" t="s">
        <v>1031</v>
      </c>
      <c r="I1" s="28" t="s">
        <v>1032</v>
      </c>
      <c r="J1" s="28" t="s">
        <v>1033</v>
      </c>
      <c r="K1" s="28" t="s">
        <v>1034</v>
      </c>
      <c r="L1" s="28" t="s">
        <v>1035</v>
      </c>
      <c r="M1" s="28" t="s">
        <v>178</v>
      </c>
      <c r="N1" s="29" t="s">
        <v>1036</v>
      </c>
      <c r="O1" s="29" t="s">
        <v>120</v>
      </c>
    </row>
    <row r="2" customFormat="false" ht="15" hidden="false" customHeight="false" outlineLevel="0" collapsed="false">
      <c r="A2" s="0" t="s">
        <v>1037</v>
      </c>
      <c r="B2" s="11" t="n">
        <v>46386</v>
      </c>
      <c r="C2" s="38" t="n">
        <v>0.479166666666667</v>
      </c>
      <c r="D2" s="10" t="s">
        <v>337</v>
      </c>
      <c r="E2" s="10" t="s">
        <v>489</v>
      </c>
      <c r="G2" s="10" t="s">
        <v>1038</v>
      </c>
      <c r="H2" s="10" t="s">
        <v>1039</v>
      </c>
      <c r="I2" s="10" t="s">
        <v>1040</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1041</v>
      </c>
      <c r="B3" s="11" t="n">
        <v>46399</v>
      </c>
      <c r="C3" s="38" t="n">
        <v>0.452777777777778</v>
      </c>
      <c r="D3" s="10" t="s">
        <v>337</v>
      </c>
      <c r="F3" s="10" t="s">
        <v>643</v>
      </c>
      <c r="G3" s="10" t="s">
        <v>1042</v>
      </c>
      <c r="H3" s="10" t="s">
        <v>1043</v>
      </c>
      <c r="I3" s="10" t="s">
        <v>1044</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1045</v>
      </c>
      <c r="B4" s="11" t="n">
        <v>46400</v>
      </c>
      <c r="C4" s="38" t="n">
        <v>0.708333333333333</v>
      </c>
      <c r="D4" s="10" t="s">
        <v>337</v>
      </c>
      <c r="E4" s="10" t="s">
        <v>463</v>
      </c>
      <c r="F4" s="10" t="s">
        <v>643</v>
      </c>
      <c r="G4" s="10" t="s">
        <v>1046</v>
      </c>
      <c r="H4" s="10" t="s">
        <v>1047</v>
      </c>
      <c r="I4" s="10" t="s">
        <v>1048</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1049</v>
      </c>
      <c r="B5" s="11" t="n">
        <v>46416</v>
      </c>
      <c r="C5" s="38" t="n">
        <v>0.604166666666667</v>
      </c>
      <c r="D5" s="10" t="s">
        <v>344</v>
      </c>
      <c r="E5" s="10" t="s">
        <v>507</v>
      </c>
      <c r="G5" s="10" t="s">
        <v>1050</v>
      </c>
      <c r="H5" s="10" t="s">
        <v>1051</v>
      </c>
      <c r="I5" s="10" t="s">
        <v>1052</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1053</v>
      </c>
      <c r="B6" s="11" t="n">
        <v>46395</v>
      </c>
      <c r="C6" s="38" t="n">
        <v>0.416666666666667</v>
      </c>
      <c r="D6" s="10" t="s">
        <v>344</v>
      </c>
      <c r="E6" s="10" t="s">
        <v>522</v>
      </c>
      <c r="F6" s="10" t="s">
        <v>649</v>
      </c>
      <c r="G6" s="10" t="s">
        <v>1054</v>
      </c>
      <c r="H6" s="10" t="s">
        <v>1055</v>
      </c>
      <c r="I6" s="10" t="s">
        <v>1056</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1057</v>
      </c>
      <c r="B7" s="11" t="n">
        <v>46427</v>
      </c>
      <c r="C7" s="38" t="n">
        <v>0.460416666666667</v>
      </c>
      <c r="D7" s="10" t="s">
        <v>344</v>
      </c>
      <c r="F7" s="10" t="s">
        <v>653</v>
      </c>
      <c r="G7" s="10" t="s">
        <v>1042</v>
      </c>
      <c r="H7" s="10" t="s">
        <v>1058</v>
      </c>
      <c r="I7" s="10" t="s">
        <v>1059</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349</v>
      </c>
      <c r="D1" s="28" t="s">
        <v>123</v>
      </c>
      <c r="E1" s="28" t="s">
        <v>331</v>
      </c>
      <c r="F1" s="28" t="s">
        <v>178</v>
      </c>
      <c r="G1" s="29" t="s">
        <v>120</v>
      </c>
    </row>
    <row r="2" customFormat="false" ht="15" hidden="false" customHeight="false" outlineLevel="0" collapsed="false">
      <c r="A2" s="11" t="n">
        <v>46322</v>
      </c>
      <c r="D2" s="10" t="s">
        <v>127</v>
      </c>
      <c r="E2" s="12" t="n">
        <v>1.5</v>
      </c>
      <c r="F2" s="10" t="s">
        <v>1060</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1060</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1060</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1060</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1060</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1060</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1060</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1060</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1060</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1060</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463</v>
      </c>
      <c r="D12" s="10" t="s">
        <v>126</v>
      </c>
      <c r="E12" s="12" t="n">
        <v>2</v>
      </c>
      <c r="F12" s="10" t="s">
        <v>1061</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489</v>
      </c>
      <c r="D13" s="10" t="s">
        <v>126</v>
      </c>
      <c r="E13" s="12" t="n">
        <v>2</v>
      </c>
      <c r="F13" s="10" t="s">
        <v>1061</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463</v>
      </c>
      <c r="D14" s="10" t="s">
        <v>126</v>
      </c>
      <c r="E14" s="12" t="n">
        <v>2</v>
      </c>
      <c r="F14" s="10" t="s">
        <v>1061</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489</v>
      </c>
      <c r="D15" s="10" t="s">
        <v>126</v>
      </c>
      <c r="E15" s="12" t="n">
        <v>2</v>
      </c>
      <c r="F15" s="10" t="s">
        <v>1061</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463</v>
      </c>
      <c r="D16" s="10" t="s">
        <v>126</v>
      </c>
      <c r="E16" s="12" t="n">
        <v>2</v>
      </c>
      <c r="F16" s="10" t="s">
        <v>1061</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489</v>
      </c>
      <c r="D17" s="10" t="s">
        <v>126</v>
      </c>
      <c r="E17" s="12" t="n">
        <v>2</v>
      </c>
      <c r="F17" s="10" t="s">
        <v>1061</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463</v>
      </c>
      <c r="D18" s="10" t="s">
        <v>126</v>
      </c>
      <c r="E18" s="12" t="n">
        <v>2</v>
      </c>
      <c r="F18" s="10" t="s">
        <v>1061</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489</v>
      </c>
      <c r="D19" s="10" t="s">
        <v>126</v>
      </c>
      <c r="E19" s="12" t="n">
        <v>2</v>
      </c>
      <c r="F19" s="10" t="s">
        <v>1061</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463</v>
      </c>
      <c r="D20" s="10" t="s">
        <v>126</v>
      </c>
      <c r="E20" s="12" t="n">
        <v>2</v>
      </c>
      <c r="F20" s="10" t="s">
        <v>1061</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489</v>
      </c>
      <c r="D21" s="10" t="s">
        <v>126</v>
      </c>
      <c r="E21" s="12" t="n">
        <v>2</v>
      </c>
      <c r="F21" s="10" t="s">
        <v>1061</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1062</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1062</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1062</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1062</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1062</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1063</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1064</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1065</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1066</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1067</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1068</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463</v>
      </c>
      <c r="D33" s="10" t="s">
        <v>131</v>
      </c>
      <c r="E33" s="12" t="n">
        <v>1.5</v>
      </c>
      <c r="F33" s="10" t="s">
        <v>1069</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489</v>
      </c>
      <c r="D34" s="10" t="s">
        <v>131</v>
      </c>
      <c r="E34" s="12" t="n">
        <v>1.5</v>
      </c>
      <c r="F34" s="10" t="s">
        <v>1069</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463</v>
      </c>
      <c r="D35" s="10" t="s">
        <v>131</v>
      </c>
      <c r="E35" s="12" t="n">
        <v>0.5</v>
      </c>
      <c r="F35" s="10" t="s">
        <v>1070</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489</v>
      </c>
      <c r="D36" s="10" t="s">
        <v>131</v>
      </c>
      <c r="E36" s="12" t="n">
        <v>0.5</v>
      </c>
      <c r="F36" s="10" t="s">
        <v>1070</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1071</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1072</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507</v>
      </c>
      <c r="D39" s="10" t="s">
        <v>126</v>
      </c>
      <c r="E39" s="12" t="n">
        <v>2</v>
      </c>
      <c r="F39" s="10" t="s">
        <v>1073</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507</v>
      </c>
      <c r="D40" s="10" t="s">
        <v>126</v>
      </c>
      <c r="E40" s="12" t="n">
        <v>2</v>
      </c>
      <c r="F40" s="10" t="s">
        <v>1073</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507</v>
      </c>
      <c r="D41" s="10" t="s">
        <v>126</v>
      </c>
      <c r="E41" s="12" t="n">
        <v>2</v>
      </c>
      <c r="F41" s="10" t="s">
        <v>1073</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507</v>
      </c>
      <c r="D42" s="10" t="s">
        <v>131</v>
      </c>
      <c r="E42" s="12" t="n">
        <v>1.5</v>
      </c>
      <c r="F42" s="10" t="s">
        <v>1069</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46393</v>
      </c>
      <c r="B43" s="10" t="s">
        <v>344</v>
      </c>
      <c r="C43" s="10" t="s">
        <v>522</v>
      </c>
      <c r="D43" s="10" t="s">
        <v>126</v>
      </c>
      <c r="E43" s="12" t="n">
        <v>2</v>
      </c>
      <c r="F43" s="10" t="s">
        <v>1073</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46385</v>
      </c>
      <c r="B44" s="10" t="s">
        <v>344</v>
      </c>
      <c r="C44" s="10" t="s">
        <v>522</v>
      </c>
      <c r="D44" s="10" t="s">
        <v>126</v>
      </c>
      <c r="E44" s="12" t="n">
        <v>2</v>
      </c>
      <c r="F44" s="10" t="s">
        <v>1073</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46377</v>
      </c>
      <c r="B45" s="10" t="s">
        <v>344</v>
      </c>
      <c r="C45" s="10" t="s">
        <v>522</v>
      </c>
      <c r="D45" s="10" t="s">
        <v>126</v>
      </c>
      <c r="E45" s="12" t="n">
        <v>2</v>
      </c>
      <c r="F45" s="10" t="s">
        <v>1073</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46437</v>
      </c>
      <c r="B46" s="10" t="s">
        <v>344</v>
      </c>
      <c r="C46" s="10" t="s">
        <v>522</v>
      </c>
      <c r="D46" s="10" t="s">
        <v>131</v>
      </c>
      <c r="E46" s="12" t="n">
        <v>1.5</v>
      </c>
      <c r="F46" s="10" t="s">
        <v>1069</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46395</v>
      </c>
      <c r="B47" s="10" t="s">
        <v>344</v>
      </c>
      <c r="C47" s="10" t="s">
        <v>538</v>
      </c>
      <c r="D47" s="10" t="s">
        <v>126</v>
      </c>
      <c r="E47" s="12" t="n">
        <v>2</v>
      </c>
      <c r="F47" s="10" t="s">
        <v>1073</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46387</v>
      </c>
      <c r="B48" s="10" t="s">
        <v>344</v>
      </c>
      <c r="C48" s="10" t="s">
        <v>538</v>
      </c>
      <c r="D48" s="10" t="s">
        <v>126</v>
      </c>
      <c r="E48" s="12" t="n">
        <v>2</v>
      </c>
      <c r="F48" s="10" t="s">
        <v>1073</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46379</v>
      </c>
      <c r="B49" s="10" t="s">
        <v>344</v>
      </c>
      <c r="C49" s="10" t="s">
        <v>538</v>
      </c>
      <c r="D49" s="10" t="s">
        <v>126</v>
      </c>
      <c r="E49" s="12" t="n">
        <v>2</v>
      </c>
      <c r="F49" s="10" t="s">
        <v>1073</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46437</v>
      </c>
      <c r="B50" s="10" t="s">
        <v>344</v>
      </c>
      <c r="C50" s="10" t="s">
        <v>538</v>
      </c>
      <c r="D50" s="10" t="s">
        <v>131</v>
      </c>
      <c r="E50" s="12" t="n">
        <v>1.5</v>
      </c>
      <c r="F50" s="10" t="s">
        <v>1069</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46392</v>
      </c>
      <c r="B51" s="10" t="s">
        <v>344</v>
      </c>
      <c r="D51" s="10" t="s">
        <v>127</v>
      </c>
      <c r="E51" s="12" t="n">
        <v>1.5</v>
      </c>
      <c r="F51" s="10" t="s">
        <v>1074</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46393</v>
      </c>
      <c r="B52" s="10" t="s">
        <v>344</v>
      </c>
      <c r="D52" s="10" t="s">
        <v>127</v>
      </c>
      <c r="E52" s="12" t="n">
        <v>1.5</v>
      </c>
      <c r="F52" s="10" t="s">
        <v>1074</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46394</v>
      </c>
      <c r="B53" s="10" t="s">
        <v>344</v>
      </c>
      <c r="D53" s="10" t="s">
        <v>127</v>
      </c>
      <c r="E53" s="12" t="n">
        <v>1.5</v>
      </c>
      <c r="F53" s="10" t="s">
        <v>1074</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46395</v>
      </c>
      <c r="B54" s="10" t="s">
        <v>344</v>
      </c>
      <c r="D54" s="10" t="s">
        <v>127</v>
      </c>
      <c r="E54" s="12" t="n">
        <v>1.5</v>
      </c>
      <c r="F54" s="10" t="s">
        <v>1074</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46400</v>
      </c>
      <c r="B55" s="10" t="s">
        <v>344</v>
      </c>
      <c r="D55" s="10" t="s">
        <v>127</v>
      </c>
      <c r="E55" s="12" t="n">
        <v>1.5</v>
      </c>
      <c r="F55" s="10" t="s">
        <v>1074</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46407</v>
      </c>
      <c r="B56" s="10" t="s">
        <v>344</v>
      </c>
      <c r="D56" s="10" t="s">
        <v>127</v>
      </c>
      <c r="E56" s="12" t="n">
        <v>1.25</v>
      </c>
      <c r="F56" s="10" t="s">
        <v>1075</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46419</v>
      </c>
      <c r="B57" s="10" t="s">
        <v>344</v>
      </c>
      <c r="D57" s="10" t="s">
        <v>127</v>
      </c>
      <c r="E57" s="12" t="n">
        <v>1.25</v>
      </c>
      <c r="F57" s="10" t="s">
        <v>1075</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46416</v>
      </c>
      <c r="B58" s="10" t="s">
        <v>344</v>
      </c>
      <c r="D58" s="10" t="s">
        <v>128</v>
      </c>
      <c r="E58" s="12" t="n">
        <v>1</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46419</v>
      </c>
      <c r="B59" s="10" t="s">
        <v>344</v>
      </c>
      <c r="D59" s="10" t="s">
        <v>128</v>
      </c>
      <c r="E59" s="12" t="n">
        <v>1</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46426</v>
      </c>
      <c r="B60" s="10" t="s">
        <v>344</v>
      </c>
      <c r="D60" s="10" t="s">
        <v>128</v>
      </c>
      <c r="E60" s="12" t="n">
        <v>2</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46427</v>
      </c>
      <c r="B61" s="10" t="s">
        <v>344</v>
      </c>
      <c r="D61" s="10" t="s">
        <v>129</v>
      </c>
      <c r="E61" s="12" t="n">
        <v>6.5</v>
      </c>
      <c r="F61" s="10" t="s">
        <v>1076</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46428</v>
      </c>
      <c r="B62" s="10" t="s">
        <v>344</v>
      </c>
      <c r="D62" s="10" t="s">
        <v>129</v>
      </c>
      <c r="E62" s="12" t="n">
        <v>1.5</v>
      </c>
      <c r="F62" s="10" t="s">
        <v>1077</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46429</v>
      </c>
      <c r="B63" s="10" t="s">
        <v>344</v>
      </c>
      <c r="D63" s="10" t="s">
        <v>130</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46434</v>
      </c>
      <c r="B64" s="10" t="s">
        <v>344</v>
      </c>
      <c r="D64" s="10" t="s">
        <v>130</v>
      </c>
      <c r="E64" s="12" t="n">
        <v>2</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46391</v>
      </c>
      <c r="B65" s="10" t="s">
        <v>344</v>
      </c>
      <c r="D65" s="10" t="s">
        <v>132</v>
      </c>
      <c r="E65" s="12" t="n">
        <v>1</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46428</v>
      </c>
      <c r="B66" s="10" t="s">
        <v>344</v>
      </c>
      <c r="D66" s="10" t="s">
        <v>132</v>
      </c>
      <c r="E66" s="12" t="n">
        <v>1</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349</v>
      </c>
      <c r="D1" s="28" t="s">
        <v>1078</v>
      </c>
      <c r="E1" s="28" t="s">
        <v>1079</v>
      </c>
      <c r="F1" s="28" t="s">
        <v>1080</v>
      </c>
      <c r="G1" s="28" t="s">
        <v>1081</v>
      </c>
      <c r="H1" s="28" t="s">
        <v>178</v>
      </c>
      <c r="I1" s="29" t="s">
        <v>120</v>
      </c>
    </row>
    <row r="2" customFormat="false" ht="15" hidden="false" customHeight="false" outlineLevel="0" collapsed="false">
      <c r="A2" s="11" t="n">
        <v>46394</v>
      </c>
      <c r="B2" s="10" t="s">
        <v>337</v>
      </c>
      <c r="C2" s="10" t="s">
        <v>463</v>
      </c>
      <c r="D2" s="10" t="s">
        <v>1082</v>
      </c>
      <c r="E2" s="12" t="n">
        <v>40</v>
      </c>
      <c r="F2" s="10" t="s">
        <v>1083</v>
      </c>
      <c r="H2" s="10" t="s">
        <v>1084</v>
      </c>
      <c r="I2" s="30" t="str">
        <f aca="false">IF($A2="","",IF(COUNTIF(drops!$A$2:$A$21,$B2)=0,"drop_id not on drops; ","")&amp;IF(N($E2)&lt;=0,"amount?; ","")&amp;IF($D2="","cost type?; ",""))</f>
        <v/>
      </c>
    </row>
    <row r="3" customFormat="false" ht="15" hidden="false" customHeight="false" outlineLevel="0" collapsed="false">
      <c r="A3" s="11" t="n">
        <v>46394</v>
      </c>
      <c r="B3" s="10" t="s">
        <v>337</v>
      </c>
      <c r="C3" s="10" t="s">
        <v>489</v>
      </c>
      <c r="D3" s="10" t="s">
        <v>1082</v>
      </c>
      <c r="E3" s="12" t="n">
        <v>40</v>
      </c>
      <c r="F3" s="10" t="s">
        <v>1083</v>
      </c>
      <c r="H3" s="10" t="s">
        <v>1084</v>
      </c>
      <c r="I3" s="30" t="str">
        <f aca="false">IF($A3="","",IF(COUNTIF(drops!$A$2:$A$21,$B3)=0,"drop_id not on drops; ","")&amp;IF(N($E3)&lt;=0,"amount?; ","")&amp;IF($D3="","cost type?; ",""))</f>
        <v/>
      </c>
    </row>
    <row r="4" customFormat="false" ht="15" hidden="false" customHeight="false" outlineLevel="0" collapsed="false">
      <c r="A4" s="11" t="n">
        <v>46399</v>
      </c>
      <c r="B4" s="10" t="s">
        <v>337</v>
      </c>
      <c r="D4" s="10" t="s">
        <v>1085</v>
      </c>
      <c r="E4" s="12" t="n">
        <v>34</v>
      </c>
      <c r="F4" s="10" t="s">
        <v>1086</v>
      </c>
      <c r="H4" s="10" t="s">
        <v>1087</v>
      </c>
      <c r="I4" s="30" t="str">
        <f aca="false">IF($A4="","",IF(COUNTIF(drops!$A$2:$A$21,$B4)=0,"drop_id not on drops; ","")&amp;IF(N($E4)&lt;=0,"amount?; ","")&amp;IF($D4="","cost type?; ",""))</f>
        <v/>
      </c>
    </row>
    <row r="5" customFormat="false" ht="15" hidden="false" customHeight="false" outlineLevel="0" collapsed="false">
      <c r="A5" s="11" t="n">
        <v>46399</v>
      </c>
      <c r="B5" s="10" t="s">
        <v>337</v>
      </c>
      <c r="D5" s="10" t="s">
        <v>1085</v>
      </c>
      <c r="E5" s="12" t="n">
        <v>29</v>
      </c>
      <c r="F5" s="10" t="s">
        <v>1086</v>
      </c>
      <c r="H5" s="10" t="s">
        <v>1088</v>
      </c>
      <c r="I5" s="30" t="str">
        <f aca="false">IF($A5="","",IF(COUNTIF(drops!$A$2:$A$21,$B5)=0,"drop_id not on drops; ","")&amp;IF(N($E5)&lt;=0,"amount?; ","")&amp;IF($D5="","cost type?; ",""))</f>
        <v/>
      </c>
    </row>
    <row r="6" customFormat="false" ht="15" hidden="false" customHeight="false" outlineLevel="0" collapsed="false">
      <c r="A6" s="11" t="n">
        <v>46394</v>
      </c>
      <c r="B6" s="10" t="s">
        <v>337</v>
      </c>
      <c r="D6" s="10" t="s">
        <v>1089</v>
      </c>
      <c r="E6" s="12" t="n">
        <v>9</v>
      </c>
      <c r="F6" s="10" t="s">
        <v>1090</v>
      </c>
      <c r="H6" s="10" t="s">
        <v>1091</v>
      </c>
      <c r="I6" s="30" t="str">
        <f aca="false">IF($A6="","",IF(COUNTIF(drops!$A$2:$A$21,$B6)=0,"drop_id not on drops; ","")&amp;IF(N($E6)&lt;=0,"amount?; ","")&amp;IF($D6="","cost type?; ",""))</f>
        <v/>
      </c>
    </row>
    <row r="7" customFormat="false" ht="15" hidden="false" customHeight="false" outlineLevel="0" collapsed="false">
      <c r="A7" s="11" t="n">
        <v>46422</v>
      </c>
      <c r="B7" s="10" t="s">
        <v>344</v>
      </c>
      <c r="C7" s="10" t="s">
        <v>507</v>
      </c>
      <c r="D7" s="10" t="s">
        <v>1082</v>
      </c>
      <c r="E7" s="12" t="n">
        <v>80</v>
      </c>
      <c r="F7" s="10" t="s">
        <v>1083</v>
      </c>
      <c r="I7" s="30" t="str">
        <f aca="false">IF($A7="","",IF(COUNTIF(drops!$A$2:$A$21,$B7)=0,"drop_id not on drops; ","")&amp;IF(N($E7)&lt;=0,"amount?; ","")&amp;IF($D7="","cost type?; ",""))</f>
        <v/>
      </c>
    </row>
    <row r="8" customFormat="false" ht="15" hidden="false" customHeight="false" outlineLevel="0" collapsed="false">
      <c r="A8" s="11" t="n">
        <v>46422</v>
      </c>
      <c r="B8" s="10" t="s">
        <v>344</v>
      </c>
      <c r="C8" s="10" t="s">
        <v>522</v>
      </c>
      <c r="D8" s="10" t="s">
        <v>1082</v>
      </c>
      <c r="E8" s="12" t="n">
        <v>72</v>
      </c>
      <c r="F8" s="10" t="s">
        <v>1083</v>
      </c>
      <c r="I8" s="30" t="str">
        <f aca="false">IF($A8="","",IF(COUNTIF(drops!$A$2:$A$21,$B8)=0,"drop_id not on drops; ","")&amp;IF(N($E8)&lt;=0,"amount?; ","")&amp;IF($D8="","cost type?; ",""))</f>
        <v/>
      </c>
    </row>
    <row r="9" customFormat="false" ht="15" hidden="false" customHeight="false" outlineLevel="0" collapsed="false">
      <c r="A9" s="11" t="n">
        <v>46422</v>
      </c>
      <c r="B9" s="10" t="s">
        <v>344</v>
      </c>
      <c r="C9" s="10" t="s">
        <v>538</v>
      </c>
      <c r="D9" s="10" t="s">
        <v>1082</v>
      </c>
      <c r="E9" s="12" t="n">
        <v>80</v>
      </c>
      <c r="F9" s="10" t="s">
        <v>1083</v>
      </c>
      <c r="I9" s="30" t="str">
        <f aca="false">IF($A9="","",IF(COUNTIF(drops!$A$2:$A$21,$B9)=0,"drop_id not on drops; ","")&amp;IF(N($E9)&lt;=0,"amount?; ","")&amp;IF($D9="","cost type?; ",""))</f>
        <v/>
      </c>
    </row>
    <row r="10" customFormat="false" ht="15" hidden="false" customHeight="false" outlineLevel="0" collapsed="false">
      <c r="A10" s="11" t="n">
        <v>46427</v>
      </c>
      <c r="B10" s="10" t="s">
        <v>344</v>
      </c>
      <c r="D10" s="10" t="s">
        <v>1085</v>
      </c>
      <c r="E10" s="12" t="n">
        <v>320</v>
      </c>
      <c r="F10" s="10" t="s">
        <v>1092</v>
      </c>
      <c r="H10" s="10" t="s">
        <v>1093</v>
      </c>
      <c r="I10" s="30" t="str">
        <f aca="false">IF($A10="","",IF(COUNTIF(drops!$A$2:$A$21,$B10)=0,"drop_id not on drops; ","")&amp;IF(N($E10)&lt;=0,"amount?; ","")&amp;IF($D10="","cost type?; ",""))</f>
        <v/>
      </c>
    </row>
    <row r="11" customFormat="false" ht="15" hidden="false" customHeight="false" outlineLevel="0" collapsed="false">
      <c r="A11" s="11" t="n">
        <v>46427</v>
      </c>
      <c r="B11" s="10" t="s">
        <v>344</v>
      </c>
      <c r="D11" s="10" t="s">
        <v>1085</v>
      </c>
      <c r="E11" s="12" t="n">
        <v>38</v>
      </c>
      <c r="F11" s="10" t="s">
        <v>1086</v>
      </c>
      <c r="H11" s="10" t="s">
        <v>1094</v>
      </c>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1095</v>
      </c>
      <c r="B1" s="28" t="s">
        <v>349</v>
      </c>
      <c r="C1" s="28" t="s">
        <v>1096</v>
      </c>
      <c r="D1" s="28" t="s">
        <v>1097</v>
      </c>
      <c r="E1" s="28" t="s">
        <v>1079</v>
      </c>
      <c r="F1" s="28" t="s">
        <v>1098</v>
      </c>
      <c r="G1" s="28" t="s">
        <v>1099</v>
      </c>
      <c r="H1" s="28" t="s">
        <v>1100</v>
      </c>
      <c r="I1" s="28" t="s">
        <v>1101</v>
      </c>
      <c r="J1" s="28" t="s">
        <v>1102</v>
      </c>
      <c r="K1" s="28" t="s">
        <v>1103</v>
      </c>
      <c r="L1" s="28" t="s">
        <v>451</v>
      </c>
      <c r="M1" s="28" t="s">
        <v>178</v>
      </c>
      <c r="N1" s="29" t="s">
        <v>402</v>
      </c>
      <c r="O1" s="29" t="s">
        <v>1104</v>
      </c>
      <c r="P1" s="29" t="s">
        <v>1105</v>
      </c>
      <c r="Q1" s="29" t="s">
        <v>79</v>
      </c>
      <c r="R1" s="29" t="s">
        <v>1106</v>
      </c>
      <c r="S1" s="29" t="s">
        <v>120</v>
      </c>
    </row>
    <row r="2" customFormat="false" ht="15" hidden="false" customHeight="false" outlineLevel="0" collapsed="false">
      <c r="A2" s="0" t="s">
        <v>1107</v>
      </c>
      <c r="B2" s="0" t="s">
        <v>463</v>
      </c>
      <c r="C2" s="10" t="s">
        <v>1108</v>
      </c>
      <c r="D2" s="11" t="n">
        <v>46363</v>
      </c>
      <c r="E2" s="12" t="n">
        <v>600</v>
      </c>
      <c r="F2" s="12" t="n">
        <v>0</v>
      </c>
      <c r="G2" s="10" t="s">
        <v>584</v>
      </c>
      <c r="H2" s="11" t="n">
        <v>46366</v>
      </c>
      <c r="I2" s="12" t="n">
        <v>600</v>
      </c>
      <c r="J2" s="10" t="s">
        <v>1109</v>
      </c>
      <c r="K2" s="10" t="s">
        <v>1110</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1111</v>
      </c>
      <c r="B3" s="0" t="s">
        <v>489</v>
      </c>
      <c r="C3" s="10" t="s">
        <v>1108</v>
      </c>
      <c r="D3" s="11" t="n">
        <v>46364</v>
      </c>
      <c r="E3" s="12" t="n">
        <v>600</v>
      </c>
      <c r="F3" s="12" t="n">
        <v>0</v>
      </c>
      <c r="G3" s="10" t="s">
        <v>589</v>
      </c>
      <c r="H3" s="11" t="n">
        <v>46367</v>
      </c>
      <c r="I3" s="12" t="n">
        <v>600</v>
      </c>
      <c r="J3" s="10" t="s">
        <v>1109</v>
      </c>
      <c r="K3" s="10" t="s">
        <v>1112</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1113</v>
      </c>
      <c r="B4" s="0" t="s">
        <v>463</v>
      </c>
      <c r="C4" s="10" t="s">
        <v>1114</v>
      </c>
      <c r="D4" s="11" t="n">
        <v>46400</v>
      </c>
      <c r="E4" s="12" t="n">
        <v>-120</v>
      </c>
      <c r="F4" s="12" t="n">
        <v>0</v>
      </c>
      <c r="G4" s="10" t="s">
        <v>584</v>
      </c>
      <c r="H4" s="11" t="n">
        <v>46402</v>
      </c>
      <c r="I4" s="12" t="n">
        <v>-120</v>
      </c>
      <c r="J4" s="10" t="s">
        <v>1109</v>
      </c>
      <c r="K4" s="10" t="s">
        <v>1115</v>
      </c>
      <c r="L4" s="12" t="n">
        <v>0</v>
      </c>
      <c r="M4" s="10" t="s">
        <v>1116</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1117</v>
      </c>
      <c r="B5" s="0" t="s">
        <v>507</v>
      </c>
      <c r="C5" s="10" t="s">
        <v>1118</v>
      </c>
      <c r="D5" s="11" t="n">
        <v>46391</v>
      </c>
      <c r="E5" s="12" t="n">
        <v>750</v>
      </c>
      <c r="F5" s="12" t="n">
        <v>0</v>
      </c>
      <c r="G5" s="10" t="s">
        <v>1119</v>
      </c>
      <c r="H5" s="11" t="n">
        <v>46394</v>
      </c>
      <c r="I5" s="12" t="n">
        <v>750</v>
      </c>
      <c r="J5" s="10" t="s">
        <v>1109</v>
      </c>
      <c r="K5" s="10" t="s">
        <v>1120</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1121</v>
      </c>
      <c r="B6" s="0" t="s">
        <v>507</v>
      </c>
      <c r="C6" s="10" t="s">
        <v>1122</v>
      </c>
      <c r="D6" s="11" t="n">
        <v>46428</v>
      </c>
      <c r="E6" s="12" t="n">
        <v>750</v>
      </c>
      <c r="F6" s="12" t="n">
        <v>0</v>
      </c>
      <c r="G6" s="10" t="s">
        <v>1119</v>
      </c>
      <c r="H6" s="11" t="n">
        <v>46434</v>
      </c>
      <c r="I6" s="12" t="n">
        <v>750</v>
      </c>
      <c r="J6" s="10" t="s">
        <v>1109</v>
      </c>
      <c r="K6" s="10" t="s">
        <v>1123</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1124</v>
      </c>
      <c r="B7" s="0" t="s">
        <v>522</v>
      </c>
      <c r="C7" s="10" t="s">
        <v>1118</v>
      </c>
      <c r="D7" s="11" t="n">
        <v>46393</v>
      </c>
      <c r="E7" s="12" t="n">
        <v>750</v>
      </c>
      <c r="F7" s="12" t="n">
        <v>0</v>
      </c>
      <c r="G7" s="10" t="s">
        <v>1119</v>
      </c>
      <c r="H7" s="11" t="n">
        <v>46398</v>
      </c>
      <c r="I7" s="12" t="n">
        <v>750</v>
      </c>
      <c r="J7" s="10" t="s">
        <v>1109</v>
      </c>
      <c r="K7" s="10" t="s">
        <v>1125</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1126</v>
      </c>
      <c r="B8" s="0" t="s">
        <v>522</v>
      </c>
      <c r="C8" s="10" t="s">
        <v>1122</v>
      </c>
      <c r="D8" s="11" t="n">
        <v>46428</v>
      </c>
      <c r="E8" s="12" t="n">
        <v>750</v>
      </c>
      <c r="F8" s="12" t="n">
        <v>0</v>
      </c>
      <c r="G8" s="10" t="s">
        <v>1119</v>
      </c>
      <c r="H8" s="11" t="n">
        <v>46435</v>
      </c>
      <c r="I8" s="12" t="n">
        <v>600</v>
      </c>
      <c r="J8" s="10" t="s">
        <v>1109</v>
      </c>
      <c r="K8" s="10" t="s">
        <v>1127</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1128</v>
      </c>
      <c r="B9" s="0" t="s">
        <v>522</v>
      </c>
      <c r="C9" s="10" t="s">
        <v>1114</v>
      </c>
      <c r="D9" s="11" t="n">
        <v>46428</v>
      </c>
      <c r="E9" s="12" t="n">
        <v>-150</v>
      </c>
      <c r="F9" s="12" t="n">
        <v>0</v>
      </c>
      <c r="G9" s="10" t="s">
        <v>1119</v>
      </c>
      <c r="H9" s="11"/>
      <c r="I9" s="12"/>
      <c r="J9" s="10"/>
      <c r="L9" s="12"/>
      <c r="M9" s="10" t="s">
        <v>1129</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1130</v>
      </c>
      <c r="B10" s="0" t="s">
        <v>538</v>
      </c>
      <c r="C10" s="10" t="s">
        <v>1118</v>
      </c>
      <c r="D10" s="11" t="n">
        <v>46395</v>
      </c>
      <c r="E10" s="12" t="n">
        <v>750</v>
      </c>
      <c r="F10" s="12" t="n">
        <v>0</v>
      </c>
      <c r="G10" s="10" t="s">
        <v>1119</v>
      </c>
      <c r="H10" s="11" t="n">
        <v>46399</v>
      </c>
      <c r="I10" s="12" t="n">
        <v>750</v>
      </c>
      <c r="J10" s="10" t="s">
        <v>1109</v>
      </c>
      <c r="K10" s="10" t="s">
        <v>1131</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1132</v>
      </c>
      <c r="B11" s="0" t="s">
        <v>538</v>
      </c>
      <c r="C11" s="10" t="s">
        <v>1122</v>
      </c>
      <c r="D11" s="11" t="n">
        <v>46428</v>
      </c>
      <c r="E11" s="12" t="n">
        <v>750</v>
      </c>
      <c r="F11" s="12" t="n">
        <v>0</v>
      </c>
      <c r="G11" s="10" t="s">
        <v>1119</v>
      </c>
      <c r="H11" s="11" t="n">
        <v>46430</v>
      </c>
      <c r="I11" s="12" t="n">
        <v>750</v>
      </c>
      <c r="J11" s="10" t="s">
        <v>1109</v>
      </c>
      <c r="K11" s="10" t="s">
        <v>1133</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1134</v>
      </c>
      <c r="B1" s="40" t="s">
        <v>1135</v>
      </c>
      <c r="C1" s="40" t="s">
        <v>138</v>
      </c>
      <c r="D1" s="40" t="s">
        <v>561</v>
      </c>
      <c r="E1" s="40" t="s">
        <v>562</v>
      </c>
      <c r="F1" s="40" t="s">
        <v>563</v>
      </c>
      <c r="G1" s="40" t="s">
        <v>564</v>
      </c>
      <c r="H1" s="40" t="s">
        <v>611</v>
      </c>
      <c r="I1" s="40" t="s">
        <v>612</v>
      </c>
      <c r="J1" s="40" t="s">
        <v>613</v>
      </c>
      <c r="K1" s="40" t="s">
        <v>614</v>
      </c>
      <c r="L1" s="40" t="s">
        <v>615</v>
      </c>
      <c r="M1" s="40" t="s">
        <v>616</v>
      </c>
      <c r="N1" s="40" t="s">
        <v>617</v>
      </c>
      <c r="O1" s="40" t="s">
        <v>618</v>
      </c>
      <c r="P1" s="40" t="s">
        <v>619</v>
      </c>
      <c r="Q1" s="40" t="s">
        <v>620</v>
      </c>
      <c r="R1" s="40" t="s">
        <v>621</v>
      </c>
      <c r="S1" s="40" t="s">
        <v>622</v>
      </c>
      <c r="T1" s="40" t="s">
        <v>305</v>
      </c>
      <c r="U1" s="40" t="s">
        <v>755</v>
      </c>
    </row>
    <row r="2" customFormat="false" ht="15" hidden="false" customHeight="false" outlineLevel="0" collapsed="false">
      <c r="A2" s="0" t="s">
        <v>1136</v>
      </c>
      <c r="B2" s="0" t="s">
        <v>1137</v>
      </c>
      <c r="C2" s="0" t="s">
        <v>1138</v>
      </c>
      <c r="D2" s="0" t="s">
        <v>1139</v>
      </c>
      <c r="E2" s="0" t="s">
        <v>1140</v>
      </c>
      <c r="F2" s="0" t="s">
        <v>1141</v>
      </c>
      <c r="G2" s="0" t="s">
        <v>1142</v>
      </c>
      <c r="H2" s="0" t="s">
        <v>1143</v>
      </c>
      <c r="I2" s="0" t="s">
        <v>1144</v>
      </c>
      <c r="J2" s="0" t="n">
        <v>52</v>
      </c>
      <c r="K2" s="0" t="s">
        <v>1139</v>
      </c>
      <c r="L2" s="0" t="s">
        <v>1140</v>
      </c>
      <c r="M2" s="0" t="s">
        <v>477</v>
      </c>
      <c r="N2" s="0" t="s">
        <v>1145</v>
      </c>
      <c r="O2" s="0" t="s">
        <v>1146</v>
      </c>
      <c r="P2" s="0" t="s">
        <v>146</v>
      </c>
      <c r="Q2" s="0" t="s">
        <v>1147</v>
      </c>
      <c r="R2" s="0" t="s">
        <v>1148</v>
      </c>
      <c r="T2" s="0" t="s">
        <v>1149</v>
      </c>
      <c r="U2" s="0" t="s">
        <v>559</v>
      </c>
    </row>
    <row r="3" customFormat="false" ht="15" hidden="false" customHeight="false" outlineLevel="0" collapsed="false">
      <c r="A3" s="0" t="s">
        <v>1150</v>
      </c>
      <c r="B3" s="0" t="s">
        <v>1137</v>
      </c>
      <c r="C3" s="0" t="s">
        <v>1151</v>
      </c>
      <c r="D3" s="0" t="s">
        <v>1152</v>
      </c>
      <c r="E3" s="0" t="s">
        <v>1140</v>
      </c>
      <c r="F3" s="0" t="s">
        <v>1153</v>
      </c>
      <c r="G3" s="0" t="s">
        <v>1154</v>
      </c>
      <c r="H3" s="0" t="s">
        <v>1155</v>
      </c>
      <c r="I3" s="0" t="s">
        <v>1156</v>
      </c>
      <c r="J3" s="0" t="n">
        <v>95</v>
      </c>
      <c r="K3" s="0" t="s">
        <v>1152</v>
      </c>
      <c r="L3" s="0" t="s">
        <v>1140</v>
      </c>
      <c r="M3" s="0" t="s">
        <v>477</v>
      </c>
      <c r="N3" s="0" t="s">
        <v>1145</v>
      </c>
      <c r="O3" s="0" t="s">
        <v>1157</v>
      </c>
      <c r="P3" s="0" t="s">
        <v>1158</v>
      </c>
      <c r="Q3" s="0" t="s">
        <v>1147</v>
      </c>
      <c r="R3" s="0" t="s">
        <v>1159</v>
      </c>
      <c r="T3" s="0" t="s">
        <v>1149</v>
      </c>
      <c r="U3" s="0" t="s">
        <v>559</v>
      </c>
    </row>
    <row r="4" customFormat="false" ht="15" hidden="false" customHeight="false" outlineLevel="0" collapsed="false">
      <c r="A4" s="0" t="s">
        <v>1160</v>
      </c>
      <c r="B4" s="0" t="s">
        <v>1137</v>
      </c>
      <c r="C4" s="0" t="s">
        <v>1161</v>
      </c>
      <c r="D4" s="0" t="s">
        <v>1162</v>
      </c>
      <c r="E4" s="0" t="s">
        <v>1140</v>
      </c>
      <c r="F4" s="0" t="s">
        <v>1163</v>
      </c>
      <c r="G4" s="0" t="s">
        <v>1164</v>
      </c>
      <c r="H4" s="0" t="s">
        <v>1165</v>
      </c>
      <c r="I4" s="0" t="s">
        <v>1166</v>
      </c>
      <c r="J4" s="0" t="n">
        <v>190</v>
      </c>
      <c r="K4" s="0" t="s">
        <v>1162</v>
      </c>
      <c r="L4" s="0" t="s">
        <v>1140</v>
      </c>
      <c r="M4" s="0" t="s">
        <v>477</v>
      </c>
      <c r="N4" s="0" t="s">
        <v>715</v>
      </c>
      <c r="O4" s="0" t="s">
        <v>1167</v>
      </c>
      <c r="P4" s="0" t="s">
        <v>487</v>
      </c>
      <c r="Q4" s="0" t="s">
        <v>1147</v>
      </c>
      <c r="R4" s="0" t="s">
        <v>1168</v>
      </c>
      <c r="T4" s="0" t="s">
        <v>1149</v>
      </c>
      <c r="U4" s="0" t="s">
        <v>559</v>
      </c>
    </row>
    <row r="5" customFormat="false" ht="15" hidden="false" customHeight="false" outlineLevel="0" collapsed="false">
      <c r="A5" s="0" t="s">
        <v>1169</v>
      </c>
      <c r="B5" s="0" t="s">
        <v>1137</v>
      </c>
      <c r="C5" s="0" t="s">
        <v>1170</v>
      </c>
      <c r="D5" s="0" t="s">
        <v>1171</v>
      </c>
      <c r="E5" s="0" t="s">
        <v>1140</v>
      </c>
      <c r="F5" s="0" t="s">
        <v>1172</v>
      </c>
      <c r="G5" s="0" t="s">
        <v>1173</v>
      </c>
      <c r="H5" s="0" t="s">
        <v>1174</v>
      </c>
      <c r="I5" s="0" t="s">
        <v>1175</v>
      </c>
      <c r="J5" s="0" t="n">
        <v>65</v>
      </c>
      <c r="K5" s="0" t="s">
        <v>1171</v>
      </c>
      <c r="L5" s="0" t="s">
        <v>1140</v>
      </c>
      <c r="M5" s="0" t="s">
        <v>477</v>
      </c>
      <c r="N5" s="0" t="s">
        <v>1145</v>
      </c>
      <c r="O5" s="0" t="s">
        <v>1146</v>
      </c>
      <c r="P5" s="0" t="s">
        <v>146</v>
      </c>
      <c r="Q5" s="0" t="s">
        <v>1147</v>
      </c>
      <c r="R5" s="0" t="s">
        <v>1176</v>
      </c>
      <c r="T5" s="0" t="s">
        <v>1149</v>
      </c>
      <c r="U5" s="0" t="s">
        <v>559</v>
      </c>
    </row>
    <row r="6" customFormat="false" ht="15" hidden="false" customHeight="false" outlineLevel="0" collapsed="false">
      <c r="A6" s="0" t="s">
        <v>1177</v>
      </c>
      <c r="B6" s="0" t="s">
        <v>1137</v>
      </c>
      <c r="C6" s="0" t="s">
        <v>1178</v>
      </c>
      <c r="D6" s="0" t="s">
        <v>1179</v>
      </c>
      <c r="E6" s="0" t="s">
        <v>1140</v>
      </c>
      <c r="F6" s="0" t="s">
        <v>1180</v>
      </c>
      <c r="G6" s="0" t="s">
        <v>1181</v>
      </c>
      <c r="H6" s="0" t="s">
        <v>1182</v>
      </c>
      <c r="I6" s="0" t="s">
        <v>1183</v>
      </c>
      <c r="J6" s="0" t="n">
        <v>140</v>
      </c>
      <c r="K6" s="0" t="s">
        <v>1179</v>
      </c>
      <c r="L6" s="0" t="s">
        <v>1140</v>
      </c>
      <c r="M6" s="0" t="s">
        <v>477</v>
      </c>
      <c r="N6" s="0" t="s">
        <v>715</v>
      </c>
      <c r="O6" s="0" t="s">
        <v>1157</v>
      </c>
      <c r="P6" s="0" t="s">
        <v>146</v>
      </c>
      <c r="Q6" s="0" t="s">
        <v>1147</v>
      </c>
      <c r="R6" s="0" t="s">
        <v>1184</v>
      </c>
      <c r="S6" s="0" t="s">
        <v>1185</v>
      </c>
      <c r="T6" s="0" t="s">
        <v>1149</v>
      </c>
      <c r="U6" s="0" t="s">
        <v>559</v>
      </c>
    </row>
    <row r="7" customFormat="false" ht="15" hidden="false" customHeight="false" outlineLevel="0" collapsed="false">
      <c r="A7" s="0" t="s">
        <v>1186</v>
      </c>
      <c r="B7" s="0" t="s">
        <v>1137</v>
      </c>
      <c r="C7" s="0" t="s">
        <v>1187</v>
      </c>
      <c r="D7" s="0" t="s">
        <v>1188</v>
      </c>
      <c r="E7" s="0" t="s">
        <v>1140</v>
      </c>
      <c r="F7" s="0" t="s">
        <v>1189</v>
      </c>
      <c r="G7" s="0" t="s">
        <v>1190</v>
      </c>
      <c r="H7" s="0" t="s">
        <v>1191</v>
      </c>
      <c r="I7" s="0" t="s">
        <v>1192</v>
      </c>
      <c r="J7" s="0" t="n">
        <v>220</v>
      </c>
      <c r="K7" s="0" t="s">
        <v>1188</v>
      </c>
      <c r="L7" s="0" t="s">
        <v>1140</v>
      </c>
      <c r="M7" s="0" t="s">
        <v>477</v>
      </c>
      <c r="N7" s="0" t="s">
        <v>715</v>
      </c>
      <c r="O7" s="0" t="s">
        <v>1167</v>
      </c>
      <c r="P7" s="0" t="s">
        <v>146</v>
      </c>
      <c r="Q7" s="0" t="s">
        <v>1147</v>
      </c>
      <c r="R7" s="0" t="s">
        <v>1193</v>
      </c>
      <c r="T7" s="0" t="s">
        <v>1149</v>
      </c>
      <c r="U7" s="0" t="s">
        <v>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1134</v>
      </c>
      <c r="B1" s="40" t="s">
        <v>1135</v>
      </c>
      <c r="C1" s="40" t="s">
        <v>402</v>
      </c>
      <c r="D1" s="40" t="s">
        <v>559</v>
      </c>
      <c r="E1" s="40" t="s">
        <v>561</v>
      </c>
      <c r="F1" s="40" t="s">
        <v>562</v>
      </c>
      <c r="G1" s="40" t="s">
        <v>563</v>
      </c>
      <c r="H1" s="40" t="s">
        <v>564</v>
      </c>
      <c r="I1" s="40" t="s">
        <v>356</v>
      </c>
      <c r="J1" s="40" t="s">
        <v>403</v>
      </c>
      <c r="K1" s="40" t="s">
        <v>560</v>
      </c>
      <c r="L1" s="40" t="s">
        <v>566</v>
      </c>
      <c r="M1" s="40" t="s">
        <v>565</v>
      </c>
      <c r="N1" s="40" t="s">
        <v>567</v>
      </c>
      <c r="O1" s="40" t="s">
        <v>1194</v>
      </c>
      <c r="P1" s="40" t="s">
        <v>1195</v>
      </c>
      <c r="Q1" s="40" t="s">
        <v>568</v>
      </c>
      <c r="R1" s="40" t="s">
        <v>569</v>
      </c>
      <c r="S1" s="40" t="s">
        <v>570</v>
      </c>
      <c r="T1" s="40" t="s">
        <v>571</v>
      </c>
      <c r="U1" s="40" t="s">
        <v>572</v>
      </c>
      <c r="V1" s="40" t="s">
        <v>573</v>
      </c>
      <c r="W1" s="40" t="s">
        <v>574</v>
      </c>
      <c r="X1" s="40" t="s">
        <v>575</v>
      </c>
      <c r="Y1" s="40" t="s">
        <v>576</v>
      </c>
      <c r="Z1" s="40" t="s">
        <v>305</v>
      </c>
      <c r="AA1" s="40" t="s">
        <v>755</v>
      </c>
    </row>
    <row r="2" customFormat="false" ht="15" hidden="false" customHeight="false" outlineLevel="0" collapsed="false">
      <c r="A2" s="0" t="s">
        <v>581</v>
      </c>
      <c r="B2" s="0" t="s">
        <v>1196</v>
      </c>
      <c r="C2" s="0" t="s">
        <v>1197</v>
      </c>
      <c r="D2" s="0" t="s">
        <v>1198</v>
      </c>
      <c r="E2" s="0" t="s">
        <v>1199</v>
      </c>
      <c r="F2" s="0" t="s">
        <v>1200</v>
      </c>
      <c r="G2" s="0" t="s">
        <v>1201</v>
      </c>
      <c r="H2" s="0" t="s">
        <v>1202</v>
      </c>
      <c r="I2" s="0" t="s">
        <v>467</v>
      </c>
      <c r="J2" s="0" t="s">
        <v>1203</v>
      </c>
      <c r="K2" s="0" t="s">
        <v>1204</v>
      </c>
      <c r="L2" s="0" t="s">
        <v>472</v>
      </c>
      <c r="M2" s="0" t="s">
        <v>1205</v>
      </c>
      <c r="N2" s="0" t="s">
        <v>477</v>
      </c>
      <c r="O2" s="0" t="s">
        <v>1206</v>
      </c>
      <c r="P2" s="0" t="s">
        <v>477</v>
      </c>
      <c r="Q2" s="0" t="s">
        <v>1207</v>
      </c>
      <c r="R2" s="0" t="s">
        <v>477</v>
      </c>
      <c r="S2" s="0" t="s">
        <v>477</v>
      </c>
      <c r="T2" s="0" t="s">
        <v>477</v>
      </c>
      <c r="U2" s="0" t="s">
        <v>477</v>
      </c>
      <c r="V2" s="0" t="s">
        <v>477</v>
      </c>
      <c r="W2" s="0" t="s">
        <v>477</v>
      </c>
      <c r="X2" s="0" t="s">
        <v>1208</v>
      </c>
      <c r="Y2" s="0" t="s">
        <v>477</v>
      </c>
      <c r="AA2" s="0" t="s">
        <v>559</v>
      </c>
    </row>
    <row r="3" customFormat="false" ht="15" hidden="false" customHeight="false" outlineLevel="0" collapsed="false">
      <c r="A3" s="0" t="s">
        <v>590</v>
      </c>
      <c r="B3" s="0" t="s">
        <v>1209</v>
      </c>
      <c r="C3" s="0" t="s">
        <v>1210</v>
      </c>
      <c r="D3" s="0" t="s">
        <v>1211</v>
      </c>
      <c r="E3" s="0" t="s">
        <v>1212</v>
      </c>
      <c r="F3" s="0" t="s">
        <v>1200</v>
      </c>
      <c r="G3" s="0" t="s">
        <v>1213</v>
      </c>
      <c r="H3" s="0" t="s">
        <v>1214</v>
      </c>
      <c r="I3" s="0" t="s">
        <v>510</v>
      </c>
      <c r="J3" s="0" t="s">
        <v>1215</v>
      </c>
      <c r="K3" s="0" t="s">
        <v>1216</v>
      </c>
      <c r="L3" s="0" t="s">
        <v>472</v>
      </c>
      <c r="M3" s="0" t="s">
        <v>1217</v>
      </c>
      <c r="N3" s="0" t="s">
        <v>477</v>
      </c>
      <c r="O3" s="0" t="s">
        <v>1206</v>
      </c>
      <c r="P3" s="0" t="s">
        <v>477</v>
      </c>
      <c r="Q3" s="0" t="s">
        <v>1218</v>
      </c>
      <c r="R3" s="0" t="s">
        <v>477</v>
      </c>
      <c r="S3" s="0" t="s">
        <v>477</v>
      </c>
      <c r="T3" s="0" t="s">
        <v>477</v>
      </c>
      <c r="U3" s="0" t="s">
        <v>477</v>
      </c>
      <c r="V3" s="0" t="s">
        <v>477</v>
      </c>
      <c r="W3" s="0" t="s">
        <v>477</v>
      </c>
      <c r="X3" s="0" t="s">
        <v>1208</v>
      </c>
      <c r="Y3" s="0" t="s">
        <v>477</v>
      </c>
      <c r="AA3" s="0" t="s">
        <v>559</v>
      </c>
    </row>
    <row r="4" customFormat="false" ht="15" hidden="false" customHeight="false" outlineLevel="0" collapsed="false">
      <c r="A4" s="0" t="s">
        <v>593</v>
      </c>
      <c r="B4" s="0" t="s">
        <v>1209</v>
      </c>
      <c r="C4" s="0" t="s">
        <v>1219</v>
      </c>
      <c r="D4" s="0" t="s">
        <v>1220</v>
      </c>
      <c r="E4" s="0" t="s">
        <v>1221</v>
      </c>
      <c r="F4" s="0" t="s">
        <v>1200</v>
      </c>
      <c r="G4" s="0" t="s">
        <v>1222</v>
      </c>
      <c r="H4" s="0" t="s">
        <v>1223</v>
      </c>
      <c r="I4" s="0" t="s">
        <v>524</v>
      </c>
      <c r="J4" s="0" t="s">
        <v>1224</v>
      </c>
      <c r="K4" s="0" t="s">
        <v>1225</v>
      </c>
      <c r="L4" s="0" t="s">
        <v>472</v>
      </c>
      <c r="M4" s="0" t="s">
        <v>1226</v>
      </c>
      <c r="N4" s="0" t="s">
        <v>477</v>
      </c>
      <c r="O4" s="0" t="s">
        <v>1206</v>
      </c>
      <c r="P4" s="0" t="s">
        <v>477</v>
      </c>
      <c r="Q4" s="0" t="s">
        <v>1227</v>
      </c>
      <c r="R4" s="0" t="s">
        <v>477</v>
      </c>
      <c r="S4" s="0" t="s">
        <v>477</v>
      </c>
      <c r="T4" s="0" t="s">
        <v>477</v>
      </c>
      <c r="U4" s="0" t="s">
        <v>477</v>
      </c>
      <c r="V4" s="0" t="s">
        <v>477</v>
      </c>
      <c r="W4" s="0" t="s">
        <v>477</v>
      </c>
      <c r="X4" s="0" t="s">
        <v>1208</v>
      </c>
      <c r="Y4" s="0" t="s">
        <v>477</v>
      </c>
      <c r="AA4" s="0" t="s">
        <v>559</v>
      </c>
    </row>
    <row r="5" customFormat="false" ht="15" hidden="false" customHeight="false" outlineLevel="0" collapsed="false">
      <c r="A5" s="0" t="s">
        <v>596</v>
      </c>
      <c r="B5" s="0" t="s">
        <v>1209</v>
      </c>
      <c r="C5" s="0" t="s">
        <v>1228</v>
      </c>
      <c r="D5" s="0" t="s">
        <v>1229</v>
      </c>
      <c r="E5" s="0" t="s">
        <v>1230</v>
      </c>
      <c r="F5" s="0" t="s">
        <v>1200</v>
      </c>
      <c r="G5" s="0" t="s">
        <v>1231</v>
      </c>
      <c r="H5" s="0" t="s">
        <v>1232</v>
      </c>
      <c r="I5" s="0" t="s">
        <v>540</v>
      </c>
      <c r="J5" s="0" t="s">
        <v>1203</v>
      </c>
      <c r="K5" s="0" t="s">
        <v>1233</v>
      </c>
      <c r="L5" s="0" t="s">
        <v>472</v>
      </c>
      <c r="M5" s="0" t="s">
        <v>1234</v>
      </c>
      <c r="N5" s="0" t="s">
        <v>477</v>
      </c>
      <c r="O5" s="0" t="s">
        <v>1206</v>
      </c>
      <c r="P5" s="0" t="s">
        <v>477</v>
      </c>
      <c r="Q5" s="0" t="s">
        <v>1235</v>
      </c>
      <c r="R5" s="0" t="s">
        <v>477</v>
      </c>
      <c r="S5" s="0" t="s">
        <v>477</v>
      </c>
      <c r="T5" s="0" t="s">
        <v>477</v>
      </c>
      <c r="U5" s="0" t="s">
        <v>477</v>
      </c>
      <c r="V5" s="0" t="s">
        <v>477</v>
      </c>
      <c r="W5" s="0" t="s">
        <v>477</v>
      </c>
      <c r="X5" s="0" t="s">
        <v>1208</v>
      </c>
      <c r="Y5" s="0" t="s">
        <v>477</v>
      </c>
      <c r="AA5" s="0" t="s">
        <v>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1236</v>
      </c>
      <c r="B1" s="41" t="s">
        <v>1237</v>
      </c>
      <c r="C1" s="41" t="s">
        <v>1238</v>
      </c>
      <c r="D1" s="41" t="s">
        <v>1239</v>
      </c>
      <c r="E1" s="41" t="s">
        <v>1240</v>
      </c>
      <c r="F1" s="41" t="s">
        <v>1241</v>
      </c>
      <c r="G1" s="41" t="s">
        <v>1242</v>
      </c>
      <c r="H1" s="41" t="s">
        <v>1243</v>
      </c>
      <c r="I1" s="41" t="s">
        <v>1244</v>
      </c>
      <c r="J1" s="41" t="s">
        <v>1245</v>
      </c>
      <c r="K1" s="41" t="s">
        <v>1246</v>
      </c>
      <c r="L1" s="41" t="s">
        <v>1247</v>
      </c>
      <c r="M1" s="41" t="s">
        <v>1248</v>
      </c>
      <c r="N1" s="41" t="s">
        <v>1249</v>
      </c>
      <c r="O1" s="41" t="s">
        <v>1250</v>
      </c>
      <c r="P1" s="41" t="s">
        <v>1251</v>
      </c>
      <c r="Q1" s="41" t="s">
        <v>1252</v>
      </c>
      <c r="R1" s="41" t="s">
        <v>1253</v>
      </c>
      <c r="S1" s="41" t="s">
        <v>1254</v>
      </c>
      <c r="U1" s="23" t="s">
        <v>1255</v>
      </c>
    </row>
    <row r="2" customFormat="false" ht="15" hidden="false" customHeight="false" outlineLevel="0" collapsed="false">
      <c r="A2" s="42" t="n">
        <v>46338.5847222222</v>
      </c>
      <c r="B2" s="10" t="s">
        <v>1256</v>
      </c>
      <c r="C2" s="10" t="s">
        <v>1257</v>
      </c>
      <c r="D2" s="10" t="s">
        <v>1140</v>
      </c>
      <c r="E2" s="10" t="s">
        <v>1258</v>
      </c>
      <c r="F2" s="10" t="s">
        <v>1259</v>
      </c>
      <c r="G2" s="10" t="s">
        <v>1260</v>
      </c>
      <c r="H2" s="10" t="s">
        <v>1261</v>
      </c>
      <c r="I2" s="0" t="n">
        <v>48</v>
      </c>
      <c r="J2" s="10" t="s">
        <v>1262</v>
      </c>
      <c r="M2" s="10" t="s">
        <v>1263</v>
      </c>
      <c r="N2" s="10" t="s">
        <v>1157</v>
      </c>
      <c r="O2" s="10" t="s">
        <v>1264</v>
      </c>
      <c r="P2" s="10" t="s">
        <v>1265</v>
      </c>
      <c r="Q2" s="10" t="s">
        <v>1266</v>
      </c>
      <c r="S2" s="10" t="s">
        <v>1149</v>
      </c>
    </row>
    <row r="3" customFormat="false" ht="15" hidden="false" customHeight="false" outlineLevel="0" collapsed="false">
      <c r="A3" s="42" t="n">
        <v>46351.5861111111</v>
      </c>
      <c r="B3" s="10" t="s">
        <v>1267</v>
      </c>
      <c r="C3" s="10" t="s">
        <v>1268</v>
      </c>
      <c r="D3" s="10" t="s">
        <v>1140</v>
      </c>
      <c r="E3" s="10" t="s">
        <v>1269</v>
      </c>
      <c r="F3" s="10" t="s">
        <v>1270</v>
      </c>
      <c r="G3" s="10" t="s">
        <v>1271</v>
      </c>
      <c r="H3" s="10" t="s">
        <v>1272</v>
      </c>
      <c r="I3" s="0" t="n">
        <v>110</v>
      </c>
      <c r="J3" s="10" t="s">
        <v>1262</v>
      </c>
      <c r="M3" s="10" t="s">
        <v>1273</v>
      </c>
      <c r="N3" s="10" t="s">
        <v>1167</v>
      </c>
      <c r="O3" s="10" t="s">
        <v>1264</v>
      </c>
      <c r="P3" s="10" t="s">
        <v>1265</v>
      </c>
      <c r="Q3" s="10" t="s">
        <v>1274</v>
      </c>
      <c r="S3" s="10" t="s">
        <v>1149</v>
      </c>
    </row>
    <row r="4" customFormat="false" ht="15" hidden="false" customHeight="false" outlineLevel="0" collapsed="false">
      <c r="A4" s="42" t="n">
        <v>46388.5888888889</v>
      </c>
      <c r="B4" s="10" t="s">
        <v>1275</v>
      </c>
      <c r="C4" s="10" t="s">
        <v>1276</v>
      </c>
      <c r="D4" s="10" t="s">
        <v>1140</v>
      </c>
      <c r="E4" s="10" t="s">
        <v>1277</v>
      </c>
      <c r="F4" s="10" t="s">
        <v>1278</v>
      </c>
      <c r="G4" s="10" t="s">
        <v>1279</v>
      </c>
      <c r="H4" s="10" t="s">
        <v>1280</v>
      </c>
      <c r="I4" s="0" t="n">
        <v>80</v>
      </c>
      <c r="J4" s="10" t="s">
        <v>1262</v>
      </c>
      <c r="M4" s="10" t="s">
        <v>1263</v>
      </c>
      <c r="N4" s="10" t="s">
        <v>1157</v>
      </c>
      <c r="O4" s="10" t="s">
        <v>1281</v>
      </c>
      <c r="P4" s="10" t="s">
        <v>1265</v>
      </c>
      <c r="Q4" s="10" t="s">
        <v>1282</v>
      </c>
      <c r="S4" s="10" t="s">
        <v>1149</v>
      </c>
    </row>
    <row r="5" customFormat="false" ht="15" hidden="false" customHeight="false" outlineLevel="0" collapsed="false">
      <c r="A5" s="42" t="n">
        <v>46394.5902777778</v>
      </c>
      <c r="B5" s="10" t="s">
        <v>1283</v>
      </c>
      <c r="C5" s="10" t="s">
        <v>1284</v>
      </c>
      <c r="D5" s="10" t="s">
        <v>1140</v>
      </c>
      <c r="E5" s="10" t="s">
        <v>1285</v>
      </c>
      <c r="F5" s="10" t="s">
        <v>1286</v>
      </c>
      <c r="G5" s="10" t="s">
        <v>1287</v>
      </c>
      <c r="H5" s="10" t="s">
        <v>1144</v>
      </c>
      <c r="I5" s="0" t="n">
        <v>45</v>
      </c>
      <c r="J5" s="10" t="s">
        <v>1262</v>
      </c>
      <c r="M5" s="10" t="s">
        <v>1288</v>
      </c>
      <c r="N5" s="10" t="s">
        <v>1146</v>
      </c>
      <c r="O5" s="10" t="s">
        <v>1264</v>
      </c>
      <c r="P5" s="10" t="s">
        <v>1265</v>
      </c>
      <c r="Q5" s="10" t="s">
        <v>1289</v>
      </c>
      <c r="S5" s="10" t="s">
        <v>1149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1236</v>
      </c>
      <c r="B1" s="41" t="s">
        <v>1290</v>
      </c>
      <c r="C1" s="41" t="s">
        <v>1291</v>
      </c>
      <c r="D1" s="41" t="s">
        <v>1292</v>
      </c>
      <c r="E1" s="41" t="s">
        <v>1293</v>
      </c>
      <c r="F1" s="41" t="s">
        <v>1294</v>
      </c>
      <c r="G1" s="41" t="s">
        <v>1238</v>
      </c>
      <c r="H1" s="41" t="s">
        <v>1295</v>
      </c>
      <c r="I1" s="41" t="s">
        <v>1240</v>
      </c>
      <c r="J1" s="41" t="s">
        <v>1241</v>
      </c>
      <c r="K1" s="41" t="s">
        <v>1296</v>
      </c>
      <c r="L1" s="41" t="s">
        <v>1297</v>
      </c>
      <c r="M1" s="41" t="s">
        <v>1298</v>
      </c>
      <c r="N1" s="41" t="s">
        <v>1299</v>
      </c>
      <c r="O1" s="41" t="s">
        <v>1300</v>
      </c>
      <c r="P1" s="41" t="s">
        <v>1301</v>
      </c>
      <c r="Q1" s="41" t="s">
        <v>1302</v>
      </c>
      <c r="R1" s="41" t="s">
        <v>1303</v>
      </c>
      <c r="S1" s="41" t="s">
        <v>1304</v>
      </c>
      <c r="T1" s="41" t="s">
        <v>1305</v>
      </c>
      <c r="U1" s="41" t="s">
        <v>1306</v>
      </c>
      <c r="V1" s="41" t="s">
        <v>1307</v>
      </c>
      <c r="W1" s="41" t="s">
        <v>1308</v>
      </c>
      <c r="X1" s="41" t="s">
        <v>1309</v>
      </c>
      <c r="Y1" s="41" t="s">
        <v>1310</v>
      </c>
      <c r="AA1" s="23" t="s">
        <v>1311</v>
      </c>
    </row>
    <row r="2" customFormat="false" ht="15" hidden="false" customHeight="false" outlineLevel="0" collapsed="false">
      <c r="A2" s="42" t="n">
        <v>46345.5868055556</v>
      </c>
      <c r="B2" s="10" t="s">
        <v>1312</v>
      </c>
      <c r="C2" s="10" t="s">
        <v>1313</v>
      </c>
      <c r="D2" s="10" t="s">
        <v>491</v>
      </c>
      <c r="E2" s="10" t="s">
        <v>1314</v>
      </c>
      <c r="F2" s="10" t="s">
        <v>1315</v>
      </c>
      <c r="G2" s="10" t="s">
        <v>1316</v>
      </c>
      <c r="H2" s="10" t="s">
        <v>1200</v>
      </c>
      <c r="I2" s="10" t="s">
        <v>1317</v>
      </c>
      <c r="J2" s="10" t="s">
        <v>1318</v>
      </c>
      <c r="K2" s="10" t="s">
        <v>1319</v>
      </c>
      <c r="M2" s="10" t="s">
        <v>472</v>
      </c>
      <c r="N2" s="10" t="s">
        <v>1320</v>
      </c>
      <c r="O2" s="10" t="s">
        <v>1281</v>
      </c>
      <c r="P2" s="10" t="s">
        <v>1206</v>
      </c>
      <c r="Q2" s="10" t="s">
        <v>1281</v>
      </c>
      <c r="R2" s="10" t="s">
        <v>1281</v>
      </c>
      <c r="S2" s="10" t="s">
        <v>1281</v>
      </c>
      <c r="T2" s="10" t="s">
        <v>1281</v>
      </c>
      <c r="U2" s="10" t="s">
        <v>1281</v>
      </c>
      <c r="V2" s="10" t="s">
        <v>1281</v>
      </c>
      <c r="W2" s="10" t="s">
        <v>1208</v>
      </c>
      <c r="X2" s="10" t="s">
        <v>1321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1134</v>
      </c>
      <c r="B1" s="29" t="s">
        <v>1135</v>
      </c>
      <c r="C1" s="29" t="s">
        <v>138</v>
      </c>
      <c r="D1" s="29" t="s">
        <v>561</v>
      </c>
      <c r="E1" s="29" t="s">
        <v>562</v>
      </c>
      <c r="F1" s="29" t="s">
        <v>563</v>
      </c>
      <c r="G1" s="29" t="s">
        <v>564</v>
      </c>
      <c r="H1" s="29" t="s">
        <v>611</v>
      </c>
      <c r="I1" s="29" t="s">
        <v>612</v>
      </c>
      <c r="J1" s="29" t="s">
        <v>613</v>
      </c>
      <c r="K1" s="29" t="s">
        <v>614</v>
      </c>
      <c r="L1" s="29" t="s">
        <v>615</v>
      </c>
      <c r="M1" s="29" t="s">
        <v>616</v>
      </c>
      <c r="N1" s="29" t="s">
        <v>617</v>
      </c>
      <c r="O1" s="29" t="s">
        <v>618</v>
      </c>
      <c r="P1" s="29" t="s">
        <v>619</v>
      </c>
      <c r="Q1" s="29" t="s">
        <v>620</v>
      </c>
      <c r="R1" s="29" t="s">
        <v>621</v>
      </c>
      <c r="S1" s="29" t="s">
        <v>622</v>
      </c>
      <c r="T1" s="29" t="s">
        <v>305</v>
      </c>
      <c r="U1" s="29" t="s">
        <v>755</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1134</v>
      </c>
      <c r="B1" s="29" t="s">
        <v>1135</v>
      </c>
      <c r="C1" s="29" t="s">
        <v>402</v>
      </c>
      <c r="D1" s="29" t="s">
        <v>559</v>
      </c>
      <c r="E1" s="29" t="s">
        <v>561</v>
      </c>
      <c r="F1" s="29" t="s">
        <v>562</v>
      </c>
      <c r="G1" s="29" t="s">
        <v>563</v>
      </c>
      <c r="H1" s="29" t="s">
        <v>564</v>
      </c>
      <c r="I1" s="29" t="s">
        <v>356</v>
      </c>
      <c r="J1" s="29" t="s">
        <v>403</v>
      </c>
      <c r="K1" s="29" t="s">
        <v>560</v>
      </c>
      <c r="L1" s="29" t="s">
        <v>566</v>
      </c>
      <c r="M1" s="29" t="s">
        <v>565</v>
      </c>
      <c r="N1" s="29" t="s">
        <v>567</v>
      </c>
      <c r="O1" s="29" t="s">
        <v>1194</v>
      </c>
      <c r="P1" s="29" t="s">
        <v>1195</v>
      </c>
      <c r="Q1" s="29" t="s">
        <v>568</v>
      </c>
      <c r="R1" s="29" t="s">
        <v>569</v>
      </c>
      <c r="S1" s="29" t="s">
        <v>570</v>
      </c>
      <c r="T1" s="29" t="s">
        <v>571</v>
      </c>
      <c r="U1" s="29" t="s">
        <v>572</v>
      </c>
      <c r="V1" s="29" t="s">
        <v>573</v>
      </c>
      <c r="W1" s="29" t="s">
        <v>574</v>
      </c>
      <c r="X1" s="29" t="s">
        <v>575</v>
      </c>
      <c r="Y1" s="29" t="s">
        <v>576</v>
      </c>
      <c r="Z1" s="29" t="s">
        <v>305</v>
      </c>
      <c r="AA1" s="29" t="s">
        <v>755</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1134</v>
      </c>
      <c r="B1" s="40" t="s">
        <v>1135</v>
      </c>
      <c r="C1" s="40" t="s">
        <v>138</v>
      </c>
      <c r="D1" s="40" t="s">
        <v>561</v>
      </c>
      <c r="E1" s="40" t="s">
        <v>562</v>
      </c>
      <c r="F1" s="40" t="s">
        <v>563</v>
      </c>
      <c r="G1" s="40" t="s">
        <v>564</v>
      </c>
      <c r="H1" s="40" t="s">
        <v>611</v>
      </c>
      <c r="I1" s="40" t="s">
        <v>612</v>
      </c>
      <c r="J1" s="40" t="s">
        <v>613</v>
      </c>
      <c r="K1" s="40" t="s">
        <v>614</v>
      </c>
      <c r="L1" s="40" t="s">
        <v>615</v>
      </c>
      <c r="M1" s="40" t="s">
        <v>616</v>
      </c>
      <c r="N1" s="40" t="s">
        <v>617</v>
      </c>
      <c r="O1" s="40" t="s">
        <v>618</v>
      </c>
      <c r="P1" s="40" t="s">
        <v>619</v>
      </c>
      <c r="Q1" s="40" t="s">
        <v>620</v>
      </c>
      <c r="R1" s="40" t="s">
        <v>621</v>
      </c>
      <c r="S1" s="40" t="s">
        <v>622</v>
      </c>
      <c r="T1" s="40" t="s">
        <v>305</v>
      </c>
      <c r="U1" s="40" t="s">
        <v>755</v>
      </c>
      <c r="V1" s="40" t="s">
        <v>599</v>
      </c>
      <c r="W1" s="40" t="s">
        <v>625</v>
      </c>
      <c r="X1" s="40" t="s">
        <v>354</v>
      </c>
      <c r="Y1" s="40" t="s">
        <v>1322</v>
      </c>
      <c r="Z1" s="40" t="s">
        <v>623</v>
      </c>
      <c r="AA1" s="40" t="s">
        <v>1323</v>
      </c>
      <c r="AB1" s="40" t="s">
        <v>1324</v>
      </c>
      <c r="AC1" s="40" t="s">
        <v>1325</v>
      </c>
      <c r="AD1" s="40" t="s">
        <v>626</v>
      </c>
      <c r="AE1" s="40" t="s">
        <v>1326</v>
      </c>
      <c r="AF1" s="40" t="s">
        <v>1327</v>
      </c>
      <c r="AG1" s="40" t="s">
        <v>624</v>
      </c>
      <c r="AH1" s="40" t="s">
        <v>355</v>
      </c>
      <c r="AI1" s="40" t="s">
        <v>600</v>
      </c>
      <c r="AJ1" s="40" t="s">
        <v>633</v>
      </c>
      <c r="AK1" s="40" t="s">
        <v>634</v>
      </c>
    </row>
    <row r="2" customFormat="false" ht="15" hidden="false" customHeight="false" outlineLevel="0" collapsed="false">
      <c r="A2" s="0" t="s">
        <v>1136</v>
      </c>
      <c r="B2" s="0" t="s">
        <v>1137</v>
      </c>
      <c r="C2" s="0" t="s">
        <v>1138</v>
      </c>
      <c r="D2" s="0" t="s">
        <v>1139</v>
      </c>
      <c r="E2" s="0" t="s">
        <v>1140</v>
      </c>
      <c r="F2" s="0" t="s">
        <v>1141</v>
      </c>
      <c r="G2" s="0" t="s">
        <v>1142</v>
      </c>
      <c r="H2" s="0" t="s">
        <v>1143</v>
      </c>
      <c r="I2" s="0" t="s">
        <v>1144</v>
      </c>
      <c r="J2" s="0" t="n">
        <v>52</v>
      </c>
      <c r="K2" s="0" t="s">
        <v>1139</v>
      </c>
      <c r="L2" s="0" t="s">
        <v>1140</v>
      </c>
      <c r="M2" s="0" t="s">
        <v>477</v>
      </c>
      <c r="N2" s="0" t="s">
        <v>1145</v>
      </c>
      <c r="O2" s="0" t="s">
        <v>1146</v>
      </c>
      <c r="P2" s="0" t="s">
        <v>146</v>
      </c>
      <c r="Q2" s="0" t="s">
        <v>1147</v>
      </c>
      <c r="R2" s="0" t="s">
        <v>1148</v>
      </c>
      <c r="T2" s="0" t="s">
        <v>1149</v>
      </c>
      <c r="U2" s="0" t="s">
        <v>559</v>
      </c>
      <c r="V2" s="0" t="s">
        <v>635</v>
      </c>
      <c r="W2" s="0" t="s">
        <v>1328</v>
      </c>
      <c r="X2" s="11" t="n">
        <v>46342</v>
      </c>
      <c r="Y2" s="10" t="s">
        <v>1329</v>
      </c>
      <c r="Z2" s="10" t="s">
        <v>477</v>
      </c>
      <c r="AA2" s="10" t="s">
        <v>1330</v>
      </c>
      <c r="AB2" s="11" t="n">
        <v>46336</v>
      </c>
      <c r="AD2" s="10" t="s">
        <v>1331</v>
      </c>
      <c r="AE2" s="10" t="s">
        <v>1142</v>
      </c>
      <c r="AF2" s="10" t="s">
        <v>1141</v>
      </c>
      <c r="AG2" s="10" t="s">
        <v>498</v>
      </c>
      <c r="AH2" s="10" t="s">
        <v>466</v>
      </c>
    </row>
    <row r="3" customFormat="false" ht="15" hidden="false" customHeight="false" outlineLevel="0" collapsed="false">
      <c r="A3" s="0" t="s">
        <v>1332</v>
      </c>
      <c r="B3" s="0" t="s">
        <v>254</v>
      </c>
      <c r="C3" s="0" t="s">
        <v>1256</v>
      </c>
      <c r="D3" s="0" t="s">
        <v>1257</v>
      </c>
      <c r="E3" s="0" t="s">
        <v>1140</v>
      </c>
      <c r="F3" s="0" t="s">
        <v>1258</v>
      </c>
      <c r="G3" s="0" t="s">
        <v>1259</v>
      </c>
      <c r="H3" s="0" t="s">
        <v>1260</v>
      </c>
      <c r="I3" s="0" t="s">
        <v>1261</v>
      </c>
      <c r="J3" s="0" t="n">
        <v>48</v>
      </c>
      <c r="K3" s="0" t="s">
        <v>1257</v>
      </c>
      <c r="L3" s="0" t="s">
        <v>1140</v>
      </c>
      <c r="M3" s="0" t="s">
        <v>477</v>
      </c>
      <c r="N3" s="0" t="s">
        <v>715</v>
      </c>
      <c r="O3" s="0" t="s">
        <v>1157</v>
      </c>
      <c r="P3" s="0" t="s">
        <v>146</v>
      </c>
      <c r="Q3" s="0" t="s">
        <v>1333</v>
      </c>
      <c r="R3" s="0" t="s">
        <v>1334</v>
      </c>
      <c r="T3" s="0" t="s">
        <v>1149</v>
      </c>
      <c r="U3" s="0" t="s">
        <v>338</v>
      </c>
      <c r="V3" s="0" t="s">
        <v>638</v>
      </c>
      <c r="W3" s="0" t="s">
        <v>1335</v>
      </c>
      <c r="X3" s="11" t="n">
        <v>46344</v>
      </c>
      <c r="Y3" s="10" t="s">
        <v>1336</v>
      </c>
      <c r="Z3" s="10" t="s">
        <v>498</v>
      </c>
      <c r="AA3" s="10" t="s">
        <v>1330</v>
      </c>
      <c r="AB3" s="11" t="n">
        <v>46338</v>
      </c>
      <c r="AD3" s="10" t="s">
        <v>1337</v>
      </c>
      <c r="AE3" s="10" t="s">
        <v>1259</v>
      </c>
      <c r="AF3" s="10" t="s">
        <v>1258</v>
      </c>
      <c r="AG3" s="10" t="s">
        <v>498</v>
      </c>
      <c r="AH3" s="10" t="s">
        <v>466</v>
      </c>
    </row>
    <row r="4" customFormat="false" ht="15" hidden="false" customHeight="false" outlineLevel="0" collapsed="false">
      <c r="A4" s="0" t="s">
        <v>1150</v>
      </c>
      <c r="B4" s="0" t="s">
        <v>1137</v>
      </c>
      <c r="C4" s="0" t="s">
        <v>1151</v>
      </c>
      <c r="D4" s="0" t="s">
        <v>1152</v>
      </c>
      <c r="E4" s="0" t="s">
        <v>1140</v>
      </c>
      <c r="F4" s="0" t="s">
        <v>1153</v>
      </c>
      <c r="G4" s="0" t="s">
        <v>1154</v>
      </c>
      <c r="H4" s="0" t="s">
        <v>1155</v>
      </c>
      <c r="I4" s="0" t="s">
        <v>1156</v>
      </c>
      <c r="J4" s="0" t="n">
        <v>95</v>
      </c>
      <c r="K4" s="0" t="s">
        <v>1152</v>
      </c>
      <c r="L4" s="0" t="s">
        <v>1140</v>
      </c>
      <c r="M4" s="0" t="s">
        <v>477</v>
      </c>
      <c r="N4" s="0" t="s">
        <v>1145</v>
      </c>
      <c r="O4" s="0" t="s">
        <v>1157</v>
      </c>
      <c r="P4" s="0" t="s">
        <v>1158</v>
      </c>
      <c r="Q4" s="0" t="s">
        <v>1147</v>
      </c>
      <c r="R4" s="0" t="s">
        <v>1159</v>
      </c>
      <c r="T4" s="0" t="s">
        <v>1149</v>
      </c>
      <c r="U4" s="0" t="s">
        <v>559</v>
      </c>
      <c r="V4" s="0" t="s">
        <v>640</v>
      </c>
      <c r="W4" s="0" t="s">
        <v>1338</v>
      </c>
      <c r="X4" s="11" t="n">
        <v>46350</v>
      </c>
      <c r="Y4" s="10" t="s">
        <v>1339</v>
      </c>
      <c r="Z4" s="10" t="s">
        <v>477</v>
      </c>
      <c r="AA4" s="10" t="s">
        <v>1340</v>
      </c>
      <c r="AB4" s="11" t="n">
        <v>46344</v>
      </c>
      <c r="AC4" s="0" t="n">
        <v>200</v>
      </c>
      <c r="AD4" s="10" t="s">
        <v>1341</v>
      </c>
      <c r="AE4" s="10" t="s">
        <v>1154</v>
      </c>
      <c r="AF4" s="10" t="s">
        <v>1153</v>
      </c>
      <c r="AG4" s="10" t="s">
        <v>498</v>
      </c>
      <c r="AH4" s="10" t="s">
        <v>466</v>
      </c>
    </row>
    <row r="5" customFormat="false" ht="15" hidden="false" customHeight="false" outlineLevel="0" collapsed="false">
      <c r="A5" s="0" t="s">
        <v>1342</v>
      </c>
      <c r="B5" s="0" t="s">
        <v>254</v>
      </c>
      <c r="C5" s="0" t="s">
        <v>1267</v>
      </c>
      <c r="D5" s="0" t="s">
        <v>1268</v>
      </c>
      <c r="E5" s="0" t="s">
        <v>1140</v>
      </c>
      <c r="F5" s="0" t="s">
        <v>1269</v>
      </c>
      <c r="G5" s="0" t="s">
        <v>1270</v>
      </c>
      <c r="H5" s="0" t="s">
        <v>1271</v>
      </c>
      <c r="I5" s="0" t="s">
        <v>1272</v>
      </c>
      <c r="J5" s="0" t="n">
        <v>110</v>
      </c>
      <c r="K5" s="0" t="s">
        <v>1268</v>
      </c>
      <c r="L5" s="0" t="s">
        <v>1140</v>
      </c>
      <c r="M5" s="0" t="s">
        <v>477</v>
      </c>
      <c r="N5" s="0" t="s">
        <v>1343</v>
      </c>
      <c r="O5" s="0" t="s">
        <v>1167</v>
      </c>
      <c r="P5" s="0" t="s">
        <v>146</v>
      </c>
      <c r="Q5" s="0" t="s">
        <v>1333</v>
      </c>
      <c r="R5" s="0" t="s">
        <v>1344</v>
      </c>
      <c r="T5" s="0" t="s">
        <v>1149</v>
      </c>
      <c r="U5" s="0" t="s">
        <v>338</v>
      </c>
      <c r="V5" s="0" t="s">
        <v>643</v>
      </c>
      <c r="W5" s="0" t="s">
        <v>1345</v>
      </c>
      <c r="X5" s="11" t="n">
        <v>46357</v>
      </c>
      <c r="Y5" s="10" t="s">
        <v>1346</v>
      </c>
      <c r="Z5" s="10" t="s">
        <v>498</v>
      </c>
      <c r="AA5" s="10" t="s">
        <v>1330</v>
      </c>
      <c r="AB5" s="11" t="n">
        <v>46351</v>
      </c>
      <c r="AD5" s="10" t="s">
        <v>1347</v>
      </c>
      <c r="AE5" s="10" t="s">
        <v>1270</v>
      </c>
      <c r="AF5" s="10" t="s">
        <v>1269</v>
      </c>
      <c r="AG5" s="10" t="s">
        <v>498</v>
      </c>
      <c r="AH5" s="10" t="s">
        <v>466</v>
      </c>
    </row>
    <row r="6" customFormat="false" ht="15" hidden="false" customHeight="false" outlineLevel="0" collapsed="false">
      <c r="A6" s="0" t="s">
        <v>1160</v>
      </c>
      <c r="B6" s="0" t="s">
        <v>1137</v>
      </c>
      <c r="C6" s="0" t="s">
        <v>1161</v>
      </c>
      <c r="D6" s="0" t="s">
        <v>1162</v>
      </c>
      <c r="E6" s="0" t="s">
        <v>1140</v>
      </c>
      <c r="F6" s="0" t="s">
        <v>1163</v>
      </c>
      <c r="G6" s="0" t="s">
        <v>1164</v>
      </c>
      <c r="H6" s="0" t="s">
        <v>1165</v>
      </c>
      <c r="I6" s="0" t="s">
        <v>1166</v>
      </c>
      <c r="J6" s="0" t="n">
        <v>190</v>
      </c>
      <c r="K6" s="0" t="s">
        <v>1162</v>
      </c>
      <c r="L6" s="0" t="s">
        <v>1140</v>
      </c>
      <c r="M6" s="0" t="s">
        <v>477</v>
      </c>
      <c r="N6" s="0" t="s">
        <v>715</v>
      </c>
      <c r="O6" s="0" t="s">
        <v>1167</v>
      </c>
      <c r="P6" s="0" t="s">
        <v>487</v>
      </c>
      <c r="Q6" s="0" t="s">
        <v>1147</v>
      </c>
      <c r="R6" s="0" t="s">
        <v>1168</v>
      </c>
      <c r="T6" s="0" t="s">
        <v>1149</v>
      </c>
      <c r="U6" s="0" t="s">
        <v>559</v>
      </c>
      <c r="V6" s="0" t="s">
        <v>645</v>
      </c>
      <c r="W6" s="0" t="s">
        <v>1348</v>
      </c>
      <c r="X6" s="11" t="n">
        <v>46359</v>
      </c>
      <c r="Y6" s="10" t="s">
        <v>1349</v>
      </c>
      <c r="Z6" s="10" t="s">
        <v>498</v>
      </c>
      <c r="AA6" s="10" t="s">
        <v>1330</v>
      </c>
      <c r="AB6" s="11" t="n">
        <v>46353</v>
      </c>
      <c r="AD6" s="10" t="s">
        <v>1350</v>
      </c>
      <c r="AE6" s="10" t="s">
        <v>1164</v>
      </c>
      <c r="AF6" s="10" t="s">
        <v>1163</v>
      </c>
      <c r="AG6" s="10" t="s">
        <v>498</v>
      </c>
      <c r="AH6" s="10" t="s">
        <v>466</v>
      </c>
    </row>
    <row r="7" customFormat="false" ht="15" hidden="false" customHeight="false" outlineLevel="0" collapsed="false">
      <c r="A7" s="0" t="s">
        <v>1169</v>
      </c>
      <c r="B7" s="0" t="s">
        <v>1137</v>
      </c>
      <c r="C7" s="0" t="s">
        <v>1170</v>
      </c>
      <c r="D7" s="0" t="s">
        <v>1171</v>
      </c>
      <c r="E7" s="0" t="s">
        <v>1140</v>
      </c>
      <c r="F7" s="0" t="s">
        <v>1172</v>
      </c>
      <c r="G7" s="0" t="s">
        <v>1173</v>
      </c>
      <c r="H7" s="0" t="s">
        <v>1174</v>
      </c>
      <c r="I7" s="0" t="s">
        <v>1175</v>
      </c>
      <c r="J7" s="0" t="n">
        <v>65</v>
      </c>
      <c r="K7" s="0" t="s">
        <v>1171</v>
      </c>
      <c r="L7" s="0" t="s">
        <v>1140</v>
      </c>
      <c r="M7" s="0" t="s">
        <v>477</v>
      </c>
      <c r="N7" s="0" t="s">
        <v>1145</v>
      </c>
      <c r="O7" s="0" t="s">
        <v>1146</v>
      </c>
      <c r="P7" s="0" t="s">
        <v>146</v>
      </c>
      <c r="Q7" s="0" t="s">
        <v>1147</v>
      </c>
      <c r="R7" s="0" t="s">
        <v>1176</v>
      </c>
      <c r="T7" s="0" t="s">
        <v>1149</v>
      </c>
      <c r="U7" s="0" t="s">
        <v>559</v>
      </c>
      <c r="V7" s="0" t="s">
        <v>647</v>
      </c>
      <c r="W7" s="0" t="s">
        <v>1351</v>
      </c>
      <c r="X7" s="11" t="n">
        <v>46392</v>
      </c>
      <c r="Y7" s="10" t="s">
        <v>1352</v>
      </c>
      <c r="Z7" s="10" t="s">
        <v>498</v>
      </c>
      <c r="AA7" s="10" t="s">
        <v>1330</v>
      </c>
      <c r="AB7" s="11" t="n">
        <v>46386</v>
      </c>
      <c r="AD7" s="10" t="s">
        <v>1331</v>
      </c>
      <c r="AE7" s="10" t="s">
        <v>1173</v>
      </c>
      <c r="AF7" s="10" t="s">
        <v>1172</v>
      </c>
      <c r="AG7" s="10" t="s">
        <v>498</v>
      </c>
      <c r="AH7" s="10" t="s">
        <v>466</v>
      </c>
    </row>
    <row r="8" customFormat="false" ht="15" hidden="false" customHeight="false" outlineLevel="0" collapsed="false">
      <c r="A8" s="0" t="s">
        <v>1177</v>
      </c>
      <c r="B8" s="0" t="s">
        <v>1137</v>
      </c>
      <c r="C8" s="0" t="s">
        <v>1178</v>
      </c>
      <c r="D8" s="0" t="s">
        <v>1179</v>
      </c>
      <c r="E8" s="0" t="s">
        <v>1140</v>
      </c>
      <c r="F8" s="0" t="s">
        <v>1180</v>
      </c>
      <c r="G8" s="0" t="s">
        <v>1181</v>
      </c>
      <c r="H8" s="0" t="s">
        <v>1182</v>
      </c>
      <c r="I8" s="0" t="s">
        <v>1183</v>
      </c>
      <c r="J8" s="0" t="n">
        <v>140</v>
      </c>
      <c r="K8" s="0" t="s">
        <v>1179</v>
      </c>
      <c r="L8" s="0" t="s">
        <v>1140</v>
      </c>
      <c r="M8" s="0" t="s">
        <v>477</v>
      </c>
      <c r="N8" s="0" t="s">
        <v>715</v>
      </c>
      <c r="O8" s="0" t="s">
        <v>1157</v>
      </c>
      <c r="P8" s="0" t="s">
        <v>146</v>
      </c>
      <c r="Q8" s="0" t="s">
        <v>1147</v>
      </c>
      <c r="R8" s="0" t="s">
        <v>1184</v>
      </c>
      <c r="S8" s="0" t="s">
        <v>1185</v>
      </c>
      <c r="T8" s="0" t="s">
        <v>1149</v>
      </c>
      <c r="U8" s="0" t="s">
        <v>559</v>
      </c>
      <c r="V8" s="0" t="s">
        <v>649</v>
      </c>
      <c r="W8" s="0" t="s">
        <v>1353</v>
      </c>
      <c r="X8" s="11" t="n">
        <v>46393</v>
      </c>
      <c r="Y8" s="10" t="s">
        <v>1354</v>
      </c>
      <c r="Z8" s="10" t="s">
        <v>498</v>
      </c>
      <c r="AA8" s="10" t="s">
        <v>1330</v>
      </c>
      <c r="AB8" s="11" t="n">
        <v>46387</v>
      </c>
      <c r="AD8" s="10" t="s">
        <v>1355</v>
      </c>
      <c r="AE8" s="10" t="s">
        <v>1181</v>
      </c>
      <c r="AF8" s="10" t="s">
        <v>1180</v>
      </c>
      <c r="AG8" s="10" t="s">
        <v>498</v>
      </c>
      <c r="AH8" s="10" t="s">
        <v>466</v>
      </c>
    </row>
    <row r="9" customFormat="false" ht="15" hidden="false" customHeight="false" outlineLevel="0" collapsed="false">
      <c r="A9" s="0" t="s">
        <v>1356</v>
      </c>
      <c r="B9" s="0" t="s">
        <v>254</v>
      </c>
      <c r="C9" s="0" t="s">
        <v>1275</v>
      </c>
      <c r="D9" s="0" t="s">
        <v>1276</v>
      </c>
      <c r="E9" s="0" t="s">
        <v>1140</v>
      </c>
      <c r="F9" s="0" t="s">
        <v>1277</v>
      </c>
      <c r="G9" s="0" t="s">
        <v>1278</v>
      </c>
      <c r="H9" s="0" t="s">
        <v>1279</v>
      </c>
      <c r="I9" s="0" t="s">
        <v>1280</v>
      </c>
      <c r="J9" s="0" t="n">
        <v>80</v>
      </c>
      <c r="K9" s="0" t="s">
        <v>1276</v>
      </c>
      <c r="L9" s="0" t="s">
        <v>1140</v>
      </c>
      <c r="M9" s="0" t="s">
        <v>477</v>
      </c>
      <c r="N9" s="0" t="s">
        <v>715</v>
      </c>
      <c r="O9" s="0" t="s">
        <v>1157</v>
      </c>
      <c r="P9" s="0" t="s">
        <v>487</v>
      </c>
      <c r="Q9" s="0" t="s">
        <v>1333</v>
      </c>
      <c r="R9" s="0" t="s">
        <v>1357</v>
      </c>
      <c r="T9" s="0" t="s">
        <v>1149</v>
      </c>
      <c r="U9" s="0" t="s">
        <v>338</v>
      </c>
      <c r="V9" s="0" t="s">
        <v>651</v>
      </c>
      <c r="W9" s="0" t="s">
        <v>1358</v>
      </c>
      <c r="X9" s="11" t="n">
        <v>46394</v>
      </c>
      <c r="Y9" s="10" t="s">
        <v>1359</v>
      </c>
      <c r="Z9" s="10" t="s">
        <v>498</v>
      </c>
      <c r="AA9" s="10" t="s">
        <v>1330</v>
      </c>
      <c r="AB9" s="11" t="n">
        <v>46388</v>
      </c>
      <c r="AD9" s="10" t="s">
        <v>1360</v>
      </c>
      <c r="AE9" s="10" t="s">
        <v>1278</v>
      </c>
      <c r="AF9" s="10" t="s">
        <v>1277</v>
      </c>
      <c r="AG9" s="10" t="s">
        <v>498</v>
      </c>
      <c r="AH9" s="10" t="s">
        <v>466</v>
      </c>
    </row>
    <row r="10" customFormat="false" ht="15" hidden="false" customHeight="false" outlineLevel="0" collapsed="false">
      <c r="A10" s="0" t="s">
        <v>1186</v>
      </c>
      <c r="B10" s="0" t="s">
        <v>1137</v>
      </c>
      <c r="C10" s="0" t="s">
        <v>1187</v>
      </c>
      <c r="D10" s="0" t="s">
        <v>1188</v>
      </c>
      <c r="E10" s="0" t="s">
        <v>1140</v>
      </c>
      <c r="F10" s="0" t="s">
        <v>1189</v>
      </c>
      <c r="G10" s="0" t="s">
        <v>1190</v>
      </c>
      <c r="H10" s="0" t="s">
        <v>1191</v>
      </c>
      <c r="I10" s="0" t="s">
        <v>1192</v>
      </c>
      <c r="J10" s="0" t="n">
        <v>220</v>
      </c>
      <c r="K10" s="0" t="s">
        <v>1188</v>
      </c>
      <c r="L10" s="0" t="s">
        <v>1140</v>
      </c>
      <c r="M10" s="0" t="s">
        <v>477</v>
      </c>
      <c r="N10" s="0" t="s">
        <v>715</v>
      </c>
      <c r="O10" s="0" t="s">
        <v>1167</v>
      </c>
      <c r="P10" s="0" t="s">
        <v>146</v>
      </c>
      <c r="Q10" s="0" t="s">
        <v>1147</v>
      </c>
      <c r="R10" s="0" t="s">
        <v>1193</v>
      </c>
      <c r="T10" s="0" t="s">
        <v>1149</v>
      </c>
      <c r="U10" s="0" t="s">
        <v>559</v>
      </c>
      <c r="V10" s="0" t="s">
        <v>653</v>
      </c>
      <c r="W10" s="0" t="s">
        <v>1361</v>
      </c>
      <c r="X10" s="11" t="n">
        <v>46395</v>
      </c>
      <c r="Y10" s="10" t="s">
        <v>1362</v>
      </c>
      <c r="Z10" s="10" t="s">
        <v>498</v>
      </c>
      <c r="AA10" s="10" t="s">
        <v>1330</v>
      </c>
      <c r="AB10" s="11" t="n">
        <v>46389</v>
      </c>
      <c r="AD10" s="10" t="s">
        <v>1363</v>
      </c>
      <c r="AE10" s="10" t="s">
        <v>1190</v>
      </c>
      <c r="AF10" s="10" t="s">
        <v>1189</v>
      </c>
      <c r="AG10" s="10" t="s">
        <v>498</v>
      </c>
      <c r="AH10" s="10" t="s">
        <v>466</v>
      </c>
    </row>
    <row r="11" customFormat="false" ht="15" hidden="false" customHeight="false" outlineLevel="0" collapsed="false">
      <c r="A11" s="0" t="s">
        <v>1364</v>
      </c>
      <c r="B11" s="0" t="s">
        <v>254</v>
      </c>
      <c r="C11" s="0" t="s">
        <v>1283</v>
      </c>
      <c r="D11" s="0" t="s">
        <v>1284</v>
      </c>
      <c r="E11" s="0" t="s">
        <v>1140</v>
      </c>
      <c r="F11" s="0" t="s">
        <v>1285</v>
      </c>
      <c r="G11" s="0" t="s">
        <v>1286</v>
      </c>
      <c r="H11" s="0" t="s">
        <v>1287</v>
      </c>
      <c r="I11" s="0" t="s">
        <v>1144</v>
      </c>
      <c r="J11" s="0" t="n">
        <v>45</v>
      </c>
      <c r="K11" s="0" t="s">
        <v>1284</v>
      </c>
      <c r="L11" s="0" t="s">
        <v>1140</v>
      </c>
      <c r="M11" s="0" t="s">
        <v>477</v>
      </c>
      <c r="N11" s="0" t="s">
        <v>1145</v>
      </c>
      <c r="O11" s="0" t="s">
        <v>1146</v>
      </c>
      <c r="P11" s="0" t="s">
        <v>146</v>
      </c>
      <c r="Q11" s="0" t="s">
        <v>1333</v>
      </c>
      <c r="R11" s="0" t="s">
        <v>1365</v>
      </c>
      <c r="T11" s="0" t="s">
        <v>1149</v>
      </c>
      <c r="U11" s="0" t="s">
        <v>338</v>
      </c>
      <c r="V11" s="0" t="s">
        <v>655</v>
      </c>
      <c r="W11" s="0" t="s">
        <v>1366</v>
      </c>
      <c r="X11" s="11" t="n">
        <v>46400</v>
      </c>
      <c r="Y11" s="10" t="s">
        <v>1367</v>
      </c>
      <c r="Z11" s="10" t="s">
        <v>498</v>
      </c>
      <c r="AA11" s="10" t="s">
        <v>1330</v>
      </c>
      <c r="AB11" s="11" t="n">
        <v>46394</v>
      </c>
      <c r="AD11" s="10" t="s">
        <v>1368</v>
      </c>
      <c r="AE11" s="10" t="s">
        <v>1286</v>
      </c>
      <c r="AF11" s="10" t="s">
        <v>1285</v>
      </c>
      <c r="AG11" s="10" t="s">
        <v>498</v>
      </c>
      <c r="AH11" s="10" t="s">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1134</v>
      </c>
      <c r="B1" s="40" t="s">
        <v>1135</v>
      </c>
      <c r="C1" s="40" t="s">
        <v>402</v>
      </c>
      <c r="D1" s="40" t="s">
        <v>559</v>
      </c>
      <c r="E1" s="40" t="s">
        <v>561</v>
      </c>
      <c r="F1" s="40" t="s">
        <v>562</v>
      </c>
      <c r="G1" s="40" t="s">
        <v>563</v>
      </c>
      <c r="H1" s="40" t="s">
        <v>564</v>
      </c>
      <c r="I1" s="40" t="s">
        <v>356</v>
      </c>
      <c r="J1" s="40" t="s">
        <v>403</v>
      </c>
      <c r="K1" s="40" t="s">
        <v>560</v>
      </c>
      <c r="L1" s="40" t="s">
        <v>566</v>
      </c>
      <c r="M1" s="40" t="s">
        <v>565</v>
      </c>
      <c r="N1" s="40" t="s">
        <v>567</v>
      </c>
      <c r="O1" s="40" t="s">
        <v>1194</v>
      </c>
      <c r="P1" s="40" t="s">
        <v>1195</v>
      </c>
      <c r="Q1" s="40" t="s">
        <v>568</v>
      </c>
      <c r="R1" s="40" t="s">
        <v>569</v>
      </c>
      <c r="S1" s="40" t="s">
        <v>570</v>
      </c>
      <c r="T1" s="40" t="s">
        <v>571</v>
      </c>
      <c r="U1" s="40" t="s">
        <v>572</v>
      </c>
      <c r="V1" s="40" t="s">
        <v>573</v>
      </c>
      <c r="W1" s="40" t="s">
        <v>574</v>
      </c>
      <c r="X1" s="40" t="s">
        <v>575</v>
      </c>
      <c r="Y1" s="40" t="s">
        <v>576</v>
      </c>
      <c r="Z1" s="40" t="s">
        <v>305</v>
      </c>
      <c r="AA1" s="40" t="s">
        <v>755</v>
      </c>
      <c r="AB1" s="40" t="s">
        <v>350</v>
      </c>
      <c r="AC1" s="40" t="s">
        <v>625</v>
      </c>
      <c r="AD1" s="40" t="s">
        <v>100</v>
      </c>
      <c r="AE1" s="40" t="s">
        <v>405</v>
      </c>
      <c r="AF1" s="40" t="s">
        <v>1369</v>
      </c>
      <c r="AG1" s="40" t="s">
        <v>406</v>
      </c>
      <c r="AH1" s="40" t="s">
        <v>354</v>
      </c>
      <c r="AI1" s="40" t="s">
        <v>1095</v>
      </c>
      <c r="AJ1" s="40" t="s">
        <v>1370</v>
      </c>
      <c r="AK1" s="40" t="s">
        <v>1371</v>
      </c>
      <c r="AL1" s="40" t="s">
        <v>374</v>
      </c>
      <c r="AM1" s="40" t="s">
        <v>375</v>
      </c>
      <c r="AN1" s="40" t="s">
        <v>376</v>
      </c>
      <c r="AO1" s="40" t="s">
        <v>358</v>
      </c>
      <c r="AP1" s="40" t="s">
        <v>360</v>
      </c>
      <c r="AQ1" s="40" t="s">
        <v>367</v>
      </c>
      <c r="AR1" s="40" t="s">
        <v>368</v>
      </c>
      <c r="AS1" s="40" t="s">
        <v>370</v>
      </c>
      <c r="AT1" s="40" t="s">
        <v>371</v>
      </c>
      <c r="AU1" s="40" t="s">
        <v>1372</v>
      </c>
      <c r="AV1" s="40" t="s">
        <v>349</v>
      </c>
      <c r="AW1" s="40" t="s">
        <v>372</v>
      </c>
      <c r="AX1" s="40" t="s">
        <v>373</v>
      </c>
      <c r="AY1" s="40" t="s">
        <v>553</v>
      </c>
      <c r="AZ1" s="40" t="s">
        <v>554</v>
      </c>
      <c r="BA1" s="40" t="s">
        <v>555</v>
      </c>
      <c r="BB1" s="40" t="s">
        <v>355</v>
      </c>
      <c r="BC1" s="40" t="s">
        <v>558</v>
      </c>
      <c r="BD1" s="40" t="s">
        <v>361</v>
      </c>
      <c r="BE1" s="40" t="s">
        <v>359</v>
      </c>
      <c r="BF1" s="40"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349</v>
      </c>
      <c r="B1" s="28" t="s">
        <v>599</v>
      </c>
      <c r="C1" s="28" t="s">
        <v>427</v>
      </c>
      <c r="D1" s="28" t="s">
        <v>683</v>
      </c>
      <c r="E1" s="28" t="s">
        <v>431</v>
      </c>
      <c r="F1" s="28" t="s">
        <v>432</v>
      </c>
      <c r="G1" s="28" t="s">
        <v>433</v>
      </c>
      <c r="H1" s="28" t="s">
        <v>684</v>
      </c>
      <c r="I1" s="28" t="s">
        <v>685</v>
      </c>
      <c r="J1" s="28" t="s">
        <v>686</v>
      </c>
      <c r="K1" s="28" t="s">
        <v>687</v>
      </c>
      <c r="L1" s="28" t="s">
        <v>688</v>
      </c>
      <c r="M1" s="28" t="s">
        <v>147</v>
      </c>
      <c r="N1" s="28" t="s">
        <v>1373</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1236</v>
      </c>
      <c r="B1" s="41" t="s">
        <v>1374</v>
      </c>
      <c r="C1" s="41" t="s">
        <v>1375</v>
      </c>
      <c r="D1" s="41" t="s">
        <v>1376</v>
      </c>
      <c r="E1" s="41" t="s">
        <v>1377</v>
      </c>
      <c r="F1" s="41" t="s">
        <v>1378</v>
      </c>
      <c r="G1" s="41" t="s">
        <v>1379</v>
      </c>
      <c r="I1" s="23" t="s">
        <v>1380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1236</v>
      </c>
      <c r="B1" s="41" t="s">
        <v>1374</v>
      </c>
      <c r="C1" s="41" t="s">
        <v>1381</v>
      </c>
      <c r="D1" s="41" t="s">
        <v>1376</v>
      </c>
      <c r="E1" s="41" t="s">
        <v>1377</v>
      </c>
      <c r="F1" s="41" t="s">
        <v>1378</v>
      </c>
      <c r="G1" s="41" t="s">
        <v>1382</v>
      </c>
    </row>
    <row r="2" customFormat="false" ht="15" hidden="false" customHeight="false" outlineLevel="0" collapsed="false">
      <c r="A2" s="42" t="n">
        <v>46394.675</v>
      </c>
      <c r="B2" s="10" t="s">
        <v>1383</v>
      </c>
      <c r="C2" s="10" t="s">
        <v>1281</v>
      </c>
      <c r="D2" s="0" t="n">
        <v>5</v>
      </c>
      <c r="E2" s="10" t="s">
        <v>1281</v>
      </c>
      <c r="G2" s="10" t="s">
        <v>1384</v>
      </c>
    </row>
    <row r="3" customFormat="false" ht="15" hidden="false" customHeight="false" outlineLevel="0" collapsed="false">
      <c r="A3" s="42" t="n">
        <v>46399.3756944445</v>
      </c>
      <c r="B3" s="10" t="s">
        <v>1385</v>
      </c>
      <c r="C3" s="10" t="s">
        <v>1264</v>
      </c>
      <c r="F3" s="10" t="s">
        <v>1386</v>
      </c>
      <c r="G3" s="10" t="s">
        <v>482</v>
      </c>
    </row>
    <row r="4" customFormat="false" ht="15" hidden="false" customHeight="false" outlineLevel="0" collapsed="false">
      <c r="A4" s="42" t="n">
        <v>46399.3861111111</v>
      </c>
      <c r="B4" s="10" t="s">
        <v>1387</v>
      </c>
      <c r="C4" s="10" t="s">
        <v>1281</v>
      </c>
      <c r="D4" s="0" t="n">
        <v>4</v>
      </c>
      <c r="E4" s="10" t="s">
        <v>1281</v>
      </c>
      <c r="G4" s="10" t="s">
        <v>482</v>
      </c>
    </row>
    <row r="5" customFormat="false" ht="15" hidden="false" customHeight="false" outlineLevel="0" collapsed="false">
      <c r="A5" s="42" t="n">
        <v>46399.4027777778</v>
      </c>
      <c r="B5" s="10" t="s">
        <v>1383</v>
      </c>
      <c r="C5" s="10" t="s">
        <v>1281</v>
      </c>
      <c r="D5" s="0" t="n">
        <v>3</v>
      </c>
      <c r="E5" s="10" t="s">
        <v>1388</v>
      </c>
      <c r="G5" s="10" t="s">
        <v>483</v>
      </c>
    </row>
    <row r="6" customFormat="false" ht="15" hidden="false" customHeight="false" outlineLevel="0" collapsed="false">
      <c r="A6" s="42" t="n">
        <v>46399.4416666667</v>
      </c>
      <c r="B6" s="10" t="s">
        <v>1387</v>
      </c>
      <c r="C6" s="10" t="s">
        <v>1264</v>
      </c>
      <c r="F6" s="10" t="s">
        <v>1389</v>
      </c>
    </row>
    <row r="7" customFormat="false" ht="15" hidden="false" customHeight="false" outlineLevel="0" collapsed="false">
      <c r="A7" s="42" t="n">
        <v>46399.4569444444</v>
      </c>
      <c r="B7" s="10" t="s">
        <v>1390</v>
      </c>
      <c r="C7" s="10" t="s">
        <v>1281</v>
      </c>
      <c r="D7" s="0" t="n">
        <v>5</v>
      </c>
      <c r="E7" s="10" t="s">
        <v>1281</v>
      </c>
      <c r="G7" s="10" t="s">
        <v>1391</v>
      </c>
    </row>
    <row r="8" customFormat="false" ht="15" hidden="false" customHeight="false" outlineLevel="0" collapsed="false">
      <c r="A8" s="42" t="n">
        <v>46399.5097222222</v>
      </c>
      <c r="B8" s="10" t="s">
        <v>1392</v>
      </c>
      <c r="C8" s="10" t="s">
        <v>1281</v>
      </c>
      <c r="D8" s="0" t="n">
        <v>4</v>
      </c>
      <c r="E8" s="10" t="s">
        <v>1281</v>
      </c>
    </row>
    <row r="9" customFormat="false" ht="15" hidden="false" customHeight="false" outlineLevel="0" collapsed="false">
      <c r="A9" s="42" t="n">
        <v>46399.5375</v>
      </c>
      <c r="B9" s="10" t="s">
        <v>1390</v>
      </c>
      <c r="C9" s="10" t="s">
        <v>1281</v>
      </c>
      <c r="D9" s="0" t="n">
        <v>5</v>
      </c>
      <c r="E9" s="10" t="s">
        <v>1281</v>
      </c>
      <c r="G9" s="10" t="s">
        <v>1391</v>
      </c>
    </row>
    <row r="10" customFormat="false" ht="15" hidden="false" customHeight="false" outlineLevel="0" collapsed="false">
      <c r="A10" s="42" t="n">
        <v>46399.5513888889</v>
      </c>
      <c r="B10" s="10" t="s">
        <v>1390</v>
      </c>
      <c r="C10" s="10" t="s">
        <v>1281</v>
      </c>
      <c r="D10" s="0" t="n">
        <v>4</v>
      </c>
      <c r="E10" s="10" t="s">
        <v>1264</v>
      </c>
    </row>
    <row r="11" customFormat="false" ht="15" hidden="false" customHeight="false" outlineLevel="0" collapsed="false">
      <c r="A11" s="42" t="n">
        <v>46399.5520833333</v>
      </c>
      <c r="B11" s="10" t="s">
        <v>1387</v>
      </c>
      <c r="C11" s="10" t="s">
        <v>1264</v>
      </c>
      <c r="F11" s="10" t="s">
        <v>1393</v>
      </c>
      <c r="G11" s="10" t="s">
        <v>501</v>
      </c>
    </row>
    <row r="12" customFormat="false" ht="15" hidden="false" customHeight="false" outlineLevel="0" collapsed="false">
      <c r="A12" s="42" t="n">
        <v>46400.3770833333</v>
      </c>
      <c r="B12" s="10" t="s">
        <v>1385</v>
      </c>
      <c r="C12" s="10" t="s">
        <v>1281</v>
      </c>
      <c r="D12" s="0" t="n">
        <v>4</v>
      </c>
      <c r="E12" s="10" t="s">
        <v>1281</v>
      </c>
      <c r="G12" s="10" t="s">
        <v>1394</v>
      </c>
    </row>
    <row r="13" customFormat="false" ht="15" hidden="false" customHeight="false" outlineLevel="0" collapsed="false">
      <c r="A13" s="42" t="n">
        <v>46400.4</v>
      </c>
      <c r="B13" s="10" t="s">
        <v>1390</v>
      </c>
      <c r="C13" s="10" t="s">
        <v>1264</v>
      </c>
      <c r="F13" s="10" t="s">
        <v>1393</v>
      </c>
      <c r="G13" s="10" t="s">
        <v>482</v>
      </c>
    </row>
    <row r="14" customFormat="false" ht="15" hidden="false" customHeight="false" outlineLevel="0" collapsed="false">
      <c r="A14" s="42" t="n">
        <v>46400.4284722222</v>
      </c>
      <c r="B14" s="10" t="s">
        <v>1383</v>
      </c>
      <c r="C14" s="10" t="s">
        <v>1281</v>
      </c>
      <c r="D14" s="0" t="n">
        <v>3</v>
      </c>
      <c r="E14" s="10" t="s">
        <v>1388</v>
      </c>
      <c r="G14" s="10" t="s">
        <v>1395</v>
      </c>
    </row>
    <row r="15" customFormat="false" ht="15" hidden="false" customHeight="false" outlineLevel="0" collapsed="false">
      <c r="A15" s="42" t="n">
        <v>46400.4416666667</v>
      </c>
      <c r="B15" s="10" t="s">
        <v>1392</v>
      </c>
      <c r="C15" s="10" t="s">
        <v>1281</v>
      </c>
      <c r="D15" s="0" t="n">
        <v>4</v>
      </c>
      <c r="E15" s="10" t="s">
        <v>1388</v>
      </c>
    </row>
    <row r="16" customFormat="false" ht="15" hidden="false" customHeight="false" outlineLevel="0" collapsed="false">
      <c r="A16" s="42" t="n">
        <v>46400.4652777778</v>
      </c>
      <c r="B16" s="10" t="s">
        <v>1387</v>
      </c>
      <c r="C16" s="10" t="s">
        <v>1264</v>
      </c>
      <c r="F16" s="10" t="s">
        <v>1389</v>
      </c>
      <c r="G16" s="10" t="s">
        <v>1391</v>
      </c>
    </row>
    <row r="17" customFormat="false" ht="15" hidden="false" customHeight="false" outlineLevel="0" collapsed="false">
      <c r="A17" s="42" t="n">
        <v>46400.4986111111</v>
      </c>
      <c r="B17" s="10" t="s">
        <v>1383</v>
      </c>
      <c r="C17" s="10" t="s">
        <v>1264</v>
      </c>
      <c r="F17" s="10" t="s">
        <v>1389</v>
      </c>
    </row>
    <row r="18" customFormat="false" ht="15" hidden="false" customHeight="false" outlineLevel="0" collapsed="false">
      <c r="A18" s="42" t="n">
        <v>46400.5402777778</v>
      </c>
      <c r="B18" s="10" t="s">
        <v>1390</v>
      </c>
      <c r="C18" s="10" t="s">
        <v>1281</v>
      </c>
      <c r="D18" s="0" t="n">
        <v>5</v>
      </c>
      <c r="E18" s="10" t="s">
        <v>1388</v>
      </c>
    </row>
    <row r="19" customFormat="false" ht="15" hidden="false" customHeight="false" outlineLevel="0" collapsed="false">
      <c r="A19" s="42" t="n">
        <v>46400.5486111111</v>
      </c>
      <c r="B19" s="10" t="s">
        <v>1383</v>
      </c>
      <c r="C19" s="10" t="s">
        <v>1281</v>
      </c>
      <c r="D19" s="0" t="n">
        <v>4</v>
      </c>
      <c r="E19" s="10" t="s">
        <v>1281</v>
      </c>
    </row>
    <row r="20" customFormat="false" ht="15" hidden="false" customHeight="false" outlineLevel="0" collapsed="false">
      <c r="A20" s="42" t="n">
        <v>46400.5541666667</v>
      </c>
      <c r="B20" s="10" t="s">
        <v>1392</v>
      </c>
      <c r="C20" s="10" t="s">
        <v>1281</v>
      </c>
      <c r="D20" s="0" t="n">
        <v>4</v>
      </c>
      <c r="E20" s="10" t="s">
        <v>1388</v>
      </c>
    </row>
    <row r="21" customFormat="false" ht="15" hidden="false" customHeight="false" outlineLevel="0" collapsed="false">
      <c r="A21" s="42" t="n">
        <v>46400.5569444444</v>
      </c>
      <c r="B21" s="10" t="s">
        <v>1392</v>
      </c>
      <c r="C21" s="10" t="s">
        <v>1281</v>
      </c>
      <c r="D21" s="0" t="n">
        <v>5</v>
      </c>
      <c r="E21" s="10" t="s">
        <v>1281</v>
      </c>
      <c r="G21" s="10" t="s">
        <v>502</v>
      </c>
    </row>
    <row r="22" customFormat="false" ht="15" hidden="false" customHeight="false" outlineLevel="0" collapsed="false">
      <c r="A22" s="42" t="n">
        <v>46400.5625</v>
      </c>
      <c r="B22" s="10" t="s">
        <v>1392</v>
      </c>
      <c r="C22" s="10" t="s">
        <v>1281</v>
      </c>
      <c r="D22" s="0" t="n">
        <v>4</v>
      </c>
      <c r="E22" s="10" t="s">
        <v>1264</v>
      </c>
      <c r="G22" s="10" t="s">
        <v>482</v>
      </c>
    </row>
    <row r="23" customFormat="false" ht="15" hidden="false" customHeight="false" outlineLevel="0" collapsed="false">
      <c r="A23" s="42" t="n">
        <v>46400.5791666667</v>
      </c>
      <c r="B23" s="10" t="s">
        <v>1383</v>
      </c>
      <c r="C23" s="10" t="s">
        <v>1281</v>
      </c>
      <c r="D23" s="0" t="n">
        <v>5</v>
      </c>
      <c r="E23" s="10" t="s">
        <v>1264</v>
      </c>
      <c r="G23" s="10" t="s">
        <v>501</v>
      </c>
    </row>
    <row r="24" customFormat="false" ht="15" hidden="false" customHeight="false" outlineLevel="0" collapsed="false">
      <c r="A24" s="42" t="n">
        <v>46400.5909722222</v>
      </c>
      <c r="B24" s="10" t="s">
        <v>1390</v>
      </c>
      <c r="C24" s="10" t="s">
        <v>1281</v>
      </c>
      <c r="D24" s="0" t="n">
        <v>5</v>
      </c>
      <c r="E24" s="10" t="s">
        <v>1281</v>
      </c>
    </row>
    <row r="25" customFormat="false" ht="15" hidden="false" customHeight="false" outlineLevel="0" collapsed="false">
      <c r="A25" s="42" t="n">
        <v>46400.6270833333</v>
      </c>
      <c r="B25" s="10" t="s">
        <v>1383</v>
      </c>
      <c r="C25" s="10" t="s">
        <v>1281</v>
      </c>
      <c r="D25" s="0" t="n">
        <v>4</v>
      </c>
      <c r="E25" s="10" t="s">
        <v>1264</v>
      </c>
      <c r="G25" s="10" t="s">
        <v>1391</v>
      </c>
    </row>
    <row r="26" customFormat="false" ht="15" hidden="false" customHeight="false" outlineLevel="0" collapsed="false">
      <c r="A26" s="42" t="n">
        <v>46400.6458333333</v>
      </c>
      <c r="B26" s="10" t="s">
        <v>1383</v>
      </c>
      <c r="C26" s="10" t="s">
        <v>1281</v>
      </c>
      <c r="D26" s="0" t="n">
        <v>4</v>
      </c>
      <c r="E26" s="10" t="s">
        <v>1281</v>
      </c>
    </row>
    <row r="27" customFormat="false" ht="15" hidden="false" customHeight="false" outlineLevel="0" collapsed="false">
      <c r="A27" s="42" t="n">
        <v>46401.54375</v>
      </c>
      <c r="B27" s="10" t="s">
        <v>1396</v>
      </c>
      <c r="C27" s="10" t="s">
        <v>1264</v>
      </c>
      <c r="F27" s="10" t="s">
        <v>1393</v>
      </c>
    </row>
    <row r="28" customFormat="false" ht="15" hidden="false" customHeight="false" outlineLevel="0" collapsed="false">
      <c r="A28" s="42" t="n">
        <v>46401.5444444444</v>
      </c>
      <c r="B28" s="10" t="s">
        <v>1387</v>
      </c>
      <c r="C28" s="10" t="s">
        <v>1281</v>
      </c>
      <c r="D28" s="0" t="n">
        <v>4</v>
      </c>
      <c r="E28" s="10" t="s">
        <v>1281</v>
      </c>
      <c r="G28" s="10" t="s">
        <v>1391</v>
      </c>
    </row>
    <row r="29" customFormat="false" ht="15" hidden="false" customHeight="false" outlineLevel="0" collapsed="false">
      <c r="A29" s="42" t="n">
        <v>46401.6076388889</v>
      </c>
      <c r="B29" s="10" t="s">
        <v>1383</v>
      </c>
      <c r="C29" s="10" t="s">
        <v>1281</v>
      </c>
      <c r="D29" s="0" t="n">
        <v>4</v>
      </c>
      <c r="E29" s="10" t="s">
        <v>1264</v>
      </c>
    </row>
    <row r="30" customFormat="false" ht="15" hidden="false" customHeight="false" outlineLevel="0" collapsed="false">
      <c r="A30" s="42" t="n">
        <v>46401.6965277778</v>
      </c>
      <c r="B30" s="10" t="s">
        <v>1385</v>
      </c>
      <c r="C30" s="10" t="s">
        <v>1281</v>
      </c>
      <c r="D30" s="0" t="n">
        <v>4</v>
      </c>
      <c r="E30" s="10" t="s">
        <v>1388</v>
      </c>
      <c r="G30" s="10" t="s">
        <v>1391</v>
      </c>
    </row>
    <row r="31" customFormat="false" ht="15" hidden="false" customHeight="false" outlineLevel="0" collapsed="false">
      <c r="A31" s="42" t="n">
        <v>46401.70625</v>
      </c>
      <c r="B31" s="10" t="s">
        <v>1387</v>
      </c>
      <c r="C31" s="10" t="s">
        <v>1281</v>
      </c>
      <c r="D31" s="0" t="n">
        <v>5</v>
      </c>
      <c r="E31" s="10" t="s">
        <v>1264</v>
      </c>
    </row>
    <row r="32" customFormat="false" ht="15" hidden="false" customHeight="false" outlineLevel="0" collapsed="false">
      <c r="A32" s="42" t="n">
        <v>46402.4069444445</v>
      </c>
      <c r="B32" s="10" t="s">
        <v>1392</v>
      </c>
      <c r="C32" s="10" t="s">
        <v>1281</v>
      </c>
      <c r="D32" s="0" t="n">
        <v>4</v>
      </c>
      <c r="E32" s="10" t="s">
        <v>1388</v>
      </c>
    </row>
    <row r="33" customFormat="false" ht="15" hidden="false" customHeight="false" outlineLevel="0" collapsed="false">
      <c r="A33" s="42" t="n">
        <v>46402.4097222222</v>
      </c>
      <c r="B33" s="10" t="s">
        <v>1385</v>
      </c>
      <c r="C33" s="10" t="s">
        <v>1264</v>
      </c>
      <c r="F33" s="10" t="s">
        <v>1389</v>
      </c>
    </row>
    <row r="34" customFormat="false" ht="15" hidden="false" customHeight="false" outlineLevel="0" collapsed="false">
      <c r="A34" s="42" t="n">
        <v>46402.4555555556</v>
      </c>
      <c r="B34" s="10" t="s">
        <v>1387</v>
      </c>
      <c r="C34" s="10" t="s">
        <v>1264</v>
      </c>
      <c r="F34" s="10" t="s">
        <v>1386</v>
      </c>
      <c r="G34" s="10" t="s">
        <v>482</v>
      </c>
    </row>
    <row r="35" customFormat="false" ht="15" hidden="false" customHeight="false" outlineLevel="0" collapsed="false">
      <c r="A35" s="42" t="n">
        <v>46402.5229166667</v>
      </c>
      <c r="B35" s="10" t="s">
        <v>1387</v>
      </c>
      <c r="C35" s="10" t="s">
        <v>1264</v>
      </c>
      <c r="F35" s="10" t="s">
        <v>1389</v>
      </c>
    </row>
    <row r="36" customFormat="false" ht="15" hidden="false" customHeight="false" outlineLevel="0" collapsed="false">
      <c r="A36" s="42" t="n">
        <v>46402.6</v>
      </c>
      <c r="B36" s="10" t="s">
        <v>1383</v>
      </c>
      <c r="C36" s="10" t="s">
        <v>1281</v>
      </c>
      <c r="D36" s="0" t="n">
        <v>4</v>
      </c>
      <c r="E36" s="10" t="s">
        <v>1388</v>
      </c>
      <c r="G36" s="10" t="s">
        <v>1395</v>
      </c>
    </row>
    <row r="37" customFormat="false" ht="15" hidden="false" customHeight="false" outlineLevel="0" collapsed="false">
      <c r="A37" s="42" t="n">
        <v>46402.6958333333</v>
      </c>
      <c r="B37" s="10" t="s">
        <v>1392</v>
      </c>
      <c r="C37" s="10" t="s">
        <v>1281</v>
      </c>
      <c r="D37" s="0" t="n">
        <v>5</v>
      </c>
      <c r="E37" s="10" t="s">
        <v>1264</v>
      </c>
    </row>
    <row r="38" customFormat="false" ht="15" hidden="false" customHeight="false" outlineLevel="0" collapsed="false">
      <c r="A38" s="42" t="n">
        <v>46407.3618055556</v>
      </c>
      <c r="B38" s="10" t="s">
        <v>1387</v>
      </c>
      <c r="C38" s="10" t="s">
        <v>1281</v>
      </c>
      <c r="D38" s="0" t="n">
        <v>4</v>
      </c>
      <c r="E38" s="10" t="s">
        <v>1388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1236</v>
      </c>
      <c r="B1" s="41" t="s">
        <v>1374</v>
      </c>
      <c r="C1" s="41" t="s">
        <v>1397</v>
      </c>
      <c r="D1" s="41" t="s">
        <v>1376</v>
      </c>
      <c r="E1" s="41" t="s">
        <v>1377</v>
      </c>
      <c r="F1" s="41" t="s">
        <v>1378</v>
      </c>
      <c r="G1" s="41" t="s">
        <v>1398</v>
      </c>
    </row>
    <row r="2" customFormat="false" ht="15" hidden="false" customHeight="false" outlineLevel="0" collapsed="false">
      <c r="A2" s="42" t="n">
        <v>46399.4145833333</v>
      </c>
      <c r="B2" s="10" t="s">
        <v>1399</v>
      </c>
      <c r="C2" s="10" t="s">
        <v>1281</v>
      </c>
      <c r="D2" s="0" t="n">
        <v>3</v>
      </c>
      <c r="E2" s="10" t="s">
        <v>1281</v>
      </c>
      <c r="G2" s="10" t="s">
        <v>501</v>
      </c>
    </row>
    <row r="3" customFormat="false" ht="15" hidden="false" customHeight="false" outlineLevel="0" collapsed="false">
      <c r="A3" s="42" t="n">
        <v>46399.4215277778</v>
      </c>
      <c r="B3" s="10" t="s">
        <v>1399</v>
      </c>
      <c r="C3" s="10" t="s">
        <v>1281</v>
      </c>
      <c r="D3" s="0" t="n">
        <v>5</v>
      </c>
      <c r="E3" s="10" t="s">
        <v>1388</v>
      </c>
      <c r="G3" s="10" t="s">
        <v>502</v>
      </c>
    </row>
    <row r="4" customFormat="false" ht="15" hidden="false" customHeight="false" outlineLevel="0" collapsed="false">
      <c r="A4" s="42" t="n">
        <v>46399.4604166667</v>
      </c>
      <c r="B4" s="10" t="s">
        <v>1399</v>
      </c>
      <c r="C4" s="10" t="s">
        <v>1281</v>
      </c>
      <c r="D4" s="0" t="n">
        <v>5</v>
      </c>
      <c r="E4" s="10" t="s">
        <v>1264</v>
      </c>
      <c r="G4" s="10" t="s">
        <v>503</v>
      </c>
    </row>
    <row r="5" customFormat="false" ht="15" hidden="false" customHeight="false" outlineLevel="0" collapsed="false">
      <c r="A5" s="42" t="n">
        <v>46399.4881944444</v>
      </c>
      <c r="B5" s="10" t="s">
        <v>1399</v>
      </c>
      <c r="C5" s="10" t="s">
        <v>1264</v>
      </c>
      <c r="F5" s="10" t="s">
        <v>1389</v>
      </c>
      <c r="G5" s="10" t="s">
        <v>1391</v>
      </c>
    </row>
    <row r="6" customFormat="false" ht="15" hidden="false" customHeight="false" outlineLevel="0" collapsed="false">
      <c r="A6" s="42" t="n">
        <v>46399.4944444444</v>
      </c>
      <c r="B6" s="10" t="s">
        <v>1400</v>
      </c>
      <c r="C6" s="10" t="s">
        <v>1281</v>
      </c>
      <c r="D6" s="0" t="n">
        <v>4</v>
      </c>
      <c r="E6" s="10" t="s">
        <v>1388</v>
      </c>
    </row>
    <row r="7" customFormat="false" ht="15" hidden="false" customHeight="false" outlineLevel="0" collapsed="false">
      <c r="A7" s="42" t="n">
        <v>46399.5472222222</v>
      </c>
      <c r="B7" s="10" t="s">
        <v>1401</v>
      </c>
      <c r="C7" s="10" t="s">
        <v>1281</v>
      </c>
      <c r="D7" s="0" t="n">
        <v>5</v>
      </c>
      <c r="E7" s="10" t="s">
        <v>1281</v>
      </c>
    </row>
    <row r="8" customFormat="false" ht="15" hidden="false" customHeight="false" outlineLevel="0" collapsed="false">
      <c r="A8" s="42" t="n">
        <v>46399.6159722222</v>
      </c>
      <c r="B8" s="10" t="s">
        <v>1402</v>
      </c>
      <c r="C8" s="10" t="s">
        <v>1264</v>
      </c>
      <c r="F8" s="10" t="s">
        <v>1389</v>
      </c>
    </row>
    <row r="9" customFormat="false" ht="15" hidden="false" customHeight="false" outlineLevel="0" collapsed="false">
      <c r="A9" s="42" t="n">
        <v>46399.6326388889</v>
      </c>
      <c r="B9" s="10" t="s">
        <v>1400</v>
      </c>
      <c r="C9" s="10" t="s">
        <v>1281</v>
      </c>
      <c r="D9" s="0" t="n">
        <v>3</v>
      </c>
      <c r="E9" s="10" t="s">
        <v>1281</v>
      </c>
    </row>
    <row r="10" customFormat="false" ht="15" hidden="false" customHeight="false" outlineLevel="0" collapsed="false">
      <c r="A10" s="42" t="n">
        <v>46399.6333333333</v>
      </c>
      <c r="B10" s="10" t="s">
        <v>1401</v>
      </c>
      <c r="C10" s="10" t="s">
        <v>1264</v>
      </c>
      <c r="F10" s="10" t="s">
        <v>1393</v>
      </c>
    </row>
    <row r="11" customFormat="false" ht="15" hidden="false" customHeight="false" outlineLevel="0" collapsed="false">
      <c r="A11" s="42" t="n">
        <v>46399.6798611111</v>
      </c>
      <c r="B11" s="10" t="s">
        <v>1402</v>
      </c>
      <c r="C11" s="10" t="s">
        <v>1281</v>
      </c>
      <c r="D11" s="0" t="n">
        <v>5</v>
      </c>
      <c r="E11" s="10" t="s">
        <v>1281</v>
      </c>
      <c r="G11" s="10" t="s">
        <v>1395</v>
      </c>
    </row>
    <row r="12" customFormat="false" ht="15" hidden="false" customHeight="false" outlineLevel="0" collapsed="false">
      <c r="A12" s="42" t="n">
        <v>46400.3756944445</v>
      </c>
      <c r="B12" s="10" t="s">
        <v>1399</v>
      </c>
      <c r="C12" s="10" t="s">
        <v>1264</v>
      </c>
      <c r="F12" s="10" t="s">
        <v>1386</v>
      </c>
    </row>
    <row r="13" customFormat="false" ht="15" hidden="false" customHeight="false" outlineLevel="0" collapsed="false">
      <c r="A13" s="42" t="n">
        <v>46400.3979166667</v>
      </c>
      <c r="B13" s="10" t="s">
        <v>1400</v>
      </c>
      <c r="C13" s="10" t="s">
        <v>1281</v>
      </c>
      <c r="D13" s="0" t="n">
        <v>5</v>
      </c>
      <c r="E13" s="10" t="s">
        <v>1388</v>
      </c>
    </row>
    <row r="14" customFormat="false" ht="15" hidden="false" customHeight="false" outlineLevel="0" collapsed="false">
      <c r="A14" s="42" t="n">
        <v>46400.4659722222</v>
      </c>
      <c r="B14" s="10" t="s">
        <v>1403</v>
      </c>
      <c r="C14" s="10" t="s">
        <v>1264</v>
      </c>
      <c r="F14" s="10" t="s">
        <v>1386</v>
      </c>
    </row>
    <row r="15" customFormat="false" ht="15" hidden="false" customHeight="false" outlineLevel="0" collapsed="false">
      <c r="A15" s="42" t="n">
        <v>46400.4944444444</v>
      </c>
      <c r="B15" s="10" t="s">
        <v>1401</v>
      </c>
      <c r="C15" s="10" t="s">
        <v>1281</v>
      </c>
      <c r="D15" s="0" t="n">
        <v>3</v>
      </c>
      <c r="E15" s="10" t="s">
        <v>1264</v>
      </c>
      <c r="G15" s="10" t="s">
        <v>503</v>
      </c>
    </row>
    <row r="16" customFormat="false" ht="15" hidden="false" customHeight="false" outlineLevel="0" collapsed="false">
      <c r="A16" s="42" t="n">
        <v>46400.5902777778</v>
      </c>
      <c r="B16" s="10" t="s">
        <v>1403</v>
      </c>
      <c r="C16" s="10" t="s">
        <v>1281</v>
      </c>
      <c r="D16" s="0" t="n">
        <v>5</v>
      </c>
      <c r="E16" s="10" t="s">
        <v>1281</v>
      </c>
    </row>
    <row r="17" customFormat="false" ht="15" hidden="false" customHeight="false" outlineLevel="0" collapsed="false">
      <c r="A17" s="42" t="n">
        <v>46400.6166666667</v>
      </c>
      <c r="B17" s="10" t="s">
        <v>1402</v>
      </c>
      <c r="C17" s="10" t="s">
        <v>1264</v>
      </c>
      <c r="F17" s="10" t="s">
        <v>1389</v>
      </c>
    </row>
    <row r="18" customFormat="false" ht="15" hidden="false" customHeight="false" outlineLevel="0" collapsed="false">
      <c r="A18" s="42" t="n">
        <v>46400.6458333333</v>
      </c>
      <c r="B18" s="10" t="s">
        <v>1402</v>
      </c>
      <c r="C18" s="10" t="s">
        <v>1281</v>
      </c>
      <c r="D18" s="0" t="n">
        <v>4</v>
      </c>
      <c r="E18" s="10" t="s">
        <v>1264</v>
      </c>
      <c r="G18" s="10" t="s">
        <v>501</v>
      </c>
    </row>
    <row r="19" customFormat="false" ht="15" hidden="false" customHeight="false" outlineLevel="0" collapsed="false">
      <c r="A19" s="42" t="n">
        <v>46400.6694444444</v>
      </c>
      <c r="B19" s="10" t="s">
        <v>1402</v>
      </c>
      <c r="C19" s="10" t="s">
        <v>1281</v>
      </c>
      <c r="D19" s="0" t="n">
        <v>5</v>
      </c>
      <c r="E19" s="10" t="s">
        <v>1281</v>
      </c>
    </row>
    <row r="20" customFormat="false" ht="15" hidden="false" customHeight="false" outlineLevel="0" collapsed="false">
      <c r="A20" s="42" t="n">
        <v>46400.7020833333</v>
      </c>
      <c r="B20" s="10" t="s">
        <v>1403</v>
      </c>
      <c r="C20" s="10" t="s">
        <v>1264</v>
      </c>
      <c r="F20" s="10" t="s">
        <v>1386</v>
      </c>
      <c r="G20" s="10" t="s">
        <v>501</v>
      </c>
    </row>
    <row r="21" customFormat="false" ht="15" hidden="false" customHeight="false" outlineLevel="0" collapsed="false">
      <c r="A21" s="42" t="n">
        <v>46401.3951388889</v>
      </c>
      <c r="B21" s="10" t="s">
        <v>1401</v>
      </c>
      <c r="C21" s="10" t="s">
        <v>1281</v>
      </c>
      <c r="D21" s="0" t="n">
        <v>3</v>
      </c>
      <c r="E21" s="10" t="s">
        <v>1388</v>
      </c>
    </row>
    <row r="22" customFormat="false" ht="15" hidden="false" customHeight="false" outlineLevel="0" collapsed="false">
      <c r="A22" s="42" t="n">
        <v>46401.4277777778</v>
      </c>
      <c r="B22" s="10" t="s">
        <v>1399</v>
      </c>
      <c r="C22" s="10" t="s">
        <v>1281</v>
      </c>
      <c r="D22" s="0" t="n">
        <v>4</v>
      </c>
      <c r="E22" s="10" t="s">
        <v>1388</v>
      </c>
    </row>
    <row r="23" customFormat="false" ht="15" hidden="false" customHeight="false" outlineLevel="0" collapsed="false">
      <c r="A23" s="42" t="n">
        <v>46401.4902777778</v>
      </c>
      <c r="B23" s="10" t="s">
        <v>1399</v>
      </c>
      <c r="C23" s="10" t="s">
        <v>1264</v>
      </c>
      <c r="F23" s="10" t="s">
        <v>1386</v>
      </c>
      <c r="G23" s="10" t="s">
        <v>482</v>
      </c>
    </row>
    <row r="24" customFormat="false" ht="15" hidden="false" customHeight="false" outlineLevel="0" collapsed="false">
      <c r="A24" s="42" t="n">
        <v>46401.5020833333</v>
      </c>
      <c r="B24" s="10" t="s">
        <v>1399</v>
      </c>
      <c r="C24" s="10" t="s">
        <v>1281</v>
      </c>
      <c r="D24" s="0" t="n">
        <v>5</v>
      </c>
      <c r="E24" s="10" t="s">
        <v>1281</v>
      </c>
    </row>
    <row r="25" customFormat="false" ht="15" hidden="false" customHeight="false" outlineLevel="0" collapsed="false">
      <c r="A25" s="42" t="n">
        <v>46401.5034722222</v>
      </c>
      <c r="B25" s="10" t="s">
        <v>1400</v>
      </c>
      <c r="C25" s="10" t="s">
        <v>1281</v>
      </c>
      <c r="D25" s="0" t="n">
        <v>3</v>
      </c>
      <c r="E25" s="10" t="s">
        <v>1388</v>
      </c>
    </row>
    <row r="26" customFormat="false" ht="15" hidden="false" customHeight="false" outlineLevel="0" collapsed="false">
      <c r="A26" s="42" t="n">
        <v>46401.6208333333</v>
      </c>
      <c r="B26" s="10" t="s">
        <v>1403</v>
      </c>
      <c r="C26" s="10" t="s">
        <v>1281</v>
      </c>
      <c r="D26" s="0" t="n">
        <v>3</v>
      </c>
      <c r="E26" s="10" t="s">
        <v>1264</v>
      </c>
    </row>
    <row r="27" customFormat="false" ht="15" hidden="false" customHeight="false" outlineLevel="0" collapsed="false">
      <c r="A27" s="42" t="n">
        <v>46401.6986111111</v>
      </c>
      <c r="B27" s="10" t="s">
        <v>1403</v>
      </c>
      <c r="C27" s="10" t="s">
        <v>1281</v>
      </c>
      <c r="D27" s="0" t="n">
        <v>4</v>
      </c>
      <c r="E27" s="10" t="s">
        <v>1281</v>
      </c>
      <c r="G27" s="10" t="s">
        <v>1394</v>
      </c>
    </row>
    <row r="28" customFormat="false" ht="15" hidden="false" customHeight="false" outlineLevel="0" collapsed="false">
      <c r="A28" s="42" t="n">
        <v>46401.7055555556</v>
      </c>
      <c r="B28" s="10" t="s">
        <v>1403</v>
      </c>
      <c r="C28" s="10" t="s">
        <v>1281</v>
      </c>
      <c r="D28" s="0" t="n">
        <v>4</v>
      </c>
      <c r="E28" s="10" t="s">
        <v>1264</v>
      </c>
      <c r="G28" s="10" t="s">
        <v>483</v>
      </c>
    </row>
    <row r="29" customFormat="false" ht="15" hidden="false" customHeight="false" outlineLevel="0" collapsed="false">
      <c r="A29" s="42" t="n">
        <v>46402.3875</v>
      </c>
      <c r="B29" s="10" t="s">
        <v>1402</v>
      </c>
      <c r="C29" s="10" t="s">
        <v>1264</v>
      </c>
      <c r="F29" s="10" t="s">
        <v>1389</v>
      </c>
    </row>
    <row r="30" customFormat="false" ht="15" hidden="false" customHeight="false" outlineLevel="0" collapsed="false">
      <c r="A30" s="42" t="n">
        <v>46402.4173611111</v>
      </c>
      <c r="B30" s="10" t="s">
        <v>1403</v>
      </c>
      <c r="C30" s="10" t="s">
        <v>1264</v>
      </c>
      <c r="F30" s="10" t="s">
        <v>1389</v>
      </c>
    </row>
    <row r="31" customFormat="false" ht="15" hidden="false" customHeight="false" outlineLevel="0" collapsed="false">
      <c r="A31" s="42" t="n">
        <v>46402.6256944445</v>
      </c>
      <c r="B31" s="10" t="s">
        <v>1399</v>
      </c>
      <c r="C31" s="10" t="s">
        <v>1281</v>
      </c>
      <c r="D31" s="0" t="n">
        <v>4</v>
      </c>
      <c r="E31" s="10" t="s">
        <v>1388</v>
      </c>
      <c r="G31" s="10" t="s">
        <v>502</v>
      </c>
    </row>
    <row r="32" customFormat="false" ht="15" hidden="false" customHeight="false" outlineLevel="0" collapsed="false">
      <c r="A32" s="42" t="n">
        <v>46406.4173611111</v>
      </c>
      <c r="B32" s="10" t="s">
        <v>1400</v>
      </c>
      <c r="C32" s="10" t="s">
        <v>1281</v>
      </c>
      <c r="D32" s="0" t="n">
        <v>4</v>
      </c>
      <c r="E32" s="10" t="s">
        <v>1388</v>
      </c>
    </row>
    <row r="33" customFormat="false" ht="15" hidden="false" customHeight="false" outlineLevel="0" collapsed="false">
      <c r="A33" s="42" t="n">
        <v>46406.5458333333</v>
      </c>
      <c r="B33" s="10" t="s">
        <v>1401</v>
      </c>
      <c r="C33" s="10" t="s">
        <v>1264</v>
      </c>
      <c r="F33" s="10" t="s">
        <v>1386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1236</v>
      </c>
      <c r="B1" s="41" t="s">
        <v>1374</v>
      </c>
      <c r="C1" s="41" t="s">
        <v>1404</v>
      </c>
      <c r="D1" s="41" t="s">
        <v>1376</v>
      </c>
      <c r="E1" s="41" t="s">
        <v>1377</v>
      </c>
      <c r="F1" s="41" t="s">
        <v>1378</v>
      </c>
      <c r="G1" s="41" t="s">
        <v>1405</v>
      </c>
    </row>
    <row r="2" customFormat="false" ht="15" hidden="false" customHeight="false" outlineLevel="0" collapsed="false">
      <c r="A2" s="42" t="n">
        <v>46427.38125</v>
      </c>
      <c r="B2" s="10" t="s">
        <v>1406</v>
      </c>
      <c r="C2" s="10" t="s">
        <v>1281</v>
      </c>
      <c r="D2" s="0" t="n">
        <v>5</v>
      </c>
      <c r="E2" s="10" t="s">
        <v>1281</v>
      </c>
      <c r="G2" s="10" t="s">
        <v>517</v>
      </c>
    </row>
    <row r="3" customFormat="false" ht="15" hidden="false" customHeight="false" outlineLevel="0" collapsed="false">
      <c r="A3" s="42" t="n">
        <v>46427.3965277778</v>
      </c>
      <c r="B3" s="10" t="s">
        <v>1407</v>
      </c>
      <c r="C3" s="10" t="s">
        <v>1264</v>
      </c>
      <c r="F3" s="10" t="s">
        <v>1389</v>
      </c>
      <c r="G3" s="10" t="s">
        <v>1391</v>
      </c>
    </row>
    <row r="4" customFormat="false" ht="15" hidden="false" customHeight="false" outlineLevel="0" collapsed="false">
      <c r="A4" s="42" t="n">
        <v>46427.3986111111</v>
      </c>
      <c r="B4" s="10" t="s">
        <v>1408</v>
      </c>
      <c r="C4" s="10" t="s">
        <v>1281</v>
      </c>
      <c r="D4" s="0" t="n">
        <v>5</v>
      </c>
      <c r="E4" s="10" t="s">
        <v>1388</v>
      </c>
      <c r="G4" s="10" t="s">
        <v>518</v>
      </c>
    </row>
    <row r="5" customFormat="false" ht="15" hidden="false" customHeight="false" outlineLevel="0" collapsed="false">
      <c r="A5" s="42" t="n">
        <v>46427.4013888889</v>
      </c>
      <c r="B5" s="10" t="s">
        <v>1409</v>
      </c>
      <c r="C5" s="10" t="s">
        <v>1281</v>
      </c>
      <c r="D5" s="0" t="n">
        <v>5</v>
      </c>
      <c r="E5" s="10" t="s">
        <v>1388</v>
      </c>
      <c r="G5" s="10" t="s">
        <v>519</v>
      </c>
    </row>
    <row r="6" customFormat="false" ht="15" hidden="false" customHeight="false" outlineLevel="0" collapsed="false">
      <c r="A6" s="42" t="n">
        <v>46427.4055555556</v>
      </c>
      <c r="B6" s="10" t="s">
        <v>1408</v>
      </c>
      <c r="C6" s="10" t="s">
        <v>1281</v>
      </c>
      <c r="D6" s="0" t="n">
        <v>4</v>
      </c>
      <c r="E6" s="10" t="s">
        <v>1281</v>
      </c>
    </row>
    <row r="7" customFormat="false" ht="15" hidden="false" customHeight="false" outlineLevel="0" collapsed="false">
      <c r="A7" s="42" t="n">
        <v>46427.41875</v>
      </c>
      <c r="B7" s="10" t="s">
        <v>1408</v>
      </c>
      <c r="C7" s="10" t="s">
        <v>1281</v>
      </c>
      <c r="D7" s="0" t="n">
        <v>3</v>
      </c>
      <c r="E7" s="10" t="s">
        <v>1281</v>
      </c>
      <c r="G7" s="10" t="s">
        <v>502</v>
      </c>
    </row>
    <row r="8" customFormat="false" ht="15" hidden="false" customHeight="false" outlineLevel="0" collapsed="false">
      <c r="A8" s="42" t="n">
        <v>46427.4305555556</v>
      </c>
      <c r="B8" s="10" t="s">
        <v>1410</v>
      </c>
      <c r="C8" s="10" t="s">
        <v>1281</v>
      </c>
      <c r="D8" s="0" t="n">
        <v>5</v>
      </c>
      <c r="E8" s="10" t="s">
        <v>1281</v>
      </c>
    </row>
    <row r="9" customFormat="false" ht="15" hidden="false" customHeight="false" outlineLevel="0" collapsed="false">
      <c r="A9" s="42" t="n">
        <v>46427.4493055556</v>
      </c>
      <c r="B9" s="10" t="s">
        <v>1409</v>
      </c>
      <c r="C9" s="10" t="s">
        <v>1281</v>
      </c>
      <c r="D9" s="0" t="n">
        <v>4</v>
      </c>
      <c r="E9" s="10" t="s">
        <v>1281</v>
      </c>
      <c r="G9" s="10" t="s">
        <v>502</v>
      </c>
    </row>
    <row r="10" customFormat="false" ht="15" hidden="false" customHeight="false" outlineLevel="0" collapsed="false">
      <c r="A10" s="42" t="n">
        <v>46427.4590277778</v>
      </c>
      <c r="B10" s="10" t="s">
        <v>1408</v>
      </c>
      <c r="C10" s="10" t="s">
        <v>1281</v>
      </c>
      <c r="D10" s="0" t="n">
        <v>4</v>
      </c>
      <c r="E10" s="10" t="s">
        <v>1264</v>
      </c>
    </row>
    <row r="11" customFormat="false" ht="15" hidden="false" customHeight="false" outlineLevel="0" collapsed="false">
      <c r="A11" s="42" t="n">
        <v>46427.4611111111</v>
      </c>
      <c r="B11" s="10" t="s">
        <v>1411</v>
      </c>
      <c r="C11" s="10" t="s">
        <v>1281</v>
      </c>
      <c r="D11" s="0" t="n">
        <v>4</v>
      </c>
      <c r="E11" s="10" t="s">
        <v>1388</v>
      </c>
      <c r="G11" s="10" t="s">
        <v>483</v>
      </c>
    </row>
    <row r="12" customFormat="false" ht="15" hidden="false" customHeight="false" outlineLevel="0" collapsed="false">
      <c r="A12" s="42" t="n">
        <v>46427.4666666667</v>
      </c>
      <c r="B12" s="10" t="s">
        <v>1412</v>
      </c>
      <c r="C12" s="10" t="s">
        <v>1281</v>
      </c>
      <c r="D12" s="0" t="n">
        <v>4</v>
      </c>
      <c r="E12" s="10" t="s">
        <v>1388</v>
      </c>
    </row>
    <row r="13" customFormat="false" ht="15" hidden="false" customHeight="false" outlineLevel="0" collapsed="false">
      <c r="A13" s="42" t="n">
        <v>46427.4736111111</v>
      </c>
      <c r="B13" s="10" t="s">
        <v>1408</v>
      </c>
      <c r="C13" s="10" t="s">
        <v>1281</v>
      </c>
      <c r="D13" s="0" t="n">
        <v>5</v>
      </c>
      <c r="E13" s="10" t="s">
        <v>1388</v>
      </c>
      <c r="G13" s="10" t="s">
        <v>1395</v>
      </c>
    </row>
    <row r="14" customFormat="false" ht="15" hidden="false" customHeight="false" outlineLevel="0" collapsed="false">
      <c r="A14" s="42" t="n">
        <v>46427.4972222222</v>
      </c>
      <c r="B14" s="10" t="s">
        <v>1412</v>
      </c>
      <c r="C14" s="10" t="s">
        <v>1264</v>
      </c>
      <c r="F14" s="10" t="s">
        <v>1393</v>
      </c>
      <c r="G14" s="10" t="s">
        <v>502</v>
      </c>
    </row>
    <row r="15" customFormat="false" ht="15" hidden="false" customHeight="false" outlineLevel="0" collapsed="false">
      <c r="A15" s="42" t="n">
        <v>46427.5118055556</v>
      </c>
      <c r="B15" s="10" t="s">
        <v>1413</v>
      </c>
      <c r="C15" s="10" t="s">
        <v>1281</v>
      </c>
      <c r="D15" s="0" t="n">
        <v>5</v>
      </c>
      <c r="E15" s="10" t="s">
        <v>1281</v>
      </c>
    </row>
    <row r="16" customFormat="false" ht="15" hidden="false" customHeight="false" outlineLevel="0" collapsed="false">
      <c r="A16" s="42" t="n">
        <v>46427.5291666667</v>
      </c>
      <c r="B16" s="10" t="s">
        <v>1407</v>
      </c>
      <c r="C16" s="10" t="s">
        <v>1264</v>
      </c>
      <c r="F16" s="10" t="s">
        <v>1389</v>
      </c>
      <c r="G16" s="10" t="s">
        <v>482</v>
      </c>
    </row>
    <row r="17" customFormat="false" ht="15" hidden="false" customHeight="false" outlineLevel="0" collapsed="false">
      <c r="A17" s="42" t="n">
        <v>46427.5319444445</v>
      </c>
      <c r="B17" s="10" t="s">
        <v>1414</v>
      </c>
      <c r="C17" s="10" t="s">
        <v>1281</v>
      </c>
      <c r="D17" s="0" t="n">
        <v>4</v>
      </c>
      <c r="E17" s="10" t="s">
        <v>1264</v>
      </c>
      <c r="G17" s="10" t="s">
        <v>482</v>
      </c>
    </row>
    <row r="18" customFormat="false" ht="15" hidden="false" customHeight="false" outlineLevel="0" collapsed="false">
      <c r="A18" s="42" t="n">
        <v>46427.5701388889</v>
      </c>
      <c r="B18" s="10" t="s">
        <v>1414</v>
      </c>
      <c r="C18" s="10" t="s">
        <v>1281</v>
      </c>
      <c r="D18" s="0" t="n">
        <v>4</v>
      </c>
      <c r="E18" s="10" t="s">
        <v>1281</v>
      </c>
      <c r="G18" s="10" t="s">
        <v>503</v>
      </c>
    </row>
    <row r="19" customFormat="false" ht="15" hidden="false" customHeight="false" outlineLevel="0" collapsed="false">
      <c r="A19" s="42" t="n">
        <v>46427.6215277778</v>
      </c>
      <c r="B19" s="10" t="s">
        <v>1407</v>
      </c>
      <c r="C19" s="10" t="s">
        <v>1281</v>
      </c>
      <c r="D19" s="0" t="n">
        <v>3</v>
      </c>
      <c r="E19" s="10" t="s">
        <v>1264</v>
      </c>
      <c r="G19" s="10" t="s">
        <v>1395</v>
      </c>
    </row>
    <row r="20" customFormat="false" ht="15" hidden="false" customHeight="false" outlineLevel="0" collapsed="false">
      <c r="A20" s="42" t="n">
        <v>46427.6256944445</v>
      </c>
      <c r="B20" s="10" t="s">
        <v>1415</v>
      </c>
      <c r="C20" s="10" t="s">
        <v>1264</v>
      </c>
      <c r="F20" s="10" t="s">
        <v>1386</v>
      </c>
    </row>
    <row r="21" customFormat="false" ht="15" hidden="false" customHeight="false" outlineLevel="0" collapsed="false">
      <c r="A21" s="42" t="n">
        <v>46427.6277777778</v>
      </c>
      <c r="B21" s="10" t="s">
        <v>1414</v>
      </c>
      <c r="C21" s="10" t="s">
        <v>1281</v>
      </c>
      <c r="D21" s="0" t="n">
        <v>3</v>
      </c>
      <c r="E21" s="10" t="s">
        <v>1281</v>
      </c>
      <c r="G21" s="10" t="s">
        <v>501</v>
      </c>
    </row>
    <row r="22" customFormat="false" ht="15" hidden="false" customHeight="false" outlineLevel="0" collapsed="false">
      <c r="A22" s="42" t="n">
        <v>46427.6576388889</v>
      </c>
      <c r="B22" s="10" t="s">
        <v>1406</v>
      </c>
      <c r="C22" s="10" t="s">
        <v>1281</v>
      </c>
      <c r="D22" s="0" t="n">
        <v>4</v>
      </c>
      <c r="E22" s="10" t="s">
        <v>1264</v>
      </c>
    </row>
    <row r="23" customFormat="false" ht="15" hidden="false" customHeight="false" outlineLevel="0" collapsed="false">
      <c r="A23" s="42" t="n">
        <v>46427.6652777778</v>
      </c>
      <c r="B23" s="10" t="s">
        <v>1413</v>
      </c>
      <c r="C23" s="10" t="s">
        <v>1264</v>
      </c>
      <c r="F23" s="10" t="s">
        <v>1386</v>
      </c>
    </row>
    <row r="24" customFormat="false" ht="15" hidden="false" customHeight="false" outlineLevel="0" collapsed="false">
      <c r="A24" s="42" t="n">
        <v>46427.675</v>
      </c>
      <c r="B24" s="10" t="s">
        <v>1414</v>
      </c>
      <c r="C24" s="10" t="s">
        <v>1264</v>
      </c>
      <c r="F24" s="10" t="s">
        <v>1393</v>
      </c>
      <c r="G24" s="10" t="s">
        <v>502</v>
      </c>
    </row>
    <row r="25" customFormat="false" ht="15" hidden="false" customHeight="false" outlineLevel="0" collapsed="false">
      <c r="A25" s="42" t="n">
        <v>46427.6888888889</v>
      </c>
      <c r="B25" s="10" t="s">
        <v>1410</v>
      </c>
      <c r="C25" s="10" t="s">
        <v>1281</v>
      </c>
      <c r="D25" s="0" t="n">
        <v>4</v>
      </c>
      <c r="E25" s="10" t="s">
        <v>1264</v>
      </c>
    </row>
    <row r="26" customFormat="false" ht="15" hidden="false" customHeight="false" outlineLevel="0" collapsed="false">
      <c r="A26" s="42" t="n">
        <v>46427.7006944444</v>
      </c>
      <c r="B26" s="10" t="s">
        <v>1410</v>
      </c>
      <c r="C26" s="10" t="s">
        <v>1281</v>
      </c>
      <c r="D26" s="0" t="n">
        <v>5</v>
      </c>
      <c r="E26" s="10" t="s">
        <v>1281</v>
      </c>
      <c r="G26" s="10" t="s">
        <v>503</v>
      </c>
    </row>
    <row r="27" customFormat="false" ht="15" hidden="false" customHeight="false" outlineLevel="0" collapsed="false">
      <c r="A27" s="42" t="n">
        <v>46428.4152777778</v>
      </c>
      <c r="B27" s="10" t="s">
        <v>1410</v>
      </c>
      <c r="C27" s="10" t="s">
        <v>1281</v>
      </c>
      <c r="D27" s="0" t="n">
        <v>4</v>
      </c>
      <c r="E27" s="10" t="s">
        <v>1281</v>
      </c>
      <c r="G27" s="10" t="s">
        <v>1391</v>
      </c>
    </row>
    <row r="28" customFormat="false" ht="15" hidden="false" customHeight="false" outlineLevel="0" collapsed="false">
      <c r="A28" s="42" t="n">
        <v>46428.4208333333</v>
      </c>
      <c r="B28" s="10" t="s">
        <v>1413</v>
      </c>
      <c r="C28" s="10" t="s">
        <v>1264</v>
      </c>
      <c r="F28" s="10" t="s">
        <v>1389</v>
      </c>
    </row>
    <row r="29" customFormat="false" ht="15" hidden="false" customHeight="false" outlineLevel="0" collapsed="false">
      <c r="A29" s="42" t="n">
        <v>46428.4361111111</v>
      </c>
      <c r="B29" s="10" t="s">
        <v>1414</v>
      </c>
      <c r="C29" s="10" t="s">
        <v>1281</v>
      </c>
      <c r="D29" s="0" t="n">
        <v>4</v>
      </c>
      <c r="E29" s="10" t="s">
        <v>1388</v>
      </c>
      <c r="G29" s="10" t="s">
        <v>1394</v>
      </c>
    </row>
    <row r="30" customFormat="false" ht="15" hidden="false" customHeight="false" outlineLevel="0" collapsed="false">
      <c r="A30" s="42" t="n">
        <v>46428.4368055556</v>
      </c>
      <c r="B30" s="10" t="s">
        <v>1415</v>
      </c>
      <c r="C30" s="10" t="s">
        <v>1281</v>
      </c>
      <c r="D30" s="0" t="n">
        <v>4</v>
      </c>
      <c r="E30" s="10" t="s">
        <v>1388</v>
      </c>
    </row>
    <row r="31" customFormat="false" ht="15" hidden="false" customHeight="false" outlineLevel="0" collapsed="false">
      <c r="A31" s="42" t="n">
        <v>46428.44375</v>
      </c>
      <c r="B31" s="10" t="s">
        <v>1413</v>
      </c>
      <c r="C31" s="10" t="s">
        <v>1281</v>
      </c>
      <c r="D31" s="0" t="n">
        <v>4</v>
      </c>
      <c r="E31" s="10" t="s">
        <v>1388</v>
      </c>
    </row>
    <row r="32" customFormat="false" ht="15" hidden="false" customHeight="false" outlineLevel="0" collapsed="false">
      <c r="A32" s="42" t="n">
        <v>46428.4673611111</v>
      </c>
      <c r="B32" s="10" t="s">
        <v>1412</v>
      </c>
      <c r="C32" s="10" t="s">
        <v>1264</v>
      </c>
      <c r="F32" s="10" t="s">
        <v>1386</v>
      </c>
    </row>
    <row r="33" customFormat="false" ht="15" hidden="false" customHeight="false" outlineLevel="0" collapsed="false">
      <c r="A33" s="42" t="n">
        <v>46428.4916666667</v>
      </c>
      <c r="B33" s="10" t="s">
        <v>1406</v>
      </c>
      <c r="C33" s="10" t="s">
        <v>1264</v>
      </c>
      <c r="F33" s="10" t="s">
        <v>1389</v>
      </c>
    </row>
    <row r="34" customFormat="false" ht="15" hidden="false" customHeight="false" outlineLevel="0" collapsed="false">
      <c r="A34" s="42" t="n">
        <v>46428.5201388889</v>
      </c>
      <c r="B34" s="10" t="s">
        <v>1408</v>
      </c>
      <c r="C34" s="10" t="s">
        <v>1281</v>
      </c>
      <c r="D34" s="0" t="n">
        <v>4</v>
      </c>
      <c r="E34" s="10" t="s">
        <v>1264</v>
      </c>
      <c r="G34" s="10" t="s">
        <v>1394</v>
      </c>
    </row>
    <row r="35" customFormat="false" ht="15" hidden="false" customHeight="false" outlineLevel="0" collapsed="false">
      <c r="A35" s="42" t="n">
        <v>46428.5215277778</v>
      </c>
      <c r="B35" s="10" t="s">
        <v>1410</v>
      </c>
      <c r="C35" s="10" t="s">
        <v>1281</v>
      </c>
      <c r="D35" s="0" t="n">
        <v>5</v>
      </c>
      <c r="E35" s="10" t="s">
        <v>1281</v>
      </c>
    </row>
    <row r="36" customFormat="false" ht="15" hidden="false" customHeight="false" outlineLevel="0" collapsed="false">
      <c r="A36" s="42" t="n">
        <v>46428.5354166667</v>
      </c>
      <c r="B36" s="10" t="s">
        <v>1413</v>
      </c>
      <c r="C36" s="10" t="s">
        <v>1264</v>
      </c>
      <c r="F36" s="10" t="s">
        <v>1393</v>
      </c>
    </row>
    <row r="37" customFormat="false" ht="15" hidden="false" customHeight="false" outlineLevel="0" collapsed="false">
      <c r="A37" s="42" t="n">
        <v>46428.5375</v>
      </c>
      <c r="B37" s="10" t="s">
        <v>1408</v>
      </c>
      <c r="C37" s="10" t="s">
        <v>1281</v>
      </c>
      <c r="D37" s="0" t="n">
        <v>4</v>
      </c>
      <c r="E37" s="10" t="s">
        <v>1388</v>
      </c>
    </row>
    <row r="38" customFormat="false" ht="15" hidden="false" customHeight="false" outlineLevel="0" collapsed="false">
      <c r="A38" s="42" t="n">
        <v>46428.5493055556</v>
      </c>
      <c r="B38" s="10" t="s">
        <v>1414</v>
      </c>
      <c r="C38" s="10" t="s">
        <v>1264</v>
      </c>
      <c r="F38" s="10" t="s">
        <v>1386</v>
      </c>
      <c r="G38" s="10" t="s">
        <v>503</v>
      </c>
    </row>
    <row r="39" customFormat="false" ht="15" hidden="false" customHeight="false" outlineLevel="0" collapsed="false">
      <c r="A39" s="42" t="n">
        <v>46428.5527777778</v>
      </c>
      <c r="B39" s="10" t="s">
        <v>1410</v>
      </c>
      <c r="C39" s="10" t="s">
        <v>1281</v>
      </c>
      <c r="D39" s="0" t="n">
        <v>3</v>
      </c>
      <c r="E39" s="10" t="s">
        <v>1388</v>
      </c>
    </row>
    <row r="40" customFormat="false" ht="15" hidden="false" customHeight="false" outlineLevel="0" collapsed="false">
      <c r="A40" s="42" t="n">
        <v>46428.5611111111</v>
      </c>
      <c r="B40" s="10" t="s">
        <v>1415</v>
      </c>
      <c r="C40" s="10" t="s">
        <v>1264</v>
      </c>
      <c r="F40" s="10" t="s">
        <v>1389</v>
      </c>
    </row>
    <row r="41" customFormat="false" ht="15" hidden="false" customHeight="false" outlineLevel="0" collapsed="false">
      <c r="A41" s="42" t="n">
        <v>46428.6097222222</v>
      </c>
      <c r="B41" s="10" t="s">
        <v>1415</v>
      </c>
      <c r="C41" s="10" t="s">
        <v>1281</v>
      </c>
      <c r="D41" s="0" t="n">
        <v>3</v>
      </c>
      <c r="E41" s="10" t="s">
        <v>1264</v>
      </c>
    </row>
    <row r="42" customFormat="false" ht="15" hidden="false" customHeight="false" outlineLevel="0" collapsed="false">
      <c r="A42" s="42" t="n">
        <v>46428.6409722222</v>
      </c>
      <c r="B42" s="10" t="s">
        <v>1412</v>
      </c>
      <c r="C42" s="10" t="s">
        <v>1281</v>
      </c>
      <c r="D42" s="0" t="n">
        <v>4</v>
      </c>
      <c r="E42" s="10" t="s">
        <v>1281</v>
      </c>
    </row>
    <row r="43" customFormat="false" ht="15" hidden="false" customHeight="false" outlineLevel="0" collapsed="false">
      <c r="A43" s="42" t="n">
        <v>46428.6631944445</v>
      </c>
      <c r="B43" s="10" t="s">
        <v>1413</v>
      </c>
      <c r="C43" s="10" t="s">
        <v>1281</v>
      </c>
      <c r="D43" s="0" t="n">
        <v>4</v>
      </c>
      <c r="E43" s="10" t="s">
        <v>1281</v>
      </c>
    </row>
    <row r="44" customFormat="false" ht="15" hidden="false" customHeight="false" outlineLevel="0" collapsed="false">
      <c r="A44" s="42" t="n">
        <v>46428.6840277778</v>
      </c>
      <c r="B44" s="10" t="s">
        <v>1411</v>
      </c>
      <c r="C44" s="10" t="s">
        <v>1264</v>
      </c>
      <c r="F44" s="10" t="s">
        <v>1393</v>
      </c>
      <c r="G44" s="10" t="s">
        <v>502</v>
      </c>
    </row>
    <row r="45" customFormat="false" ht="15" hidden="false" customHeight="false" outlineLevel="0" collapsed="false">
      <c r="A45" s="42" t="n">
        <v>46428.6847222222</v>
      </c>
      <c r="B45" s="10" t="s">
        <v>1408</v>
      </c>
      <c r="C45" s="10" t="s">
        <v>1281</v>
      </c>
      <c r="D45" s="0" t="n">
        <v>4</v>
      </c>
      <c r="E45" s="10" t="s">
        <v>1281</v>
      </c>
      <c r="G45" s="10" t="s">
        <v>502</v>
      </c>
    </row>
    <row r="46" customFormat="false" ht="15" hidden="false" customHeight="false" outlineLevel="0" collapsed="false">
      <c r="A46" s="42" t="n">
        <v>46428.6930555556</v>
      </c>
      <c r="B46" s="10" t="s">
        <v>1409</v>
      </c>
      <c r="C46" s="10" t="s">
        <v>1281</v>
      </c>
      <c r="D46" s="0" t="n">
        <v>4</v>
      </c>
      <c r="E46" s="10" t="s">
        <v>1388</v>
      </c>
      <c r="G46" s="10" t="s">
        <v>501</v>
      </c>
    </row>
    <row r="47" customFormat="false" ht="15" hidden="false" customHeight="false" outlineLevel="0" collapsed="false">
      <c r="A47" s="42" t="n">
        <v>46429.38125</v>
      </c>
      <c r="B47" s="10" t="s">
        <v>1406</v>
      </c>
      <c r="C47" s="10" t="s">
        <v>1264</v>
      </c>
      <c r="F47" s="10" t="s">
        <v>1389</v>
      </c>
    </row>
    <row r="48" customFormat="false" ht="15" hidden="false" customHeight="false" outlineLevel="0" collapsed="false">
      <c r="A48" s="42" t="n">
        <v>46429.3895833333</v>
      </c>
      <c r="B48" s="10" t="s">
        <v>1408</v>
      </c>
      <c r="C48" s="10" t="s">
        <v>1281</v>
      </c>
      <c r="D48" s="0" t="n">
        <v>5</v>
      </c>
      <c r="E48" s="10" t="s">
        <v>1281</v>
      </c>
    </row>
    <row r="49" customFormat="false" ht="15" hidden="false" customHeight="false" outlineLevel="0" collapsed="false">
      <c r="A49" s="42" t="n">
        <v>46429.3916666667</v>
      </c>
      <c r="B49" s="10" t="s">
        <v>1415</v>
      </c>
      <c r="C49" s="10" t="s">
        <v>1281</v>
      </c>
      <c r="D49" s="0" t="n">
        <v>4</v>
      </c>
      <c r="E49" s="10" t="s">
        <v>1388</v>
      </c>
      <c r="G49" s="10" t="s">
        <v>1394</v>
      </c>
    </row>
    <row r="50" customFormat="false" ht="15" hidden="false" customHeight="false" outlineLevel="0" collapsed="false">
      <c r="A50" s="42" t="n">
        <v>46429.4090277778</v>
      </c>
      <c r="B50" s="10" t="s">
        <v>1407</v>
      </c>
      <c r="C50" s="10" t="s">
        <v>1281</v>
      </c>
      <c r="D50" s="0" t="n">
        <v>4</v>
      </c>
      <c r="E50" s="10" t="s">
        <v>1281</v>
      </c>
    </row>
    <row r="51" customFormat="false" ht="15" hidden="false" customHeight="false" outlineLevel="0" collapsed="false">
      <c r="A51" s="42" t="n">
        <v>46429.4131944445</v>
      </c>
      <c r="B51" s="10" t="s">
        <v>1409</v>
      </c>
      <c r="C51" s="10" t="s">
        <v>1281</v>
      </c>
      <c r="D51" s="0" t="n">
        <v>3</v>
      </c>
      <c r="E51" s="10" t="s">
        <v>1281</v>
      </c>
    </row>
    <row r="52" customFormat="false" ht="15" hidden="false" customHeight="false" outlineLevel="0" collapsed="false">
      <c r="A52" s="42" t="n">
        <v>46429.4291666667</v>
      </c>
      <c r="B52" s="10" t="s">
        <v>1409</v>
      </c>
      <c r="C52" s="10" t="s">
        <v>1281</v>
      </c>
      <c r="D52" s="0" t="n">
        <v>4</v>
      </c>
      <c r="E52" s="10" t="s">
        <v>1264</v>
      </c>
      <c r="G52" s="10" t="s">
        <v>501</v>
      </c>
    </row>
    <row r="53" customFormat="false" ht="15" hidden="false" customHeight="false" outlineLevel="0" collapsed="false">
      <c r="A53" s="42" t="n">
        <v>46429.4625</v>
      </c>
      <c r="B53" s="10" t="s">
        <v>1411</v>
      </c>
      <c r="C53" s="10" t="s">
        <v>1281</v>
      </c>
      <c r="D53" s="0" t="n">
        <v>4</v>
      </c>
      <c r="E53" s="10" t="s">
        <v>1388</v>
      </c>
    </row>
    <row r="54" customFormat="false" ht="15" hidden="false" customHeight="false" outlineLevel="0" collapsed="false">
      <c r="A54" s="42" t="n">
        <v>46429.46875</v>
      </c>
      <c r="B54" s="10" t="s">
        <v>1411</v>
      </c>
      <c r="C54" s="10" t="s">
        <v>1264</v>
      </c>
      <c r="F54" s="10" t="s">
        <v>1389</v>
      </c>
    </row>
    <row r="55" customFormat="false" ht="15" hidden="false" customHeight="false" outlineLevel="0" collapsed="false">
      <c r="A55" s="42" t="n">
        <v>46429.4951388889</v>
      </c>
      <c r="B55" s="10" t="s">
        <v>1415</v>
      </c>
      <c r="C55" s="10" t="s">
        <v>1264</v>
      </c>
      <c r="F55" s="10" t="s">
        <v>1389</v>
      </c>
    </row>
    <row r="56" customFormat="false" ht="15" hidden="false" customHeight="false" outlineLevel="0" collapsed="false">
      <c r="A56" s="42" t="n">
        <v>46429.5048611111</v>
      </c>
      <c r="B56" s="10" t="s">
        <v>1406</v>
      </c>
      <c r="C56" s="10" t="s">
        <v>1281</v>
      </c>
      <c r="D56" s="0" t="n">
        <v>5</v>
      </c>
      <c r="E56" s="10" t="s">
        <v>1281</v>
      </c>
    </row>
    <row r="57" customFormat="false" ht="15" hidden="false" customHeight="false" outlineLevel="0" collapsed="false">
      <c r="A57" s="42" t="n">
        <v>46429.5104166667</v>
      </c>
      <c r="B57" s="10" t="s">
        <v>1411</v>
      </c>
      <c r="C57" s="10" t="s">
        <v>1281</v>
      </c>
      <c r="D57" s="0" t="n">
        <v>3</v>
      </c>
      <c r="E57" s="10" t="s">
        <v>1281</v>
      </c>
      <c r="G57" s="10" t="s">
        <v>1395</v>
      </c>
    </row>
    <row r="58" customFormat="false" ht="15" hidden="false" customHeight="false" outlineLevel="0" collapsed="false">
      <c r="A58" s="42" t="n">
        <v>46429.5194444444</v>
      </c>
      <c r="B58" s="10" t="s">
        <v>1407</v>
      </c>
      <c r="C58" s="10" t="s">
        <v>1281</v>
      </c>
      <c r="D58" s="0" t="n">
        <v>4</v>
      </c>
      <c r="E58" s="10" t="s">
        <v>1281</v>
      </c>
    </row>
    <row r="59" customFormat="false" ht="15" hidden="false" customHeight="false" outlineLevel="0" collapsed="false">
      <c r="A59" s="42" t="n">
        <v>46429.5229166667</v>
      </c>
      <c r="B59" s="10" t="s">
        <v>1406</v>
      </c>
      <c r="C59" s="10" t="s">
        <v>1281</v>
      </c>
      <c r="D59" s="0" t="n">
        <v>3</v>
      </c>
      <c r="E59" s="10" t="s">
        <v>1281</v>
      </c>
    </row>
    <row r="60" customFormat="false" ht="15" hidden="false" customHeight="false" outlineLevel="0" collapsed="false">
      <c r="A60" s="42" t="n">
        <v>46429.5465277778</v>
      </c>
      <c r="B60" s="10" t="s">
        <v>1409</v>
      </c>
      <c r="C60" s="10" t="s">
        <v>1281</v>
      </c>
      <c r="D60" s="0" t="n">
        <v>5</v>
      </c>
      <c r="E60" s="10" t="s">
        <v>1388</v>
      </c>
    </row>
    <row r="61" customFormat="false" ht="15" hidden="false" customHeight="false" outlineLevel="0" collapsed="false">
      <c r="A61" s="42" t="n">
        <v>46429.5590277778</v>
      </c>
      <c r="B61" s="10" t="s">
        <v>1414</v>
      </c>
      <c r="C61" s="10" t="s">
        <v>1264</v>
      </c>
      <c r="F61" s="10" t="s">
        <v>1389</v>
      </c>
    </row>
    <row r="62" customFormat="false" ht="15" hidden="false" customHeight="false" outlineLevel="0" collapsed="false">
      <c r="A62" s="42" t="n">
        <v>46429.5902777778</v>
      </c>
      <c r="B62" s="10" t="s">
        <v>1409</v>
      </c>
      <c r="C62" s="10" t="s">
        <v>1264</v>
      </c>
      <c r="F62" s="10" t="s">
        <v>1389</v>
      </c>
    </row>
    <row r="63" customFormat="false" ht="15" hidden="false" customHeight="false" outlineLevel="0" collapsed="false">
      <c r="A63" s="42" t="n">
        <v>46429.5909722222</v>
      </c>
      <c r="B63" s="10" t="s">
        <v>1412</v>
      </c>
      <c r="C63" s="10" t="s">
        <v>1264</v>
      </c>
      <c r="F63" s="10" t="s">
        <v>1393</v>
      </c>
    </row>
    <row r="64" customFormat="false" ht="15" hidden="false" customHeight="false" outlineLevel="0" collapsed="false">
      <c r="A64" s="42" t="n">
        <v>46429.6055555556</v>
      </c>
      <c r="B64" s="10" t="s">
        <v>1410</v>
      </c>
      <c r="C64" s="10" t="s">
        <v>1281</v>
      </c>
      <c r="D64" s="0" t="n">
        <v>5</v>
      </c>
      <c r="E64" s="10" t="s">
        <v>1281</v>
      </c>
    </row>
    <row r="65" customFormat="false" ht="15" hidden="false" customHeight="false" outlineLevel="0" collapsed="false">
      <c r="A65" s="42" t="n">
        <v>46429.6111111111</v>
      </c>
      <c r="B65" s="10" t="s">
        <v>1412</v>
      </c>
      <c r="C65" s="10" t="s">
        <v>1281</v>
      </c>
      <c r="D65" s="0" t="n">
        <v>4</v>
      </c>
      <c r="E65" s="10" t="s">
        <v>1281</v>
      </c>
      <c r="G65" s="10" t="s">
        <v>501</v>
      </c>
    </row>
    <row r="66" customFormat="false" ht="15" hidden="false" customHeight="false" outlineLevel="0" collapsed="false">
      <c r="A66" s="42" t="n">
        <v>46429.6222222222</v>
      </c>
      <c r="B66" s="10" t="s">
        <v>1411</v>
      </c>
      <c r="C66" s="10" t="s">
        <v>1281</v>
      </c>
      <c r="D66" s="0" t="n">
        <v>4</v>
      </c>
      <c r="E66" s="10" t="s">
        <v>1264</v>
      </c>
    </row>
    <row r="67" customFormat="false" ht="15" hidden="false" customHeight="false" outlineLevel="0" collapsed="false">
      <c r="A67" s="42" t="n">
        <v>46429.6305555556</v>
      </c>
      <c r="B67" s="10" t="s">
        <v>1412</v>
      </c>
      <c r="C67" s="10" t="s">
        <v>1281</v>
      </c>
      <c r="D67" s="0" t="n">
        <v>3</v>
      </c>
      <c r="E67" s="10" t="s">
        <v>1281</v>
      </c>
      <c r="G67" s="10" t="s">
        <v>482</v>
      </c>
    </row>
    <row r="68" customFormat="false" ht="15" hidden="false" customHeight="false" outlineLevel="0" collapsed="false">
      <c r="A68" s="42" t="n">
        <v>46429.64375</v>
      </c>
      <c r="B68" s="10" t="s">
        <v>1412</v>
      </c>
      <c r="C68" s="10" t="s">
        <v>1281</v>
      </c>
      <c r="D68" s="0" t="n">
        <v>5</v>
      </c>
      <c r="E68" s="10" t="s">
        <v>1264</v>
      </c>
    </row>
    <row r="69" customFormat="false" ht="15" hidden="false" customHeight="false" outlineLevel="0" collapsed="false">
      <c r="A69" s="42" t="n">
        <v>46429.6472222222</v>
      </c>
      <c r="B69" s="10" t="s">
        <v>1409</v>
      </c>
      <c r="C69" s="10" t="s">
        <v>1264</v>
      </c>
      <c r="F69" s="10" t="s">
        <v>1386</v>
      </c>
      <c r="G69" s="10" t="s">
        <v>483</v>
      </c>
    </row>
    <row r="70" customFormat="false" ht="15" hidden="false" customHeight="false" outlineLevel="0" collapsed="false">
      <c r="A70" s="42" t="n">
        <v>46429.6506944444</v>
      </c>
      <c r="B70" s="10" t="s">
        <v>1413</v>
      </c>
      <c r="C70" s="10" t="s">
        <v>1281</v>
      </c>
      <c r="D70" s="0" t="n">
        <v>4</v>
      </c>
      <c r="E70" s="10" t="s">
        <v>1281</v>
      </c>
      <c r="G70" s="10" t="s">
        <v>1395</v>
      </c>
    </row>
    <row r="71" customFormat="false" ht="15" hidden="false" customHeight="false" outlineLevel="0" collapsed="false">
      <c r="A71" s="42" t="n">
        <v>46429.6784722222</v>
      </c>
      <c r="B71" s="10" t="s">
        <v>1407</v>
      </c>
      <c r="C71" s="10" t="s">
        <v>1281</v>
      </c>
      <c r="D71" s="0" t="n">
        <v>4</v>
      </c>
      <c r="E71" s="10" t="s">
        <v>1388</v>
      </c>
    </row>
    <row r="72" customFormat="false" ht="15" hidden="false" customHeight="false" outlineLevel="0" collapsed="false">
      <c r="A72" s="42" t="n">
        <v>46429.6805555556</v>
      </c>
      <c r="B72" s="10" t="s">
        <v>1414</v>
      </c>
      <c r="C72" s="10" t="s">
        <v>1281</v>
      </c>
      <c r="D72" s="0" t="n">
        <v>5</v>
      </c>
      <c r="E72" s="10" t="s">
        <v>1281</v>
      </c>
    </row>
    <row r="73" customFormat="false" ht="15" hidden="false" customHeight="false" outlineLevel="0" collapsed="false">
      <c r="A73" s="42" t="n">
        <v>46430.4583333333</v>
      </c>
      <c r="B73" s="10" t="s">
        <v>1410</v>
      </c>
      <c r="C73" s="10" t="s">
        <v>1264</v>
      </c>
      <c r="F73" s="10" t="s">
        <v>1386</v>
      </c>
    </row>
    <row r="74" customFormat="false" ht="15" hidden="false" customHeight="false" outlineLevel="0" collapsed="false">
      <c r="A74" s="42" t="n">
        <v>46430.5888888889</v>
      </c>
      <c r="B74" s="10" t="s">
        <v>1414</v>
      </c>
      <c r="C74" s="10" t="s">
        <v>1281</v>
      </c>
      <c r="D74" s="0" t="n">
        <v>5</v>
      </c>
      <c r="E74" s="10" t="s">
        <v>1281</v>
      </c>
    </row>
    <row r="75" customFormat="false" ht="15" hidden="false" customHeight="false" outlineLevel="0" collapsed="false">
      <c r="A75" s="42" t="n">
        <v>46430.6715277778</v>
      </c>
      <c r="B75" s="10" t="s">
        <v>1410</v>
      </c>
      <c r="C75" s="10" t="s">
        <v>1281</v>
      </c>
      <c r="D75" s="0" t="n">
        <v>5</v>
      </c>
      <c r="E75" s="10" t="s">
        <v>1264</v>
      </c>
    </row>
    <row r="76" customFormat="false" ht="15" hidden="false" customHeight="false" outlineLevel="0" collapsed="false">
      <c r="A76" s="42" t="n">
        <v>46430.6729166667</v>
      </c>
      <c r="B76" s="10" t="s">
        <v>1406</v>
      </c>
      <c r="C76" s="10" t="s">
        <v>1281</v>
      </c>
      <c r="D76" s="0" t="n">
        <v>4</v>
      </c>
      <c r="E76" s="10" t="s">
        <v>1388</v>
      </c>
      <c r="G76" s="10" t="s">
        <v>501</v>
      </c>
    </row>
    <row r="77" customFormat="false" ht="15" hidden="false" customHeight="false" outlineLevel="0" collapsed="false">
      <c r="A77" s="42" t="n">
        <v>46434.4611111111</v>
      </c>
      <c r="B77" s="10" t="s">
        <v>1408</v>
      </c>
      <c r="C77" s="10" t="s">
        <v>1264</v>
      </c>
      <c r="F77" s="10" t="s">
        <v>1389</v>
      </c>
      <c r="G77" s="10" t="s">
        <v>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1236</v>
      </c>
      <c r="B1" s="41" t="s">
        <v>1374</v>
      </c>
      <c r="C1" s="41" t="s">
        <v>1416</v>
      </c>
      <c r="D1" s="41" t="s">
        <v>1376</v>
      </c>
      <c r="E1" s="41" t="s">
        <v>1377</v>
      </c>
      <c r="F1" s="41" t="s">
        <v>1378</v>
      </c>
      <c r="G1" s="41" t="s">
        <v>1417</v>
      </c>
    </row>
    <row r="2" customFormat="false" ht="15" hidden="false" customHeight="false" outlineLevel="0" collapsed="false">
      <c r="A2" s="42" t="n">
        <v>46427.3777777778</v>
      </c>
      <c r="B2" s="10" t="s">
        <v>1418</v>
      </c>
      <c r="C2" s="10" t="s">
        <v>1281</v>
      </c>
      <c r="D2" s="0" t="n">
        <v>4</v>
      </c>
      <c r="E2" s="10" t="s">
        <v>1388</v>
      </c>
      <c r="G2" s="10" t="s">
        <v>533</v>
      </c>
    </row>
    <row r="3" customFormat="false" ht="15" hidden="false" customHeight="false" outlineLevel="0" collapsed="false">
      <c r="A3" s="42" t="n">
        <v>46427.3805555556</v>
      </c>
      <c r="B3" s="10" t="s">
        <v>1419</v>
      </c>
      <c r="C3" s="10" t="s">
        <v>1281</v>
      </c>
      <c r="D3" s="0" t="n">
        <v>4</v>
      </c>
      <c r="E3" s="10" t="s">
        <v>1281</v>
      </c>
      <c r="G3" s="10" t="s">
        <v>534</v>
      </c>
    </row>
    <row r="4" customFormat="false" ht="15" hidden="false" customHeight="false" outlineLevel="0" collapsed="false">
      <c r="A4" s="42" t="n">
        <v>46427.3923611111</v>
      </c>
      <c r="B4" s="10" t="s">
        <v>1419</v>
      </c>
      <c r="C4" s="10" t="s">
        <v>1281</v>
      </c>
      <c r="D4" s="0" t="n">
        <v>5</v>
      </c>
      <c r="E4" s="10" t="s">
        <v>1281</v>
      </c>
      <c r="G4" s="10" t="s">
        <v>535</v>
      </c>
    </row>
    <row r="5" customFormat="false" ht="15" hidden="false" customHeight="false" outlineLevel="0" collapsed="false">
      <c r="A5" s="42" t="n">
        <v>46427.3930555556</v>
      </c>
      <c r="B5" s="10" t="s">
        <v>1420</v>
      </c>
      <c r="C5" s="10" t="s">
        <v>1264</v>
      </c>
      <c r="F5" s="10" t="s">
        <v>1389</v>
      </c>
    </row>
    <row r="6" customFormat="false" ht="15" hidden="false" customHeight="false" outlineLevel="0" collapsed="false">
      <c r="A6" s="42" t="n">
        <v>46427.4048611111</v>
      </c>
      <c r="B6" s="10" t="s">
        <v>1421</v>
      </c>
      <c r="C6" s="10" t="s">
        <v>1281</v>
      </c>
      <c r="D6" s="0" t="n">
        <v>4</v>
      </c>
      <c r="E6" s="10" t="s">
        <v>1281</v>
      </c>
      <c r="G6" s="10" t="s">
        <v>483</v>
      </c>
    </row>
    <row r="7" customFormat="false" ht="15" hidden="false" customHeight="false" outlineLevel="0" collapsed="false">
      <c r="A7" s="42" t="n">
        <v>46427.4111111111</v>
      </c>
      <c r="B7" s="10" t="s">
        <v>1422</v>
      </c>
      <c r="C7" s="10" t="s">
        <v>1281</v>
      </c>
      <c r="D7" s="0" t="n">
        <v>4</v>
      </c>
      <c r="E7" s="10" t="s">
        <v>1281</v>
      </c>
    </row>
    <row r="8" customFormat="false" ht="15" hidden="false" customHeight="false" outlineLevel="0" collapsed="false">
      <c r="A8" s="42" t="n">
        <v>46427.4270833333</v>
      </c>
      <c r="B8" s="10" t="s">
        <v>1420</v>
      </c>
      <c r="C8" s="10" t="s">
        <v>1281</v>
      </c>
      <c r="D8" s="0" t="n">
        <v>5</v>
      </c>
      <c r="E8" s="10" t="s">
        <v>1264</v>
      </c>
    </row>
    <row r="9" customFormat="false" ht="15" hidden="false" customHeight="false" outlineLevel="0" collapsed="false">
      <c r="A9" s="42" t="n">
        <v>46427.4326388889</v>
      </c>
      <c r="B9" s="10" t="s">
        <v>1423</v>
      </c>
      <c r="C9" s="10" t="s">
        <v>1281</v>
      </c>
      <c r="D9" s="0" t="n">
        <v>4</v>
      </c>
      <c r="E9" s="10" t="s">
        <v>1281</v>
      </c>
    </row>
    <row r="10" customFormat="false" ht="15" hidden="false" customHeight="false" outlineLevel="0" collapsed="false">
      <c r="A10" s="42" t="n">
        <v>46427.4326388889</v>
      </c>
      <c r="B10" s="10" t="s">
        <v>1422</v>
      </c>
      <c r="C10" s="10" t="s">
        <v>1264</v>
      </c>
      <c r="F10" s="10" t="s">
        <v>1393</v>
      </c>
      <c r="G10" s="10" t="s">
        <v>483</v>
      </c>
    </row>
    <row r="11" customFormat="false" ht="15" hidden="false" customHeight="false" outlineLevel="0" collapsed="false">
      <c r="A11" s="42" t="n">
        <v>46427.4631944444</v>
      </c>
      <c r="B11" s="10" t="s">
        <v>1424</v>
      </c>
      <c r="C11" s="10" t="s">
        <v>1281</v>
      </c>
      <c r="D11" s="0" t="n">
        <v>5</v>
      </c>
      <c r="E11" s="10" t="s">
        <v>1264</v>
      </c>
    </row>
    <row r="12" customFormat="false" ht="15" hidden="false" customHeight="false" outlineLevel="0" collapsed="false">
      <c r="A12" s="42" t="n">
        <v>46427.4694444445</v>
      </c>
      <c r="B12" s="10" t="s">
        <v>1420</v>
      </c>
      <c r="C12" s="10" t="s">
        <v>1281</v>
      </c>
      <c r="D12" s="0" t="n">
        <v>4</v>
      </c>
      <c r="E12" s="10" t="s">
        <v>1388</v>
      </c>
      <c r="G12" s="10" t="s">
        <v>482</v>
      </c>
    </row>
    <row r="13" customFormat="false" ht="15" hidden="false" customHeight="false" outlineLevel="0" collapsed="false">
      <c r="A13" s="42" t="n">
        <v>46427.4902777778</v>
      </c>
      <c r="B13" s="10" t="s">
        <v>1418</v>
      </c>
      <c r="C13" s="10" t="s">
        <v>1281</v>
      </c>
      <c r="D13" s="0" t="n">
        <v>4</v>
      </c>
      <c r="E13" s="10" t="s">
        <v>1388</v>
      </c>
    </row>
    <row r="14" customFormat="false" ht="15" hidden="false" customHeight="false" outlineLevel="0" collapsed="false">
      <c r="A14" s="42" t="n">
        <v>46427.4979166667</v>
      </c>
      <c r="B14" s="10" t="s">
        <v>1419</v>
      </c>
      <c r="C14" s="10" t="s">
        <v>1281</v>
      </c>
      <c r="D14" s="0" t="n">
        <v>5</v>
      </c>
      <c r="E14" s="10" t="s">
        <v>1264</v>
      </c>
      <c r="G14" s="10" t="s">
        <v>483</v>
      </c>
    </row>
    <row r="15" customFormat="false" ht="15" hidden="false" customHeight="false" outlineLevel="0" collapsed="false">
      <c r="A15" s="42" t="n">
        <v>46427.5131944444</v>
      </c>
      <c r="B15" s="10" t="s">
        <v>1424</v>
      </c>
      <c r="C15" s="10" t="s">
        <v>1264</v>
      </c>
      <c r="F15" s="10" t="s">
        <v>1389</v>
      </c>
    </row>
    <row r="16" customFormat="false" ht="15" hidden="false" customHeight="false" outlineLevel="0" collapsed="false">
      <c r="A16" s="42" t="n">
        <v>46427.5326388889</v>
      </c>
      <c r="B16" s="10" t="s">
        <v>1418</v>
      </c>
      <c r="C16" s="10" t="s">
        <v>1281</v>
      </c>
      <c r="D16" s="0" t="n">
        <v>5</v>
      </c>
      <c r="E16" s="10" t="s">
        <v>1281</v>
      </c>
      <c r="G16" s="10" t="s">
        <v>501</v>
      </c>
    </row>
    <row r="17" customFormat="false" ht="15" hidden="false" customHeight="false" outlineLevel="0" collapsed="false">
      <c r="A17" s="42" t="n">
        <v>46427.5534722222</v>
      </c>
      <c r="B17" s="10" t="s">
        <v>1419</v>
      </c>
      <c r="C17" s="10" t="s">
        <v>1281</v>
      </c>
      <c r="D17" s="0" t="n">
        <v>4</v>
      </c>
      <c r="E17" s="10" t="s">
        <v>1388</v>
      </c>
      <c r="G17" s="10" t="s">
        <v>1395</v>
      </c>
    </row>
    <row r="18" customFormat="false" ht="15" hidden="false" customHeight="false" outlineLevel="0" collapsed="false">
      <c r="A18" s="42" t="n">
        <v>46427.5541666667</v>
      </c>
      <c r="B18" s="10" t="s">
        <v>1425</v>
      </c>
      <c r="C18" s="10" t="s">
        <v>1281</v>
      </c>
      <c r="D18" s="0" t="n">
        <v>4</v>
      </c>
      <c r="E18" s="10" t="s">
        <v>1388</v>
      </c>
      <c r="G18" s="10" t="s">
        <v>1395</v>
      </c>
    </row>
    <row r="19" customFormat="false" ht="15" hidden="false" customHeight="false" outlineLevel="0" collapsed="false">
      <c r="A19" s="42" t="n">
        <v>46427.5875</v>
      </c>
      <c r="B19" s="10" t="s">
        <v>1424</v>
      </c>
      <c r="C19" s="10" t="s">
        <v>1281</v>
      </c>
      <c r="D19" s="0" t="n">
        <v>5</v>
      </c>
      <c r="E19" s="10" t="s">
        <v>1264</v>
      </c>
      <c r="G19" s="10" t="s">
        <v>482</v>
      </c>
    </row>
    <row r="20" customFormat="false" ht="15" hidden="false" customHeight="false" outlineLevel="0" collapsed="false">
      <c r="A20" s="42" t="n">
        <v>46427.59375</v>
      </c>
      <c r="B20" s="10" t="s">
        <v>1426</v>
      </c>
      <c r="C20" s="10" t="s">
        <v>1281</v>
      </c>
      <c r="D20" s="0" t="n">
        <v>4</v>
      </c>
      <c r="E20" s="10" t="s">
        <v>1388</v>
      </c>
    </row>
    <row r="21" customFormat="false" ht="15" hidden="false" customHeight="false" outlineLevel="0" collapsed="false">
      <c r="A21" s="42" t="n">
        <v>46427.5986111111</v>
      </c>
      <c r="B21" s="10" t="s">
        <v>1423</v>
      </c>
      <c r="C21" s="10" t="s">
        <v>1281</v>
      </c>
      <c r="D21" s="0" t="n">
        <v>4</v>
      </c>
      <c r="E21" s="10" t="s">
        <v>1388</v>
      </c>
    </row>
    <row r="22" customFormat="false" ht="15" hidden="false" customHeight="false" outlineLevel="0" collapsed="false">
      <c r="A22" s="42" t="n">
        <v>46427.5986111111</v>
      </c>
      <c r="B22" s="10" t="s">
        <v>1426</v>
      </c>
      <c r="C22" s="10" t="s">
        <v>1281</v>
      </c>
      <c r="D22" s="0" t="n">
        <v>4</v>
      </c>
      <c r="E22" s="10" t="s">
        <v>1281</v>
      </c>
      <c r="G22" s="10" t="s">
        <v>502</v>
      </c>
    </row>
    <row r="23" customFormat="false" ht="15" hidden="false" customHeight="false" outlineLevel="0" collapsed="false">
      <c r="A23" s="42" t="n">
        <v>46427.6090277778</v>
      </c>
      <c r="B23" s="10" t="s">
        <v>1423</v>
      </c>
      <c r="C23" s="10" t="s">
        <v>1281</v>
      </c>
      <c r="D23" s="0" t="n">
        <v>4</v>
      </c>
      <c r="E23" s="10" t="s">
        <v>1264</v>
      </c>
    </row>
    <row r="24" customFormat="false" ht="15" hidden="false" customHeight="false" outlineLevel="0" collapsed="false">
      <c r="A24" s="42" t="n">
        <v>46427.6145833333</v>
      </c>
      <c r="B24" s="10" t="s">
        <v>1424</v>
      </c>
      <c r="C24" s="10" t="s">
        <v>1281</v>
      </c>
      <c r="D24" s="0" t="n">
        <v>4</v>
      </c>
      <c r="E24" s="10" t="s">
        <v>1264</v>
      </c>
      <c r="G24" s="10" t="s">
        <v>1391</v>
      </c>
    </row>
    <row r="25" customFormat="false" ht="15" hidden="false" customHeight="false" outlineLevel="0" collapsed="false">
      <c r="A25" s="42" t="n">
        <v>46427.6236111111</v>
      </c>
      <c r="B25" s="10" t="s">
        <v>1426</v>
      </c>
      <c r="C25" s="10" t="s">
        <v>1281</v>
      </c>
      <c r="D25" s="0" t="n">
        <v>4</v>
      </c>
      <c r="E25" s="10" t="s">
        <v>1388</v>
      </c>
    </row>
    <row r="26" customFormat="false" ht="15" hidden="false" customHeight="false" outlineLevel="0" collapsed="false">
      <c r="A26" s="42" t="n">
        <v>46427.6236111111</v>
      </c>
      <c r="B26" s="10" t="s">
        <v>1424</v>
      </c>
      <c r="C26" s="10" t="s">
        <v>1281</v>
      </c>
      <c r="D26" s="0" t="n">
        <v>4</v>
      </c>
      <c r="E26" s="10" t="s">
        <v>1281</v>
      </c>
    </row>
    <row r="27" customFormat="false" ht="15" hidden="false" customHeight="false" outlineLevel="0" collapsed="false">
      <c r="A27" s="42" t="n">
        <v>46427.6354166667</v>
      </c>
      <c r="B27" s="10" t="s">
        <v>1418</v>
      </c>
      <c r="C27" s="10" t="s">
        <v>1264</v>
      </c>
      <c r="F27" s="10" t="s">
        <v>1389</v>
      </c>
    </row>
    <row r="28" customFormat="false" ht="15" hidden="false" customHeight="false" outlineLevel="0" collapsed="false">
      <c r="A28" s="42" t="n">
        <v>46427.6541666667</v>
      </c>
      <c r="B28" s="10" t="s">
        <v>1422</v>
      </c>
      <c r="C28" s="10" t="s">
        <v>1281</v>
      </c>
      <c r="D28" s="0" t="n">
        <v>4</v>
      </c>
      <c r="E28" s="10" t="s">
        <v>1281</v>
      </c>
    </row>
    <row r="29" customFormat="false" ht="15" hidden="false" customHeight="false" outlineLevel="0" collapsed="false">
      <c r="A29" s="42" t="n">
        <v>46427.6826388889</v>
      </c>
      <c r="B29" s="10" t="s">
        <v>1418</v>
      </c>
      <c r="C29" s="10" t="s">
        <v>1281</v>
      </c>
      <c r="D29" s="0" t="n">
        <v>3</v>
      </c>
      <c r="E29" s="10" t="s">
        <v>1388</v>
      </c>
      <c r="G29" s="10" t="s">
        <v>482</v>
      </c>
    </row>
    <row r="30" customFormat="false" ht="15" hidden="false" customHeight="false" outlineLevel="0" collapsed="false">
      <c r="A30" s="42" t="n">
        <v>46427.6972222222</v>
      </c>
      <c r="B30" s="10" t="s">
        <v>1420</v>
      </c>
      <c r="C30" s="10" t="s">
        <v>1264</v>
      </c>
      <c r="F30" s="10" t="s">
        <v>1386</v>
      </c>
    </row>
    <row r="31" customFormat="false" ht="15" hidden="false" customHeight="false" outlineLevel="0" collapsed="false">
      <c r="A31" s="42" t="n">
        <v>46428.3770833333</v>
      </c>
      <c r="B31" s="10" t="s">
        <v>1426</v>
      </c>
      <c r="C31" s="10" t="s">
        <v>1281</v>
      </c>
      <c r="D31" s="0" t="n">
        <v>4</v>
      </c>
      <c r="E31" s="10" t="s">
        <v>1388</v>
      </c>
    </row>
    <row r="32" customFormat="false" ht="15" hidden="false" customHeight="false" outlineLevel="0" collapsed="false">
      <c r="A32" s="42" t="n">
        <v>46428.4083333333</v>
      </c>
      <c r="B32" s="10" t="s">
        <v>1420</v>
      </c>
      <c r="C32" s="10" t="s">
        <v>1281</v>
      </c>
      <c r="D32" s="0" t="n">
        <v>4</v>
      </c>
      <c r="E32" s="10" t="s">
        <v>1388</v>
      </c>
    </row>
    <row r="33" customFormat="false" ht="15" hidden="false" customHeight="false" outlineLevel="0" collapsed="false">
      <c r="A33" s="42" t="n">
        <v>46428.4722222222</v>
      </c>
      <c r="B33" s="10" t="s">
        <v>1425</v>
      </c>
      <c r="C33" s="10" t="s">
        <v>1281</v>
      </c>
      <c r="D33" s="0" t="n">
        <v>4</v>
      </c>
      <c r="E33" s="10" t="s">
        <v>1388</v>
      </c>
    </row>
    <row r="34" customFormat="false" ht="15" hidden="false" customHeight="false" outlineLevel="0" collapsed="false">
      <c r="A34" s="42" t="n">
        <v>46428.4965277778</v>
      </c>
      <c r="B34" s="10" t="s">
        <v>1418</v>
      </c>
      <c r="C34" s="10" t="s">
        <v>1264</v>
      </c>
      <c r="F34" s="10" t="s">
        <v>1393</v>
      </c>
      <c r="G34" s="10" t="s">
        <v>503</v>
      </c>
    </row>
    <row r="35" customFormat="false" ht="15" hidden="false" customHeight="false" outlineLevel="0" collapsed="false">
      <c r="A35" s="42" t="n">
        <v>46428.5125</v>
      </c>
      <c r="B35" s="10" t="s">
        <v>1423</v>
      </c>
      <c r="C35" s="10" t="s">
        <v>1281</v>
      </c>
      <c r="D35" s="0" t="n">
        <v>5</v>
      </c>
      <c r="E35" s="10" t="s">
        <v>1388</v>
      </c>
    </row>
    <row r="36" customFormat="false" ht="15" hidden="false" customHeight="false" outlineLevel="0" collapsed="false">
      <c r="A36" s="42" t="n">
        <v>46428.5333333333</v>
      </c>
      <c r="B36" s="10" t="s">
        <v>1421</v>
      </c>
      <c r="C36" s="10" t="s">
        <v>1264</v>
      </c>
      <c r="F36" s="10" t="s">
        <v>1386</v>
      </c>
    </row>
    <row r="37" customFormat="false" ht="15" hidden="false" customHeight="false" outlineLevel="0" collapsed="false">
      <c r="A37" s="42" t="n">
        <v>46428.54375</v>
      </c>
      <c r="B37" s="10" t="s">
        <v>1421</v>
      </c>
      <c r="C37" s="10" t="s">
        <v>1264</v>
      </c>
      <c r="F37" s="10" t="s">
        <v>1393</v>
      </c>
      <c r="G37" s="10" t="s">
        <v>1391</v>
      </c>
    </row>
    <row r="38" customFormat="false" ht="15" hidden="false" customHeight="false" outlineLevel="0" collapsed="false">
      <c r="A38" s="42" t="n">
        <v>46428.5659722222</v>
      </c>
      <c r="B38" s="10" t="s">
        <v>1422</v>
      </c>
      <c r="C38" s="10" t="s">
        <v>1264</v>
      </c>
      <c r="F38" s="10" t="s">
        <v>1389</v>
      </c>
    </row>
    <row r="39" customFormat="false" ht="15" hidden="false" customHeight="false" outlineLevel="0" collapsed="false">
      <c r="A39" s="42" t="n">
        <v>46428.5819444444</v>
      </c>
      <c r="B39" s="10" t="s">
        <v>1421</v>
      </c>
      <c r="C39" s="10" t="s">
        <v>1281</v>
      </c>
      <c r="D39" s="0" t="n">
        <v>5</v>
      </c>
      <c r="E39" s="10" t="s">
        <v>1281</v>
      </c>
    </row>
    <row r="40" customFormat="false" ht="15" hidden="false" customHeight="false" outlineLevel="0" collapsed="false">
      <c r="A40" s="42" t="n">
        <v>46428.6138888889</v>
      </c>
      <c r="B40" s="10" t="s">
        <v>1419</v>
      </c>
      <c r="C40" s="10" t="s">
        <v>1281</v>
      </c>
      <c r="D40" s="0" t="n">
        <v>4</v>
      </c>
      <c r="E40" s="10" t="s">
        <v>1281</v>
      </c>
      <c r="G40" s="10" t="s">
        <v>1394</v>
      </c>
    </row>
    <row r="41" customFormat="false" ht="15" hidden="false" customHeight="false" outlineLevel="0" collapsed="false">
      <c r="A41" s="42" t="n">
        <v>46428.61875</v>
      </c>
      <c r="B41" s="10" t="s">
        <v>1422</v>
      </c>
      <c r="C41" s="10" t="s">
        <v>1281</v>
      </c>
      <c r="D41" s="0" t="n">
        <v>5</v>
      </c>
      <c r="E41" s="10" t="s">
        <v>1281</v>
      </c>
    </row>
    <row r="42" customFormat="false" ht="15" hidden="false" customHeight="false" outlineLevel="0" collapsed="false">
      <c r="A42" s="42" t="n">
        <v>46428.6222222222</v>
      </c>
      <c r="B42" s="10" t="s">
        <v>1425</v>
      </c>
      <c r="C42" s="10" t="s">
        <v>1281</v>
      </c>
      <c r="D42" s="0" t="n">
        <v>5</v>
      </c>
      <c r="E42" s="10" t="s">
        <v>1388</v>
      </c>
    </row>
    <row r="43" customFormat="false" ht="15" hidden="false" customHeight="false" outlineLevel="0" collapsed="false">
      <c r="A43" s="42" t="n">
        <v>46428.6340277778</v>
      </c>
      <c r="B43" s="10" t="s">
        <v>1421</v>
      </c>
      <c r="C43" s="10" t="s">
        <v>1281</v>
      </c>
      <c r="D43" s="0" t="n">
        <v>3</v>
      </c>
      <c r="E43" s="10" t="s">
        <v>1388</v>
      </c>
    </row>
    <row r="44" customFormat="false" ht="15" hidden="false" customHeight="false" outlineLevel="0" collapsed="false">
      <c r="A44" s="42" t="n">
        <v>46428.6625</v>
      </c>
      <c r="B44" s="10" t="s">
        <v>1420</v>
      </c>
      <c r="C44" s="10" t="s">
        <v>1281</v>
      </c>
      <c r="D44" s="0" t="n">
        <v>5</v>
      </c>
      <c r="E44" s="10" t="s">
        <v>1388</v>
      </c>
      <c r="G44" s="10" t="s">
        <v>1394</v>
      </c>
    </row>
    <row r="45" customFormat="false" ht="15" hidden="false" customHeight="false" outlineLevel="0" collapsed="false">
      <c r="A45" s="42" t="n">
        <v>46428.6854166667</v>
      </c>
      <c r="B45" s="10" t="s">
        <v>1426</v>
      </c>
      <c r="C45" s="10" t="s">
        <v>1281</v>
      </c>
      <c r="D45" s="0" t="n">
        <v>5</v>
      </c>
      <c r="E45" s="10" t="s">
        <v>1281</v>
      </c>
    </row>
    <row r="46" customFormat="false" ht="15" hidden="false" customHeight="false" outlineLevel="0" collapsed="false">
      <c r="A46" s="42" t="n">
        <v>46428.7027777778</v>
      </c>
      <c r="B46" s="10" t="s">
        <v>1425</v>
      </c>
      <c r="C46" s="10" t="s">
        <v>1264</v>
      </c>
      <c r="F46" s="10" t="s">
        <v>1393</v>
      </c>
    </row>
    <row r="47" customFormat="false" ht="15" hidden="false" customHeight="false" outlineLevel="0" collapsed="false">
      <c r="A47" s="42" t="n">
        <v>46429.3784722222</v>
      </c>
      <c r="B47" s="10" t="s">
        <v>1424</v>
      </c>
      <c r="C47" s="10" t="s">
        <v>1281</v>
      </c>
      <c r="D47" s="0" t="n">
        <v>5</v>
      </c>
      <c r="E47" s="10" t="s">
        <v>1388</v>
      </c>
    </row>
    <row r="48" customFormat="false" ht="15" hidden="false" customHeight="false" outlineLevel="0" collapsed="false">
      <c r="A48" s="42" t="n">
        <v>46429.38125</v>
      </c>
      <c r="B48" s="10" t="s">
        <v>1425</v>
      </c>
      <c r="C48" s="10" t="s">
        <v>1281</v>
      </c>
      <c r="D48" s="0" t="n">
        <v>5</v>
      </c>
      <c r="E48" s="10" t="s">
        <v>1281</v>
      </c>
      <c r="G48" s="10" t="s">
        <v>1391</v>
      </c>
    </row>
    <row r="49" customFormat="false" ht="15" hidden="false" customHeight="false" outlineLevel="0" collapsed="false">
      <c r="A49" s="42" t="n">
        <v>46429.4409722222</v>
      </c>
      <c r="B49" s="10" t="s">
        <v>1422</v>
      </c>
      <c r="C49" s="10" t="s">
        <v>1264</v>
      </c>
      <c r="F49" s="10" t="s">
        <v>1389</v>
      </c>
    </row>
    <row r="50" customFormat="false" ht="15" hidden="false" customHeight="false" outlineLevel="0" collapsed="false">
      <c r="A50" s="42" t="n">
        <v>46429.4541666667</v>
      </c>
      <c r="B50" s="10" t="s">
        <v>1425</v>
      </c>
      <c r="C50" s="10" t="s">
        <v>1281</v>
      </c>
      <c r="D50" s="0" t="n">
        <v>4</v>
      </c>
      <c r="E50" s="10" t="s">
        <v>1281</v>
      </c>
      <c r="G50" s="10" t="s">
        <v>482</v>
      </c>
    </row>
    <row r="51" customFormat="false" ht="15" hidden="false" customHeight="false" outlineLevel="0" collapsed="false">
      <c r="A51" s="42" t="n">
        <v>46429.4798611111</v>
      </c>
      <c r="B51" s="10" t="s">
        <v>1418</v>
      </c>
      <c r="C51" s="10" t="s">
        <v>1281</v>
      </c>
      <c r="D51" s="0" t="n">
        <v>5</v>
      </c>
      <c r="E51" s="10" t="s">
        <v>1281</v>
      </c>
      <c r="G51" s="10" t="s">
        <v>483</v>
      </c>
    </row>
    <row r="52" customFormat="false" ht="15" hidden="false" customHeight="false" outlineLevel="0" collapsed="false">
      <c r="A52" s="42" t="n">
        <v>46429.4826388889</v>
      </c>
      <c r="B52" s="10" t="s">
        <v>1419</v>
      </c>
      <c r="C52" s="10" t="s">
        <v>1281</v>
      </c>
      <c r="D52" s="0" t="n">
        <v>5</v>
      </c>
      <c r="E52" s="10" t="s">
        <v>1264</v>
      </c>
    </row>
    <row r="53" customFormat="false" ht="15" hidden="false" customHeight="false" outlineLevel="0" collapsed="false">
      <c r="A53" s="42" t="n">
        <v>46429.4868055556</v>
      </c>
      <c r="B53" s="10" t="s">
        <v>1425</v>
      </c>
      <c r="C53" s="10" t="s">
        <v>1281</v>
      </c>
      <c r="D53" s="0" t="n">
        <v>5</v>
      </c>
      <c r="E53" s="10" t="s">
        <v>1281</v>
      </c>
      <c r="G53" s="10" t="s">
        <v>1394</v>
      </c>
    </row>
    <row r="54" customFormat="false" ht="15" hidden="false" customHeight="false" outlineLevel="0" collapsed="false">
      <c r="A54" s="42" t="n">
        <v>46429.5111111111</v>
      </c>
      <c r="B54" s="10" t="s">
        <v>1424</v>
      </c>
      <c r="C54" s="10" t="s">
        <v>1281</v>
      </c>
      <c r="D54" s="0" t="n">
        <v>4</v>
      </c>
      <c r="E54" s="10" t="s">
        <v>1388</v>
      </c>
    </row>
    <row r="55" customFormat="false" ht="15" hidden="false" customHeight="false" outlineLevel="0" collapsed="false">
      <c r="A55" s="42" t="n">
        <v>46429.5159722222</v>
      </c>
      <c r="B55" s="10" t="s">
        <v>1421</v>
      </c>
      <c r="C55" s="10" t="s">
        <v>1281</v>
      </c>
      <c r="D55" s="0" t="n">
        <v>3</v>
      </c>
      <c r="E55" s="10" t="s">
        <v>1388</v>
      </c>
    </row>
    <row r="56" customFormat="false" ht="15" hidden="false" customHeight="false" outlineLevel="0" collapsed="false">
      <c r="A56" s="42" t="n">
        <v>46429.51875</v>
      </c>
      <c r="B56" s="10" t="s">
        <v>1421</v>
      </c>
      <c r="C56" s="10" t="s">
        <v>1281</v>
      </c>
      <c r="D56" s="0" t="n">
        <v>5</v>
      </c>
      <c r="E56" s="10" t="s">
        <v>1388</v>
      </c>
    </row>
    <row r="57" customFormat="false" ht="15" hidden="false" customHeight="false" outlineLevel="0" collapsed="false">
      <c r="A57" s="42" t="n">
        <v>46429.51875</v>
      </c>
      <c r="B57" s="10" t="s">
        <v>1421</v>
      </c>
      <c r="C57" s="10" t="s">
        <v>1264</v>
      </c>
      <c r="F57" s="10" t="s">
        <v>1389</v>
      </c>
    </row>
    <row r="58" customFormat="false" ht="15" hidden="false" customHeight="false" outlineLevel="0" collapsed="false">
      <c r="A58" s="42" t="n">
        <v>46429.5215277778</v>
      </c>
      <c r="B58" s="10" t="s">
        <v>1424</v>
      </c>
      <c r="C58" s="10" t="s">
        <v>1264</v>
      </c>
      <c r="F58" s="10" t="s">
        <v>1389</v>
      </c>
      <c r="G58" s="10" t="s">
        <v>501</v>
      </c>
    </row>
    <row r="59" customFormat="false" ht="15" hidden="false" customHeight="false" outlineLevel="0" collapsed="false">
      <c r="A59" s="42" t="n">
        <v>46429.5305555556</v>
      </c>
      <c r="B59" s="10" t="s">
        <v>1421</v>
      </c>
      <c r="C59" s="10" t="s">
        <v>1281</v>
      </c>
      <c r="D59" s="0" t="n">
        <v>4</v>
      </c>
      <c r="E59" s="10" t="s">
        <v>1388</v>
      </c>
      <c r="G59" s="10" t="s">
        <v>483</v>
      </c>
    </row>
    <row r="60" customFormat="false" ht="15" hidden="false" customHeight="false" outlineLevel="0" collapsed="false">
      <c r="A60" s="42" t="n">
        <v>46429.5465277778</v>
      </c>
      <c r="B60" s="10" t="s">
        <v>1422</v>
      </c>
      <c r="C60" s="10" t="s">
        <v>1281</v>
      </c>
      <c r="D60" s="0" t="n">
        <v>5</v>
      </c>
      <c r="E60" s="10" t="s">
        <v>1281</v>
      </c>
      <c r="G60" s="10" t="s">
        <v>502</v>
      </c>
    </row>
    <row r="61" customFormat="false" ht="15" hidden="false" customHeight="false" outlineLevel="0" collapsed="false">
      <c r="A61" s="42" t="n">
        <v>46429.5722222222</v>
      </c>
      <c r="B61" s="10" t="s">
        <v>1423</v>
      </c>
      <c r="C61" s="10" t="s">
        <v>1281</v>
      </c>
      <c r="D61" s="0" t="n">
        <v>4</v>
      </c>
      <c r="E61" s="10" t="s">
        <v>1264</v>
      </c>
    </row>
    <row r="62" customFormat="false" ht="15" hidden="false" customHeight="false" outlineLevel="0" collapsed="false">
      <c r="A62" s="42" t="n">
        <v>46429.5986111111</v>
      </c>
      <c r="B62" s="10" t="s">
        <v>1423</v>
      </c>
      <c r="C62" s="10" t="s">
        <v>1281</v>
      </c>
      <c r="D62" s="0" t="n">
        <v>3</v>
      </c>
      <c r="E62" s="10" t="s">
        <v>1264</v>
      </c>
    </row>
    <row r="63" customFormat="false" ht="15" hidden="false" customHeight="false" outlineLevel="0" collapsed="false">
      <c r="A63" s="42" t="n">
        <v>46429.6083333333</v>
      </c>
      <c r="B63" s="10" t="s">
        <v>1426</v>
      </c>
      <c r="C63" s="10" t="s">
        <v>1281</v>
      </c>
      <c r="D63" s="0" t="n">
        <v>4</v>
      </c>
      <c r="E63" s="10" t="s">
        <v>1281</v>
      </c>
      <c r="G63" s="10" t="s">
        <v>503</v>
      </c>
    </row>
    <row r="64" customFormat="false" ht="15" hidden="false" customHeight="false" outlineLevel="0" collapsed="false">
      <c r="A64" s="42" t="n">
        <v>46429.6125</v>
      </c>
      <c r="B64" s="10" t="s">
        <v>1420</v>
      </c>
      <c r="C64" s="10" t="s">
        <v>1264</v>
      </c>
      <c r="F64" s="10" t="s">
        <v>1386</v>
      </c>
    </row>
    <row r="65" customFormat="false" ht="15" hidden="false" customHeight="false" outlineLevel="0" collapsed="false">
      <c r="A65" s="42" t="n">
        <v>46429.65</v>
      </c>
      <c r="B65" s="10" t="s">
        <v>1425</v>
      </c>
      <c r="C65" s="10" t="s">
        <v>1264</v>
      </c>
      <c r="F65" s="10" t="s">
        <v>1389</v>
      </c>
      <c r="G65" s="10" t="s">
        <v>1394</v>
      </c>
    </row>
    <row r="66" customFormat="false" ht="15" hidden="false" customHeight="false" outlineLevel="0" collapsed="false">
      <c r="A66" s="42" t="n">
        <v>46429.6736111111</v>
      </c>
      <c r="B66" s="10" t="s">
        <v>1423</v>
      </c>
      <c r="C66" s="10" t="s">
        <v>1281</v>
      </c>
      <c r="D66" s="0" t="n">
        <v>3</v>
      </c>
      <c r="E66" s="10" t="s">
        <v>1281</v>
      </c>
      <c r="G66" s="10" t="s">
        <v>1394</v>
      </c>
    </row>
    <row r="67" customFormat="false" ht="15" hidden="false" customHeight="false" outlineLevel="0" collapsed="false">
      <c r="A67" s="42" t="n">
        <v>46429.7</v>
      </c>
      <c r="B67" s="10" t="s">
        <v>1418</v>
      </c>
      <c r="C67" s="10" t="s">
        <v>1281</v>
      </c>
      <c r="D67" s="0" t="n">
        <v>4</v>
      </c>
      <c r="E67" s="10" t="s">
        <v>1388</v>
      </c>
    </row>
    <row r="68" customFormat="false" ht="15" hidden="false" customHeight="false" outlineLevel="0" collapsed="false">
      <c r="A68" s="42" t="n">
        <v>46430.4375</v>
      </c>
      <c r="B68" s="10" t="s">
        <v>1426</v>
      </c>
      <c r="C68" s="10" t="s">
        <v>1281</v>
      </c>
      <c r="D68" s="0" t="n">
        <v>4</v>
      </c>
      <c r="E68" s="10" t="s">
        <v>1281</v>
      </c>
      <c r="G68" s="10" t="s">
        <v>482</v>
      </c>
    </row>
    <row r="69" customFormat="false" ht="15" hidden="false" customHeight="false" outlineLevel="0" collapsed="false">
      <c r="A69" s="42" t="n">
        <v>46430.4958333333</v>
      </c>
      <c r="B69" s="10" t="s">
        <v>1425</v>
      </c>
      <c r="C69" s="10" t="s">
        <v>1281</v>
      </c>
      <c r="D69" s="0" t="n">
        <v>3</v>
      </c>
      <c r="E69" s="10" t="s">
        <v>1281</v>
      </c>
    </row>
    <row r="70" customFormat="false" ht="15" hidden="false" customHeight="false" outlineLevel="0" collapsed="false">
      <c r="A70" s="42" t="n">
        <v>46430.5486111111</v>
      </c>
      <c r="B70" s="10" t="s">
        <v>1423</v>
      </c>
      <c r="C70" s="10" t="s">
        <v>1264</v>
      </c>
      <c r="F70" s="10" t="s">
        <v>1393</v>
      </c>
      <c r="G70" s="10" t="s">
        <v>1395</v>
      </c>
    </row>
    <row r="71" customFormat="false" ht="15" hidden="false" customHeight="false" outlineLevel="0" collapsed="false">
      <c r="A71" s="42" t="n">
        <v>46430.5777777778</v>
      </c>
      <c r="B71" s="10" t="s">
        <v>1418</v>
      </c>
      <c r="C71" s="10" t="s">
        <v>1281</v>
      </c>
      <c r="D71" s="0" t="n">
        <v>3</v>
      </c>
      <c r="E71" s="10" t="s">
        <v>1388</v>
      </c>
    </row>
    <row r="72" customFormat="false" ht="15" hidden="false" customHeight="false" outlineLevel="0" collapsed="false">
      <c r="A72" s="42" t="n">
        <v>46434.6208333333</v>
      </c>
      <c r="B72" s="10" t="s">
        <v>1421</v>
      </c>
      <c r="C72" s="10" t="s">
        <v>1281</v>
      </c>
      <c r="D72" s="0" t="n">
        <v>4</v>
      </c>
      <c r="E72" s="10" t="s">
        <v>1388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1236</v>
      </c>
      <c r="B1" s="41" t="s">
        <v>1374</v>
      </c>
      <c r="C1" s="41" t="s">
        <v>1427</v>
      </c>
      <c r="D1" s="41" t="s">
        <v>1376</v>
      </c>
      <c r="E1" s="41" t="s">
        <v>1377</v>
      </c>
      <c r="F1" s="41" t="s">
        <v>1378</v>
      </c>
      <c r="G1" s="41" t="s">
        <v>1428</v>
      </c>
    </row>
    <row r="2" customFormat="false" ht="15" hidden="false" customHeight="false" outlineLevel="0" collapsed="false">
      <c r="A2" s="42" t="n">
        <v>46427.3965277778</v>
      </c>
      <c r="B2" s="10" t="s">
        <v>1429</v>
      </c>
      <c r="C2" s="10" t="s">
        <v>1281</v>
      </c>
      <c r="D2" s="0" t="n">
        <v>4</v>
      </c>
      <c r="E2" s="10" t="s">
        <v>1281</v>
      </c>
      <c r="G2" s="10" t="s">
        <v>547</v>
      </c>
    </row>
    <row r="3" customFormat="false" ht="15" hidden="false" customHeight="false" outlineLevel="0" collapsed="false">
      <c r="A3" s="42" t="n">
        <v>46427.43125</v>
      </c>
      <c r="B3" s="10" t="s">
        <v>1430</v>
      </c>
      <c r="C3" s="10" t="s">
        <v>1281</v>
      </c>
      <c r="D3" s="0" t="n">
        <v>4</v>
      </c>
      <c r="E3" s="10" t="s">
        <v>1388</v>
      </c>
      <c r="G3" s="10" t="s">
        <v>548</v>
      </c>
    </row>
    <row r="4" customFormat="false" ht="15" hidden="false" customHeight="false" outlineLevel="0" collapsed="false">
      <c r="A4" s="42" t="n">
        <v>46427.5</v>
      </c>
      <c r="B4" s="10" t="s">
        <v>1431</v>
      </c>
      <c r="C4" s="10" t="s">
        <v>1281</v>
      </c>
      <c r="D4" s="0" t="n">
        <v>3</v>
      </c>
      <c r="E4" s="10" t="s">
        <v>1264</v>
      </c>
      <c r="G4" s="10" t="s">
        <v>549</v>
      </c>
    </row>
    <row r="5" customFormat="false" ht="15" hidden="false" customHeight="false" outlineLevel="0" collapsed="false">
      <c r="A5" s="42" t="n">
        <v>46427.5006944445</v>
      </c>
      <c r="B5" s="10" t="s">
        <v>1432</v>
      </c>
      <c r="C5" s="10" t="s">
        <v>1264</v>
      </c>
      <c r="F5" s="10" t="s">
        <v>1386</v>
      </c>
    </row>
    <row r="6" customFormat="false" ht="15" hidden="false" customHeight="false" outlineLevel="0" collapsed="false">
      <c r="A6" s="42" t="n">
        <v>46427.5506944444</v>
      </c>
      <c r="B6" s="10" t="s">
        <v>1431</v>
      </c>
      <c r="C6" s="10" t="s">
        <v>1264</v>
      </c>
      <c r="F6" s="10" t="s">
        <v>1393</v>
      </c>
    </row>
    <row r="7" customFormat="false" ht="15" hidden="false" customHeight="false" outlineLevel="0" collapsed="false">
      <c r="A7" s="42" t="n">
        <v>46427.5694444445</v>
      </c>
      <c r="B7" s="10" t="s">
        <v>1432</v>
      </c>
      <c r="C7" s="10" t="s">
        <v>1281</v>
      </c>
      <c r="D7" s="0" t="n">
        <v>5</v>
      </c>
      <c r="E7" s="10" t="s">
        <v>1264</v>
      </c>
      <c r="G7" s="10" t="s">
        <v>483</v>
      </c>
    </row>
    <row r="8" customFormat="false" ht="15" hidden="false" customHeight="false" outlineLevel="0" collapsed="false">
      <c r="A8" s="42" t="n">
        <v>46427.5708333333</v>
      </c>
      <c r="B8" s="10" t="s">
        <v>1433</v>
      </c>
      <c r="C8" s="10" t="s">
        <v>1264</v>
      </c>
      <c r="F8" s="10" t="s">
        <v>1389</v>
      </c>
      <c r="G8" s="10" t="s">
        <v>1394</v>
      </c>
    </row>
    <row r="9" customFormat="false" ht="15" hidden="false" customHeight="false" outlineLevel="0" collapsed="false">
      <c r="A9" s="42" t="n">
        <v>46427.5722222222</v>
      </c>
      <c r="B9" s="10" t="s">
        <v>1430</v>
      </c>
      <c r="C9" s="10" t="s">
        <v>1281</v>
      </c>
      <c r="D9" s="0" t="n">
        <v>5</v>
      </c>
      <c r="E9" s="10" t="s">
        <v>1264</v>
      </c>
    </row>
    <row r="10" customFormat="false" ht="15" hidden="false" customHeight="false" outlineLevel="0" collapsed="false">
      <c r="A10" s="42" t="n">
        <v>46427.5916666667</v>
      </c>
      <c r="B10" s="10" t="s">
        <v>1434</v>
      </c>
      <c r="C10" s="10" t="s">
        <v>1264</v>
      </c>
      <c r="F10" s="10" t="s">
        <v>1386</v>
      </c>
      <c r="G10" s="10" t="s">
        <v>501</v>
      </c>
    </row>
    <row r="11" customFormat="false" ht="15" hidden="false" customHeight="false" outlineLevel="0" collapsed="false">
      <c r="A11" s="42" t="n">
        <v>46427.5993055556</v>
      </c>
      <c r="B11" s="10" t="s">
        <v>1434</v>
      </c>
      <c r="C11" s="10" t="s">
        <v>1281</v>
      </c>
      <c r="D11" s="0" t="n">
        <v>5</v>
      </c>
      <c r="E11" s="10" t="s">
        <v>1281</v>
      </c>
    </row>
    <row r="12" customFormat="false" ht="15" hidden="false" customHeight="false" outlineLevel="0" collapsed="false">
      <c r="A12" s="42" t="n">
        <v>46427.61875</v>
      </c>
      <c r="B12" s="10" t="s">
        <v>1430</v>
      </c>
      <c r="C12" s="10" t="s">
        <v>1264</v>
      </c>
      <c r="F12" s="10" t="s">
        <v>1393</v>
      </c>
    </row>
    <row r="13" customFormat="false" ht="15" hidden="false" customHeight="false" outlineLevel="0" collapsed="false">
      <c r="A13" s="42" t="n">
        <v>46427.65</v>
      </c>
      <c r="B13" s="10" t="s">
        <v>1435</v>
      </c>
      <c r="C13" s="10" t="s">
        <v>1281</v>
      </c>
      <c r="D13" s="0" t="n">
        <v>3</v>
      </c>
      <c r="E13" s="10" t="s">
        <v>1264</v>
      </c>
    </row>
    <row r="14" customFormat="false" ht="15" hidden="false" customHeight="false" outlineLevel="0" collapsed="false">
      <c r="A14" s="42" t="n">
        <v>46427.6541666667</v>
      </c>
      <c r="B14" s="10" t="s">
        <v>1431</v>
      </c>
      <c r="C14" s="10" t="s">
        <v>1281</v>
      </c>
      <c r="D14" s="0" t="n">
        <v>4</v>
      </c>
      <c r="E14" s="10" t="s">
        <v>1264</v>
      </c>
    </row>
    <row r="15" customFormat="false" ht="15" hidden="false" customHeight="false" outlineLevel="0" collapsed="false">
      <c r="A15" s="42" t="n">
        <v>46427.6701388889</v>
      </c>
      <c r="B15" s="10" t="s">
        <v>1436</v>
      </c>
      <c r="C15" s="10" t="s">
        <v>1281</v>
      </c>
      <c r="D15" s="0" t="n">
        <v>4</v>
      </c>
      <c r="E15" s="10" t="s">
        <v>1388</v>
      </c>
    </row>
    <row r="16" customFormat="false" ht="15" hidden="false" customHeight="false" outlineLevel="0" collapsed="false">
      <c r="A16" s="42" t="n">
        <v>46427.6854166667</v>
      </c>
      <c r="B16" s="10" t="s">
        <v>1433</v>
      </c>
      <c r="C16" s="10" t="s">
        <v>1281</v>
      </c>
      <c r="D16" s="0" t="n">
        <v>5</v>
      </c>
      <c r="E16" s="10" t="s">
        <v>1281</v>
      </c>
    </row>
    <row r="17" customFormat="false" ht="15" hidden="false" customHeight="false" outlineLevel="0" collapsed="false">
      <c r="A17" s="42" t="n">
        <v>46428.3784722222</v>
      </c>
      <c r="B17" s="10" t="s">
        <v>1431</v>
      </c>
      <c r="C17" s="10" t="s">
        <v>1281</v>
      </c>
      <c r="D17" s="0" t="n">
        <v>4</v>
      </c>
      <c r="E17" s="10" t="s">
        <v>1264</v>
      </c>
    </row>
    <row r="18" customFormat="false" ht="15" hidden="false" customHeight="false" outlineLevel="0" collapsed="false">
      <c r="A18" s="42" t="n">
        <v>46428.4055555556</v>
      </c>
      <c r="B18" s="10" t="s">
        <v>1437</v>
      </c>
      <c r="C18" s="10" t="s">
        <v>1281</v>
      </c>
      <c r="D18" s="0" t="n">
        <v>4</v>
      </c>
      <c r="E18" s="10" t="s">
        <v>1388</v>
      </c>
    </row>
    <row r="19" customFormat="false" ht="15" hidden="false" customHeight="false" outlineLevel="0" collapsed="false">
      <c r="A19" s="42" t="n">
        <v>46428.4111111111</v>
      </c>
      <c r="B19" s="10" t="s">
        <v>1436</v>
      </c>
      <c r="C19" s="10" t="s">
        <v>1281</v>
      </c>
      <c r="D19" s="0" t="n">
        <v>5</v>
      </c>
      <c r="E19" s="10" t="s">
        <v>1281</v>
      </c>
      <c r="G19" s="10" t="s">
        <v>502</v>
      </c>
    </row>
    <row r="20" customFormat="false" ht="15" hidden="false" customHeight="false" outlineLevel="0" collapsed="false">
      <c r="A20" s="42" t="n">
        <v>46428.4152777778</v>
      </c>
      <c r="B20" s="10" t="s">
        <v>1433</v>
      </c>
      <c r="C20" s="10" t="s">
        <v>1264</v>
      </c>
      <c r="F20" s="10" t="s">
        <v>1386</v>
      </c>
    </row>
    <row r="21" customFormat="false" ht="15" hidden="false" customHeight="false" outlineLevel="0" collapsed="false">
      <c r="A21" s="42" t="n">
        <v>46428.4486111111</v>
      </c>
      <c r="B21" s="10" t="s">
        <v>1432</v>
      </c>
      <c r="C21" s="10" t="s">
        <v>1281</v>
      </c>
      <c r="D21" s="0" t="n">
        <v>4</v>
      </c>
      <c r="E21" s="10" t="s">
        <v>1264</v>
      </c>
    </row>
    <row r="22" customFormat="false" ht="15" hidden="false" customHeight="false" outlineLevel="0" collapsed="false">
      <c r="A22" s="42" t="n">
        <v>46428.4534722222</v>
      </c>
      <c r="B22" s="10" t="s">
        <v>1437</v>
      </c>
      <c r="C22" s="10" t="s">
        <v>1281</v>
      </c>
      <c r="D22" s="0" t="n">
        <v>5</v>
      </c>
      <c r="E22" s="10" t="s">
        <v>1281</v>
      </c>
      <c r="G22" s="10" t="s">
        <v>483</v>
      </c>
    </row>
    <row r="23" customFormat="false" ht="15" hidden="false" customHeight="false" outlineLevel="0" collapsed="false">
      <c r="A23" s="42" t="n">
        <v>46428.4701388889</v>
      </c>
      <c r="B23" s="10" t="s">
        <v>1436</v>
      </c>
      <c r="C23" s="10" t="s">
        <v>1264</v>
      </c>
      <c r="F23" s="10" t="s">
        <v>1393</v>
      </c>
    </row>
    <row r="24" customFormat="false" ht="15" hidden="false" customHeight="false" outlineLevel="0" collapsed="false">
      <c r="A24" s="42" t="n">
        <v>46428.4756944445</v>
      </c>
      <c r="B24" s="10" t="s">
        <v>1434</v>
      </c>
      <c r="C24" s="10" t="s">
        <v>1281</v>
      </c>
      <c r="D24" s="0" t="n">
        <v>5</v>
      </c>
      <c r="E24" s="10" t="s">
        <v>1388</v>
      </c>
    </row>
    <row r="25" customFormat="false" ht="15" hidden="false" customHeight="false" outlineLevel="0" collapsed="false">
      <c r="A25" s="42" t="n">
        <v>46428.4819444444</v>
      </c>
      <c r="B25" s="10" t="s">
        <v>1436</v>
      </c>
      <c r="C25" s="10" t="s">
        <v>1264</v>
      </c>
      <c r="F25" s="10" t="s">
        <v>1386</v>
      </c>
    </row>
    <row r="26" customFormat="false" ht="15" hidden="false" customHeight="false" outlineLevel="0" collapsed="false">
      <c r="A26" s="42" t="n">
        <v>46428.4888888889</v>
      </c>
      <c r="B26" s="10" t="s">
        <v>1433</v>
      </c>
      <c r="C26" s="10" t="s">
        <v>1281</v>
      </c>
      <c r="D26" s="0" t="n">
        <v>5</v>
      </c>
      <c r="E26" s="10" t="s">
        <v>1388</v>
      </c>
      <c r="G26" s="10" t="s">
        <v>1391</v>
      </c>
    </row>
    <row r="27" customFormat="false" ht="15" hidden="false" customHeight="false" outlineLevel="0" collapsed="false">
      <c r="A27" s="42" t="n">
        <v>46428.5194444444</v>
      </c>
      <c r="B27" s="10" t="s">
        <v>1434</v>
      </c>
      <c r="C27" s="10" t="s">
        <v>1281</v>
      </c>
      <c r="D27" s="0" t="n">
        <v>3</v>
      </c>
      <c r="E27" s="10" t="s">
        <v>1281</v>
      </c>
    </row>
    <row r="28" customFormat="false" ht="15" hidden="false" customHeight="false" outlineLevel="0" collapsed="false">
      <c r="A28" s="42" t="n">
        <v>46428.525</v>
      </c>
      <c r="B28" s="10" t="s">
        <v>1430</v>
      </c>
      <c r="C28" s="10" t="s">
        <v>1281</v>
      </c>
      <c r="D28" s="0" t="n">
        <v>3</v>
      </c>
      <c r="E28" s="10" t="s">
        <v>1388</v>
      </c>
      <c r="G28" s="10" t="s">
        <v>1391</v>
      </c>
    </row>
    <row r="29" customFormat="false" ht="15" hidden="false" customHeight="false" outlineLevel="0" collapsed="false">
      <c r="A29" s="42" t="n">
        <v>46428.5263888889</v>
      </c>
      <c r="B29" s="10" t="s">
        <v>1429</v>
      </c>
      <c r="C29" s="10" t="s">
        <v>1281</v>
      </c>
      <c r="D29" s="0" t="n">
        <v>4</v>
      </c>
      <c r="E29" s="10" t="s">
        <v>1388</v>
      </c>
    </row>
    <row r="30" customFormat="false" ht="15" hidden="false" customHeight="false" outlineLevel="0" collapsed="false">
      <c r="A30" s="42" t="n">
        <v>46428.5347222222</v>
      </c>
      <c r="B30" s="10" t="s">
        <v>1429</v>
      </c>
      <c r="C30" s="10" t="s">
        <v>1281</v>
      </c>
      <c r="D30" s="0" t="n">
        <v>4</v>
      </c>
      <c r="E30" s="10" t="s">
        <v>1281</v>
      </c>
      <c r="G30" s="10" t="s">
        <v>502</v>
      </c>
    </row>
    <row r="31" customFormat="false" ht="15" hidden="false" customHeight="false" outlineLevel="0" collapsed="false">
      <c r="A31" s="42" t="n">
        <v>46428.5388888889</v>
      </c>
      <c r="B31" s="10" t="s">
        <v>1433</v>
      </c>
      <c r="C31" s="10" t="s">
        <v>1264</v>
      </c>
      <c r="F31" s="10" t="s">
        <v>1389</v>
      </c>
    </row>
    <row r="32" customFormat="false" ht="15" hidden="false" customHeight="false" outlineLevel="0" collapsed="false">
      <c r="A32" s="42" t="n">
        <v>46428.5493055556</v>
      </c>
      <c r="B32" s="10" t="s">
        <v>1429</v>
      </c>
      <c r="C32" s="10" t="s">
        <v>1281</v>
      </c>
      <c r="D32" s="0" t="n">
        <v>5</v>
      </c>
      <c r="E32" s="10" t="s">
        <v>1388</v>
      </c>
      <c r="G32" s="10" t="s">
        <v>502</v>
      </c>
    </row>
    <row r="33" customFormat="false" ht="15" hidden="false" customHeight="false" outlineLevel="0" collapsed="false">
      <c r="A33" s="42" t="n">
        <v>46428.55625</v>
      </c>
      <c r="B33" s="10" t="s">
        <v>1433</v>
      </c>
      <c r="C33" s="10" t="s">
        <v>1264</v>
      </c>
      <c r="F33" s="10" t="s">
        <v>1389</v>
      </c>
    </row>
    <row r="34" customFormat="false" ht="15" hidden="false" customHeight="false" outlineLevel="0" collapsed="false">
      <c r="A34" s="42" t="n">
        <v>46428.5604166667</v>
      </c>
      <c r="B34" s="10" t="s">
        <v>1433</v>
      </c>
      <c r="C34" s="10" t="s">
        <v>1281</v>
      </c>
      <c r="D34" s="0" t="n">
        <v>4</v>
      </c>
      <c r="E34" s="10" t="s">
        <v>1388</v>
      </c>
      <c r="G34" s="10" t="s">
        <v>501</v>
      </c>
    </row>
    <row r="35" customFormat="false" ht="15" hidden="false" customHeight="false" outlineLevel="0" collapsed="false">
      <c r="A35" s="42" t="n">
        <v>46428.5763888889</v>
      </c>
      <c r="B35" s="10" t="s">
        <v>1438</v>
      </c>
      <c r="C35" s="10" t="s">
        <v>1281</v>
      </c>
      <c r="D35" s="0" t="n">
        <v>4</v>
      </c>
      <c r="E35" s="10" t="s">
        <v>1388</v>
      </c>
    </row>
    <row r="36" customFormat="false" ht="15" hidden="false" customHeight="false" outlineLevel="0" collapsed="false">
      <c r="A36" s="42" t="n">
        <v>46428.5770833333</v>
      </c>
      <c r="B36" s="10" t="s">
        <v>1437</v>
      </c>
      <c r="C36" s="10" t="s">
        <v>1281</v>
      </c>
      <c r="D36" s="0" t="n">
        <v>5</v>
      </c>
      <c r="E36" s="10" t="s">
        <v>1388</v>
      </c>
    </row>
    <row r="37" customFormat="false" ht="15" hidden="false" customHeight="false" outlineLevel="0" collapsed="false">
      <c r="A37" s="42" t="n">
        <v>46428.5777777778</v>
      </c>
      <c r="B37" s="10" t="s">
        <v>1429</v>
      </c>
      <c r="C37" s="10" t="s">
        <v>1264</v>
      </c>
      <c r="F37" s="10" t="s">
        <v>1393</v>
      </c>
    </row>
    <row r="38" customFormat="false" ht="15" hidden="false" customHeight="false" outlineLevel="0" collapsed="false">
      <c r="A38" s="42" t="n">
        <v>46428.5798611111</v>
      </c>
      <c r="B38" s="10" t="s">
        <v>1438</v>
      </c>
      <c r="C38" s="10" t="s">
        <v>1264</v>
      </c>
      <c r="F38" s="10" t="s">
        <v>1393</v>
      </c>
      <c r="G38" s="10" t="s">
        <v>502</v>
      </c>
    </row>
    <row r="39" customFormat="false" ht="15" hidden="false" customHeight="false" outlineLevel="0" collapsed="false">
      <c r="A39" s="42" t="n">
        <v>46428.5902777778</v>
      </c>
      <c r="B39" s="10" t="s">
        <v>1432</v>
      </c>
      <c r="C39" s="10" t="s">
        <v>1281</v>
      </c>
      <c r="D39" s="0" t="n">
        <v>5</v>
      </c>
      <c r="E39" s="10" t="s">
        <v>1388</v>
      </c>
    </row>
    <row r="40" customFormat="false" ht="15" hidden="false" customHeight="false" outlineLevel="0" collapsed="false">
      <c r="A40" s="42" t="n">
        <v>46428.5972222222</v>
      </c>
      <c r="B40" s="10" t="s">
        <v>1436</v>
      </c>
      <c r="C40" s="10" t="s">
        <v>1281</v>
      </c>
      <c r="D40" s="0" t="n">
        <v>5</v>
      </c>
      <c r="E40" s="10" t="s">
        <v>1264</v>
      </c>
      <c r="G40" s="10" t="s">
        <v>482</v>
      </c>
    </row>
    <row r="41" customFormat="false" ht="15" hidden="false" customHeight="false" outlineLevel="0" collapsed="false">
      <c r="A41" s="42" t="n">
        <v>46428.5993055556</v>
      </c>
      <c r="B41" s="10" t="s">
        <v>1432</v>
      </c>
      <c r="C41" s="10" t="s">
        <v>1281</v>
      </c>
      <c r="D41" s="0" t="n">
        <v>4</v>
      </c>
      <c r="E41" s="10" t="s">
        <v>1388</v>
      </c>
      <c r="G41" s="10" t="s">
        <v>1394</v>
      </c>
    </row>
    <row r="42" customFormat="false" ht="15" hidden="false" customHeight="false" outlineLevel="0" collapsed="false">
      <c r="A42" s="42" t="n">
        <v>46428.6041666667</v>
      </c>
      <c r="B42" s="10" t="s">
        <v>1431</v>
      </c>
      <c r="C42" s="10" t="s">
        <v>1281</v>
      </c>
      <c r="D42" s="0" t="n">
        <v>5</v>
      </c>
      <c r="E42" s="10" t="s">
        <v>1388</v>
      </c>
    </row>
    <row r="43" customFormat="false" ht="15" hidden="false" customHeight="false" outlineLevel="0" collapsed="false">
      <c r="A43" s="42" t="n">
        <v>46428.6118055556</v>
      </c>
      <c r="B43" s="10" t="s">
        <v>1430</v>
      </c>
      <c r="C43" s="10" t="s">
        <v>1281</v>
      </c>
      <c r="D43" s="0" t="n">
        <v>4</v>
      </c>
      <c r="E43" s="10" t="s">
        <v>1281</v>
      </c>
    </row>
    <row r="44" customFormat="false" ht="15" hidden="false" customHeight="false" outlineLevel="0" collapsed="false">
      <c r="A44" s="42" t="n">
        <v>46428.6652777778</v>
      </c>
      <c r="B44" s="10" t="s">
        <v>1431</v>
      </c>
      <c r="C44" s="10" t="s">
        <v>1281</v>
      </c>
      <c r="D44" s="0" t="n">
        <v>4</v>
      </c>
      <c r="E44" s="10" t="s">
        <v>1388</v>
      </c>
      <c r="G44" s="10" t="s">
        <v>503</v>
      </c>
    </row>
    <row r="45" customFormat="false" ht="15" hidden="false" customHeight="false" outlineLevel="0" collapsed="false">
      <c r="A45" s="42" t="n">
        <v>46428.6902777778</v>
      </c>
      <c r="B45" s="10" t="s">
        <v>1429</v>
      </c>
      <c r="C45" s="10" t="s">
        <v>1281</v>
      </c>
      <c r="D45" s="0" t="n">
        <v>5</v>
      </c>
      <c r="E45" s="10" t="s">
        <v>1388</v>
      </c>
      <c r="G45" s="10" t="s">
        <v>1394</v>
      </c>
    </row>
    <row r="46" customFormat="false" ht="15" hidden="false" customHeight="false" outlineLevel="0" collapsed="false">
      <c r="A46" s="42" t="n">
        <v>46428.70625</v>
      </c>
      <c r="B46" s="10" t="s">
        <v>1429</v>
      </c>
      <c r="C46" s="10" t="s">
        <v>1264</v>
      </c>
      <c r="F46" s="10" t="s">
        <v>1386</v>
      </c>
    </row>
    <row r="47" customFormat="false" ht="15" hidden="false" customHeight="false" outlineLevel="0" collapsed="false">
      <c r="A47" s="42" t="n">
        <v>46429.3784722222</v>
      </c>
      <c r="B47" s="10" t="s">
        <v>1437</v>
      </c>
      <c r="C47" s="10" t="s">
        <v>1281</v>
      </c>
      <c r="D47" s="0" t="n">
        <v>4</v>
      </c>
      <c r="E47" s="10" t="s">
        <v>1281</v>
      </c>
      <c r="G47" s="10" t="s">
        <v>503</v>
      </c>
    </row>
    <row r="48" customFormat="false" ht="15" hidden="false" customHeight="false" outlineLevel="0" collapsed="false">
      <c r="A48" s="42" t="n">
        <v>46429.3805555556</v>
      </c>
      <c r="B48" s="10" t="s">
        <v>1434</v>
      </c>
      <c r="C48" s="10" t="s">
        <v>1281</v>
      </c>
      <c r="D48" s="0" t="n">
        <v>5</v>
      </c>
      <c r="E48" s="10" t="s">
        <v>1388</v>
      </c>
    </row>
    <row r="49" customFormat="false" ht="15" hidden="false" customHeight="false" outlineLevel="0" collapsed="false">
      <c r="A49" s="42" t="n">
        <v>46429.3923611111</v>
      </c>
      <c r="B49" s="10" t="s">
        <v>1429</v>
      </c>
      <c r="C49" s="10" t="s">
        <v>1264</v>
      </c>
      <c r="F49" s="10" t="s">
        <v>1386</v>
      </c>
      <c r="G49" s="10" t="s">
        <v>1394</v>
      </c>
    </row>
    <row r="50" customFormat="false" ht="15" hidden="false" customHeight="false" outlineLevel="0" collapsed="false">
      <c r="A50" s="42" t="n">
        <v>46429.3951388889</v>
      </c>
      <c r="B50" s="10" t="s">
        <v>1433</v>
      </c>
      <c r="C50" s="10" t="s">
        <v>1281</v>
      </c>
      <c r="D50" s="0" t="n">
        <v>4</v>
      </c>
      <c r="E50" s="10" t="s">
        <v>1264</v>
      </c>
      <c r="G50" s="10" t="s">
        <v>503</v>
      </c>
    </row>
    <row r="51" customFormat="false" ht="15" hidden="false" customHeight="false" outlineLevel="0" collapsed="false">
      <c r="A51" s="42" t="n">
        <v>46429.4569444444</v>
      </c>
      <c r="B51" s="10" t="s">
        <v>1438</v>
      </c>
      <c r="C51" s="10" t="s">
        <v>1264</v>
      </c>
      <c r="F51" s="10" t="s">
        <v>1389</v>
      </c>
    </row>
    <row r="52" customFormat="false" ht="15" hidden="false" customHeight="false" outlineLevel="0" collapsed="false">
      <c r="A52" s="42" t="n">
        <v>46429.4638888889</v>
      </c>
      <c r="B52" s="10" t="s">
        <v>1438</v>
      </c>
      <c r="C52" s="10" t="s">
        <v>1264</v>
      </c>
      <c r="F52" s="10" t="s">
        <v>1393</v>
      </c>
    </row>
    <row r="53" customFormat="false" ht="15" hidden="false" customHeight="false" outlineLevel="0" collapsed="false">
      <c r="A53" s="42" t="n">
        <v>46429.4708333333</v>
      </c>
      <c r="B53" s="10" t="s">
        <v>1436</v>
      </c>
      <c r="C53" s="10" t="s">
        <v>1281</v>
      </c>
      <c r="D53" s="0" t="n">
        <v>5</v>
      </c>
      <c r="E53" s="10" t="s">
        <v>1388</v>
      </c>
    </row>
    <row r="54" customFormat="false" ht="15" hidden="false" customHeight="false" outlineLevel="0" collapsed="false">
      <c r="A54" s="42" t="n">
        <v>46429.4847222222</v>
      </c>
      <c r="B54" s="10" t="s">
        <v>1437</v>
      </c>
      <c r="C54" s="10" t="s">
        <v>1264</v>
      </c>
      <c r="F54" s="10" t="s">
        <v>1389</v>
      </c>
    </row>
    <row r="55" customFormat="false" ht="15" hidden="false" customHeight="false" outlineLevel="0" collapsed="false">
      <c r="A55" s="42" t="n">
        <v>46429.5243055556</v>
      </c>
      <c r="B55" s="10" t="s">
        <v>1434</v>
      </c>
      <c r="C55" s="10" t="s">
        <v>1281</v>
      </c>
      <c r="D55" s="0" t="n">
        <v>5</v>
      </c>
      <c r="E55" s="10" t="s">
        <v>1388</v>
      </c>
      <c r="G55" s="10" t="s">
        <v>1395</v>
      </c>
    </row>
    <row r="56" customFormat="false" ht="15" hidden="false" customHeight="false" outlineLevel="0" collapsed="false">
      <c r="A56" s="42" t="n">
        <v>46429.5305555556</v>
      </c>
      <c r="B56" s="10" t="s">
        <v>1434</v>
      </c>
      <c r="C56" s="10" t="s">
        <v>1264</v>
      </c>
      <c r="F56" s="10" t="s">
        <v>1393</v>
      </c>
    </row>
    <row r="57" customFormat="false" ht="15" hidden="false" customHeight="false" outlineLevel="0" collapsed="false">
      <c r="A57" s="42" t="n">
        <v>46429.5423611111</v>
      </c>
      <c r="B57" s="10" t="s">
        <v>1432</v>
      </c>
      <c r="C57" s="10" t="s">
        <v>1264</v>
      </c>
      <c r="F57" s="10" t="s">
        <v>1386</v>
      </c>
    </row>
    <row r="58" customFormat="false" ht="15" hidden="false" customHeight="false" outlineLevel="0" collapsed="false">
      <c r="A58" s="42" t="n">
        <v>46429.5555555556</v>
      </c>
      <c r="B58" s="10" t="s">
        <v>1432</v>
      </c>
      <c r="C58" s="10" t="s">
        <v>1281</v>
      </c>
      <c r="D58" s="0" t="n">
        <v>4</v>
      </c>
      <c r="E58" s="10" t="s">
        <v>1388</v>
      </c>
    </row>
    <row r="59" customFormat="false" ht="15" hidden="false" customHeight="false" outlineLevel="0" collapsed="false">
      <c r="A59" s="42" t="n">
        <v>46429.5784722222</v>
      </c>
      <c r="B59" s="10" t="s">
        <v>1435</v>
      </c>
      <c r="C59" s="10" t="s">
        <v>1281</v>
      </c>
      <c r="D59" s="0" t="n">
        <v>3</v>
      </c>
      <c r="E59" s="10" t="s">
        <v>1388</v>
      </c>
    </row>
    <row r="60" customFormat="false" ht="15" hidden="false" customHeight="false" outlineLevel="0" collapsed="false">
      <c r="A60" s="42" t="n">
        <v>46429.5791666667</v>
      </c>
      <c r="B60" s="10" t="s">
        <v>1438</v>
      </c>
      <c r="C60" s="10" t="s">
        <v>1281</v>
      </c>
      <c r="D60" s="0" t="n">
        <v>4</v>
      </c>
      <c r="E60" s="10" t="s">
        <v>1281</v>
      </c>
      <c r="G60" s="10" t="s">
        <v>482</v>
      </c>
    </row>
    <row r="61" customFormat="false" ht="15" hidden="false" customHeight="false" outlineLevel="0" collapsed="false">
      <c r="A61" s="42" t="n">
        <v>46429.6034722222</v>
      </c>
      <c r="B61" s="10" t="s">
        <v>1438</v>
      </c>
      <c r="C61" s="10" t="s">
        <v>1264</v>
      </c>
      <c r="F61" s="10" t="s">
        <v>1389</v>
      </c>
    </row>
    <row r="62" customFormat="false" ht="15" hidden="false" customHeight="false" outlineLevel="0" collapsed="false">
      <c r="A62" s="42" t="n">
        <v>46429.6083333333</v>
      </c>
      <c r="B62" s="10" t="s">
        <v>1435</v>
      </c>
      <c r="C62" s="10" t="s">
        <v>1281</v>
      </c>
      <c r="D62" s="0" t="n">
        <v>4</v>
      </c>
      <c r="E62" s="10" t="s">
        <v>1281</v>
      </c>
      <c r="G62" s="10" t="s">
        <v>501</v>
      </c>
    </row>
    <row r="63" customFormat="false" ht="15" hidden="false" customHeight="false" outlineLevel="0" collapsed="false">
      <c r="A63" s="42" t="n">
        <v>46429.6118055556</v>
      </c>
      <c r="B63" s="10" t="s">
        <v>1437</v>
      </c>
      <c r="C63" s="10" t="s">
        <v>1281</v>
      </c>
      <c r="D63" s="0" t="n">
        <v>4</v>
      </c>
      <c r="E63" s="10" t="s">
        <v>1388</v>
      </c>
    </row>
    <row r="64" customFormat="false" ht="15" hidden="false" customHeight="false" outlineLevel="0" collapsed="false">
      <c r="A64" s="42" t="n">
        <v>46429.6256944445</v>
      </c>
      <c r="B64" s="10" t="s">
        <v>1437</v>
      </c>
      <c r="C64" s="10" t="s">
        <v>1264</v>
      </c>
      <c r="F64" s="10" t="s">
        <v>1393</v>
      </c>
    </row>
    <row r="65" customFormat="false" ht="15" hidden="false" customHeight="false" outlineLevel="0" collapsed="false">
      <c r="A65" s="42" t="n">
        <v>46429.6263888889</v>
      </c>
      <c r="B65" s="10" t="s">
        <v>1431</v>
      </c>
      <c r="C65" s="10" t="s">
        <v>1264</v>
      </c>
      <c r="F65" s="10" t="s">
        <v>1386</v>
      </c>
    </row>
    <row r="66" customFormat="false" ht="15" hidden="false" customHeight="false" outlineLevel="0" collapsed="false">
      <c r="A66" s="42" t="n">
        <v>46429.6638888889</v>
      </c>
      <c r="B66" s="10" t="s">
        <v>1438</v>
      </c>
      <c r="C66" s="10" t="s">
        <v>1264</v>
      </c>
      <c r="F66" s="10" t="s">
        <v>1389</v>
      </c>
    </row>
    <row r="67" customFormat="false" ht="15" hidden="false" customHeight="false" outlineLevel="0" collapsed="false">
      <c r="A67" s="42" t="n">
        <v>46429.6638888889</v>
      </c>
      <c r="B67" s="10" t="s">
        <v>1438</v>
      </c>
      <c r="C67" s="10" t="s">
        <v>1281</v>
      </c>
      <c r="D67" s="0" t="n">
        <v>4</v>
      </c>
      <c r="E67" s="10" t="s">
        <v>1281</v>
      </c>
      <c r="G67" s="10" t="s">
        <v>1395</v>
      </c>
    </row>
    <row r="68" customFormat="false" ht="15" hidden="false" customHeight="false" outlineLevel="0" collapsed="false">
      <c r="A68" s="42" t="n">
        <v>46429.6645833333</v>
      </c>
      <c r="B68" s="10" t="s">
        <v>1432</v>
      </c>
      <c r="C68" s="10" t="s">
        <v>1281</v>
      </c>
      <c r="D68" s="0" t="n">
        <v>3</v>
      </c>
      <c r="E68" s="10" t="s">
        <v>1264</v>
      </c>
    </row>
    <row r="69" customFormat="false" ht="15" hidden="false" customHeight="false" outlineLevel="0" collapsed="false">
      <c r="A69" s="42" t="n">
        <v>46429.6666666667</v>
      </c>
      <c r="B69" s="10" t="s">
        <v>1431</v>
      </c>
      <c r="C69" s="10" t="s">
        <v>1264</v>
      </c>
      <c r="F69" s="10" t="s">
        <v>1393</v>
      </c>
    </row>
    <row r="70" customFormat="false" ht="15" hidden="false" customHeight="false" outlineLevel="0" collapsed="false">
      <c r="A70" s="42" t="n">
        <v>46429.6979166667</v>
      </c>
      <c r="B70" s="10" t="s">
        <v>1430</v>
      </c>
      <c r="C70" s="10" t="s">
        <v>1281</v>
      </c>
      <c r="D70" s="0" t="n">
        <v>5</v>
      </c>
      <c r="E70" s="10" t="s">
        <v>1388</v>
      </c>
      <c r="G70" s="10" t="s">
        <v>501</v>
      </c>
    </row>
    <row r="71" customFormat="false" ht="15" hidden="false" customHeight="false" outlineLevel="0" collapsed="false">
      <c r="A71" s="42" t="n">
        <v>46429.7027777778</v>
      </c>
      <c r="B71" s="10" t="s">
        <v>1437</v>
      </c>
      <c r="C71" s="10" t="s">
        <v>1264</v>
      </c>
      <c r="F71" s="10" t="s">
        <v>1386</v>
      </c>
      <c r="G71" s="10" t="s">
        <v>1394</v>
      </c>
    </row>
    <row r="72" customFormat="false" ht="15" hidden="false" customHeight="false" outlineLevel="0" collapsed="false">
      <c r="A72" s="42" t="n">
        <v>46430.3951388889</v>
      </c>
      <c r="B72" s="10" t="s">
        <v>1437</v>
      </c>
      <c r="C72" s="10" t="s">
        <v>1281</v>
      </c>
      <c r="D72" s="0" t="n">
        <v>5</v>
      </c>
      <c r="E72" s="10" t="s">
        <v>1388</v>
      </c>
    </row>
    <row r="73" customFormat="false" ht="15" hidden="false" customHeight="false" outlineLevel="0" collapsed="false">
      <c r="A73" s="42" t="n">
        <v>46430.4083333333</v>
      </c>
      <c r="B73" s="10" t="s">
        <v>1435</v>
      </c>
      <c r="C73" s="10" t="s">
        <v>1281</v>
      </c>
      <c r="D73" s="0" t="n">
        <v>5</v>
      </c>
      <c r="E73" s="10" t="s">
        <v>1264</v>
      </c>
    </row>
    <row r="74" customFormat="false" ht="15" hidden="false" customHeight="false" outlineLevel="0" collapsed="false">
      <c r="A74" s="42" t="n">
        <v>46430.4215277778</v>
      </c>
      <c r="B74" s="10" t="s">
        <v>1431</v>
      </c>
      <c r="C74" s="10" t="s">
        <v>1264</v>
      </c>
      <c r="F74" s="10" t="s">
        <v>1393</v>
      </c>
      <c r="G74" s="10" t="s">
        <v>1391</v>
      </c>
    </row>
    <row r="75" customFormat="false" ht="15" hidden="false" customHeight="false" outlineLevel="0" collapsed="false">
      <c r="A75" s="42" t="n">
        <v>46430.5631944445</v>
      </c>
      <c r="B75" s="10" t="s">
        <v>1429</v>
      </c>
      <c r="C75" s="10" t="s">
        <v>1281</v>
      </c>
      <c r="D75" s="0" t="n">
        <v>5</v>
      </c>
      <c r="E75" s="10" t="s">
        <v>1281</v>
      </c>
    </row>
    <row r="76" customFormat="false" ht="15" hidden="false" customHeight="false" outlineLevel="0" collapsed="false">
      <c r="A76" s="42" t="n">
        <v>46430.5951388889</v>
      </c>
      <c r="B76" s="10" t="s">
        <v>1433</v>
      </c>
      <c r="C76" s="10" t="s">
        <v>1281</v>
      </c>
      <c r="D76" s="0" t="n">
        <v>4</v>
      </c>
      <c r="E76" s="10" t="s">
        <v>1281</v>
      </c>
    </row>
    <row r="77" customFormat="false" ht="15" hidden="false" customHeight="false" outlineLevel="0" collapsed="false">
      <c r="A77" s="42" t="n">
        <v>46434.4881944444</v>
      </c>
      <c r="B77" s="10" t="s">
        <v>1437</v>
      </c>
      <c r="C77" s="10" t="s">
        <v>1281</v>
      </c>
      <c r="D77" s="0" t="n">
        <v>4</v>
      </c>
      <c r="E77" s="10" t="s">
        <v>1281</v>
      </c>
    </row>
    <row r="78" customFormat="false" ht="15" hidden="false" customHeight="false" outlineLevel="0" collapsed="false">
      <c r="A78" s="42" t="n">
        <v>46434.5694444445</v>
      </c>
      <c r="B78" s="10" t="s">
        <v>1433</v>
      </c>
      <c r="C78" s="10" t="s">
        <v>1281</v>
      </c>
      <c r="D78" s="0" t="n">
        <v>4</v>
      </c>
      <c r="E78" s="10" t="s">
        <v>1388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2026-10-24T12:00:10Z</dcterms:created>
  <dc:creator>openpyxl</dc:creator>
  <dc:description/>
  <dc:language>en-US</dc:language>
  <cp:lastModifiedBy/>
  <dcterms:modified xsi:type="dcterms:W3CDTF">2026-10-24T12:00:13Z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