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040" yWindow="0" windowWidth="25600" windowHeight="14140" tabRatio="500" activeTab="2"/>
  </bookViews>
  <sheets>
    <sheet name="伤害公式" sheetId="1" r:id="rId1"/>
    <sheet name="图" sheetId="2" r:id="rId2"/>
    <sheet name="小小军团战斗力计算研究" sheetId="3" r:id="rId3"/>
    <sheet name="放开那三国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B17" i="1"/>
  <c r="C17" i="1"/>
  <c r="F17" i="1"/>
  <c r="E17" i="1"/>
  <c r="B16" i="1"/>
  <c r="C16" i="1"/>
  <c r="F16" i="1"/>
  <c r="E16" i="1"/>
  <c r="B15" i="1"/>
  <c r="C15" i="1"/>
  <c r="F15" i="1"/>
  <c r="E15" i="1"/>
  <c r="B14" i="1"/>
  <c r="C14" i="1"/>
  <c r="F14" i="1"/>
  <c r="E14" i="1"/>
  <c r="B13" i="1"/>
  <c r="C13" i="1"/>
  <c r="F13" i="1"/>
  <c r="E13" i="1"/>
  <c r="B12" i="1"/>
  <c r="C12" i="1"/>
  <c r="F12" i="1"/>
  <c r="E12" i="1"/>
  <c r="B11" i="1"/>
  <c r="C11" i="1"/>
  <c r="F11" i="1"/>
  <c r="E11" i="1"/>
  <c r="B10" i="1"/>
  <c r="C10" i="1"/>
  <c r="F10" i="1"/>
  <c r="E10" i="1"/>
  <c r="B9" i="1"/>
  <c r="C9" i="1"/>
  <c r="F9" i="1"/>
  <c r="E9" i="1"/>
  <c r="B8" i="1"/>
  <c r="C8" i="1"/>
  <c r="F8" i="1"/>
  <c r="E8" i="1"/>
  <c r="B7" i="1"/>
  <c r="C7" i="1"/>
  <c r="F7" i="1"/>
  <c r="E7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<sst xmlns="http://schemas.openxmlformats.org/spreadsheetml/2006/main" count="54" uniqueCount="50">
  <si>
    <t>攻击</t>
    <phoneticPr fontId="2" type="noConversion"/>
  </si>
  <si>
    <t>防御</t>
    <phoneticPr fontId="2" type="noConversion"/>
  </si>
  <si>
    <t>初始值</t>
    <phoneticPr fontId="2" type="noConversion"/>
  </si>
  <si>
    <t>等级</t>
    <phoneticPr fontId="2" type="noConversion"/>
  </si>
  <si>
    <t>攻击</t>
    <phoneticPr fontId="2" type="noConversion"/>
  </si>
  <si>
    <t>防御</t>
    <phoneticPr fontId="2" type="noConversion"/>
  </si>
  <si>
    <t>假设攻防属性都是线性投放</t>
    <phoneticPr fontId="2" type="noConversion"/>
  </si>
  <si>
    <t>投放系数</t>
    <phoneticPr fontId="2" type="noConversion"/>
  </si>
  <si>
    <t>减法</t>
    <phoneticPr fontId="2" type="noConversion"/>
  </si>
  <si>
    <t>除法</t>
    <phoneticPr fontId="2" type="noConversion"/>
  </si>
  <si>
    <t>乘法</t>
    <phoneticPr fontId="2" type="noConversion"/>
  </si>
  <si>
    <t>减法公式</t>
    <phoneticPr fontId="2" type="noConversion"/>
  </si>
  <si>
    <t>除法公式</t>
    <phoneticPr fontId="2" type="noConversion"/>
  </si>
  <si>
    <t>乘法公式</t>
    <phoneticPr fontId="2" type="noConversion"/>
  </si>
  <si>
    <t>攻击 － 防御</t>
    <phoneticPr fontId="2" type="noConversion"/>
  </si>
  <si>
    <t>伤害－减法公式</t>
    <phoneticPr fontId="2" type="noConversion"/>
  </si>
  <si>
    <t>伤害 － 除法公式</t>
    <phoneticPr fontId="2" type="noConversion"/>
  </si>
  <si>
    <t>伤害 －乘法公式</t>
    <phoneticPr fontId="2" type="noConversion"/>
  </si>
  <si>
    <t>系数 ＊ 攻击 ／ 防御</t>
    <phoneticPr fontId="2" type="noConversion"/>
  </si>
  <si>
    <t>伤害（攻击 ＊ (1 － 防御／(系数 ＋ 防御))</t>
    <phoneticPr fontId="2" type="noConversion"/>
  </si>
  <si>
    <t>生命</t>
    <phoneticPr fontId="2" type="noConversion"/>
  </si>
  <si>
    <t>暴击</t>
    <phoneticPr fontId="2" type="noConversion"/>
  </si>
  <si>
    <t>闪避</t>
    <phoneticPr fontId="2" type="noConversion"/>
  </si>
  <si>
    <t>部队人数</t>
    <phoneticPr fontId="2" type="noConversion"/>
  </si>
  <si>
    <t>部队攻击</t>
    <phoneticPr fontId="2" type="noConversion"/>
  </si>
  <si>
    <t>部队防御</t>
    <phoneticPr fontId="2" type="noConversion"/>
  </si>
  <si>
    <t>英雄</t>
    <phoneticPr fontId="2" type="noConversion"/>
  </si>
  <si>
    <t>西塞尔</t>
    <phoneticPr fontId="2" type="noConversion"/>
  </si>
  <si>
    <t>赫尔马</t>
    <phoneticPr fontId="2" type="noConversion"/>
  </si>
  <si>
    <t>桑迪</t>
    <phoneticPr fontId="2" type="noConversion"/>
  </si>
  <si>
    <t>阿佐德</t>
    <phoneticPr fontId="2" type="noConversion"/>
  </si>
  <si>
    <t>莫干哪</t>
    <phoneticPr fontId="2" type="noConversion"/>
  </si>
  <si>
    <t>阿弗雷德</t>
    <phoneticPr fontId="2" type="noConversion"/>
  </si>
  <si>
    <t>西瓦</t>
    <phoneticPr fontId="2" type="noConversion"/>
  </si>
  <si>
    <t>马克西姆</t>
    <phoneticPr fontId="2" type="noConversion"/>
  </si>
  <si>
    <t>威廉姆</t>
    <phoneticPr fontId="2" type="noConversion"/>
  </si>
  <si>
    <t>诺亚</t>
    <phoneticPr fontId="2" type="noConversion"/>
  </si>
  <si>
    <t>范里澳</t>
    <phoneticPr fontId="2" type="noConversion"/>
  </si>
  <si>
    <t>斯蒂芬</t>
    <phoneticPr fontId="2" type="noConversion"/>
  </si>
  <si>
    <t>瓦德</t>
    <phoneticPr fontId="2" type="noConversion"/>
  </si>
  <si>
    <t>巴尔韦德</t>
    <phoneticPr fontId="2" type="noConversion"/>
  </si>
  <si>
    <t>部队生命</t>
    <phoneticPr fontId="2" type="noConversion"/>
  </si>
  <si>
    <t>主角等级</t>
    <phoneticPr fontId="2" type="noConversion"/>
  </si>
  <si>
    <t>武将等级</t>
    <phoneticPr fontId="2" type="noConversion"/>
  </si>
  <si>
    <t>武将限制</t>
    <phoneticPr fontId="2" type="noConversion"/>
  </si>
  <si>
    <t>经验限制</t>
    <phoneticPr fontId="2" type="noConversion"/>
  </si>
  <si>
    <t>战斗力</t>
    <phoneticPr fontId="2" type="noConversion"/>
  </si>
  <si>
    <t>雷德格雷夫</t>
    <phoneticPr fontId="2" type="noConversion"/>
  </si>
  <si>
    <t>估计值</t>
    <phoneticPr fontId="2" type="noConversion"/>
  </si>
  <si>
    <t>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</si>
</sst>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6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/>
  </cellXfs>
  <cellStyles count="76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普通" xfId="0" builtinId="0"/>
    <cellStyle name="输出" xfId="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val>
            <c:numRef>
              <c:f>伤害公式!$B$7:$B$17</c:f>
              <c:numCache>
                <c:formatCode>General</c:formatCode>
                <c:ptCount val="11"/>
                <c:pt idx="0">
                  <c:v>15.0</c:v>
                </c:pt>
                <c:pt idx="1">
                  <c:v>60.0</c:v>
                </c:pt>
                <c:pt idx="2">
                  <c:v>110.0</c:v>
                </c:pt>
                <c:pt idx="3">
                  <c:v>160.0</c:v>
                </c:pt>
                <c:pt idx="4">
                  <c:v>210.0</c:v>
                </c:pt>
                <c:pt idx="5">
                  <c:v>260.0</c:v>
                </c:pt>
                <c:pt idx="6">
                  <c:v>310.0</c:v>
                </c:pt>
                <c:pt idx="7">
                  <c:v>360.0</c:v>
                </c:pt>
                <c:pt idx="8">
                  <c:v>410.0</c:v>
                </c:pt>
                <c:pt idx="9">
                  <c:v>460.0</c:v>
                </c:pt>
                <c:pt idx="10">
                  <c:v>510.0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val>
            <c:numRef>
              <c:f>伤害公式!$C$7:$C$17</c:f>
              <c:numCache>
                <c:formatCode>General</c:formatCode>
                <c:ptCount val="11"/>
                <c:pt idx="0">
                  <c:v>10.0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伤害公式!$D$6</c:f>
              <c:strCache>
                <c:ptCount val="1"/>
                <c:pt idx="0">
                  <c:v>伤害－减法公式</c:v>
                </c:pt>
              </c:strCache>
            </c:strRef>
          </c:tx>
          <c:marker>
            <c:symbol val="none"/>
          </c:marker>
          <c:val>
            <c:numRef>
              <c:f>伤害公式!$D$7:$D$17</c:f>
              <c:numCache>
                <c:formatCode>General</c:formatCode>
                <c:ptCount val="1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78264"/>
        <c:axId val="-2104245464"/>
      </c:lineChart>
      <c:catAx>
        <c:axId val="-21042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45464"/>
        <c:crosses val="autoZero"/>
        <c:auto val="1"/>
        <c:lblAlgn val="ctr"/>
        <c:lblOffset val="100"/>
        <c:noMultiLvlLbl val="0"/>
      </c:catAx>
      <c:valAx>
        <c:axId val="-210424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427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3718535630273"/>
          <c:y val="0.0195439739413681"/>
          <c:w val="0.687869649120336"/>
          <c:h val="0.875092461976455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15.0</c:v>
                </c:pt>
                <c:pt idx="1">
                  <c:v>60.0</c:v>
                </c:pt>
                <c:pt idx="2">
                  <c:v>110.0</c:v>
                </c:pt>
                <c:pt idx="3">
                  <c:v>160.0</c:v>
                </c:pt>
                <c:pt idx="4">
                  <c:v>210.0</c:v>
                </c:pt>
                <c:pt idx="5">
                  <c:v>260.0</c:v>
                </c:pt>
                <c:pt idx="6">
                  <c:v>310.0</c:v>
                </c:pt>
                <c:pt idx="7">
                  <c:v>360.0</c:v>
                </c:pt>
                <c:pt idx="8">
                  <c:v>410.0</c:v>
                </c:pt>
                <c:pt idx="9">
                  <c:v>460.0</c:v>
                </c:pt>
                <c:pt idx="10">
                  <c:v>510.0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伤害公式!$E$6</c:f>
              <c:strCache>
                <c:ptCount val="1"/>
                <c:pt idx="0">
                  <c:v>伤害 － 除法公式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伤害公式!$E$7:$E$17</c:f>
              <c:numCache>
                <c:formatCode>General</c:formatCode>
                <c:ptCount val="11"/>
                <c:pt idx="0">
                  <c:v>7.5</c:v>
                </c:pt>
                <c:pt idx="1">
                  <c:v>5.454545454545454</c:v>
                </c:pt>
                <c:pt idx="2">
                  <c:v>5.238095238095238</c:v>
                </c:pt>
                <c:pt idx="3">
                  <c:v>5.161290322580645</c:v>
                </c:pt>
                <c:pt idx="4">
                  <c:v>5.121951219512195</c:v>
                </c:pt>
                <c:pt idx="5">
                  <c:v>5.098039215686274</c:v>
                </c:pt>
                <c:pt idx="6">
                  <c:v>5.081967213114754</c:v>
                </c:pt>
                <c:pt idx="7">
                  <c:v>5.070422535211267</c:v>
                </c:pt>
                <c:pt idx="8">
                  <c:v>5.061728395061728</c:v>
                </c:pt>
                <c:pt idx="9">
                  <c:v>5.054945054945055</c:v>
                </c:pt>
                <c:pt idx="10">
                  <c:v>5.04950495049505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43544"/>
        <c:axId val="-2103140568"/>
      </c:lineChart>
      <c:catAx>
        <c:axId val="-210314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140568"/>
        <c:crosses val="autoZero"/>
        <c:auto val="1"/>
        <c:lblAlgn val="ctr"/>
        <c:lblOffset val="100"/>
        <c:noMultiLvlLbl val="0"/>
      </c:catAx>
      <c:valAx>
        <c:axId val="-210314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14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3718535630273"/>
          <c:y val="0.0195439739413681"/>
          <c:w val="0.687869649120336"/>
          <c:h val="0.875092461976455"/>
        </c:manualLayout>
      </c:layout>
      <c:lineChart>
        <c:grouping val="standard"/>
        <c:varyColors val="0"/>
        <c:ser>
          <c:idx val="1"/>
          <c:order val="0"/>
          <c:tx>
            <c:strRef>
              <c:f>伤害公式!$B$6</c:f>
              <c:strCache>
                <c:ptCount val="1"/>
                <c:pt idx="0">
                  <c:v>攻击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伤害公式!$B$7:$B$17</c:f>
              <c:numCache>
                <c:formatCode>General</c:formatCode>
                <c:ptCount val="11"/>
                <c:pt idx="0">
                  <c:v>15.0</c:v>
                </c:pt>
                <c:pt idx="1">
                  <c:v>60.0</c:v>
                </c:pt>
                <c:pt idx="2">
                  <c:v>110.0</c:v>
                </c:pt>
                <c:pt idx="3">
                  <c:v>160.0</c:v>
                </c:pt>
                <c:pt idx="4">
                  <c:v>210.0</c:v>
                </c:pt>
                <c:pt idx="5">
                  <c:v>260.0</c:v>
                </c:pt>
                <c:pt idx="6">
                  <c:v>310.0</c:v>
                </c:pt>
                <c:pt idx="7">
                  <c:v>360.0</c:v>
                </c:pt>
                <c:pt idx="8">
                  <c:v>410.0</c:v>
                </c:pt>
                <c:pt idx="9">
                  <c:v>460.0</c:v>
                </c:pt>
                <c:pt idx="10">
                  <c:v>510.0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伤害公式!$C$6</c:f>
              <c:strCache>
                <c:ptCount val="1"/>
                <c:pt idx="0">
                  <c:v>防御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伤害公式!$C$7:$C$17</c:f>
              <c:numCache>
                <c:formatCode>General</c:formatCode>
                <c:ptCount val="11"/>
                <c:pt idx="0">
                  <c:v>10.0</c:v>
                </c:pt>
                <c:pt idx="1">
                  <c:v>55.0</c:v>
                </c:pt>
                <c:pt idx="2">
                  <c:v>105.0</c:v>
                </c:pt>
                <c:pt idx="3">
                  <c:v>155.0</c:v>
                </c:pt>
                <c:pt idx="4">
                  <c:v>205.0</c:v>
                </c:pt>
                <c:pt idx="5">
                  <c:v>255.0</c:v>
                </c:pt>
                <c:pt idx="6">
                  <c:v>305.0</c:v>
                </c:pt>
                <c:pt idx="7">
                  <c:v>355.0</c:v>
                </c:pt>
                <c:pt idx="8">
                  <c:v>405.0</c:v>
                </c:pt>
                <c:pt idx="9">
                  <c:v>455.0</c:v>
                </c:pt>
                <c:pt idx="10">
                  <c:v>505.0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伤害公式!$F$6</c:f>
              <c:strCache>
                <c:ptCount val="1"/>
                <c:pt idx="0">
                  <c:v>伤害 －乘法公式</c:v>
                </c:pt>
              </c:strCache>
            </c:strRef>
          </c:tx>
          <c:marker>
            <c:symbol val="none"/>
          </c:marker>
          <c:cat>
            <c:numRef>
              <c:f>伤害公式!$A$7:$A$17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</c:numCache>
            </c:numRef>
          </c:cat>
          <c:val>
            <c:numRef>
              <c:f>伤害公式!$F$7:$F$17</c:f>
              <c:numCache>
                <c:formatCode>General</c:formatCode>
                <c:ptCount val="11"/>
                <c:pt idx="0">
                  <c:v>13.63636363636364</c:v>
                </c:pt>
                <c:pt idx="1">
                  <c:v>38.70967741935484</c:v>
                </c:pt>
                <c:pt idx="2">
                  <c:v>53.65853658536585</c:v>
                </c:pt>
                <c:pt idx="3">
                  <c:v>62.7450980392157</c:v>
                </c:pt>
                <c:pt idx="4">
                  <c:v>68.85245901639345</c:v>
                </c:pt>
                <c:pt idx="5">
                  <c:v>73.2394366197183</c:v>
                </c:pt>
                <c:pt idx="6">
                  <c:v>76.5432098765432</c:v>
                </c:pt>
                <c:pt idx="7">
                  <c:v>79.12087912087912</c:v>
                </c:pt>
                <c:pt idx="8">
                  <c:v>81.18811881188117</c:v>
                </c:pt>
                <c:pt idx="9">
                  <c:v>82.88288288288291</c:v>
                </c:pt>
                <c:pt idx="10">
                  <c:v>84.297520661157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68696"/>
        <c:axId val="2113049992"/>
      </c:lineChart>
      <c:catAx>
        <c:axId val="-205226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49992"/>
        <c:crosses val="autoZero"/>
        <c:auto val="1"/>
        <c:lblAlgn val="ctr"/>
        <c:lblOffset val="100"/>
        <c:noMultiLvlLbl val="0"/>
      </c:catAx>
      <c:valAx>
        <c:axId val="211304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26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3</xdr:row>
      <xdr:rowOff>139700</xdr:rowOff>
    </xdr:from>
    <xdr:to>
      <xdr:col>8</xdr:col>
      <xdr:colOff>711200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3</xdr:row>
      <xdr:rowOff>101600</xdr:rowOff>
    </xdr:from>
    <xdr:to>
      <xdr:col>18</xdr:col>
      <xdr:colOff>546100</xdr:colOff>
      <xdr:row>24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28</xdr:row>
      <xdr:rowOff>177800</xdr:rowOff>
    </xdr:from>
    <xdr:to>
      <xdr:col>8</xdr:col>
      <xdr:colOff>787400</xdr:colOff>
      <xdr:row>49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9" sqref="C19"/>
    </sheetView>
  </sheetViews>
  <sheetFormatPr baseColWidth="10" defaultRowHeight="15" x14ac:dyDescent="0"/>
  <cols>
    <col min="1" max="1" width="33.6640625" customWidth="1"/>
    <col min="3" max="3" width="9.83203125" customWidth="1"/>
    <col min="4" max="4" width="19" customWidth="1"/>
    <col min="5" max="5" width="26.83203125" customWidth="1"/>
    <col min="6" max="6" width="41.6640625" customWidth="1"/>
  </cols>
  <sheetData>
    <row r="1" spans="1:6" ht="57" customHeight="1">
      <c r="A1" s="1" t="s">
        <v>6</v>
      </c>
      <c r="B1" s="1" t="s">
        <v>4</v>
      </c>
      <c r="C1" s="1" t="s">
        <v>1</v>
      </c>
      <c r="D1" s="1" t="s">
        <v>11</v>
      </c>
      <c r="E1" s="1" t="s">
        <v>12</v>
      </c>
      <c r="F1" s="1" t="s">
        <v>13</v>
      </c>
    </row>
    <row r="2" spans="1:6" ht="35" customHeight="1">
      <c r="A2" s="1" t="s">
        <v>2</v>
      </c>
      <c r="B2" s="1">
        <v>10</v>
      </c>
      <c r="C2" s="1">
        <v>5</v>
      </c>
      <c r="D2" s="1" t="s">
        <v>14</v>
      </c>
      <c r="E2" s="1" t="s">
        <v>18</v>
      </c>
      <c r="F2" s="1" t="s">
        <v>19</v>
      </c>
    </row>
    <row r="3" spans="1:6" ht="28" customHeight="1">
      <c r="A3" s="1" t="s">
        <v>7</v>
      </c>
      <c r="B3" s="1">
        <v>5</v>
      </c>
      <c r="C3" s="1">
        <v>5</v>
      </c>
      <c r="D3" s="1"/>
      <c r="E3" s="1">
        <v>5</v>
      </c>
      <c r="F3" s="1">
        <v>100</v>
      </c>
    </row>
    <row r="6" spans="1:6">
      <c r="A6" t="s">
        <v>3</v>
      </c>
      <c r="B6" t="s">
        <v>0</v>
      </c>
      <c r="C6" t="s">
        <v>5</v>
      </c>
      <c r="D6" t="s">
        <v>15</v>
      </c>
      <c r="E6" t="s">
        <v>16</v>
      </c>
      <c r="F6" t="s">
        <v>17</v>
      </c>
    </row>
    <row r="7" spans="1:6">
      <c r="A7">
        <v>1</v>
      </c>
      <c r="B7">
        <f>$B$2 + A7*$B$3</f>
        <v>15</v>
      </c>
      <c r="C7">
        <f>$C$2 + A7*$C$3</f>
        <v>10</v>
      </c>
      <c r="D7">
        <f>B7-C7</f>
        <v>5</v>
      </c>
      <c r="E7">
        <f>$E$3 *B7/C7</f>
        <v>7.5</v>
      </c>
      <c r="F7">
        <f>B7*(1-C7/($F$3+C7))</f>
        <v>13.636363636363637</v>
      </c>
    </row>
    <row r="8" spans="1:6">
      <c r="A8">
        <v>10</v>
      </c>
      <c r="B8">
        <f t="shared" ref="B8:B17" si="0">$B$2 + A8*$B$3</f>
        <v>60</v>
      </c>
      <c r="C8">
        <f t="shared" ref="C8:C17" si="1">$C$2 + A8*$C$3</f>
        <v>55</v>
      </c>
      <c r="D8">
        <f t="shared" ref="D8:D17" si="2">B8-C8</f>
        <v>5</v>
      </c>
      <c r="E8">
        <f t="shared" ref="E8:E17" si="3">$E$3 *B8/C8</f>
        <v>5.4545454545454541</v>
      </c>
      <c r="F8">
        <f t="shared" ref="F8:F17" si="4">B8*(1-C8/($F$3+C8))</f>
        <v>38.70967741935484</v>
      </c>
    </row>
    <row r="9" spans="1:6">
      <c r="A9">
        <v>20</v>
      </c>
      <c r="B9">
        <f t="shared" si="0"/>
        <v>110</v>
      </c>
      <c r="C9">
        <f t="shared" si="1"/>
        <v>105</v>
      </c>
      <c r="D9">
        <f t="shared" si="2"/>
        <v>5</v>
      </c>
      <c r="E9">
        <f t="shared" si="3"/>
        <v>5.2380952380952381</v>
      </c>
      <c r="F9">
        <f t="shared" si="4"/>
        <v>53.658536585365852</v>
      </c>
    </row>
    <row r="10" spans="1:6">
      <c r="A10">
        <v>30</v>
      </c>
      <c r="B10">
        <f t="shared" si="0"/>
        <v>160</v>
      </c>
      <c r="C10">
        <f t="shared" si="1"/>
        <v>155</v>
      </c>
      <c r="D10">
        <f t="shared" si="2"/>
        <v>5</v>
      </c>
      <c r="E10">
        <f t="shared" si="3"/>
        <v>5.161290322580645</v>
      </c>
      <c r="F10">
        <f t="shared" si="4"/>
        <v>62.745098039215691</v>
      </c>
    </row>
    <row r="11" spans="1:6">
      <c r="A11">
        <v>40</v>
      </c>
      <c r="B11">
        <f t="shared" si="0"/>
        <v>210</v>
      </c>
      <c r="C11">
        <f t="shared" si="1"/>
        <v>205</v>
      </c>
      <c r="D11">
        <f t="shared" si="2"/>
        <v>5</v>
      </c>
      <c r="E11">
        <f t="shared" si="3"/>
        <v>5.1219512195121952</v>
      </c>
      <c r="F11">
        <f t="shared" si="4"/>
        <v>68.852459016393453</v>
      </c>
    </row>
    <row r="12" spans="1:6">
      <c r="A12">
        <v>50</v>
      </c>
      <c r="B12">
        <f t="shared" si="0"/>
        <v>260</v>
      </c>
      <c r="C12">
        <f t="shared" si="1"/>
        <v>255</v>
      </c>
      <c r="D12">
        <f t="shared" si="2"/>
        <v>5</v>
      </c>
      <c r="E12">
        <f t="shared" si="3"/>
        <v>5.0980392156862742</v>
      </c>
      <c r="F12">
        <f t="shared" si="4"/>
        <v>73.239436619718305</v>
      </c>
    </row>
    <row r="13" spans="1:6">
      <c r="A13">
        <v>60</v>
      </c>
      <c r="B13">
        <f t="shared" si="0"/>
        <v>310</v>
      </c>
      <c r="C13">
        <f t="shared" si="1"/>
        <v>305</v>
      </c>
      <c r="D13">
        <f t="shared" si="2"/>
        <v>5</v>
      </c>
      <c r="E13">
        <f t="shared" si="3"/>
        <v>5.081967213114754</v>
      </c>
      <c r="F13">
        <f t="shared" si="4"/>
        <v>76.543209876543202</v>
      </c>
    </row>
    <row r="14" spans="1:6">
      <c r="A14">
        <v>70</v>
      </c>
      <c r="B14">
        <f t="shared" si="0"/>
        <v>360</v>
      </c>
      <c r="C14">
        <f t="shared" si="1"/>
        <v>355</v>
      </c>
      <c r="D14">
        <f t="shared" si="2"/>
        <v>5</v>
      </c>
      <c r="E14">
        <f t="shared" si="3"/>
        <v>5.070422535211268</v>
      </c>
      <c r="F14">
        <f t="shared" si="4"/>
        <v>79.120879120879124</v>
      </c>
    </row>
    <row r="15" spans="1:6">
      <c r="A15">
        <v>80</v>
      </c>
      <c r="B15">
        <f t="shared" si="0"/>
        <v>410</v>
      </c>
      <c r="C15">
        <f t="shared" si="1"/>
        <v>405</v>
      </c>
      <c r="D15">
        <f t="shared" si="2"/>
        <v>5</v>
      </c>
      <c r="E15">
        <f t="shared" si="3"/>
        <v>5.0617283950617287</v>
      </c>
      <c r="F15">
        <f t="shared" si="4"/>
        <v>81.188118811881168</v>
      </c>
    </row>
    <row r="16" spans="1:6">
      <c r="A16">
        <v>90</v>
      </c>
      <c r="B16">
        <f t="shared" si="0"/>
        <v>460</v>
      </c>
      <c r="C16">
        <f t="shared" si="1"/>
        <v>455</v>
      </c>
      <c r="D16">
        <f t="shared" si="2"/>
        <v>5</v>
      </c>
      <c r="E16">
        <f t="shared" si="3"/>
        <v>5.0549450549450547</v>
      </c>
      <c r="F16">
        <f t="shared" si="4"/>
        <v>82.88288288288291</v>
      </c>
    </row>
    <row r="17" spans="1:6">
      <c r="A17">
        <v>100</v>
      </c>
      <c r="B17">
        <f t="shared" si="0"/>
        <v>510</v>
      </c>
      <c r="C17">
        <f t="shared" si="1"/>
        <v>505</v>
      </c>
      <c r="D17">
        <f t="shared" si="2"/>
        <v>5</v>
      </c>
      <c r="E17">
        <f t="shared" si="3"/>
        <v>5.0495049504950495</v>
      </c>
      <c r="F17">
        <f t="shared" si="4"/>
        <v>84.297520661157023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topLeftCell="A18" workbookViewId="0">
      <selection activeCell="J15" sqref="J15"/>
    </sheetView>
  </sheetViews>
  <sheetFormatPr baseColWidth="10" defaultRowHeight="15" x14ac:dyDescent="0"/>
  <sheetData>
    <row r="3" spans="1:11">
      <c r="A3" t="s">
        <v>8</v>
      </c>
      <c r="K3" t="s">
        <v>9</v>
      </c>
    </row>
    <row r="28" spans="1:1">
      <c r="A28" t="s">
        <v>10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G25" sqref="G25"/>
    </sheetView>
  </sheetViews>
  <sheetFormatPr baseColWidth="10" defaultRowHeight="15" x14ac:dyDescent="0"/>
  <sheetData>
    <row r="1" spans="1:13">
      <c r="A1" t="s">
        <v>49</v>
      </c>
      <c r="B1">
        <v>1.6E-2</v>
      </c>
      <c r="C1">
        <v>0.1</v>
      </c>
      <c r="D1">
        <v>0.5</v>
      </c>
      <c r="E1">
        <v>0.1</v>
      </c>
      <c r="F1">
        <v>0.1</v>
      </c>
      <c r="H1">
        <v>5.0000000000000001E-3</v>
      </c>
      <c r="I1">
        <v>0.02</v>
      </c>
      <c r="J1">
        <v>0.12</v>
      </c>
    </row>
    <row r="2" spans="1:13">
      <c r="A2" t="s">
        <v>26</v>
      </c>
      <c r="B2" t="s">
        <v>20</v>
      </c>
      <c r="C2" t="s">
        <v>0</v>
      </c>
      <c r="D2" t="s">
        <v>5</v>
      </c>
      <c r="E2" t="s">
        <v>21</v>
      </c>
      <c r="F2" t="s">
        <v>22</v>
      </c>
      <c r="G2" t="s">
        <v>23</v>
      </c>
      <c r="H2" t="s">
        <v>41</v>
      </c>
      <c r="I2" t="s">
        <v>24</v>
      </c>
      <c r="J2" t="s">
        <v>25</v>
      </c>
      <c r="K2" t="s">
        <v>46</v>
      </c>
      <c r="M2" t="s">
        <v>48</v>
      </c>
    </row>
    <row r="3" spans="1:13">
      <c r="A3" t="s">
        <v>47</v>
      </c>
      <c r="B3">
        <v>492</v>
      </c>
      <c r="C3">
        <v>186</v>
      </c>
      <c r="D3">
        <v>42</v>
      </c>
      <c r="E3">
        <v>25</v>
      </c>
      <c r="F3">
        <v>10</v>
      </c>
      <c r="G3">
        <v>10</v>
      </c>
      <c r="H3">
        <v>513</v>
      </c>
      <c r="I3">
        <v>149</v>
      </c>
      <c r="J3">
        <v>50</v>
      </c>
      <c r="K3">
        <v>370</v>
      </c>
      <c r="M3">
        <f xml:space="preserve"> B3*$B$1 + C3 *$C$1 + D3*$D$1 + E3*$E$1 +F3*$F$1 + G3 * (H3*$H$1 + I3*$I$1 + J3 * $J$1)</f>
        <v>166.422</v>
      </c>
    </row>
    <row r="4" spans="1:13">
      <c r="A4" t="s">
        <v>47</v>
      </c>
      <c r="B4">
        <v>553</v>
      </c>
      <c r="C4">
        <v>198</v>
      </c>
      <c r="D4">
        <v>44</v>
      </c>
      <c r="E4">
        <v>25</v>
      </c>
      <c r="F4">
        <v>10</v>
      </c>
      <c r="G4">
        <v>10</v>
      </c>
      <c r="H4">
        <v>513</v>
      </c>
      <c r="I4">
        <v>149</v>
      </c>
      <c r="J4">
        <v>50</v>
      </c>
      <c r="K4">
        <v>373</v>
      </c>
      <c r="M4">
        <f>(B4+C4+D4 + E4 + F4) * 0.1 + G4 * (H4 + I4 + J4) * 0.04</f>
        <v>367.8</v>
      </c>
    </row>
    <row r="5" spans="1:13">
      <c r="A5" t="s">
        <v>47</v>
      </c>
      <c r="B5">
        <v>553</v>
      </c>
      <c r="C5">
        <v>198</v>
      </c>
      <c r="D5">
        <v>44</v>
      </c>
      <c r="E5">
        <v>25</v>
      </c>
      <c r="F5">
        <v>10</v>
      </c>
      <c r="G5">
        <v>10</v>
      </c>
      <c r="H5">
        <v>545</v>
      </c>
      <c r="I5">
        <v>153</v>
      </c>
      <c r="J5">
        <v>51</v>
      </c>
      <c r="K5">
        <v>387</v>
      </c>
      <c r="M5">
        <f>(B5+C5+D5 + E5 + F5) * 0.1 + G5 * (H5 + I5 + J5) * 0.04</f>
        <v>382.6</v>
      </c>
    </row>
    <row r="6" spans="1:13">
      <c r="A6" t="s">
        <v>27</v>
      </c>
      <c r="B6">
        <v>5533</v>
      </c>
      <c r="C6">
        <v>1084</v>
      </c>
      <c r="D6">
        <v>182</v>
      </c>
      <c r="E6">
        <v>45</v>
      </c>
      <c r="F6">
        <v>25</v>
      </c>
      <c r="G6">
        <v>12</v>
      </c>
      <c r="H6">
        <v>1909</v>
      </c>
      <c r="I6">
        <v>477</v>
      </c>
      <c r="J6">
        <v>111</v>
      </c>
      <c r="K6">
        <v>1639</v>
      </c>
      <c r="M6">
        <f t="shared" ref="M6:M19" si="0">(B6+C6+D6 + E6 + F6) * 0.1 + G6 * (H6 + I6 + J6) * 0.04</f>
        <v>1885.46</v>
      </c>
    </row>
    <row r="7" spans="1:13">
      <c r="A7" t="s">
        <v>28</v>
      </c>
      <c r="B7">
        <v>7337</v>
      </c>
      <c r="C7">
        <v>1059</v>
      </c>
      <c r="D7">
        <v>204</v>
      </c>
      <c r="E7">
        <v>40</v>
      </c>
      <c r="F7">
        <v>35</v>
      </c>
      <c r="G7">
        <v>11</v>
      </c>
      <c r="H7">
        <v>2148</v>
      </c>
      <c r="I7">
        <v>402</v>
      </c>
      <c r="J7">
        <v>113</v>
      </c>
      <c r="K7">
        <v>1704</v>
      </c>
      <c r="M7">
        <f t="shared" si="0"/>
        <v>2039.22</v>
      </c>
    </row>
    <row r="8" spans="1:13">
      <c r="A8" t="s">
        <v>29</v>
      </c>
      <c r="B8">
        <v>5274</v>
      </c>
      <c r="C8">
        <v>585</v>
      </c>
      <c r="D8">
        <v>210</v>
      </c>
      <c r="E8">
        <v>30</v>
      </c>
      <c r="F8">
        <v>15</v>
      </c>
      <c r="G8">
        <v>11</v>
      </c>
      <c r="H8">
        <v>2148</v>
      </c>
      <c r="I8">
        <v>402</v>
      </c>
      <c r="J8">
        <v>113</v>
      </c>
      <c r="K8">
        <v>1485</v>
      </c>
      <c r="M8">
        <f t="shared" si="0"/>
        <v>1783.12</v>
      </c>
    </row>
    <row r="9" spans="1:13">
      <c r="A9" t="s">
        <v>30</v>
      </c>
      <c r="B9">
        <v>5411</v>
      </c>
      <c r="C9">
        <v>839</v>
      </c>
      <c r="D9">
        <v>183</v>
      </c>
      <c r="E9">
        <v>35</v>
      </c>
      <c r="F9">
        <v>20</v>
      </c>
      <c r="G9">
        <v>11</v>
      </c>
      <c r="H9">
        <v>1984</v>
      </c>
      <c r="I9">
        <v>375</v>
      </c>
      <c r="J9">
        <v>84</v>
      </c>
      <c r="K9">
        <v>1390</v>
      </c>
      <c r="M9">
        <f t="shared" si="0"/>
        <v>1723.7200000000003</v>
      </c>
    </row>
    <row r="10" spans="1:13">
      <c r="A10" t="s">
        <v>31</v>
      </c>
      <c r="B10">
        <v>7708</v>
      </c>
      <c r="C10">
        <v>723</v>
      </c>
      <c r="D10">
        <v>277</v>
      </c>
      <c r="E10">
        <v>25</v>
      </c>
      <c r="F10">
        <v>30</v>
      </c>
      <c r="G10">
        <v>12</v>
      </c>
      <c r="H10">
        <v>1658</v>
      </c>
      <c r="I10">
        <v>488</v>
      </c>
      <c r="J10">
        <v>91</v>
      </c>
      <c r="K10">
        <v>1609</v>
      </c>
      <c r="M10">
        <f t="shared" si="0"/>
        <v>1950.06</v>
      </c>
    </row>
    <row r="11" spans="1:13">
      <c r="A11" t="s">
        <v>32</v>
      </c>
      <c r="B11">
        <v>4681</v>
      </c>
      <c r="C11">
        <v>803</v>
      </c>
      <c r="D11">
        <v>196</v>
      </c>
      <c r="E11">
        <v>35</v>
      </c>
      <c r="F11">
        <v>20</v>
      </c>
      <c r="G11">
        <v>16</v>
      </c>
      <c r="H11">
        <v>1767</v>
      </c>
      <c r="I11">
        <v>543</v>
      </c>
      <c r="J11">
        <v>115</v>
      </c>
      <c r="K11">
        <v>1990</v>
      </c>
      <c r="M11">
        <f t="shared" si="0"/>
        <v>2125.5</v>
      </c>
    </row>
    <row r="12" spans="1:13">
      <c r="A12" t="s">
        <v>33</v>
      </c>
      <c r="B12">
        <v>5208</v>
      </c>
      <c r="C12">
        <v>824</v>
      </c>
      <c r="D12">
        <v>180</v>
      </c>
      <c r="E12">
        <v>35</v>
      </c>
      <c r="F12">
        <v>20</v>
      </c>
      <c r="G12">
        <v>11</v>
      </c>
      <c r="H12">
        <v>2014</v>
      </c>
      <c r="I12">
        <v>379</v>
      </c>
      <c r="J12">
        <v>85</v>
      </c>
      <c r="K12">
        <v>1397</v>
      </c>
      <c r="M12">
        <f t="shared" si="0"/>
        <v>1717.02</v>
      </c>
    </row>
    <row r="13" spans="1:13">
      <c r="A13" t="s">
        <v>34</v>
      </c>
      <c r="B13">
        <v>4134</v>
      </c>
      <c r="C13">
        <v>805</v>
      </c>
      <c r="D13">
        <v>146</v>
      </c>
      <c r="E13">
        <v>25</v>
      </c>
      <c r="F13">
        <v>20</v>
      </c>
      <c r="G13">
        <v>11</v>
      </c>
      <c r="H13">
        <v>1610</v>
      </c>
      <c r="I13">
        <v>650</v>
      </c>
      <c r="J13">
        <v>92</v>
      </c>
      <c r="K13">
        <v>1391</v>
      </c>
      <c r="M13">
        <f t="shared" si="0"/>
        <v>1547.88</v>
      </c>
    </row>
    <row r="14" spans="1:13">
      <c r="A14" t="s">
        <v>35</v>
      </c>
      <c r="B14">
        <v>7628</v>
      </c>
      <c r="C14">
        <v>924</v>
      </c>
      <c r="D14">
        <v>235</v>
      </c>
      <c r="E14">
        <v>50</v>
      </c>
      <c r="F14">
        <v>25</v>
      </c>
      <c r="G14">
        <v>10</v>
      </c>
      <c r="H14">
        <v>1955</v>
      </c>
      <c r="I14">
        <v>372</v>
      </c>
      <c r="J14">
        <v>106</v>
      </c>
      <c r="K14">
        <v>1479</v>
      </c>
      <c r="M14">
        <f t="shared" si="0"/>
        <v>1859.4</v>
      </c>
    </row>
    <row r="15" spans="1:13">
      <c r="A15" t="s">
        <v>36</v>
      </c>
      <c r="B15">
        <v>4834</v>
      </c>
      <c r="C15">
        <v>452</v>
      </c>
      <c r="D15">
        <v>191</v>
      </c>
      <c r="E15">
        <v>30</v>
      </c>
      <c r="F15">
        <v>15</v>
      </c>
      <c r="G15">
        <v>10</v>
      </c>
      <c r="H15">
        <v>2148</v>
      </c>
      <c r="I15">
        <v>402</v>
      </c>
      <c r="J15">
        <v>113</v>
      </c>
      <c r="K15">
        <v>1346</v>
      </c>
      <c r="M15">
        <f t="shared" si="0"/>
        <v>1617.4</v>
      </c>
    </row>
    <row r="16" spans="1:13">
      <c r="A16" t="s">
        <v>37</v>
      </c>
      <c r="B16">
        <v>3984</v>
      </c>
      <c r="C16">
        <v>455</v>
      </c>
      <c r="D16">
        <v>144</v>
      </c>
      <c r="E16">
        <v>25</v>
      </c>
      <c r="F16">
        <v>15</v>
      </c>
      <c r="G16">
        <v>12</v>
      </c>
      <c r="H16">
        <v>1795</v>
      </c>
      <c r="I16">
        <v>454</v>
      </c>
      <c r="J16">
        <v>106</v>
      </c>
      <c r="K16">
        <v>1413</v>
      </c>
      <c r="M16">
        <f t="shared" si="0"/>
        <v>1592.7</v>
      </c>
    </row>
    <row r="17" spans="1:13">
      <c r="A17" t="s">
        <v>38</v>
      </c>
      <c r="B17">
        <v>4506</v>
      </c>
      <c r="C17">
        <v>888</v>
      </c>
      <c r="D17">
        <v>183</v>
      </c>
      <c r="E17">
        <v>35</v>
      </c>
      <c r="F17">
        <v>20</v>
      </c>
      <c r="G17">
        <v>10</v>
      </c>
      <c r="H17">
        <v>1710</v>
      </c>
      <c r="I17">
        <v>436</v>
      </c>
      <c r="J17">
        <v>102</v>
      </c>
      <c r="K17">
        <v>1242</v>
      </c>
      <c r="M17">
        <f t="shared" si="0"/>
        <v>1462.4</v>
      </c>
    </row>
    <row r="18" spans="1:13">
      <c r="A18" t="s">
        <v>39</v>
      </c>
      <c r="B18">
        <v>3780</v>
      </c>
      <c r="C18">
        <v>755</v>
      </c>
      <c r="D18">
        <v>130</v>
      </c>
      <c r="E18">
        <v>20</v>
      </c>
      <c r="F18">
        <v>20</v>
      </c>
      <c r="G18">
        <v>10</v>
      </c>
      <c r="H18">
        <v>1350</v>
      </c>
      <c r="I18">
        <v>563</v>
      </c>
      <c r="J18">
        <v>81</v>
      </c>
      <c r="K18">
        <v>1113</v>
      </c>
      <c r="M18">
        <f t="shared" si="0"/>
        <v>1268.0999999999999</v>
      </c>
    </row>
    <row r="19" spans="1:13">
      <c r="A19" t="s">
        <v>40</v>
      </c>
      <c r="B19">
        <v>3516</v>
      </c>
      <c r="C19">
        <v>350</v>
      </c>
      <c r="D19">
        <v>152</v>
      </c>
      <c r="E19">
        <v>30</v>
      </c>
      <c r="F19">
        <v>15</v>
      </c>
      <c r="G19">
        <v>11</v>
      </c>
      <c r="H19">
        <v>1635</v>
      </c>
      <c r="I19">
        <v>322</v>
      </c>
      <c r="J19">
        <v>93</v>
      </c>
      <c r="K19">
        <v>1127</v>
      </c>
      <c r="M19">
        <f t="shared" si="0"/>
        <v>1308.3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baseColWidth="10" defaultRowHeight="15" x14ac:dyDescent="0"/>
  <cols>
    <col min="1" max="1" width="11" customWidth="1"/>
    <col min="3" max="3" width="42.5" customWidth="1"/>
    <col min="4" max="4" width="29.5" customWidth="1"/>
  </cols>
  <sheetData>
    <row r="1" spans="1:2">
      <c r="A1" t="s">
        <v>42</v>
      </c>
    </row>
    <row r="2" spans="1:2">
      <c r="B2" t="s">
        <v>44</v>
      </c>
    </row>
    <row r="3" spans="1:2">
      <c r="B3" t="s">
        <v>45</v>
      </c>
    </row>
    <row r="4" spans="1:2">
      <c r="A4" t="s">
        <v>43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伤害公式</vt:lpstr>
      <vt:lpstr>图</vt:lpstr>
      <vt:lpstr>小小军团战斗力计算研究</vt:lpstr>
      <vt:lpstr>放开那三国</vt:lpstr>
    </vt:vector>
  </TitlesOfParts>
  <Company>大孔在线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令锴 孔</dc:creator>
  <cp:lastModifiedBy>令锴 孔</cp:lastModifiedBy>
  <dcterms:created xsi:type="dcterms:W3CDTF">2014-05-14T02:44:33Z</dcterms:created>
  <dcterms:modified xsi:type="dcterms:W3CDTF">2014-05-15T02:09:12Z</dcterms:modified>
</cp:coreProperties>
</file>