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ignDocs\Docs\成吉思汗\"/>
    </mc:Choice>
  </mc:AlternateContent>
  <bookViews>
    <workbookView xWindow="1035" yWindow="0" windowWidth="25605" windowHeight="14145" tabRatio="500" firstSheet="2" activeTab="3"/>
  </bookViews>
  <sheets>
    <sheet name="伤害公式" sheetId="1" r:id="rId1"/>
    <sheet name="图" sheetId="2" r:id="rId2"/>
    <sheet name="小小军团战斗力计算研究" sheetId="3" r:id="rId3"/>
    <sheet name="放开那三国" sheetId="4" r:id="rId4"/>
    <sheet name="成吉思汗功能列表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4" l="1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11" i="4"/>
  <c r="H12" i="4"/>
  <c r="H13" i="4"/>
  <c r="H14" i="4"/>
  <c r="H9" i="4"/>
  <c r="H10" i="4"/>
  <c r="H3" i="4"/>
  <c r="H4" i="4"/>
  <c r="H5" i="4"/>
  <c r="H6" i="4"/>
  <c r="H7" i="4"/>
  <c r="H8" i="4"/>
  <c r="M3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B17" i="1"/>
  <c r="C17" i="1"/>
  <c r="F17" i="1"/>
  <c r="E17" i="1"/>
  <c r="B16" i="1"/>
  <c r="C16" i="1"/>
  <c r="F16" i="1"/>
  <c r="E16" i="1"/>
  <c r="B15" i="1"/>
  <c r="C15" i="1"/>
  <c r="F15" i="1"/>
  <c r="E15" i="1"/>
  <c r="B14" i="1"/>
  <c r="C14" i="1"/>
  <c r="F14" i="1"/>
  <c r="E14" i="1"/>
  <c r="B13" i="1"/>
  <c r="C13" i="1"/>
  <c r="F13" i="1"/>
  <c r="E13" i="1"/>
  <c r="B12" i="1"/>
  <c r="C12" i="1"/>
  <c r="F12" i="1"/>
  <c r="E12" i="1"/>
  <c r="B11" i="1"/>
  <c r="C11" i="1"/>
  <c r="F11" i="1"/>
  <c r="E11" i="1"/>
  <c r="B10" i="1"/>
  <c r="C10" i="1"/>
  <c r="F10" i="1"/>
  <c r="E10" i="1"/>
  <c r="B9" i="1"/>
  <c r="C9" i="1"/>
  <c r="F9" i="1"/>
  <c r="E9" i="1"/>
  <c r="B8" i="1"/>
  <c r="C8" i="1"/>
  <c r="F8" i="1"/>
  <c r="E8" i="1"/>
  <c r="B7" i="1"/>
  <c r="C7" i="1"/>
  <c r="F7" i="1"/>
  <c r="E7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<sst xmlns="http://schemas.openxmlformats.org/spreadsheetml/2006/main" count="277" uniqueCount="261">
  <si>
    <t>攻击</t>
    <phoneticPr fontId="2" type="noConversion"/>
  </si>
  <si>
    <t>防御</t>
    <phoneticPr fontId="2" type="noConversion"/>
  </si>
  <si>
    <t>初始值</t>
    <phoneticPr fontId="2" type="noConversion"/>
  </si>
  <si>
    <t>等级</t>
    <phoneticPr fontId="2" type="noConversion"/>
  </si>
  <si>
    <t>攻击</t>
    <phoneticPr fontId="2" type="noConversion"/>
  </si>
  <si>
    <t>防御</t>
    <phoneticPr fontId="2" type="noConversion"/>
  </si>
  <si>
    <t>假设攻防属性都是线性投放</t>
    <phoneticPr fontId="2" type="noConversion"/>
  </si>
  <si>
    <t>投放系数</t>
    <phoneticPr fontId="2" type="noConversion"/>
  </si>
  <si>
    <t>减法</t>
    <phoneticPr fontId="2" type="noConversion"/>
  </si>
  <si>
    <t>除法</t>
    <phoneticPr fontId="2" type="noConversion"/>
  </si>
  <si>
    <t>乘法</t>
    <phoneticPr fontId="2" type="noConversion"/>
  </si>
  <si>
    <t>减法公式</t>
    <phoneticPr fontId="2" type="noConversion"/>
  </si>
  <si>
    <t>除法公式</t>
    <phoneticPr fontId="2" type="noConversion"/>
  </si>
  <si>
    <t>乘法公式</t>
    <phoneticPr fontId="2" type="noConversion"/>
  </si>
  <si>
    <t>攻击 － 防御</t>
    <phoneticPr fontId="2" type="noConversion"/>
  </si>
  <si>
    <t>伤害－减法公式</t>
    <phoneticPr fontId="2" type="noConversion"/>
  </si>
  <si>
    <t>伤害 － 除法公式</t>
    <phoneticPr fontId="2" type="noConversion"/>
  </si>
  <si>
    <t>伤害 －乘法公式</t>
    <phoneticPr fontId="2" type="noConversion"/>
  </si>
  <si>
    <t>系数 ＊ 攻击 ／ 防御</t>
    <phoneticPr fontId="2" type="noConversion"/>
  </si>
  <si>
    <t>伤害（攻击 ＊ (1 － 防御／(系数 ＋ 防御))</t>
    <phoneticPr fontId="2" type="noConversion"/>
  </si>
  <si>
    <t>生命</t>
    <phoneticPr fontId="2" type="noConversion"/>
  </si>
  <si>
    <t>暴击</t>
    <phoneticPr fontId="2" type="noConversion"/>
  </si>
  <si>
    <t>闪避</t>
    <phoneticPr fontId="2" type="noConversion"/>
  </si>
  <si>
    <t>部队人数</t>
    <phoneticPr fontId="2" type="noConversion"/>
  </si>
  <si>
    <t>部队攻击</t>
    <phoneticPr fontId="2" type="noConversion"/>
  </si>
  <si>
    <t>部队防御</t>
    <phoneticPr fontId="2" type="noConversion"/>
  </si>
  <si>
    <t>英雄</t>
    <phoneticPr fontId="2" type="noConversion"/>
  </si>
  <si>
    <t>西塞尔</t>
    <phoneticPr fontId="2" type="noConversion"/>
  </si>
  <si>
    <t>赫尔马</t>
    <phoneticPr fontId="2" type="noConversion"/>
  </si>
  <si>
    <t>桑迪</t>
    <phoneticPr fontId="2" type="noConversion"/>
  </si>
  <si>
    <t>阿佐德</t>
    <phoneticPr fontId="2" type="noConversion"/>
  </si>
  <si>
    <t>莫干哪</t>
    <phoneticPr fontId="2" type="noConversion"/>
  </si>
  <si>
    <t>阿弗雷德</t>
    <phoneticPr fontId="2" type="noConversion"/>
  </si>
  <si>
    <t>西瓦</t>
    <phoneticPr fontId="2" type="noConversion"/>
  </si>
  <si>
    <t>马克西姆</t>
    <phoneticPr fontId="2" type="noConversion"/>
  </si>
  <si>
    <t>威廉姆</t>
    <phoneticPr fontId="2" type="noConversion"/>
  </si>
  <si>
    <t>诺亚</t>
    <phoneticPr fontId="2" type="noConversion"/>
  </si>
  <si>
    <t>范里澳</t>
    <phoneticPr fontId="2" type="noConversion"/>
  </si>
  <si>
    <t>斯蒂芬</t>
    <phoneticPr fontId="2" type="noConversion"/>
  </si>
  <si>
    <t>瓦德</t>
    <phoneticPr fontId="2" type="noConversion"/>
  </si>
  <si>
    <t>巴尔韦德</t>
    <phoneticPr fontId="2" type="noConversion"/>
  </si>
  <si>
    <t>部队生命</t>
    <phoneticPr fontId="2" type="noConversion"/>
  </si>
  <si>
    <t>战斗力</t>
    <phoneticPr fontId="2" type="noConversion"/>
  </si>
  <si>
    <t>雷德格雷夫</t>
    <phoneticPr fontId="2" type="noConversion"/>
  </si>
  <si>
    <t>估计值</t>
    <phoneticPr fontId="2" type="noConversion"/>
  </si>
  <si>
    <t>系数</t>
    <phoneticPr fontId="2" type="noConversion"/>
  </si>
  <si>
    <t>功能开放顺序</t>
    <phoneticPr fontId="2" type="noConversion"/>
  </si>
  <si>
    <t>第一天</t>
    <phoneticPr fontId="2" type="noConversion"/>
  </si>
  <si>
    <t>1级</t>
    <phoneticPr fontId="2" type="noConversion"/>
  </si>
  <si>
    <t>2级</t>
    <phoneticPr fontId="2" type="noConversion"/>
  </si>
  <si>
    <t>3级</t>
    <phoneticPr fontId="2" type="noConversion"/>
  </si>
  <si>
    <t>4级</t>
    <phoneticPr fontId="2" type="noConversion"/>
  </si>
  <si>
    <t>5级</t>
    <phoneticPr fontId="2" type="noConversion"/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</si>
  <si>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</si>
  <si>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</si>
  <si>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</si>
  <si>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</si>
  <si>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</si>
  <si>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</si>
  <si>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</si>
  <si>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</si>
  <si>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</si>
  <si>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</si>
  <si>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</si>
  <si>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</si>
  <si>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</si>
  <si>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19级</t>
  </si>
  <si>
    <t>20级</t>
  </si>
  <si>
    <t>21级</t>
  </si>
  <si>
    <t>22级</t>
  </si>
  <si>
    <t>23级</t>
  </si>
  <si>
    <t>24级</t>
  </si>
  <si>
    <t>25级</t>
  </si>
  <si>
    <t>26级</t>
  </si>
  <si>
    <t>27级</t>
  </si>
  <si>
    <t>28级</t>
  </si>
  <si>
    <t>29级</t>
  </si>
  <si>
    <t>30级</t>
  </si>
  <si>
    <t>游戏阶段</t>
    <phoneticPr fontId="2" type="noConversion"/>
  </si>
  <si>
    <t>天数（以下均按每天游戏时间1.5小时计算，其中游戏正常增长的时间1小时，活动额外赠与半小时）</t>
    <phoneticPr fontId="2" type="noConversion"/>
  </si>
  <si>
    <t>夺宝</t>
    <phoneticPr fontId="2" type="noConversion"/>
  </si>
  <si>
    <t>竞技场</t>
    <phoneticPr fontId="2" type="noConversion"/>
  </si>
  <si>
    <t>试练塔</t>
    <phoneticPr fontId="2" type="noConversion"/>
  </si>
  <si>
    <t>比武</t>
    <phoneticPr fontId="2" type="noConversion"/>
  </si>
  <si>
    <t>31级</t>
  </si>
  <si>
    <t>32级</t>
  </si>
  <si>
    <t>33级</t>
  </si>
  <si>
    <t>34级</t>
  </si>
  <si>
    <t>35级</t>
  </si>
  <si>
    <t>36级</t>
  </si>
  <si>
    <t>37级</t>
  </si>
  <si>
    <t>38级</t>
  </si>
  <si>
    <t>39级</t>
  </si>
  <si>
    <t>40级</t>
  </si>
  <si>
    <t>41级</t>
  </si>
  <si>
    <t>42级</t>
  </si>
  <si>
    <t>43级</t>
  </si>
  <si>
    <t>44级</t>
  </si>
  <si>
    <t>45级</t>
  </si>
  <si>
    <t>46级</t>
  </si>
  <si>
    <t>47级</t>
  </si>
  <si>
    <t>48级</t>
  </si>
  <si>
    <t>49级</t>
  </si>
  <si>
    <t>50级</t>
  </si>
  <si>
    <t>前期</t>
    <phoneticPr fontId="2" type="noConversion"/>
  </si>
  <si>
    <t>中期</t>
    <phoneticPr fontId="2" type="noConversion"/>
  </si>
  <si>
    <t>51级</t>
  </si>
  <si>
    <t>52级</t>
  </si>
  <si>
    <t>53级</t>
  </si>
  <si>
    <t>54级</t>
  </si>
  <si>
    <t>55级</t>
  </si>
  <si>
    <t>56级</t>
  </si>
  <si>
    <t>57级</t>
  </si>
  <si>
    <t>58级</t>
  </si>
  <si>
    <t>59级</t>
  </si>
  <si>
    <t>60级</t>
  </si>
  <si>
    <t>后期</t>
    <phoneticPr fontId="2" type="noConversion"/>
  </si>
  <si>
    <t>名将</t>
    <phoneticPr fontId="2" type="noConversion"/>
  </si>
  <si>
    <t>占星坛</t>
    <phoneticPr fontId="2" type="noConversion"/>
  </si>
  <si>
    <t>天命</t>
    <phoneticPr fontId="2" type="noConversion"/>
  </si>
  <si>
    <t>战魂</t>
    <phoneticPr fontId="2" type="noConversion"/>
  </si>
  <si>
    <t>副本</t>
    <phoneticPr fontId="2" type="noConversion"/>
  </si>
  <si>
    <t>阵容</t>
    <phoneticPr fontId="2" type="noConversion"/>
  </si>
  <si>
    <t>精英副本</t>
    <phoneticPr fontId="2" type="noConversion"/>
  </si>
  <si>
    <t>炼化炉，神秘商店</t>
    <phoneticPr fontId="2" type="noConversion"/>
  </si>
  <si>
    <t>经验</t>
    <phoneticPr fontId="2" type="noConversion"/>
  </si>
  <si>
    <t>武将、进阶</t>
    <phoneticPr fontId="2" type="noConversion"/>
  </si>
  <si>
    <t>61级</t>
  </si>
  <si>
    <t>62级</t>
  </si>
  <si>
    <t>63级</t>
  </si>
  <si>
    <t>64级</t>
  </si>
  <si>
    <t>65级</t>
  </si>
  <si>
    <t>66级</t>
  </si>
  <si>
    <t>67级</t>
  </si>
  <si>
    <t>68级</t>
  </si>
  <si>
    <t>69级</t>
  </si>
  <si>
    <t>70级</t>
  </si>
  <si>
    <t>71级</t>
  </si>
  <si>
    <t>72级</t>
  </si>
  <si>
    <t>73级</t>
  </si>
  <si>
    <t>74级</t>
  </si>
  <si>
    <t>75级</t>
  </si>
  <si>
    <t>76级</t>
  </si>
  <si>
    <t>77级</t>
  </si>
  <si>
    <t>78级</t>
  </si>
  <si>
    <t>79级</t>
  </si>
  <si>
    <t>80级</t>
  </si>
  <si>
    <t>活动副本、第一个小伙伴</t>
    <phoneticPr fontId="2" type="noConversion"/>
  </si>
  <si>
    <t>第1场战斗后升级</t>
    <phoneticPr fontId="2" type="noConversion"/>
  </si>
  <si>
    <t>第2场战斗后升级</t>
    <phoneticPr fontId="2" type="noConversion"/>
  </si>
  <si>
    <t>第3场战斗后升级</t>
    <phoneticPr fontId="2" type="noConversion"/>
  </si>
  <si>
    <t>第4场战斗后升级</t>
    <phoneticPr fontId="2" type="noConversion"/>
  </si>
  <si>
    <t>上阵武将2人</t>
    <phoneticPr fontId="2" type="noConversion"/>
  </si>
  <si>
    <t>上阵武将3人，等级礼包、商店抽将、武将强化、战斗速度 X2</t>
    <phoneticPr fontId="2" type="noConversion"/>
  </si>
  <si>
    <t>第一个副本结束，第6场战斗后升级</t>
    <phoneticPr fontId="2" type="noConversion"/>
  </si>
  <si>
    <t>领取副本奖励</t>
    <phoneticPr fontId="2" type="noConversion"/>
  </si>
  <si>
    <t>每日任务</t>
    <phoneticPr fontId="2" type="noConversion"/>
  </si>
  <si>
    <t>第8场战斗后升级</t>
    <phoneticPr fontId="2" type="noConversion"/>
  </si>
  <si>
    <t>第10场战斗后升级</t>
    <phoneticPr fontId="2" type="noConversion"/>
  </si>
  <si>
    <t>第二个副本结束，第13场战斗后升级</t>
    <phoneticPr fontId="2" type="noConversion"/>
  </si>
  <si>
    <t>装备、装备强化</t>
    <phoneticPr fontId="2" type="noConversion"/>
  </si>
  <si>
    <t>第18场战斗结束后</t>
    <phoneticPr fontId="2" type="noConversion"/>
  </si>
  <si>
    <t>第23场战斗结束</t>
    <phoneticPr fontId="2" type="noConversion"/>
  </si>
  <si>
    <t>上阵武将4人</t>
    <phoneticPr fontId="2" type="noConversion"/>
  </si>
  <si>
    <t>第三个副本结束，第29场战斗结束后升级</t>
    <phoneticPr fontId="2" type="noConversion"/>
  </si>
  <si>
    <t>军团</t>
    <phoneticPr fontId="2" type="noConversion"/>
  </si>
  <si>
    <t>主角</t>
    <phoneticPr fontId="2" type="noConversion"/>
  </si>
  <si>
    <t>等级</t>
    <phoneticPr fontId="2" type="noConversion"/>
  </si>
  <si>
    <t>武将</t>
    <phoneticPr fontId="2" type="noConversion"/>
  </si>
  <si>
    <t>进阶</t>
    <phoneticPr fontId="2" type="noConversion"/>
  </si>
  <si>
    <t>天赋</t>
    <phoneticPr fontId="2" type="noConversion"/>
  </si>
  <si>
    <t>装备</t>
    <phoneticPr fontId="2" type="noConversion"/>
  </si>
  <si>
    <t>合成</t>
    <phoneticPr fontId="2" type="noConversion"/>
  </si>
  <si>
    <t>爵位</t>
    <phoneticPr fontId="2" type="noConversion"/>
  </si>
  <si>
    <t>强化</t>
    <phoneticPr fontId="2" type="noConversion"/>
  </si>
  <si>
    <t>收集</t>
    <phoneticPr fontId="2" type="noConversion"/>
  </si>
  <si>
    <t>专属装备</t>
    <phoneticPr fontId="2" type="noConversion"/>
  </si>
  <si>
    <t>部队</t>
    <phoneticPr fontId="2" type="noConversion"/>
  </si>
  <si>
    <t>守护神</t>
    <phoneticPr fontId="2" type="noConversion"/>
  </si>
  <si>
    <t>上阵</t>
    <phoneticPr fontId="2" type="noConversion"/>
  </si>
  <si>
    <t>升级</t>
    <phoneticPr fontId="2" type="noConversion"/>
  </si>
  <si>
    <t>开启更多</t>
    <phoneticPr fontId="2" type="noConversion"/>
  </si>
  <si>
    <t>阵容</t>
    <phoneticPr fontId="2" type="noConversion"/>
  </si>
  <si>
    <t>上场武将个数</t>
    <phoneticPr fontId="2" type="noConversion"/>
  </si>
  <si>
    <t>PVE</t>
    <phoneticPr fontId="2" type="noConversion"/>
  </si>
  <si>
    <t>战役</t>
    <phoneticPr fontId="2" type="noConversion"/>
  </si>
  <si>
    <t>精英关卡</t>
    <phoneticPr fontId="2" type="noConversion"/>
  </si>
  <si>
    <t>章节完成</t>
    <phoneticPr fontId="2" type="noConversion"/>
  </si>
  <si>
    <t>远征</t>
    <phoneticPr fontId="2" type="noConversion"/>
  </si>
  <si>
    <t>PVP</t>
    <phoneticPr fontId="2" type="noConversion"/>
  </si>
  <si>
    <t>竞技场</t>
    <phoneticPr fontId="2" type="noConversion"/>
  </si>
  <si>
    <t>开启</t>
    <phoneticPr fontId="2" type="noConversion"/>
  </si>
  <si>
    <t>军团副本</t>
    <phoneticPr fontId="2" type="noConversion"/>
  </si>
  <si>
    <t>其他</t>
    <phoneticPr fontId="2" type="noConversion"/>
  </si>
  <si>
    <t>每日任务</t>
    <phoneticPr fontId="2" type="noConversion"/>
  </si>
  <si>
    <t>签到</t>
    <phoneticPr fontId="2" type="noConversion"/>
  </si>
  <si>
    <t>活动</t>
    <phoneticPr fontId="2" type="noConversion"/>
  </si>
  <si>
    <t>探索</t>
    <phoneticPr fontId="2" type="noConversion"/>
  </si>
  <si>
    <t>探索商店</t>
    <phoneticPr fontId="2" type="noConversion"/>
  </si>
  <si>
    <t>成吉思汗功能开放次序</t>
    <phoneticPr fontId="2" type="noConversion"/>
  </si>
  <si>
    <t>开启阵容配置，可以更换位置（更换步兵和弓箭手的位置）</t>
    <phoneticPr fontId="2" type="noConversion"/>
  </si>
  <si>
    <t>开启武将功能，武将可以进阶（先进阶主角的队伍）</t>
    <phoneticPr fontId="2" type="noConversion"/>
  </si>
  <si>
    <t>等级礼包（赠送游戏货币）、武将强化（刚刚抽到了高星级武将）</t>
    <phoneticPr fontId="2" type="noConversion"/>
  </si>
  <si>
    <t>战斗加速 x2（根据实际情况可能提前）</t>
    <phoneticPr fontId="2" type="noConversion"/>
  </si>
  <si>
    <t>战斗场次</t>
    <phoneticPr fontId="2" type="noConversion"/>
  </si>
  <si>
    <t>此时已进行的战斗场次</t>
    <phoneticPr fontId="2" type="noConversion"/>
  </si>
  <si>
    <t>守护神升级，开启第一个主动技能（一开始只需要钱就可）</t>
    <phoneticPr fontId="2" type="noConversion"/>
  </si>
  <si>
    <t>实际时间</t>
    <phoneticPr fontId="2" type="noConversion"/>
  </si>
  <si>
    <t>完成第一个章节，领取章节奖励（奖励武将或者抽卡次数），上阵人数 +2，开启第一个守护神（一开始只有一个被动技能）</t>
    <phoneticPr fontId="2" type="noConversion"/>
  </si>
  <si>
    <t>掉落第一件装备、开启装备强化</t>
    <phoneticPr fontId="2" type="noConversion"/>
  </si>
  <si>
    <t>上阵人数 + 1， 剧情自动加入新武将。开启商店（每日免费抽武将、首次免费抽RMB武将）</t>
    <phoneticPr fontId="2" type="noConversion"/>
  </si>
  <si>
    <t>第一天上半部分</t>
    <phoneticPr fontId="2" type="noConversion"/>
  </si>
  <si>
    <t>第一天下半部分</t>
    <phoneticPr fontId="2" type="noConversion"/>
  </si>
  <si>
    <t>熟悉武将、装备、守护神的过程中，随机掉落一些普通装备，掉落一些武将抽取道具(可以抽武将，用于替换之前部分低星级的武将）</t>
    <phoneticPr fontId="2" type="noConversion"/>
  </si>
  <si>
    <t>开启探索模式，可以刷出特殊副本</t>
    <phoneticPr fontId="2" type="noConversion"/>
  </si>
  <si>
    <t>新手引导，第一场战斗（初始配置4只部队）</t>
    <phoneticPr fontId="2" type="noConversion"/>
  </si>
  <si>
    <t>完成第二个章节，章节奖励。上阵人数增加（7人）</t>
    <phoneticPr fontId="2" type="noConversion"/>
  </si>
  <si>
    <t>继续刷战役，此时第三个章节结束。领取奖励。上阵人数增加（8人）</t>
    <phoneticPr fontId="2" type="noConversion"/>
  </si>
  <si>
    <t>此时武将开始出现富余，开启武将分解</t>
    <phoneticPr fontId="2" type="noConversion"/>
  </si>
  <si>
    <t>守护神继续升级（需要特殊道具了）</t>
    <phoneticPr fontId="2" type="noConversion"/>
  </si>
  <si>
    <t>游戏阶段</t>
    <phoneticPr fontId="2" type="noConversion"/>
  </si>
  <si>
    <t>第一天，展现游戏核心玩法，画面风格，给予充足奖励。诱导玩家继续玩下去。</t>
    <phoneticPr fontId="2" type="noConversion"/>
  </si>
  <si>
    <t>探索出现神秘商店（可以用RMB或者RMB武将分解货币购买特殊商品），每日签到，其他礼物（目的是希望玩家第二天回来继续玩）</t>
    <phoneticPr fontId="2" type="noConversion"/>
  </si>
  <si>
    <t>第二个守护神解锁</t>
    <phoneticPr fontId="2" type="noConversion"/>
  </si>
  <si>
    <t>第二天</t>
    <phoneticPr fontId="2" type="noConversion"/>
  </si>
  <si>
    <t>开启军团，军团单人任务开启，军团商店开启。</t>
    <phoneticPr fontId="2" type="noConversion"/>
  </si>
  <si>
    <t>精英副本解锁，竞技场单人模式开启。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</si>
  <si>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</si>
  <si>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</si>
  <si>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</si>
  <si>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上阵人数增加（10）</t>
    <phoneticPr fontId="2" type="noConversion"/>
  </si>
  <si>
    <t>出现主角专属装备</t>
  </si>
  <si>
    <t>武将天赋系统解锁、上阵人数增加（9）</t>
    <phoneticPr fontId="2" type="noConversion"/>
  </si>
  <si>
    <t>武将进阶开放3阶</t>
    <phoneticPr fontId="2" type="noConversion"/>
  </si>
  <si>
    <t>第六天</t>
    <phoneticPr fontId="2" type="noConversion"/>
  </si>
  <si>
    <t>第7天</t>
    <phoneticPr fontId="2" type="noConversion"/>
  </si>
  <si>
    <t>开启远征模式、上阵人数增加（11）</t>
    <phoneticPr fontId="2" type="noConversion"/>
  </si>
  <si>
    <t>第二周</t>
    <phoneticPr fontId="2" type="noConversion"/>
  </si>
  <si>
    <t>中期阶段，战斗难度更大。考虑游戏花费和投入的问题。</t>
    <phoneticPr fontId="2" type="noConversion"/>
  </si>
  <si>
    <t>游戏早期阶段，战斗难度适中。玩家逐步熟悉游戏系统。了解游戏玩法，判断适不适合自己玩。</t>
    <phoneticPr fontId="2" type="noConversion"/>
  </si>
  <si>
    <t>后期阶段，战斗难度显著增加。RMB玩家和普通玩家各自寻找自己的定位或者放弃游戏。</t>
    <phoneticPr fontId="2" type="noConversion"/>
  </si>
  <si>
    <t>第三、第四周、第五周</t>
    <phoneticPr fontId="2" type="noConversion"/>
  </si>
  <si>
    <t>第三个守护神</t>
    <phoneticPr fontId="2" type="noConversion"/>
  </si>
  <si>
    <t>第四个守护神</t>
  </si>
  <si>
    <t>装备出现冗余，可分解</t>
    <phoneticPr fontId="2" type="noConversion"/>
  </si>
  <si>
    <t>收集武将碎片合成3星武将</t>
    <phoneticPr fontId="2" type="noConversion"/>
  </si>
  <si>
    <t>收集武将碎片合成4星武将</t>
    <phoneticPr fontId="2" type="noConversion"/>
  </si>
  <si>
    <t>上阵人数增加（12）</t>
    <phoneticPr fontId="2" type="noConversion"/>
  </si>
  <si>
    <t>上阵人数增加（13）</t>
    <phoneticPr fontId="2" type="noConversion"/>
  </si>
  <si>
    <t>军团副本、上阵人数增加（15）</t>
    <phoneticPr fontId="2" type="noConversion"/>
  </si>
  <si>
    <t>上阵人数增加（16）</t>
    <phoneticPr fontId="2" type="noConversion"/>
  </si>
  <si>
    <t>上阵人数增加（17）</t>
    <phoneticPr fontId="2" type="noConversion"/>
  </si>
  <si>
    <t>上阵人数增加（18）</t>
    <phoneticPr fontId="2" type="noConversion"/>
  </si>
  <si>
    <t>上阵人数增加（19）</t>
    <phoneticPr fontId="2" type="noConversion"/>
  </si>
  <si>
    <t>部队解锁，可更换部队</t>
    <phoneticPr fontId="2" type="noConversion"/>
  </si>
  <si>
    <t>部队进阶解锁</t>
    <phoneticPr fontId="2" type="noConversion"/>
  </si>
  <si>
    <t>部队强化解锁</t>
    <phoneticPr fontId="2" type="noConversion"/>
  </si>
  <si>
    <t>3星武将饱和，追求4、5星武将阶段</t>
    <phoneticPr fontId="2" type="noConversion"/>
  </si>
  <si>
    <t>上阵人数增加（14）</t>
    <phoneticPr fontId="2" type="noConversion"/>
  </si>
  <si>
    <t>第五个守护神</t>
    <phoneticPr fontId="2" type="noConversion"/>
  </si>
  <si>
    <t>第六个守护神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</si>
</sst>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76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输出" xfId="1" builtinId="2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val>
            <c:numRef>
              <c:f>伤害公式!$B$7:$B$17</c:f>
              <c:numCache>
                <c:formatCode>General</c:formatCode>
                <c:ptCount val="11"/>
                <c:pt idx="0">
                  <c:v>15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val>
            <c:numRef>
              <c:f>伤害公式!$C$7:$C$17</c:f>
              <c:numCache>
                <c:formatCode>General</c:formatCode>
                <c:ptCount val="11"/>
                <c:pt idx="0">
                  <c:v>10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  <c:pt idx="9">
                  <c:v>455</c:v>
                </c:pt>
                <c:pt idx="10">
                  <c:v>505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伤害公式!$D$6</c:f>
              <c:strCache>
                <c:ptCount val="1"/>
                <c:pt idx="0">
                  <c:v>伤害－减法公式</c:v>
                </c:pt>
              </c:strCache>
            </c:strRef>
          </c:tx>
          <c:marker>
            <c:symbol val="none"/>
          </c:marker>
          <c:val>
            <c:numRef>
              <c:f>伤害公式!$D$7:$D$17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2696"/>
        <c:axId val="162243088"/>
      </c:lineChart>
      <c:catAx>
        <c:axId val="16224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43088"/>
        <c:crosses val="autoZero"/>
        <c:auto val="1"/>
        <c:lblAlgn val="ctr"/>
        <c:lblOffset val="100"/>
        <c:noMultiLvlLbl val="0"/>
      </c:catAx>
      <c:valAx>
        <c:axId val="16224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71853563027297E-2"/>
          <c:y val="1.9543973941368101E-2"/>
          <c:w val="0.68786964912033599"/>
          <c:h val="0.87509246197645496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15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10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  <c:pt idx="9">
                  <c:v>455</c:v>
                </c:pt>
                <c:pt idx="10">
                  <c:v>505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伤害公式!$E$6</c:f>
              <c:strCache>
                <c:ptCount val="1"/>
                <c:pt idx="0">
                  <c:v>伤害 － 除法公式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伤害公式!$E$7:$E$17</c:f>
              <c:numCache>
                <c:formatCode>General</c:formatCode>
                <c:ptCount val="11"/>
                <c:pt idx="0">
                  <c:v>7.5</c:v>
                </c:pt>
                <c:pt idx="1">
                  <c:v>5.4545454545454541</c:v>
                </c:pt>
                <c:pt idx="2">
                  <c:v>5.2380952380952381</c:v>
                </c:pt>
                <c:pt idx="3">
                  <c:v>5.161290322580645</c:v>
                </c:pt>
                <c:pt idx="4">
                  <c:v>5.1219512195121952</c:v>
                </c:pt>
                <c:pt idx="5">
                  <c:v>5.0980392156862742</c:v>
                </c:pt>
                <c:pt idx="6">
                  <c:v>5.081967213114754</c:v>
                </c:pt>
                <c:pt idx="7">
                  <c:v>5.070422535211268</c:v>
                </c:pt>
                <c:pt idx="8">
                  <c:v>5.0617283950617287</c:v>
                </c:pt>
                <c:pt idx="9">
                  <c:v>5.0549450549450547</c:v>
                </c:pt>
                <c:pt idx="10">
                  <c:v>5.0495049504950495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3872"/>
        <c:axId val="162244264"/>
      </c:lineChart>
      <c:catAx>
        <c:axId val="1622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44264"/>
        <c:crosses val="autoZero"/>
        <c:auto val="1"/>
        <c:lblAlgn val="ctr"/>
        <c:lblOffset val="100"/>
        <c:noMultiLvlLbl val="0"/>
      </c:catAx>
      <c:valAx>
        <c:axId val="16224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71853563027297E-2"/>
          <c:y val="1.9543973941368101E-2"/>
          <c:w val="0.68786964912033599"/>
          <c:h val="0.87509246197645496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15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10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  <c:pt idx="9">
                  <c:v>455</c:v>
                </c:pt>
                <c:pt idx="10">
                  <c:v>505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伤害公式!$F$6</c:f>
              <c:strCache>
                <c:ptCount val="1"/>
                <c:pt idx="0">
                  <c:v>伤害 －乘法公式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伤害公式!$F$7:$F$17</c:f>
              <c:numCache>
                <c:formatCode>General</c:formatCode>
                <c:ptCount val="11"/>
                <c:pt idx="0">
                  <c:v>13.636363636363637</c:v>
                </c:pt>
                <c:pt idx="1">
                  <c:v>38.70967741935484</c:v>
                </c:pt>
                <c:pt idx="2">
                  <c:v>53.658536585365852</c:v>
                </c:pt>
                <c:pt idx="3">
                  <c:v>62.745098039215691</c:v>
                </c:pt>
                <c:pt idx="4">
                  <c:v>68.852459016393453</c:v>
                </c:pt>
                <c:pt idx="5">
                  <c:v>73.239436619718305</c:v>
                </c:pt>
                <c:pt idx="6">
                  <c:v>76.543209876543202</c:v>
                </c:pt>
                <c:pt idx="7">
                  <c:v>79.120879120879124</c:v>
                </c:pt>
                <c:pt idx="8">
                  <c:v>81.188118811881168</c:v>
                </c:pt>
                <c:pt idx="9">
                  <c:v>82.88288288288291</c:v>
                </c:pt>
                <c:pt idx="10">
                  <c:v>84.297520661157023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74800"/>
        <c:axId val="259275192"/>
      </c:lineChart>
      <c:catAx>
        <c:axId val="25927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275192"/>
        <c:crosses val="autoZero"/>
        <c:auto val="1"/>
        <c:lblAlgn val="ctr"/>
        <c:lblOffset val="100"/>
        <c:noMultiLvlLbl val="0"/>
      </c:catAx>
      <c:valAx>
        <c:axId val="25927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27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</xdr:row>
      <xdr:rowOff>139700</xdr:rowOff>
    </xdr:from>
    <xdr:to>
      <xdr:col>8</xdr:col>
      <xdr:colOff>711200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3</xdr:row>
      <xdr:rowOff>101600</xdr:rowOff>
    </xdr:from>
    <xdr:to>
      <xdr:col>18</xdr:col>
      <xdr:colOff>546100</xdr:colOff>
      <xdr:row>24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28</xdr:row>
      <xdr:rowOff>177800</xdr:rowOff>
    </xdr:from>
    <xdr:to>
      <xdr:col>8</xdr:col>
      <xdr:colOff>787400</xdr:colOff>
      <xdr:row>49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9" sqref="C19"/>
    </sheetView>
  </sheetViews>
  <sheetFormatPr defaultColWidth="11" defaultRowHeight="14.25" x14ac:dyDescent="0.15"/>
  <cols>
    <col min="1" max="1" width="33.625" customWidth="1"/>
    <col min="3" max="3" width="9.875" customWidth="1"/>
    <col min="4" max="4" width="19" customWidth="1"/>
    <col min="5" max="5" width="26.875" customWidth="1"/>
    <col min="6" max="6" width="41.625" customWidth="1"/>
  </cols>
  <sheetData>
    <row r="1" spans="1:6" ht="57" customHeight="1" x14ac:dyDescent="0.15">
      <c r="A1" s="1" t="s">
        <v>6</v>
      </c>
      <c r="B1" s="1" t="s">
        <v>4</v>
      </c>
      <c r="C1" s="1" t="s">
        <v>1</v>
      </c>
      <c r="D1" s="1" t="s">
        <v>11</v>
      </c>
      <c r="E1" s="1" t="s">
        <v>12</v>
      </c>
      <c r="F1" s="1" t="s">
        <v>13</v>
      </c>
    </row>
    <row r="2" spans="1:6" ht="35.1" customHeight="1" x14ac:dyDescent="0.15">
      <c r="A2" s="1" t="s">
        <v>2</v>
      </c>
      <c r="B2" s="1">
        <v>10</v>
      </c>
      <c r="C2" s="1">
        <v>5</v>
      </c>
      <c r="D2" s="1" t="s">
        <v>14</v>
      </c>
      <c r="E2" s="1" t="s">
        <v>18</v>
      </c>
      <c r="F2" s="1" t="s">
        <v>19</v>
      </c>
    </row>
    <row r="3" spans="1:6" ht="27.95" customHeight="1" x14ac:dyDescent="0.15">
      <c r="A3" s="1" t="s">
        <v>7</v>
      </c>
      <c r="B3" s="1">
        <v>5</v>
      </c>
      <c r="C3" s="1">
        <v>5</v>
      </c>
      <c r="D3" s="1"/>
      <c r="E3" s="1">
        <v>5</v>
      </c>
      <c r="F3" s="1">
        <v>100</v>
      </c>
    </row>
    <row r="6" spans="1:6" x14ac:dyDescent="0.15">
      <c r="A6" t="s">
        <v>3</v>
      </c>
      <c r="B6" t="s">
        <v>0</v>
      </c>
      <c r="C6" t="s">
        <v>5</v>
      </c>
      <c r="D6" t="s">
        <v>15</v>
      </c>
      <c r="E6" t="s">
        <v>16</v>
      </c>
      <c r="F6" t="s">
        <v>17</v>
      </c>
    </row>
    <row r="7" spans="1:6" x14ac:dyDescent="0.15">
      <c r="A7">
        <v>1</v>
      </c>
      <c r="B7">
        <f>$B$2 + A7*$B$3</f>
        <v>15</v>
      </c>
      <c r="C7">
        <f>$C$2 + A7*$C$3</f>
        <v>10</v>
      </c>
      <c r="D7">
        <f>B7-C7</f>
        <v>5</v>
      </c>
      <c r="E7">
        <f>$E$3 *B7/C7</f>
        <v>7.5</v>
      </c>
      <c r="F7">
        <f>B7*(1-C7/($F$3+C7))</f>
        <v>13.636363636363637</v>
      </c>
    </row>
    <row r="8" spans="1:6" x14ac:dyDescent="0.15">
      <c r="A8">
        <v>10</v>
      </c>
      <c r="B8">
        <f t="shared" ref="B8:B17" si="0">$B$2 + A8*$B$3</f>
        <v>60</v>
      </c>
      <c r="C8">
        <f t="shared" ref="C8:C17" si="1">$C$2 + A8*$C$3</f>
        <v>55</v>
      </c>
      <c r="D8">
        <f t="shared" ref="D8:D17" si="2">B8-C8</f>
        <v>5</v>
      </c>
      <c r="E8">
        <f t="shared" ref="E8:E17" si="3">$E$3 *B8/C8</f>
        <v>5.4545454545454541</v>
      </c>
      <c r="F8">
        <f t="shared" ref="F8:F17" si="4">B8*(1-C8/($F$3+C8))</f>
        <v>38.70967741935484</v>
      </c>
    </row>
    <row r="9" spans="1:6" x14ac:dyDescent="0.15">
      <c r="A9">
        <v>20</v>
      </c>
      <c r="B9">
        <f t="shared" si="0"/>
        <v>110</v>
      </c>
      <c r="C9">
        <f t="shared" si="1"/>
        <v>105</v>
      </c>
      <c r="D9">
        <f t="shared" si="2"/>
        <v>5</v>
      </c>
      <c r="E9">
        <f t="shared" si="3"/>
        <v>5.2380952380952381</v>
      </c>
      <c r="F9">
        <f t="shared" si="4"/>
        <v>53.658536585365852</v>
      </c>
    </row>
    <row r="10" spans="1:6" x14ac:dyDescent="0.15">
      <c r="A10">
        <v>30</v>
      </c>
      <c r="B10">
        <f t="shared" si="0"/>
        <v>160</v>
      </c>
      <c r="C10">
        <f t="shared" si="1"/>
        <v>155</v>
      </c>
      <c r="D10">
        <f t="shared" si="2"/>
        <v>5</v>
      </c>
      <c r="E10">
        <f t="shared" si="3"/>
        <v>5.161290322580645</v>
      </c>
      <c r="F10">
        <f t="shared" si="4"/>
        <v>62.745098039215691</v>
      </c>
    </row>
    <row r="11" spans="1:6" x14ac:dyDescent="0.15">
      <c r="A11">
        <v>40</v>
      </c>
      <c r="B11">
        <f t="shared" si="0"/>
        <v>210</v>
      </c>
      <c r="C11">
        <f t="shared" si="1"/>
        <v>205</v>
      </c>
      <c r="D11">
        <f t="shared" si="2"/>
        <v>5</v>
      </c>
      <c r="E11">
        <f t="shared" si="3"/>
        <v>5.1219512195121952</v>
      </c>
      <c r="F11">
        <f t="shared" si="4"/>
        <v>68.852459016393453</v>
      </c>
    </row>
    <row r="12" spans="1:6" x14ac:dyDescent="0.15">
      <c r="A12">
        <v>50</v>
      </c>
      <c r="B12">
        <f t="shared" si="0"/>
        <v>260</v>
      </c>
      <c r="C12">
        <f t="shared" si="1"/>
        <v>255</v>
      </c>
      <c r="D12">
        <f t="shared" si="2"/>
        <v>5</v>
      </c>
      <c r="E12">
        <f t="shared" si="3"/>
        <v>5.0980392156862742</v>
      </c>
      <c r="F12">
        <f t="shared" si="4"/>
        <v>73.239436619718305</v>
      </c>
    </row>
    <row r="13" spans="1:6" x14ac:dyDescent="0.15">
      <c r="A13">
        <v>60</v>
      </c>
      <c r="B13">
        <f t="shared" si="0"/>
        <v>310</v>
      </c>
      <c r="C13">
        <f t="shared" si="1"/>
        <v>305</v>
      </c>
      <c r="D13">
        <f t="shared" si="2"/>
        <v>5</v>
      </c>
      <c r="E13">
        <f t="shared" si="3"/>
        <v>5.081967213114754</v>
      </c>
      <c r="F13">
        <f t="shared" si="4"/>
        <v>76.543209876543202</v>
      </c>
    </row>
    <row r="14" spans="1:6" x14ac:dyDescent="0.15">
      <c r="A14">
        <v>70</v>
      </c>
      <c r="B14">
        <f t="shared" si="0"/>
        <v>360</v>
      </c>
      <c r="C14">
        <f t="shared" si="1"/>
        <v>355</v>
      </c>
      <c r="D14">
        <f t="shared" si="2"/>
        <v>5</v>
      </c>
      <c r="E14">
        <f t="shared" si="3"/>
        <v>5.070422535211268</v>
      </c>
      <c r="F14">
        <f t="shared" si="4"/>
        <v>79.120879120879124</v>
      </c>
    </row>
    <row r="15" spans="1:6" x14ac:dyDescent="0.15">
      <c r="A15">
        <v>80</v>
      </c>
      <c r="B15">
        <f t="shared" si="0"/>
        <v>410</v>
      </c>
      <c r="C15">
        <f t="shared" si="1"/>
        <v>405</v>
      </c>
      <c r="D15">
        <f t="shared" si="2"/>
        <v>5</v>
      </c>
      <c r="E15">
        <f t="shared" si="3"/>
        <v>5.0617283950617287</v>
      </c>
      <c r="F15">
        <f t="shared" si="4"/>
        <v>81.188118811881168</v>
      </c>
    </row>
    <row r="16" spans="1:6" x14ac:dyDescent="0.15">
      <c r="A16">
        <v>90</v>
      </c>
      <c r="B16">
        <f t="shared" si="0"/>
        <v>460</v>
      </c>
      <c r="C16">
        <f t="shared" si="1"/>
        <v>455</v>
      </c>
      <c r="D16">
        <f t="shared" si="2"/>
        <v>5</v>
      </c>
      <c r="E16">
        <f t="shared" si="3"/>
        <v>5.0549450549450547</v>
      </c>
      <c r="F16">
        <f t="shared" si="4"/>
        <v>82.88288288288291</v>
      </c>
    </row>
    <row r="17" spans="1:6" x14ac:dyDescent="0.15">
      <c r="A17">
        <v>100</v>
      </c>
      <c r="B17">
        <f t="shared" si="0"/>
        <v>510</v>
      </c>
      <c r="C17">
        <f t="shared" si="1"/>
        <v>505</v>
      </c>
      <c r="D17">
        <f t="shared" si="2"/>
        <v>5</v>
      </c>
      <c r="E17">
        <f t="shared" si="3"/>
        <v>5.0495049504950495</v>
      </c>
      <c r="F17">
        <f t="shared" si="4"/>
        <v>84.297520661157023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opLeftCell="A18" workbookViewId="0">
      <selection activeCell="J15" sqref="J15"/>
    </sheetView>
  </sheetViews>
  <sheetFormatPr defaultColWidth="11" defaultRowHeight="14.25" x14ac:dyDescent="0.15"/>
  <sheetData>
    <row r="3" spans="1:11" x14ac:dyDescent="0.15">
      <c r="A3" t="s">
        <v>8</v>
      </c>
      <c r="K3" t="s">
        <v>9</v>
      </c>
    </row>
    <row r="28" spans="1:1" x14ac:dyDescent="0.15">
      <c r="A28" t="s">
        <v>10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25" sqref="G25"/>
    </sheetView>
  </sheetViews>
  <sheetFormatPr defaultColWidth="11" defaultRowHeight="14.25" x14ac:dyDescent="0.15"/>
  <sheetData>
    <row r="1" spans="1:13" x14ac:dyDescent="0.15">
      <c r="A1" t="s">
        <v>45</v>
      </c>
      <c r="B1">
        <v>1.6E-2</v>
      </c>
      <c r="C1">
        <v>0.1</v>
      </c>
      <c r="D1">
        <v>0.5</v>
      </c>
      <c r="E1">
        <v>0.1</v>
      </c>
      <c r="F1">
        <v>0.1</v>
      </c>
      <c r="H1">
        <v>5.0000000000000001E-3</v>
      </c>
      <c r="I1">
        <v>0.02</v>
      </c>
      <c r="J1">
        <v>0.12</v>
      </c>
    </row>
    <row r="2" spans="1:13" x14ac:dyDescent="0.15">
      <c r="A2" t="s">
        <v>26</v>
      </c>
      <c r="B2" t="s">
        <v>20</v>
      </c>
      <c r="C2" t="s">
        <v>0</v>
      </c>
      <c r="D2" t="s">
        <v>5</v>
      </c>
      <c r="E2" t="s">
        <v>21</v>
      </c>
      <c r="F2" t="s">
        <v>22</v>
      </c>
      <c r="G2" t="s">
        <v>23</v>
      </c>
      <c r="H2" t="s">
        <v>41</v>
      </c>
      <c r="I2" t="s">
        <v>24</v>
      </c>
      <c r="J2" t="s">
        <v>25</v>
      </c>
      <c r="K2" t="s">
        <v>42</v>
      </c>
      <c r="M2" t="s">
        <v>44</v>
      </c>
    </row>
    <row r="3" spans="1:13" x14ac:dyDescent="0.15">
      <c r="A3" t="s">
        <v>43</v>
      </c>
      <c r="B3">
        <v>492</v>
      </c>
      <c r="C3">
        <v>186</v>
      </c>
      <c r="D3">
        <v>42</v>
      </c>
      <c r="E3">
        <v>25</v>
      </c>
      <c r="F3">
        <v>10</v>
      </c>
      <c r="G3">
        <v>10</v>
      </c>
      <c r="H3">
        <v>513</v>
      </c>
      <c r="I3">
        <v>149</v>
      </c>
      <c r="J3">
        <v>50</v>
      </c>
      <c r="K3">
        <v>370</v>
      </c>
      <c r="M3">
        <f xml:space="preserve"> B3*$B$1 + C3 *$C$1 + D3*$D$1 + E3*$E$1 +F3*$F$1 + G3 * (H3*$H$1 + I3*$I$1 + J3 * $J$1)</f>
        <v>166.422</v>
      </c>
    </row>
    <row r="4" spans="1:13" x14ac:dyDescent="0.15">
      <c r="A4" t="s">
        <v>43</v>
      </c>
      <c r="B4">
        <v>553</v>
      </c>
      <c r="C4">
        <v>198</v>
      </c>
      <c r="D4">
        <v>44</v>
      </c>
      <c r="E4">
        <v>25</v>
      </c>
      <c r="F4">
        <v>10</v>
      </c>
      <c r="G4">
        <v>10</v>
      </c>
      <c r="H4">
        <v>513</v>
      </c>
      <c r="I4">
        <v>149</v>
      </c>
      <c r="J4">
        <v>50</v>
      </c>
      <c r="K4">
        <v>373</v>
      </c>
      <c r="M4">
        <f>(B4+C4+D4 + E4 + F4) * 0.1 + G4 * (H4 + I4 + J4) * 0.04</f>
        <v>367.8</v>
      </c>
    </row>
    <row r="5" spans="1:13" x14ac:dyDescent="0.15">
      <c r="A5" t="s">
        <v>43</v>
      </c>
      <c r="B5">
        <v>553</v>
      </c>
      <c r="C5">
        <v>198</v>
      </c>
      <c r="D5">
        <v>44</v>
      </c>
      <c r="E5">
        <v>25</v>
      </c>
      <c r="F5">
        <v>10</v>
      </c>
      <c r="G5">
        <v>10</v>
      </c>
      <c r="H5">
        <v>545</v>
      </c>
      <c r="I5">
        <v>153</v>
      </c>
      <c r="J5">
        <v>51</v>
      </c>
      <c r="K5">
        <v>387</v>
      </c>
      <c r="M5">
        <f>(B5+C5+D5 + E5 + F5) * 0.1 + G5 * (H5 + I5 + J5) * 0.04</f>
        <v>382.6</v>
      </c>
    </row>
    <row r="6" spans="1:13" x14ac:dyDescent="0.15">
      <c r="A6" t="s">
        <v>27</v>
      </c>
      <c r="B6">
        <v>5533</v>
      </c>
      <c r="C6">
        <v>1084</v>
      </c>
      <c r="D6">
        <v>182</v>
      </c>
      <c r="E6">
        <v>45</v>
      </c>
      <c r="F6">
        <v>25</v>
      </c>
      <c r="G6">
        <v>12</v>
      </c>
      <c r="H6">
        <v>1909</v>
      </c>
      <c r="I6">
        <v>477</v>
      </c>
      <c r="J6">
        <v>111</v>
      </c>
      <c r="K6">
        <v>1639</v>
      </c>
      <c r="M6">
        <f t="shared" ref="M6:M19" si="0">(B6+C6+D6 + E6 + F6) * 0.1 + G6 * (H6 + I6 + J6) * 0.04</f>
        <v>1885.46</v>
      </c>
    </row>
    <row r="7" spans="1:13" x14ac:dyDescent="0.15">
      <c r="A7" t="s">
        <v>28</v>
      </c>
      <c r="B7">
        <v>7337</v>
      </c>
      <c r="C7">
        <v>1059</v>
      </c>
      <c r="D7">
        <v>204</v>
      </c>
      <c r="E7">
        <v>40</v>
      </c>
      <c r="F7">
        <v>35</v>
      </c>
      <c r="G7">
        <v>11</v>
      </c>
      <c r="H7">
        <v>2148</v>
      </c>
      <c r="I7">
        <v>402</v>
      </c>
      <c r="J7">
        <v>113</v>
      </c>
      <c r="K7">
        <v>1704</v>
      </c>
      <c r="M7">
        <f t="shared" si="0"/>
        <v>2039.22</v>
      </c>
    </row>
    <row r="8" spans="1:13" x14ac:dyDescent="0.15">
      <c r="A8" t="s">
        <v>29</v>
      </c>
      <c r="B8">
        <v>5274</v>
      </c>
      <c r="C8">
        <v>585</v>
      </c>
      <c r="D8">
        <v>210</v>
      </c>
      <c r="E8">
        <v>30</v>
      </c>
      <c r="F8">
        <v>15</v>
      </c>
      <c r="G8">
        <v>11</v>
      </c>
      <c r="H8">
        <v>2148</v>
      </c>
      <c r="I8">
        <v>402</v>
      </c>
      <c r="J8">
        <v>113</v>
      </c>
      <c r="K8">
        <v>1485</v>
      </c>
      <c r="M8">
        <f t="shared" si="0"/>
        <v>1783.12</v>
      </c>
    </row>
    <row r="9" spans="1:13" x14ac:dyDescent="0.15">
      <c r="A9" t="s">
        <v>30</v>
      </c>
      <c r="B9">
        <v>5411</v>
      </c>
      <c r="C9">
        <v>839</v>
      </c>
      <c r="D9">
        <v>183</v>
      </c>
      <c r="E9">
        <v>35</v>
      </c>
      <c r="F9">
        <v>20</v>
      </c>
      <c r="G9">
        <v>11</v>
      </c>
      <c r="H9">
        <v>1984</v>
      </c>
      <c r="I9">
        <v>375</v>
      </c>
      <c r="J9">
        <v>84</v>
      </c>
      <c r="K9">
        <v>1390</v>
      </c>
      <c r="M9">
        <f t="shared" si="0"/>
        <v>1723.7200000000003</v>
      </c>
    </row>
    <row r="10" spans="1:13" x14ac:dyDescent="0.15">
      <c r="A10" t="s">
        <v>31</v>
      </c>
      <c r="B10">
        <v>7708</v>
      </c>
      <c r="C10">
        <v>723</v>
      </c>
      <c r="D10">
        <v>277</v>
      </c>
      <c r="E10">
        <v>25</v>
      </c>
      <c r="F10">
        <v>30</v>
      </c>
      <c r="G10">
        <v>12</v>
      </c>
      <c r="H10">
        <v>1658</v>
      </c>
      <c r="I10">
        <v>488</v>
      </c>
      <c r="J10">
        <v>91</v>
      </c>
      <c r="K10">
        <v>1609</v>
      </c>
      <c r="M10">
        <f t="shared" si="0"/>
        <v>1950.06</v>
      </c>
    </row>
    <row r="11" spans="1:13" x14ac:dyDescent="0.15">
      <c r="A11" t="s">
        <v>32</v>
      </c>
      <c r="B11">
        <v>4681</v>
      </c>
      <c r="C11">
        <v>803</v>
      </c>
      <c r="D11">
        <v>196</v>
      </c>
      <c r="E11">
        <v>35</v>
      </c>
      <c r="F11">
        <v>20</v>
      </c>
      <c r="G11">
        <v>16</v>
      </c>
      <c r="H11">
        <v>1767</v>
      </c>
      <c r="I11">
        <v>543</v>
      </c>
      <c r="J11">
        <v>115</v>
      </c>
      <c r="K11">
        <v>1990</v>
      </c>
      <c r="M11">
        <f t="shared" si="0"/>
        <v>2125.5</v>
      </c>
    </row>
    <row r="12" spans="1:13" x14ac:dyDescent="0.15">
      <c r="A12" t="s">
        <v>33</v>
      </c>
      <c r="B12">
        <v>5208</v>
      </c>
      <c r="C12">
        <v>824</v>
      </c>
      <c r="D12">
        <v>180</v>
      </c>
      <c r="E12">
        <v>35</v>
      </c>
      <c r="F12">
        <v>20</v>
      </c>
      <c r="G12">
        <v>11</v>
      </c>
      <c r="H12">
        <v>2014</v>
      </c>
      <c r="I12">
        <v>379</v>
      </c>
      <c r="J12">
        <v>85</v>
      </c>
      <c r="K12">
        <v>1397</v>
      </c>
      <c r="M12">
        <f t="shared" si="0"/>
        <v>1717.02</v>
      </c>
    </row>
    <row r="13" spans="1:13" x14ac:dyDescent="0.15">
      <c r="A13" t="s">
        <v>34</v>
      </c>
      <c r="B13">
        <v>4134</v>
      </c>
      <c r="C13">
        <v>805</v>
      </c>
      <c r="D13">
        <v>146</v>
      </c>
      <c r="E13">
        <v>25</v>
      </c>
      <c r="F13">
        <v>20</v>
      </c>
      <c r="G13">
        <v>11</v>
      </c>
      <c r="H13">
        <v>1610</v>
      </c>
      <c r="I13">
        <v>650</v>
      </c>
      <c r="J13">
        <v>92</v>
      </c>
      <c r="K13">
        <v>1391</v>
      </c>
      <c r="M13">
        <f t="shared" si="0"/>
        <v>1547.88</v>
      </c>
    </row>
    <row r="14" spans="1:13" x14ac:dyDescent="0.15">
      <c r="A14" t="s">
        <v>35</v>
      </c>
      <c r="B14">
        <v>7628</v>
      </c>
      <c r="C14">
        <v>924</v>
      </c>
      <c r="D14">
        <v>235</v>
      </c>
      <c r="E14">
        <v>50</v>
      </c>
      <c r="F14">
        <v>25</v>
      </c>
      <c r="G14">
        <v>10</v>
      </c>
      <c r="H14">
        <v>1955</v>
      </c>
      <c r="I14">
        <v>372</v>
      </c>
      <c r="J14">
        <v>106</v>
      </c>
      <c r="K14">
        <v>1479</v>
      </c>
      <c r="M14">
        <f t="shared" si="0"/>
        <v>1859.4</v>
      </c>
    </row>
    <row r="15" spans="1:13" x14ac:dyDescent="0.15">
      <c r="A15" t="s">
        <v>36</v>
      </c>
      <c r="B15">
        <v>4834</v>
      </c>
      <c r="C15">
        <v>452</v>
      </c>
      <c r="D15">
        <v>191</v>
      </c>
      <c r="E15">
        <v>30</v>
      </c>
      <c r="F15">
        <v>15</v>
      </c>
      <c r="G15">
        <v>10</v>
      </c>
      <c r="H15">
        <v>2148</v>
      </c>
      <c r="I15">
        <v>402</v>
      </c>
      <c r="J15">
        <v>113</v>
      </c>
      <c r="K15">
        <v>1346</v>
      </c>
      <c r="M15">
        <f t="shared" si="0"/>
        <v>1617.4</v>
      </c>
    </row>
    <row r="16" spans="1:13" x14ac:dyDescent="0.15">
      <c r="A16" t="s">
        <v>37</v>
      </c>
      <c r="B16">
        <v>3984</v>
      </c>
      <c r="C16">
        <v>455</v>
      </c>
      <c r="D16">
        <v>144</v>
      </c>
      <c r="E16">
        <v>25</v>
      </c>
      <c r="F16">
        <v>15</v>
      </c>
      <c r="G16">
        <v>12</v>
      </c>
      <c r="H16">
        <v>1795</v>
      </c>
      <c r="I16">
        <v>454</v>
      </c>
      <c r="J16">
        <v>106</v>
      </c>
      <c r="K16">
        <v>1413</v>
      </c>
      <c r="M16">
        <f t="shared" si="0"/>
        <v>1592.7</v>
      </c>
    </row>
    <row r="17" spans="1:13" x14ac:dyDescent="0.15">
      <c r="A17" t="s">
        <v>38</v>
      </c>
      <c r="B17">
        <v>4506</v>
      </c>
      <c r="C17">
        <v>888</v>
      </c>
      <c r="D17">
        <v>183</v>
      </c>
      <c r="E17">
        <v>35</v>
      </c>
      <c r="F17">
        <v>20</v>
      </c>
      <c r="G17">
        <v>10</v>
      </c>
      <c r="H17">
        <v>1710</v>
      </c>
      <c r="I17">
        <v>436</v>
      </c>
      <c r="J17">
        <v>102</v>
      </c>
      <c r="K17">
        <v>1242</v>
      </c>
      <c r="M17">
        <f t="shared" si="0"/>
        <v>1462.4</v>
      </c>
    </row>
    <row r="18" spans="1:13" x14ac:dyDescent="0.15">
      <c r="A18" t="s">
        <v>39</v>
      </c>
      <c r="B18">
        <v>3780</v>
      </c>
      <c r="C18">
        <v>755</v>
      </c>
      <c r="D18">
        <v>130</v>
      </c>
      <c r="E18">
        <v>20</v>
      </c>
      <c r="F18">
        <v>20</v>
      </c>
      <c r="G18">
        <v>10</v>
      </c>
      <c r="H18">
        <v>1350</v>
      </c>
      <c r="I18">
        <v>563</v>
      </c>
      <c r="J18">
        <v>81</v>
      </c>
      <c r="K18">
        <v>1113</v>
      </c>
      <c r="M18">
        <f t="shared" si="0"/>
        <v>1268.0999999999999</v>
      </c>
    </row>
    <row r="19" spans="1:13" x14ac:dyDescent="0.15">
      <c r="A19" t="s">
        <v>40</v>
      </c>
      <c r="B19">
        <v>3516</v>
      </c>
      <c r="C19">
        <v>350</v>
      </c>
      <c r="D19">
        <v>152</v>
      </c>
      <c r="E19">
        <v>30</v>
      </c>
      <c r="F19">
        <v>15</v>
      </c>
      <c r="G19">
        <v>11</v>
      </c>
      <c r="H19">
        <v>1635</v>
      </c>
      <c r="I19">
        <v>322</v>
      </c>
      <c r="J19">
        <v>93</v>
      </c>
      <c r="K19">
        <v>1127</v>
      </c>
      <c r="M19">
        <f t="shared" si="0"/>
        <v>1308.3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F43" workbookViewId="0">
      <selection activeCell="G51" sqref="G51"/>
    </sheetView>
  </sheetViews>
  <sheetFormatPr defaultColWidth="11" defaultRowHeight="14.25" x14ac:dyDescent="0.15"/>
  <cols>
    <col min="2" max="2" width="44" customWidth="1"/>
    <col min="4" max="4" width="22.5" style="2" customWidth="1"/>
    <col min="5" max="5" width="55.5" customWidth="1"/>
    <col min="6" max="6" width="59.125" style="2" customWidth="1"/>
    <col min="8" max="8" width="21.625" customWidth="1"/>
    <col min="10" max="10" width="23.875" style="2" customWidth="1"/>
  </cols>
  <sheetData>
    <row r="1" spans="1:11" ht="42.75" x14ac:dyDescent="0.15">
      <c r="A1" t="s">
        <v>78</v>
      </c>
      <c r="B1" s="2" t="s">
        <v>79</v>
      </c>
      <c r="D1" s="2" t="s">
        <v>125</v>
      </c>
      <c r="E1" t="s">
        <v>46</v>
      </c>
      <c r="F1" s="2" t="s">
        <v>199</v>
      </c>
      <c r="G1" s="3" t="s">
        <v>204</v>
      </c>
      <c r="H1" s="3" t="s">
        <v>205</v>
      </c>
      <c r="I1" s="3" t="s">
        <v>207</v>
      </c>
      <c r="J1" s="2" t="s">
        <v>220</v>
      </c>
      <c r="K1" s="3" t="s">
        <v>167</v>
      </c>
    </row>
    <row r="2" spans="1:11" x14ac:dyDescent="0.15">
      <c r="A2" s="5" t="s">
        <v>104</v>
      </c>
      <c r="B2" s="5" t="s">
        <v>47</v>
      </c>
      <c r="C2" t="s">
        <v>48</v>
      </c>
      <c r="E2" t="s">
        <v>121</v>
      </c>
      <c r="F2" s="2" t="s">
        <v>215</v>
      </c>
      <c r="G2">
        <v>0</v>
      </c>
      <c r="H2">
        <v>0</v>
      </c>
      <c r="I2" s="4" t="s">
        <v>211</v>
      </c>
      <c r="J2" s="4" t="s">
        <v>221</v>
      </c>
      <c r="K2">
        <v>1</v>
      </c>
    </row>
    <row r="3" spans="1:11" x14ac:dyDescent="0.15">
      <c r="A3" s="5"/>
      <c r="B3" s="5"/>
      <c r="C3" t="s">
        <v>49</v>
      </c>
      <c r="D3" s="2" t="s">
        <v>148</v>
      </c>
      <c r="E3" t="s">
        <v>122</v>
      </c>
      <c r="F3" s="2" t="s">
        <v>200</v>
      </c>
      <c r="G3">
        <v>1</v>
      </c>
      <c r="H3">
        <f>H2+G3</f>
        <v>1</v>
      </c>
      <c r="I3" s="4"/>
      <c r="J3" s="4"/>
      <c r="K3">
        <v>2</v>
      </c>
    </row>
    <row r="4" spans="1:11" x14ac:dyDescent="0.15">
      <c r="A4" s="5"/>
      <c r="B4" s="5"/>
      <c r="C4" t="s">
        <v>50</v>
      </c>
      <c r="D4" s="2" t="s">
        <v>149</v>
      </c>
      <c r="E4" t="s">
        <v>126</v>
      </c>
      <c r="F4" s="2" t="s">
        <v>201</v>
      </c>
      <c r="G4">
        <v>1</v>
      </c>
      <c r="H4">
        <f t="shared" ref="H4:H67" si="0">H3+G4</f>
        <v>2</v>
      </c>
      <c r="I4" s="4"/>
      <c r="J4" s="4"/>
      <c r="K4">
        <v>3</v>
      </c>
    </row>
    <row r="5" spans="1:11" ht="28.5" x14ac:dyDescent="0.15">
      <c r="A5" s="5"/>
      <c r="B5" s="5"/>
      <c r="C5" t="s">
        <v>51</v>
      </c>
      <c r="D5" s="2" t="s">
        <v>150</v>
      </c>
      <c r="E5" t="s">
        <v>152</v>
      </c>
      <c r="F5" s="2" t="s">
        <v>210</v>
      </c>
      <c r="G5">
        <v>1</v>
      </c>
      <c r="H5">
        <f t="shared" si="0"/>
        <v>3</v>
      </c>
      <c r="I5" s="4"/>
      <c r="J5" s="4"/>
      <c r="K5">
        <v>4</v>
      </c>
    </row>
    <row r="6" spans="1:11" x14ac:dyDescent="0.15">
      <c r="A6" s="5"/>
      <c r="B6" s="5"/>
      <c r="C6" t="s">
        <v>52</v>
      </c>
      <c r="D6" s="2" t="s">
        <v>151</v>
      </c>
      <c r="E6" t="s">
        <v>153</v>
      </c>
      <c r="F6" s="2" t="s">
        <v>202</v>
      </c>
      <c r="G6">
        <v>1</v>
      </c>
      <c r="H6">
        <f t="shared" si="0"/>
        <v>4</v>
      </c>
      <c r="I6" s="4"/>
      <c r="J6" s="4"/>
      <c r="K6">
        <v>5</v>
      </c>
    </row>
    <row r="7" spans="1:11" ht="28.5" x14ac:dyDescent="0.15">
      <c r="A7" s="5"/>
      <c r="B7" s="5"/>
      <c r="C7" t="s">
        <v>53</v>
      </c>
      <c r="D7" s="2" t="s">
        <v>154</v>
      </c>
      <c r="E7" t="s">
        <v>155</v>
      </c>
      <c r="F7" s="2" t="s">
        <v>203</v>
      </c>
      <c r="G7">
        <v>2</v>
      </c>
      <c r="H7">
        <f t="shared" si="0"/>
        <v>6</v>
      </c>
      <c r="I7" s="4"/>
      <c r="J7" s="4"/>
      <c r="K7">
        <v>6</v>
      </c>
    </row>
    <row r="8" spans="1:11" ht="28.5" x14ac:dyDescent="0.15">
      <c r="A8" s="5"/>
      <c r="B8" s="5"/>
      <c r="C8" t="s">
        <v>54</v>
      </c>
      <c r="D8" s="2" t="s">
        <v>157</v>
      </c>
      <c r="F8" s="2" t="s">
        <v>208</v>
      </c>
      <c r="G8">
        <v>2</v>
      </c>
      <c r="H8">
        <f t="shared" si="0"/>
        <v>8</v>
      </c>
      <c r="I8" s="4"/>
      <c r="J8" s="4"/>
      <c r="K8">
        <v>7</v>
      </c>
    </row>
    <row r="9" spans="1:11" x14ac:dyDescent="0.15">
      <c r="A9" s="5"/>
      <c r="B9" s="5"/>
      <c r="C9" t="s">
        <v>55</v>
      </c>
      <c r="D9" s="2" t="s">
        <v>158</v>
      </c>
      <c r="F9" s="2" t="s">
        <v>206</v>
      </c>
      <c r="G9">
        <v>2</v>
      </c>
      <c r="H9">
        <f t="shared" si="0"/>
        <v>10</v>
      </c>
      <c r="I9" s="4"/>
      <c r="J9" s="4"/>
      <c r="K9">
        <v>8</v>
      </c>
    </row>
    <row r="10" spans="1:11" ht="28.5" x14ac:dyDescent="0.15">
      <c r="A10" s="5"/>
      <c r="B10" s="5"/>
      <c r="C10" t="s">
        <v>56</v>
      </c>
      <c r="D10" s="2" t="s">
        <v>159</v>
      </c>
      <c r="E10" t="s">
        <v>160</v>
      </c>
      <c r="F10" s="2" t="s">
        <v>209</v>
      </c>
      <c r="G10">
        <v>3</v>
      </c>
      <c r="H10">
        <f t="shared" si="0"/>
        <v>13</v>
      </c>
      <c r="I10" s="4"/>
      <c r="J10" s="4"/>
      <c r="K10">
        <v>9</v>
      </c>
    </row>
    <row r="11" spans="1:11" x14ac:dyDescent="0.15">
      <c r="A11" s="5"/>
      <c r="B11" s="5"/>
      <c r="C11" t="s">
        <v>57</v>
      </c>
      <c r="D11" s="2" t="s">
        <v>161</v>
      </c>
      <c r="E11" t="s">
        <v>80</v>
      </c>
      <c r="F11" s="2" t="s">
        <v>216</v>
      </c>
      <c r="G11">
        <v>3</v>
      </c>
      <c r="H11">
        <f t="shared" si="0"/>
        <v>16</v>
      </c>
      <c r="I11" s="4"/>
      <c r="J11" s="4"/>
      <c r="K11">
        <v>10</v>
      </c>
    </row>
    <row r="12" spans="1:11" ht="42.75" x14ac:dyDescent="0.15">
      <c r="A12" s="5"/>
      <c r="B12" s="5"/>
      <c r="C12" t="s">
        <v>58</v>
      </c>
      <c r="D12" s="2" t="s">
        <v>162</v>
      </c>
      <c r="F12" s="2" t="s">
        <v>213</v>
      </c>
      <c r="G12">
        <v>4</v>
      </c>
      <c r="H12">
        <f t="shared" si="0"/>
        <v>20</v>
      </c>
      <c r="I12" s="4"/>
      <c r="J12" s="4"/>
      <c r="K12">
        <v>11</v>
      </c>
    </row>
    <row r="13" spans="1:11" ht="28.5" x14ac:dyDescent="0.15">
      <c r="A13" s="5"/>
      <c r="B13" s="5"/>
      <c r="C13" t="s">
        <v>59</v>
      </c>
      <c r="D13" s="2" t="s">
        <v>164</v>
      </c>
      <c r="E13" t="s">
        <v>163</v>
      </c>
      <c r="F13" s="2" t="s">
        <v>214</v>
      </c>
      <c r="G13">
        <v>5</v>
      </c>
      <c r="H13">
        <f t="shared" si="0"/>
        <v>25</v>
      </c>
      <c r="I13" s="4"/>
      <c r="J13" s="4"/>
      <c r="K13">
        <v>12</v>
      </c>
    </row>
    <row r="14" spans="1:11" ht="28.5" x14ac:dyDescent="0.15">
      <c r="A14" s="5"/>
      <c r="C14" t="s">
        <v>60</v>
      </c>
      <c r="F14" s="2" t="s">
        <v>217</v>
      </c>
      <c r="G14">
        <v>5</v>
      </c>
      <c r="H14">
        <f t="shared" si="0"/>
        <v>30</v>
      </c>
      <c r="I14" s="4"/>
      <c r="J14" s="4"/>
      <c r="K14">
        <v>13</v>
      </c>
    </row>
    <row r="15" spans="1:11" ht="14.25" customHeight="1" x14ac:dyDescent="0.15">
      <c r="A15" s="5"/>
      <c r="C15" t="s">
        <v>61</v>
      </c>
      <c r="E15" t="s">
        <v>81</v>
      </c>
      <c r="F15" s="2" t="s">
        <v>218</v>
      </c>
      <c r="G15">
        <v>6</v>
      </c>
      <c r="H15">
        <f t="shared" si="0"/>
        <v>36</v>
      </c>
      <c r="I15" s="4" t="s">
        <v>212</v>
      </c>
      <c r="J15" s="4"/>
      <c r="K15">
        <v>14</v>
      </c>
    </row>
    <row r="16" spans="1:11" x14ac:dyDescent="0.15">
      <c r="A16" s="5"/>
      <c r="C16" t="s">
        <v>62</v>
      </c>
      <c r="E16" t="s">
        <v>123</v>
      </c>
      <c r="F16" s="2" t="s">
        <v>219</v>
      </c>
      <c r="G16">
        <v>8</v>
      </c>
      <c r="H16">
        <f t="shared" si="0"/>
        <v>44</v>
      </c>
      <c r="I16" s="4"/>
      <c r="J16" s="4"/>
      <c r="K16">
        <v>15</v>
      </c>
    </row>
    <row r="17" spans="1:11" ht="28.5" x14ac:dyDescent="0.15">
      <c r="A17" s="5"/>
      <c r="C17" t="s">
        <v>63</v>
      </c>
      <c r="E17" t="s">
        <v>124</v>
      </c>
      <c r="F17" s="2" t="s">
        <v>222</v>
      </c>
      <c r="G17">
        <v>8</v>
      </c>
      <c r="H17">
        <f t="shared" si="0"/>
        <v>52</v>
      </c>
      <c r="I17" s="4"/>
      <c r="J17" s="4"/>
      <c r="K17">
        <v>16</v>
      </c>
    </row>
    <row r="18" spans="1:11" ht="14.25" customHeight="1" x14ac:dyDescent="0.15">
      <c r="A18" s="5"/>
      <c r="C18" t="s">
        <v>64</v>
      </c>
      <c r="G18">
        <v>8</v>
      </c>
      <c r="H18">
        <f t="shared" si="0"/>
        <v>60</v>
      </c>
      <c r="I18" s="4" t="s">
        <v>224</v>
      </c>
      <c r="J18" s="4" t="s">
        <v>239</v>
      </c>
      <c r="K18">
        <v>17</v>
      </c>
    </row>
    <row r="19" spans="1:11" x14ac:dyDescent="0.15">
      <c r="A19" s="5"/>
      <c r="C19" t="s">
        <v>65</v>
      </c>
      <c r="E19" t="s">
        <v>117</v>
      </c>
      <c r="F19" s="2" t="s">
        <v>226</v>
      </c>
      <c r="G19">
        <v>10</v>
      </c>
      <c r="H19">
        <f t="shared" si="0"/>
        <v>70</v>
      </c>
      <c r="I19" s="4"/>
      <c r="J19" s="4"/>
      <c r="K19">
        <v>18</v>
      </c>
    </row>
    <row r="20" spans="1:11" x14ac:dyDescent="0.15">
      <c r="A20" s="5"/>
      <c r="C20" t="s">
        <v>66</v>
      </c>
      <c r="G20">
        <v>10</v>
      </c>
      <c r="H20">
        <f t="shared" si="0"/>
        <v>80</v>
      </c>
      <c r="I20" s="4"/>
      <c r="J20" s="4"/>
      <c r="K20">
        <v>19</v>
      </c>
    </row>
    <row r="21" spans="1:11" x14ac:dyDescent="0.15">
      <c r="A21" s="5"/>
      <c r="C21" t="s">
        <v>67</v>
      </c>
      <c r="E21" t="s">
        <v>165</v>
      </c>
      <c r="F21" s="2" t="s">
        <v>232</v>
      </c>
      <c r="G21">
        <v>10</v>
      </c>
      <c r="H21">
        <f t="shared" si="0"/>
        <v>90</v>
      </c>
      <c r="I21" s="4"/>
      <c r="J21" s="4"/>
      <c r="K21">
        <v>20</v>
      </c>
    </row>
    <row r="22" spans="1:11" x14ac:dyDescent="0.15">
      <c r="A22" s="5"/>
      <c r="C22" t="s">
        <v>68</v>
      </c>
      <c r="G22">
        <v>12</v>
      </c>
      <c r="H22">
        <f t="shared" si="0"/>
        <v>102</v>
      </c>
      <c r="I22" s="4"/>
      <c r="J22" s="4"/>
      <c r="K22">
        <v>21</v>
      </c>
    </row>
    <row r="23" spans="1:11" x14ac:dyDescent="0.15">
      <c r="A23" s="5"/>
      <c r="C23" t="s">
        <v>69</v>
      </c>
      <c r="E23" t="s">
        <v>119</v>
      </c>
      <c r="F23" s="2" t="s">
        <v>225</v>
      </c>
      <c r="G23">
        <v>12</v>
      </c>
      <c r="H23">
        <f t="shared" si="0"/>
        <v>114</v>
      </c>
      <c r="I23" s="4"/>
      <c r="J23" s="4"/>
      <c r="K23">
        <v>22</v>
      </c>
    </row>
    <row r="24" spans="1:11" x14ac:dyDescent="0.15">
      <c r="A24" s="5"/>
      <c r="C24" t="s">
        <v>70</v>
      </c>
      <c r="G24">
        <v>12</v>
      </c>
      <c r="H24">
        <f t="shared" si="0"/>
        <v>126</v>
      </c>
      <c r="I24" s="4"/>
      <c r="J24" s="4"/>
      <c r="K24">
        <v>23</v>
      </c>
    </row>
    <row r="25" spans="1:11" x14ac:dyDescent="0.15">
      <c r="A25" s="5"/>
      <c r="C25" t="s">
        <v>71</v>
      </c>
      <c r="F25" s="2" t="s">
        <v>231</v>
      </c>
      <c r="G25">
        <v>12</v>
      </c>
      <c r="H25">
        <f t="shared" si="0"/>
        <v>138</v>
      </c>
      <c r="I25" s="5" t="s">
        <v>227</v>
      </c>
      <c r="J25" s="4"/>
      <c r="K25">
        <v>24</v>
      </c>
    </row>
    <row r="26" spans="1:11" x14ac:dyDescent="0.15">
      <c r="A26" s="5"/>
      <c r="C26" t="s">
        <v>72</v>
      </c>
      <c r="E26" t="s">
        <v>147</v>
      </c>
      <c r="F26" s="2" t="s">
        <v>230</v>
      </c>
      <c r="G26">
        <v>14</v>
      </c>
      <c r="H26">
        <f t="shared" si="0"/>
        <v>152</v>
      </c>
      <c r="I26" s="5"/>
      <c r="J26" s="4"/>
      <c r="K26">
        <v>25</v>
      </c>
    </row>
    <row r="27" spans="1:11" x14ac:dyDescent="0.15">
      <c r="A27" s="5"/>
      <c r="C27" t="s">
        <v>73</v>
      </c>
      <c r="G27">
        <v>14</v>
      </c>
      <c r="H27">
        <f t="shared" si="0"/>
        <v>166</v>
      </c>
      <c r="I27" s="5"/>
      <c r="J27" s="4"/>
      <c r="K27">
        <v>26</v>
      </c>
    </row>
    <row r="28" spans="1:11" x14ac:dyDescent="0.15">
      <c r="A28" s="5"/>
      <c r="C28" t="s">
        <v>74</v>
      </c>
      <c r="F28" s="2" t="s">
        <v>233</v>
      </c>
      <c r="G28">
        <v>14</v>
      </c>
      <c r="H28">
        <f t="shared" si="0"/>
        <v>180</v>
      </c>
      <c r="I28" s="5"/>
      <c r="J28" s="4"/>
      <c r="K28">
        <v>27</v>
      </c>
    </row>
    <row r="29" spans="1:11" x14ac:dyDescent="0.15">
      <c r="A29" s="5"/>
      <c r="C29" t="s">
        <v>75</v>
      </c>
      <c r="E29" t="s">
        <v>82</v>
      </c>
      <c r="F29" s="2" t="s">
        <v>223</v>
      </c>
      <c r="G29">
        <v>14</v>
      </c>
      <c r="H29">
        <f t="shared" si="0"/>
        <v>194</v>
      </c>
      <c r="I29" s="5" t="s">
        <v>228</v>
      </c>
      <c r="J29" s="4"/>
      <c r="K29">
        <v>28</v>
      </c>
    </row>
    <row r="30" spans="1:11" x14ac:dyDescent="0.15">
      <c r="A30" s="5"/>
      <c r="C30" t="s">
        <v>76</v>
      </c>
      <c r="G30">
        <v>16</v>
      </c>
      <c r="H30">
        <f t="shared" si="0"/>
        <v>210</v>
      </c>
      <c r="I30" s="5"/>
      <c r="J30" s="4"/>
      <c r="K30">
        <v>29</v>
      </c>
    </row>
    <row r="31" spans="1:11" x14ac:dyDescent="0.15">
      <c r="A31" s="5"/>
      <c r="C31" t="s">
        <v>77</v>
      </c>
      <c r="E31" t="s">
        <v>83</v>
      </c>
      <c r="F31" s="2" t="s">
        <v>236</v>
      </c>
      <c r="G31">
        <v>16</v>
      </c>
      <c r="H31">
        <f t="shared" si="0"/>
        <v>226</v>
      </c>
      <c r="I31" s="5"/>
      <c r="J31" s="4"/>
      <c r="K31">
        <v>30</v>
      </c>
    </row>
    <row r="32" spans="1:11" x14ac:dyDescent="0.15">
      <c r="A32" s="5" t="s">
        <v>105</v>
      </c>
      <c r="C32" t="s">
        <v>84</v>
      </c>
      <c r="E32" t="s">
        <v>156</v>
      </c>
      <c r="G32">
        <v>16</v>
      </c>
      <c r="H32">
        <f t="shared" si="0"/>
        <v>242</v>
      </c>
      <c r="I32" s="5"/>
      <c r="J32" s="4"/>
      <c r="K32">
        <v>31</v>
      </c>
    </row>
    <row r="33" spans="1:11" x14ac:dyDescent="0.15">
      <c r="A33" s="5"/>
      <c r="C33" t="s">
        <v>85</v>
      </c>
      <c r="F33" s="2" t="s">
        <v>194</v>
      </c>
      <c r="G33">
        <v>16</v>
      </c>
      <c r="H33">
        <f t="shared" si="0"/>
        <v>258</v>
      </c>
      <c r="I33" s="6" t="s">
        <v>229</v>
      </c>
      <c r="J33" s="4"/>
      <c r="K33">
        <v>32</v>
      </c>
    </row>
    <row r="34" spans="1:11" x14ac:dyDescent="0.15">
      <c r="A34" s="5"/>
      <c r="C34" t="s">
        <v>86</v>
      </c>
      <c r="E34" t="s">
        <v>118</v>
      </c>
      <c r="G34">
        <v>18</v>
      </c>
      <c r="H34">
        <f t="shared" si="0"/>
        <v>276</v>
      </c>
      <c r="I34" s="6"/>
      <c r="J34" s="4"/>
      <c r="K34">
        <v>33</v>
      </c>
    </row>
    <row r="35" spans="1:11" x14ac:dyDescent="0.15">
      <c r="A35" s="5"/>
      <c r="C35" t="s">
        <v>87</v>
      </c>
      <c r="F35" s="2" t="s">
        <v>244</v>
      </c>
      <c r="G35">
        <v>18</v>
      </c>
      <c r="H35">
        <f t="shared" si="0"/>
        <v>294</v>
      </c>
      <c r="I35" s="6"/>
      <c r="J35" s="4"/>
      <c r="K35">
        <v>34</v>
      </c>
    </row>
    <row r="36" spans="1:11" x14ac:dyDescent="0.15">
      <c r="A36" s="5"/>
      <c r="C36" t="s">
        <v>88</v>
      </c>
      <c r="E36" t="s">
        <v>120</v>
      </c>
      <c r="F36" s="2" t="s">
        <v>247</v>
      </c>
      <c r="G36">
        <v>18</v>
      </c>
      <c r="H36">
        <f t="shared" si="0"/>
        <v>312</v>
      </c>
      <c r="I36" s="6"/>
      <c r="J36" s="4"/>
      <c r="K36">
        <v>35</v>
      </c>
    </row>
    <row r="37" spans="1:11" x14ac:dyDescent="0.15">
      <c r="A37" s="5"/>
      <c r="C37" t="s">
        <v>89</v>
      </c>
      <c r="G37">
        <v>18</v>
      </c>
      <c r="H37">
        <f t="shared" si="0"/>
        <v>330</v>
      </c>
      <c r="I37" s="6" t="s">
        <v>234</v>
      </c>
      <c r="J37" s="4"/>
      <c r="K37">
        <v>36</v>
      </c>
    </row>
    <row r="38" spans="1:11" x14ac:dyDescent="0.15">
      <c r="A38" s="5"/>
      <c r="C38" t="s">
        <v>90</v>
      </c>
      <c r="F38" s="2" t="s">
        <v>242</v>
      </c>
      <c r="G38">
        <v>20</v>
      </c>
      <c r="H38">
        <f t="shared" si="0"/>
        <v>350</v>
      </c>
      <c r="I38" s="6"/>
      <c r="J38" s="4"/>
      <c r="K38">
        <v>37</v>
      </c>
    </row>
    <row r="39" spans="1:11" x14ac:dyDescent="0.15">
      <c r="A39" s="5"/>
      <c r="C39" t="s">
        <v>91</v>
      </c>
      <c r="G39">
        <v>20</v>
      </c>
      <c r="H39">
        <f t="shared" si="0"/>
        <v>370</v>
      </c>
      <c r="I39" s="6"/>
      <c r="J39" s="4"/>
      <c r="K39">
        <v>38</v>
      </c>
    </row>
    <row r="40" spans="1:11" x14ac:dyDescent="0.15">
      <c r="A40" s="5"/>
      <c r="C40" t="s">
        <v>92</v>
      </c>
      <c r="F40" s="2" t="s">
        <v>245</v>
      </c>
      <c r="G40">
        <v>20</v>
      </c>
      <c r="H40">
        <f t="shared" si="0"/>
        <v>390</v>
      </c>
      <c r="I40" s="6"/>
      <c r="J40" s="4"/>
      <c r="K40">
        <v>39</v>
      </c>
    </row>
    <row r="41" spans="1:11" x14ac:dyDescent="0.15">
      <c r="A41" s="5"/>
      <c r="C41" t="s">
        <v>93</v>
      </c>
      <c r="F41" s="2" t="s">
        <v>248</v>
      </c>
      <c r="G41">
        <v>20</v>
      </c>
      <c r="H41">
        <f t="shared" si="0"/>
        <v>410</v>
      </c>
      <c r="I41" s="6" t="s">
        <v>235</v>
      </c>
      <c r="J41" s="4"/>
      <c r="K41">
        <v>40</v>
      </c>
    </row>
    <row r="42" spans="1:11" x14ac:dyDescent="0.15">
      <c r="A42" s="5" t="s">
        <v>116</v>
      </c>
      <c r="C42" t="s">
        <v>94</v>
      </c>
      <c r="F42" s="2" t="s">
        <v>254</v>
      </c>
      <c r="G42">
        <v>22</v>
      </c>
      <c r="H42">
        <f t="shared" si="0"/>
        <v>432</v>
      </c>
      <c r="I42" s="6"/>
      <c r="J42" s="4"/>
      <c r="K42">
        <v>41</v>
      </c>
    </row>
    <row r="43" spans="1:11" x14ac:dyDescent="0.15">
      <c r="A43" s="5"/>
      <c r="C43" t="s">
        <v>95</v>
      </c>
      <c r="G43">
        <v>22</v>
      </c>
      <c r="H43">
        <f t="shared" si="0"/>
        <v>454</v>
      </c>
      <c r="I43" s="6"/>
      <c r="J43" s="4"/>
      <c r="K43">
        <v>42</v>
      </c>
    </row>
    <row r="44" spans="1:11" x14ac:dyDescent="0.15">
      <c r="A44" s="5"/>
      <c r="C44" t="s">
        <v>96</v>
      </c>
      <c r="F44" s="2" t="s">
        <v>255</v>
      </c>
      <c r="G44">
        <v>22</v>
      </c>
      <c r="H44">
        <f t="shared" si="0"/>
        <v>476</v>
      </c>
      <c r="I44" s="6"/>
      <c r="J44" s="4"/>
      <c r="K44">
        <v>43</v>
      </c>
    </row>
    <row r="45" spans="1:11" x14ac:dyDescent="0.15">
      <c r="A45" s="5"/>
      <c r="C45" t="s">
        <v>97</v>
      </c>
      <c r="F45" s="2" t="s">
        <v>256</v>
      </c>
      <c r="G45">
        <v>22</v>
      </c>
      <c r="H45">
        <f t="shared" si="0"/>
        <v>498</v>
      </c>
      <c r="I45" s="4" t="s">
        <v>237</v>
      </c>
      <c r="J45" s="4" t="s">
        <v>238</v>
      </c>
      <c r="K45">
        <v>44</v>
      </c>
    </row>
    <row r="46" spans="1:11" x14ac:dyDescent="0.15">
      <c r="A46" s="5"/>
      <c r="C46" t="s">
        <v>98</v>
      </c>
      <c r="F46" s="2" t="s">
        <v>258</v>
      </c>
      <c r="G46">
        <v>24</v>
      </c>
      <c r="H46">
        <f t="shared" si="0"/>
        <v>522</v>
      </c>
      <c r="I46" s="4"/>
      <c r="J46" s="4"/>
      <c r="K46">
        <v>45</v>
      </c>
    </row>
    <row r="47" spans="1:11" x14ac:dyDescent="0.15">
      <c r="A47" s="5"/>
      <c r="C47" t="s">
        <v>99</v>
      </c>
      <c r="F47" s="2" t="s">
        <v>243</v>
      </c>
      <c r="G47">
        <v>24</v>
      </c>
      <c r="H47">
        <f t="shared" si="0"/>
        <v>546</v>
      </c>
      <c r="I47" s="4"/>
      <c r="J47" s="4"/>
      <c r="K47">
        <v>46</v>
      </c>
    </row>
    <row r="48" spans="1:11" x14ac:dyDescent="0.15">
      <c r="A48" s="5"/>
      <c r="C48" t="s">
        <v>100</v>
      </c>
      <c r="F48" s="2" t="s">
        <v>246</v>
      </c>
      <c r="G48">
        <v>24</v>
      </c>
      <c r="H48">
        <f t="shared" si="0"/>
        <v>570</v>
      </c>
      <c r="I48" s="4"/>
      <c r="J48" s="4"/>
      <c r="K48">
        <v>47</v>
      </c>
    </row>
    <row r="49" spans="1:11" x14ac:dyDescent="0.15">
      <c r="A49" s="5"/>
      <c r="C49" t="s">
        <v>101</v>
      </c>
      <c r="G49">
        <v>24</v>
      </c>
      <c r="H49">
        <f t="shared" si="0"/>
        <v>594</v>
      </c>
      <c r="I49" s="4"/>
      <c r="J49" s="4"/>
      <c r="K49">
        <v>48</v>
      </c>
    </row>
    <row r="50" spans="1:11" x14ac:dyDescent="0.15">
      <c r="A50" s="5"/>
      <c r="C50" t="s">
        <v>102</v>
      </c>
      <c r="G50">
        <v>26</v>
      </c>
      <c r="H50">
        <f t="shared" si="0"/>
        <v>620</v>
      </c>
      <c r="I50" s="4"/>
      <c r="J50" s="4"/>
      <c r="K50">
        <v>49</v>
      </c>
    </row>
    <row r="51" spans="1:11" x14ac:dyDescent="0.15">
      <c r="A51" s="5"/>
      <c r="C51" t="s">
        <v>103</v>
      </c>
      <c r="F51" s="2" t="s">
        <v>249</v>
      </c>
      <c r="G51">
        <v>26</v>
      </c>
      <c r="H51">
        <f t="shared" si="0"/>
        <v>646</v>
      </c>
      <c r="I51" s="4"/>
      <c r="J51" s="4"/>
      <c r="K51">
        <v>50</v>
      </c>
    </row>
    <row r="52" spans="1:11" x14ac:dyDescent="0.15">
      <c r="A52" s="5"/>
      <c r="C52" t="s">
        <v>106</v>
      </c>
      <c r="F52" s="2" t="s">
        <v>257</v>
      </c>
      <c r="G52">
        <v>26</v>
      </c>
      <c r="H52">
        <f t="shared" si="0"/>
        <v>672</v>
      </c>
      <c r="I52" s="4"/>
      <c r="J52" s="4"/>
      <c r="K52">
        <v>51</v>
      </c>
    </row>
    <row r="53" spans="1:11" x14ac:dyDescent="0.15">
      <c r="A53" s="5"/>
      <c r="C53" t="s">
        <v>107</v>
      </c>
      <c r="G53">
        <v>26</v>
      </c>
      <c r="H53">
        <f t="shared" si="0"/>
        <v>698</v>
      </c>
      <c r="I53" s="4"/>
      <c r="J53" s="4"/>
      <c r="K53">
        <v>52</v>
      </c>
    </row>
    <row r="54" spans="1:11" x14ac:dyDescent="0.15">
      <c r="A54" s="5"/>
      <c r="C54" t="s">
        <v>108</v>
      </c>
      <c r="G54">
        <v>28</v>
      </c>
      <c r="H54">
        <f t="shared" si="0"/>
        <v>726</v>
      </c>
      <c r="I54" s="4"/>
      <c r="J54" s="4"/>
      <c r="K54">
        <v>53</v>
      </c>
    </row>
    <row r="55" spans="1:11" x14ac:dyDescent="0.15">
      <c r="A55" s="5"/>
      <c r="C55" t="s">
        <v>109</v>
      </c>
      <c r="G55">
        <v>28</v>
      </c>
      <c r="H55">
        <f t="shared" si="0"/>
        <v>754</v>
      </c>
      <c r="I55" s="4"/>
      <c r="J55" s="4"/>
      <c r="K55">
        <v>54</v>
      </c>
    </row>
    <row r="56" spans="1:11" x14ac:dyDescent="0.15">
      <c r="A56" s="5"/>
      <c r="C56" t="s">
        <v>110</v>
      </c>
      <c r="F56" s="2" t="s">
        <v>250</v>
      </c>
      <c r="G56">
        <v>28</v>
      </c>
      <c r="H56">
        <f t="shared" si="0"/>
        <v>782</v>
      </c>
      <c r="I56" s="4"/>
      <c r="J56" s="4"/>
      <c r="K56">
        <v>55</v>
      </c>
    </row>
    <row r="57" spans="1:11" x14ac:dyDescent="0.15">
      <c r="A57" s="5"/>
      <c r="C57" t="s">
        <v>111</v>
      </c>
      <c r="F57" s="2" t="s">
        <v>259</v>
      </c>
      <c r="G57">
        <v>28</v>
      </c>
      <c r="H57">
        <f t="shared" si="0"/>
        <v>810</v>
      </c>
      <c r="I57" s="4"/>
      <c r="J57" s="4"/>
      <c r="K57">
        <v>56</v>
      </c>
    </row>
    <row r="58" spans="1:11" x14ac:dyDescent="0.15">
      <c r="A58" s="5"/>
      <c r="C58" t="s">
        <v>112</v>
      </c>
      <c r="G58">
        <v>30</v>
      </c>
      <c r="H58">
        <f t="shared" si="0"/>
        <v>840</v>
      </c>
      <c r="I58" s="4"/>
      <c r="J58" s="4"/>
      <c r="K58">
        <v>57</v>
      </c>
    </row>
    <row r="59" spans="1:11" x14ac:dyDescent="0.15">
      <c r="A59" s="5"/>
      <c r="C59" t="s">
        <v>113</v>
      </c>
      <c r="G59">
        <v>30</v>
      </c>
      <c r="H59">
        <f t="shared" si="0"/>
        <v>870</v>
      </c>
      <c r="I59" s="4"/>
      <c r="J59" s="4"/>
      <c r="K59">
        <v>58</v>
      </c>
    </row>
    <row r="60" spans="1:11" x14ac:dyDescent="0.15">
      <c r="A60" s="5"/>
      <c r="C60" t="s">
        <v>114</v>
      </c>
      <c r="G60">
        <v>30</v>
      </c>
      <c r="H60">
        <f t="shared" si="0"/>
        <v>900</v>
      </c>
      <c r="I60" s="4"/>
      <c r="J60" s="4"/>
      <c r="K60">
        <v>59</v>
      </c>
    </row>
    <row r="61" spans="1:11" x14ac:dyDescent="0.15">
      <c r="A61" s="5"/>
      <c r="C61" t="s">
        <v>115</v>
      </c>
      <c r="F61" s="2" t="s">
        <v>251</v>
      </c>
      <c r="G61">
        <v>30</v>
      </c>
      <c r="H61">
        <f t="shared" si="0"/>
        <v>930</v>
      </c>
      <c r="I61" s="4" t="s">
        <v>241</v>
      </c>
      <c r="J61" s="4" t="s">
        <v>240</v>
      </c>
      <c r="K61">
        <v>60</v>
      </c>
    </row>
    <row r="62" spans="1:11" x14ac:dyDescent="0.15">
      <c r="C62" t="s">
        <v>127</v>
      </c>
      <c r="G62">
        <v>35</v>
      </c>
      <c r="H62">
        <f t="shared" si="0"/>
        <v>965</v>
      </c>
      <c r="I62" s="4"/>
      <c r="J62" s="4"/>
      <c r="K62">
        <v>61</v>
      </c>
    </row>
    <row r="63" spans="1:11" x14ac:dyDescent="0.15">
      <c r="C63" t="s">
        <v>128</v>
      </c>
      <c r="G63">
        <v>35</v>
      </c>
      <c r="H63">
        <f t="shared" si="0"/>
        <v>1000</v>
      </c>
      <c r="I63" s="4"/>
      <c r="J63" s="4"/>
      <c r="K63">
        <v>62</v>
      </c>
    </row>
    <row r="64" spans="1:11" x14ac:dyDescent="0.15">
      <c r="C64" t="s">
        <v>129</v>
      </c>
      <c r="G64">
        <v>40</v>
      </c>
      <c r="H64">
        <f t="shared" si="0"/>
        <v>1040</v>
      </c>
      <c r="I64" s="4"/>
      <c r="J64" s="4"/>
      <c r="K64">
        <v>63</v>
      </c>
    </row>
    <row r="65" spans="3:11" x14ac:dyDescent="0.15">
      <c r="C65" t="s">
        <v>130</v>
      </c>
      <c r="G65">
        <v>40</v>
      </c>
      <c r="H65">
        <f t="shared" si="0"/>
        <v>1080</v>
      </c>
      <c r="I65" s="4"/>
      <c r="J65" s="4"/>
      <c r="K65">
        <v>64</v>
      </c>
    </row>
    <row r="66" spans="3:11" x14ac:dyDescent="0.15">
      <c r="C66" t="s">
        <v>131</v>
      </c>
      <c r="F66" s="2" t="s">
        <v>260</v>
      </c>
      <c r="G66">
        <v>45</v>
      </c>
      <c r="H66">
        <f t="shared" si="0"/>
        <v>1125</v>
      </c>
      <c r="I66" s="4"/>
      <c r="J66" s="4"/>
      <c r="K66">
        <v>65</v>
      </c>
    </row>
    <row r="67" spans="3:11" x14ac:dyDescent="0.15">
      <c r="C67" t="s">
        <v>132</v>
      </c>
      <c r="G67">
        <v>45</v>
      </c>
      <c r="H67">
        <f t="shared" si="0"/>
        <v>1170</v>
      </c>
      <c r="I67" s="4"/>
      <c r="J67" s="4"/>
      <c r="K67">
        <v>66</v>
      </c>
    </row>
    <row r="68" spans="3:11" x14ac:dyDescent="0.15">
      <c r="C68" t="s">
        <v>133</v>
      </c>
      <c r="G68">
        <v>50</v>
      </c>
      <c r="H68">
        <f t="shared" ref="H68:H81" si="1">H67+G68</f>
        <v>1220</v>
      </c>
      <c r="I68" s="4"/>
      <c r="J68" s="4"/>
      <c r="K68">
        <v>67</v>
      </c>
    </row>
    <row r="69" spans="3:11" x14ac:dyDescent="0.15">
      <c r="C69" t="s">
        <v>134</v>
      </c>
      <c r="G69">
        <v>50</v>
      </c>
      <c r="H69">
        <f t="shared" si="1"/>
        <v>1270</v>
      </c>
      <c r="I69" s="4"/>
      <c r="J69" s="4"/>
      <c r="K69">
        <v>68</v>
      </c>
    </row>
    <row r="70" spans="3:11" x14ac:dyDescent="0.15">
      <c r="C70" t="s">
        <v>135</v>
      </c>
      <c r="G70">
        <v>55</v>
      </c>
      <c r="H70">
        <f t="shared" si="1"/>
        <v>1325</v>
      </c>
      <c r="I70" s="4"/>
      <c r="J70" s="4"/>
      <c r="K70">
        <v>69</v>
      </c>
    </row>
    <row r="71" spans="3:11" x14ac:dyDescent="0.15">
      <c r="C71" t="s">
        <v>136</v>
      </c>
      <c r="F71" s="2" t="s">
        <v>252</v>
      </c>
      <c r="G71">
        <v>55</v>
      </c>
      <c r="H71">
        <f t="shared" si="1"/>
        <v>1380</v>
      </c>
      <c r="I71" s="4"/>
      <c r="J71" s="4"/>
      <c r="K71">
        <v>70</v>
      </c>
    </row>
    <row r="72" spans="3:11" x14ac:dyDescent="0.15">
      <c r="C72" t="s">
        <v>137</v>
      </c>
      <c r="G72">
        <v>60</v>
      </c>
      <c r="H72">
        <f t="shared" si="1"/>
        <v>1440</v>
      </c>
      <c r="I72" s="4"/>
      <c r="J72" s="4"/>
      <c r="K72">
        <v>71</v>
      </c>
    </row>
    <row r="73" spans="3:11" x14ac:dyDescent="0.15">
      <c r="C73" t="s">
        <v>138</v>
      </c>
      <c r="G73">
        <v>60</v>
      </c>
      <c r="H73">
        <f t="shared" si="1"/>
        <v>1500</v>
      </c>
      <c r="I73" s="4"/>
      <c r="J73" s="4"/>
      <c r="K73">
        <v>72</v>
      </c>
    </row>
    <row r="74" spans="3:11" x14ac:dyDescent="0.15">
      <c r="C74" t="s">
        <v>139</v>
      </c>
      <c r="G74">
        <v>65</v>
      </c>
      <c r="H74">
        <f t="shared" si="1"/>
        <v>1565</v>
      </c>
      <c r="I74" s="4"/>
      <c r="J74" s="4"/>
      <c r="K74">
        <v>73</v>
      </c>
    </row>
    <row r="75" spans="3:11" x14ac:dyDescent="0.15">
      <c r="C75" t="s">
        <v>140</v>
      </c>
      <c r="G75">
        <v>65</v>
      </c>
      <c r="H75">
        <f t="shared" si="1"/>
        <v>1630</v>
      </c>
      <c r="I75" s="4"/>
      <c r="J75" s="4"/>
      <c r="K75">
        <v>74</v>
      </c>
    </row>
    <row r="76" spans="3:11" x14ac:dyDescent="0.15">
      <c r="C76" t="s">
        <v>141</v>
      </c>
      <c r="G76">
        <v>70</v>
      </c>
      <c r="H76">
        <f t="shared" si="1"/>
        <v>1700</v>
      </c>
      <c r="I76" s="4"/>
      <c r="J76" s="4"/>
      <c r="K76">
        <v>75</v>
      </c>
    </row>
    <row r="77" spans="3:11" x14ac:dyDescent="0.15">
      <c r="C77" t="s">
        <v>142</v>
      </c>
      <c r="G77">
        <v>70</v>
      </c>
      <c r="H77">
        <f t="shared" si="1"/>
        <v>1770</v>
      </c>
      <c r="I77" s="4"/>
      <c r="J77" s="4"/>
      <c r="K77">
        <v>76</v>
      </c>
    </row>
    <row r="78" spans="3:11" x14ac:dyDescent="0.15">
      <c r="C78" t="s">
        <v>143</v>
      </c>
      <c r="G78">
        <v>75</v>
      </c>
      <c r="H78">
        <f t="shared" si="1"/>
        <v>1845</v>
      </c>
      <c r="I78" s="4"/>
      <c r="J78" s="4"/>
      <c r="K78">
        <v>77</v>
      </c>
    </row>
    <row r="79" spans="3:11" x14ac:dyDescent="0.15">
      <c r="C79" t="s">
        <v>144</v>
      </c>
      <c r="G79">
        <v>75</v>
      </c>
      <c r="H79">
        <f t="shared" si="1"/>
        <v>1920</v>
      </c>
      <c r="I79" s="4"/>
      <c r="J79" s="4"/>
      <c r="K79">
        <v>78</v>
      </c>
    </row>
    <row r="80" spans="3:11" x14ac:dyDescent="0.15">
      <c r="C80" t="s">
        <v>145</v>
      </c>
      <c r="G80">
        <v>80</v>
      </c>
      <c r="H80">
        <f t="shared" si="1"/>
        <v>2000</v>
      </c>
      <c r="I80" s="4"/>
      <c r="J80" s="4"/>
      <c r="K80">
        <v>79</v>
      </c>
    </row>
    <row r="81" spans="3:11" x14ac:dyDescent="0.15">
      <c r="C81" t="s">
        <v>146</v>
      </c>
      <c r="F81" s="2" t="s">
        <v>253</v>
      </c>
      <c r="G81">
        <v>80</v>
      </c>
      <c r="H81">
        <f t="shared" si="1"/>
        <v>2080</v>
      </c>
      <c r="I81" s="4"/>
      <c r="J81" s="4"/>
      <c r="K81">
        <v>80</v>
      </c>
    </row>
  </sheetData>
  <mergeCells count="18">
    <mergeCell ref="J2:J17"/>
    <mergeCell ref="I18:I24"/>
    <mergeCell ref="A2:A31"/>
    <mergeCell ref="A32:A41"/>
    <mergeCell ref="A42:A61"/>
    <mergeCell ref="B2:B13"/>
    <mergeCell ref="I2:I14"/>
    <mergeCell ref="I15:I17"/>
    <mergeCell ref="I25:I28"/>
    <mergeCell ref="I45:I60"/>
    <mergeCell ref="J45:J60"/>
    <mergeCell ref="I61:I81"/>
    <mergeCell ref="J61:J81"/>
    <mergeCell ref="I29:I32"/>
    <mergeCell ref="I33:I36"/>
    <mergeCell ref="I37:I40"/>
    <mergeCell ref="I41:I44"/>
    <mergeCell ref="J18:J44"/>
  </mergeCells>
  <phoneticPr fontId="2" type="noConversion"/>
  <pageMargins left="0.75" right="0.75" top="1" bottom="1" header="0.5" footer="0.5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6" workbookViewId="0">
      <selection activeCell="B19" sqref="B19"/>
    </sheetView>
  </sheetViews>
  <sheetFormatPr defaultRowHeight="14.25" x14ac:dyDescent="0.15"/>
  <sheetData>
    <row r="1" spans="1:2" x14ac:dyDescent="0.15">
      <c r="A1" t="s">
        <v>168</v>
      </c>
    </row>
    <row r="2" spans="1:2" x14ac:dyDescent="0.15">
      <c r="B2" t="s">
        <v>169</v>
      </c>
    </row>
    <row r="3" spans="1:2" x14ac:dyDescent="0.15">
      <c r="B3" t="s">
        <v>170</v>
      </c>
    </row>
    <row r="4" spans="1:2" x14ac:dyDescent="0.15">
      <c r="B4" t="s">
        <v>171</v>
      </c>
    </row>
    <row r="5" spans="1:2" x14ac:dyDescent="0.15">
      <c r="B5" t="s">
        <v>172</v>
      </c>
    </row>
    <row r="8" spans="1:2" x14ac:dyDescent="0.15">
      <c r="A8" t="s">
        <v>166</v>
      </c>
    </row>
    <row r="9" spans="1:2" x14ac:dyDescent="0.15">
      <c r="B9" t="s">
        <v>169</v>
      </c>
    </row>
    <row r="10" spans="1:2" x14ac:dyDescent="0.15">
      <c r="B10" t="s">
        <v>174</v>
      </c>
    </row>
    <row r="11" spans="1:2" x14ac:dyDescent="0.15">
      <c r="B11" t="s">
        <v>170</v>
      </c>
    </row>
    <row r="12" spans="1:2" x14ac:dyDescent="0.15">
      <c r="B12" t="s">
        <v>171</v>
      </c>
    </row>
    <row r="13" spans="1:2" x14ac:dyDescent="0.15">
      <c r="B13" t="s">
        <v>173</v>
      </c>
    </row>
    <row r="15" spans="1:2" x14ac:dyDescent="0.15">
      <c r="A15" t="s">
        <v>171</v>
      </c>
    </row>
    <row r="16" spans="1:2" x14ac:dyDescent="0.15">
      <c r="B16" t="s">
        <v>175</v>
      </c>
    </row>
    <row r="17" spans="1:2" x14ac:dyDescent="0.15">
      <c r="B17" t="s">
        <v>174</v>
      </c>
    </row>
    <row r="18" spans="1:2" x14ac:dyDescent="0.15">
      <c r="B18" t="s">
        <v>176</v>
      </c>
    </row>
    <row r="20" spans="1:2" x14ac:dyDescent="0.15">
      <c r="A20" t="s">
        <v>177</v>
      </c>
    </row>
    <row r="21" spans="1:2" x14ac:dyDescent="0.15">
      <c r="B21" t="s">
        <v>175</v>
      </c>
    </row>
    <row r="22" spans="1:2" x14ac:dyDescent="0.15">
      <c r="B22" t="s">
        <v>174</v>
      </c>
    </row>
    <row r="23" spans="1:2" x14ac:dyDescent="0.15">
      <c r="B23" t="s">
        <v>169</v>
      </c>
    </row>
    <row r="24" spans="1:2" x14ac:dyDescent="0.15">
      <c r="B24" t="s">
        <v>172</v>
      </c>
    </row>
    <row r="26" spans="1:2" x14ac:dyDescent="0.15">
      <c r="A26" t="s">
        <v>178</v>
      </c>
    </row>
    <row r="27" spans="1:2" x14ac:dyDescent="0.15">
      <c r="B27" t="s">
        <v>179</v>
      </c>
    </row>
    <row r="28" spans="1:2" x14ac:dyDescent="0.15">
      <c r="B28" t="s">
        <v>180</v>
      </c>
    </row>
    <row r="29" spans="1:2" x14ac:dyDescent="0.15">
      <c r="B29" t="s">
        <v>181</v>
      </c>
    </row>
    <row r="31" spans="1:2" x14ac:dyDescent="0.15">
      <c r="A31" t="s">
        <v>182</v>
      </c>
    </row>
    <row r="32" spans="1:2" x14ac:dyDescent="0.15">
      <c r="B32" t="s">
        <v>183</v>
      </c>
    </row>
    <row r="34" spans="1:2" x14ac:dyDescent="0.15">
      <c r="A34" t="s">
        <v>184</v>
      </c>
    </row>
    <row r="35" spans="1:2" x14ac:dyDescent="0.15">
      <c r="B35" t="s">
        <v>185</v>
      </c>
    </row>
    <row r="36" spans="1:2" x14ac:dyDescent="0.15">
      <c r="B36" t="s">
        <v>186</v>
      </c>
    </row>
    <row r="37" spans="1:2" x14ac:dyDescent="0.15">
      <c r="B37" t="s">
        <v>187</v>
      </c>
    </row>
    <row r="38" spans="1:2" x14ac:dyDescent="0.15">
      <c r="B38" t="s">
        <v>188</v>
      </c>
    </row>
    <row r="40" spans="1:2" x14ac:dyDescent="0.15">
      <c r="A40" t="s">
        <v>189</v>
      </c>
    </row>
    <row r="41" spans="1:2" x14ac:dyDescent="0.15">
      <c r="B41" t="s">
        <v>190</v>
      </c>
    </row>
    <row r="43" spans="1:2" x14ac:dyDescent="0.15">
      <c r="A43" t="s">
        <v>165</v>
      </c>
    </row>
    <row r="44" spans="1:2" x14ac:dyDescent="0.15">
      <c r="B44" t="s">
        <v>191</v>
      </c>
    </row>
    <row r="45" spans="1:2" x14ac:dyDescent="0.15">
      <c r="B45" t="s">
        <v>192</v>
      </c>
    </row>
    <row r="47" spans="1:2" x14ac:dyDescent="0.15">
      <c r="A47" t="s">
        <v>197</v>
      </c>
    </row>
    <row r="48" spans="1:2" x14ac:dyDescent="0.15">
      <c r="B48" t="s">
        <v>191</v>
      </c>
    </row>
    <row r="49" spans="1:2" x14ac:dyDescent="0.15">
      <c r="B49" t="s">
        <v>198</v>
      </c>
    </row>
    <row r="52" spans="1:2" x14ac:dyDescent="0.15">
      <c r="A52" t="s">
        <v>193</v>
      </c>
    </row>
    <row r="53" spans="1:2" x14ac:dyDescent="0.15">
      <c r="B53" t="s">
        <v>194</v>
      </c>
    </row>
    <row r="54" spans="1:2" x14ac:dyDescent="0.15">
      <c r="B54" t="s">
        <v>195</v>
      </c>
    </row>
    <row r="55" spans="1:2" x14ac:dyDescent="0.15">
      <c r="B55" t="s">
        <v>196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伤害公式</vt:lpstr>
      <vt:lpstr>图</vt:lpstr>
      <vt:lpstr>小小军团战斗力计算研究</vt:lpstr>
      <vt:lpstr>放开那三国</vt:lpstr>
      <vt:lpstr>成吉思汗功能列表</vt:lpstr>
    </vt:vector>
  </TitlesOfParts>
  <Company>大孔在线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令锴 孔</dc:creator>
  <cp:lastModifiedBy>Colin</cp:lastModifiedBy>
  <dcterms:created xsi:type="dcterms:W3CDTF">2014-05-14T02:44:33Z</dcterms:created>
  <dcterms:modified xsi:type="dcterms:W3CDTF">2014-05-15T16:55:11Z</dcterms:modified>
</cp:coreProperties>
</file>